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qudratcommercial-my.sharepoint.com/personal/fazal_qnc_sa/Documents/Desktop/daily cost/"/>
    </mc:Choice>
  </mc:AlternateContent>
  <xr:revisionPtr revIDLastSave="546" documentId="13_ncr:1_{03E7D41B-B4F4-4260-BBED-1FF758F715F6}" xr6:coauthVersionLast="47" xr6:coauthVersionMax="47" xr10:uidLastSave="{2CA90575-759D-4768-BF88-3E8B0D68AF1B}"/>
  <bookViews>
    <workbookView xWindow="-108" yWindow="-108" windowWidth="23256" windowHeight="12456" firstSheet="14" activeTab="24" xr2:uid="{00000000-000D-0000-FFFF-FFFF00000000}"/>
  </bookViews>
  <sheets>
    <sheet name="April" sheetId="1" r:id="rId1"/>
    <sheet name="May " sheetId="2" r:id="rId2"/>
    <sheet name="June" sheetId="3" r:id="rId3"/>
    <sheet name="July" sheetId="4" r:id="rId4"/>
    <sheet name="Aug" sheetId="5" r:id="rId5"/>
    <sheet name="SEP" sheetId="6" r:id="rId6"/>
    <sheet name="Oct" sheetId="7" r:id="rId7"/>
    <sheet name="Nov" sheetId="8" r:id="rId8"/>
    <sheet name="Dec" sheetId="9" r:id="rId9"/>
    <sheet name="Jan 25" sheetId="10" r:id="rId10"/>
    <sheet name="Feb 25" sheetId="11" r:id="rId11"/>
    <sheet name="Mar 25" sheetId="12" r:id="rId12"/>
    <sheet name="April 25" sheetId="13" r:id="rId13"/>
    <sheet name="MAY 25" sheetId="14" r:id="rId14"/>
    <sheet name="June 25" sheetId="15" r:id="rId15"/>
    <sheet name="JULY-25" sheetId="16" r:id="rId16"/>
    <sheet name="AUG 25" sheetId="17" r:id="rId17"/>
    <sheet name="SEP-25" sheetId="18" r:id="rId18"/>
    <sheet name="OCT-25" sheetId="19" r:id="rId19"/>
    <sheet name="NOV-25" sheetId="20" r:id="rId20"/>
    <sheet name="DEC-25" sheetId="21" r:id="rId21"/>
    <sheet name="JAN-26" sheetId="22" r:id="rId22"/>
    <sheet name="FEB-26" sheetId="23" r:id="rId23"/>
    <sheet name="MARCH-26" sheetId="24" r:id="rId24"/>
    <sheet name="APRIL-26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U38" i="24" l="1"/>
  <c r="IE38" i="25"/>
  <c r="ID38" i="25"/>
  <c r="IB38" i="25"/>
  <c r="IA38" i="25"/>
  <c r="HZ38" i="25"/>
  <c r="HX38" i="25"/>
  <c r="HV38" i="25"/>
  <c r="HU38" i="25"/>
  <c r="HT38" i="25"/>
  <c r="HS38" i="25"/>
  <c r="HR38" i="25"/>
  <c r="HO38" i="25"/>
  <c r="HP38" i="25" s="1"/>
  <c r="HN38" i="25"/>
  <c r="HL38" i="25"/>
  <c r="HM38" i="25" s="1"/>
  <c r="HJ38" i="25"/>
  <c r="HK38" i="25" s="1"/>
  <c r="HH38" i="25"/>
  <c r="HI38" i="25" s="1"/>
  <c r="HF38" i="25"/>
  <c r="HG38" i="25" s="1"/>
  <c r="HD38" i="25"/>
  <c r="HE38" i="25" s="1"/>
  <c r="HC38" i="25"/>
  <c r="GZ38" i="25"/>
  <c r="HA38" i="25" s="1"/>
  <c r="GY38" i="25"/>
  <c r="HB38" i="25" s="1"/>
  <c r="GX38" i="25"/>
  <c r="GU38" i="25"/>
  <c r="GS38" i="25"/>
  <c r="GR38" i="25"/>
  <c r="GQ38" i="25"/>
  <c r="GO38" i="25"/>
  <c r="GP38" i="25" s="1"/>
  <c r="GN38" i="25"/>
  <c r="GL38" i="25"/>
  <c r="GK38" i="25"/>
  <c r="GH38" i="25"/>
  <c r="GI38" i="25" s="1"/>
  <c r="GG38" i="25"/>
  <c r="GF38" i="25"/>
  <c r="GE38" i="25"/>
  <c r="GD38" i="25"/>
  <c r="GB38" i="25"/>
  <c r="GC38" i="25" s="1"/>
  <c r="GA38" i="25"/>
  <c r="FW38" i="25"/>
  <c r="FV38" i="25"/>
  <c r="FU38" i="25"/>
  <c r="FT38" i="25"/>
  <c r="FS38" i="25"/>
  <c r="FQ38" i="25"/>
  <c r="FO38" i="25"/>
  <c r="FM38" i="25"/>
  <c r="FL38" i="25"/>
  <c r="FJ38" i="25"/>
  <c r="FI38" i="25"/>
  <c r="FF38" i="25"/>
  <c r="FE38" i="25"/>
  <c r="FA38" i="25"/>
  <c r="EZ38" i="25"/>
  <c r="EX38" i="25"/>
  <c r="EV38" i="25"/>
  <c r="ES38" i="25"/>
  <c r="ER38" i="25"/>
  <c r="EQ38" i="25"/>
  <c r="EP38" i="25"/>
  <c r="EN38" i="25"/>
  <c r="EK38" i="25"/>
  <c r="EJ38" i="25"/>
  <c r="EH38" i="25"/>
  <c r="EG38" i="25"/>
  <c r="ED38" i="25"/>
  <c r="EC38" i="25"/>
  <c r="EB38" i="25"/>
  <c r="DX38" i="25"/>
  <c r="DW38" i="25"/>
  <c r="DU38" i="25"/>
  <c r="DT38" i="25"/>
  <c r="DS38" i="25"/>
  <c r="DR38" i="25"/>
  <c r="DP38" i="25"/>
  <c r="DO38" i="25"/>
  <c r="DM38" i="25"/>
  <c r="DL38" i="25"/>
  <c r="DK38" i="25"/>
  <c r="DI38" i="25"/>
  <c r="DH38" i="25"/>
  <c r="DD38" i="25"/>
  <c r="DC38" i="25"/>
  <c r="DE38" i="25" s="1"/>
  <c r="DB38" i="25"/>
  <c r="DA38" i="25"/>
  <c r="CZ38" i="25"/>
  <c r="CY38" i="25"/>
  <c r="CW38" i="25"/>
  <c r="CU38" i="25"/>
  <c r="CS38" i="25"/>
  <c r="CR38" i="25"/>
  <c r="CP38" i="25"/>
  <c r="CO38" i="25"/>
  <c r="CM38" i="25"/>
  <c r="CL38" i="25"/>
  <c r="CJ38" i="25"/>
  <c r="CI38" i="25"/>
  <c r="CE38" i="25"/>
  <c r="CD38" i="25"/>
  <c r="CC38" i="25"/>
  <c r="CB38" i="25"/>
  <c r="CA38" i="25"/>
  <c r="BX38" i="25"/>
  <c r="BV38" i="25"/>
  <c r="BT38" i="25"/>
  <c r="BS38" i="25"/>
  <c r="BQ38" i="25"/>
  <c r="BP38" i="25"/>
  <c r="BO38" i="25"/>
  <c r="BL38" i="25"/>
  <c r="BK38" i="25"/>
  <c r="BG38" i="25"/>
  <c r="BF38" i="25"/>
  <c r="BD38" i="25"/>
  <c r="BB38" i="25"/>
  <c r="BA38" i="25"/>
  <c r="AZ38" i="25"/>
  <c r="AX38" i="25"/>
  <c r="AW38" i="25"/>
  <c r="AU38" i="25"/>
  <c r="AT38" i="25"/>
  <c r="AS38" i="25"/>
  <c r="AR38" i="25"/>
  <c r="AP38" i="25"/>
  <c r="AN38" i="25"/>
  <c r="AL38" i="25"/>
  <c r="AK38" i="25"/>
  <c r="AI38" i="25"/>
  <c r="AJ38" i="25" s="1"/>
  <c r="AH38" i="25"/>
  <c r="AF38" i="25"/>
  <c r="AE38" i="25"/>
  <c r="AC38" i="25"/>
  <c r="AB38" i="25"/>
  <c r="X38" i="25"/>
  <c r="W38" i="25"/>
  <c r="U38" i="25"/>
  <c r="T38" i="25"/>
  <c r="R38" i="25"/>
  <c r="P38" i="25"/>
  <c r="N38" i="25"/>
  <c r="L38" i="25"/>
  <c r="K38" i="25"/>
  <c r="I38" i="25"/>
  <c r="H38" i="25"/>
  <c r="F38" i="25"/>
  <c r="G38" i="25" s="1"/>
  <c r="E38" i="25"/>
  <c r="C38" i="25"/>
  <c r="B38" i="25"/>
  <c r="IF37" i="25"/>
  <c r="IC37" i="25"/>
  <c r="HW37" i="25"/>
  <c r="HY37" i="25" s="1"/>
  <c r="HP37" i="25"/>
  <c r="HM37" i="25"/>
  <c r="HK37" i="25"/>
  <c r="HI37" i="25"/>
  <c r="HG37" i="25"/>
  <c r="HE37" i="25"/>
  <c r="HB37" i="25"/>
  <c r="HA37" i="25"/>
  <c r="GT37" i="25"/>
  <c r="GV37" i="25" s="1"/>
  <c r="GS37" i="25"/>
  <c r="GP37" i="25"/>
  <c r="GM37" i="25"/>
  <c r="GI37" i="25"/>
  <c r="GF37" i="25"/>
  <c r="GC37" i="25"/>
  <c r="FY37" i="25"/>
  <c r="FX37" i="25"/>
  <c r="FR37" i="25"/>
  <c r="FP37" i="25"/>
  <c r="FN37" i="25"/>
  <c r="FK37" i="25"/>
  <c r="FG37" i="25"/>
  <c r="FC37" i="25"/>
  <c r="FB37" i="25"/>
  <c r="EU37" i="25"/>
  <c r="EY37" i="25" s="1"/>
  <c r="ET37" i="25"/>
  <c r="EO37" i="25"/>
  <c r="EM37" i="25"/>
  <c r="EL37" i="25"/>
  <c r="EI37" i="25"/>
  <c r="EE37" i="25"/>
  <c r="EF37" i="25" s="1"/>
  <c r="DZ37" i="25"/>
  <c r="DY37" i="25"/>
  <c r="DV37" i="25"/>
  <c r="DQ37" i="25"/>
  <c r="DN37" i="25"/>
  <c r="DJ37" i="25"/>
  <c r="DF37" i="25"/>
  <c r="DE37" i="25"/>
  <c r="CX37" i="25"/>
  <c r="CV37" i="25"/>
  <c r="CT37" i="25"/>
  <c r="CQ37" i="25"/>
  <c r="CN37" i="25"/>
  <c r="CK37" i="25"/>
  <c r="CG37" i="25"/>
  <c r="CF37" i="25"/>
  <c r="BY37" i="25"/>
  <c r="BW37" i="25"/>
  <c r="BU37" i="25"/>
  <c r="BR37" i="25"/>
  <c r="BM37" i="25"/>
  <c r="BI37" i="25"/>
  <c r="BH37" i="25"/>
  <c r="BC37" i="25"/>
  <c r="BE37" i="25" s="1"/>
  <c r="AY37" i="25"/>
  <c r="AQ37" i="25"/>
  <c r="AO37" i="25"/>
  <c r="AM37" i="25"/>
  <c r="AJ37" i="25"/>
  <c r="AG37" i="25"/>
  <c r="AD37" i="25"/>
  <c r="Z37" i="25"/>
  <c r="Y37" i="25"/>
  <c r="Q37" i="25"/>
  <c r="O37" i="25"/>
  <c r="M37" i="25"/>
  <c r="J37" i="25"/>
  <c r="G37" i="25"/>
  <c r="D37" i="25"/>
  <c r="IF36" i="25"/>
  <c r="IC36" i="25"/>
  <c r="HW36" i="25"/>
  <c r="HY36" i="25" s="1"/>
  <c r="HP36" i="25"/>
  <c r="HM36" i="25"/>
  <c r="HK36" i="25"/>
  <c r="HI36" i="25"/>
  <c r="HG36" i="25"/>
  <c r="HE36" i="25"/>
  <c r="HB36" i="25"/>
  <c r="HA36" i="25"/>
  <c r="GT36" i="25"/>
  <c r="GV36" i="25" s="1"/>
  <c r="GS36" i="25"/>
  <c r="GP36" i="25"/>
  <c r="GM36" i="25"/>
  <c r="GI36" i="25"/>
  <c r="GF36" i="25"/>
  <c r="GC36" i="25"/>
  <c r="FY36" i="25"/>
  <c r="FX36" i="25"/>
  <c r="FR36" i="25"/>
  <c r="FP36" i="25"/>
  <c r="FN36" i="25"/>
  <c r="FK36" i="25"/>
  <c r="FG36" i="25"/>
  <c r="FC36" i="25"/>
  <c r="FB36" i="25"/>
  <c r="EU36" i="25"/>
  <c r="EY36" i="25" s="1"/>
  <c r="ET36" i="25"/>
  <c r="EM36" i="25"/>
  <c r="EO36" i="25" s="1"/>
  <c r="EL36" i="25"/>
  <c r="EI36" i="25"/>
  <c r="EE36" i="25"/>
  <c r="EF36" i="25" s="1"/>
  <c r="DZ36" i="25"/>
  <c r="DY36" i="25"/>
  <c r="DV36" i="25"/>
  <c r="DQ36" i="25"/>
  <c r="DN36" i="25"/>
  <c r="DJ36" i="25"/>
  <c r="DF36" i="25"/>
  <c r="DE36" i="25"/>
  <c r="CX36" i="25"/>
  <c r="CV36" i="25"/>
  <c r="CT36" i="25"/>
  <c r="CQ36" i="25"/>
  <c r="CN36" i="25"/>
  <c r="CK36" i="25"/>
  <c r="CG36" i="25"/>
  <c r="CF36" i="25"/>
  <c r="BY36" i="25"/>
  <c r="BW36" i="25"/>
  <c r="BU36" i="25"/>
  <c r="BR36" i="25"/>
  <c r="BM36" i="25"/>
  <c r="BI36" i="25"/>
  <c r="BH36" i="25"/>
  <c r="BC36" i="25"/>
  <c r="BE36" i="25" s="1"/>
  <c r="AY36" i="25"/>
  <c r="AQ36" i="25"/>
  <c r="AO36" i="25"/>
  <c r="AM36" i="25"/>
  <c r="AJ36" i="25"/>
  <c r="AG36" i="25"/>
  <c r="AD36" i="25"/>
  <c r="Z36" i="25"/>
  <c r="Y36" i="25"/>
  <c r="Q36" i="25"/>
  <c r="O36" i="25"/>
  <c r="M36" i="25"/>
  <c r="J36" i="25"/>
  <c r="G36" i="25"/>
  <c r="D36" i="25"/>
  <c r="IF35" i="25"/>
  <c r="IC35" i="25"/>
  <c r="HW35" i="25"/>
  <c r="HY35" i="25" s="1"/>
  <c r="HP35" i="25"/>
  <c r="HM35" i="25"/>
  <c r="HK35" i="25"/>
  <c r="HI35" i="25"/>
  <c r="HG35" i="25"/>
  <c r="HE35" i="25"/>
  <c r="HB35" i="25"/>
  <c r="HA35" i="25"/>
  <c r="GT35" i="25"/>
  <c r="GV35" i="25" s="1"/>
  <c r="GS35" i="25"/>
  <c r="GP35" i="25"/>
  <c r="GM35" i="25"/>
  <c r="GI35" i="25"/>
  <c r="GF35" i="25"/>
  <c r="GC35" i="25"/>
  <c r="FY35" i="25"/>
  <c r="FX35" i="25"/>
  <c r="FR35" i="25"/>
  <c r="FP35" i="25"/>
  <c r="FN35" i="25"/>
  <c r="FK35" i="25"/>
  <c r="FG35" i="25"/>
  <c r="FC35" i="25"/>
  <c r="FB35" i="25"/>
  <c r="EU35" i="25"/>
  <c r="EW35" i="25" s="1"/>
  <c r="ET35" i="25"/>
  <c r="EM35" i="25"/>
  <c r="EO35" i="25" s="1"/>
  <c r="EL35" i="25"/>
  <c r="EI35" i="25"/>
  <c r="EE35" i="25"/>
  <c r="EF35" i="25" s="1"/>
  <c r="DZ35" i="25"/>
  <c r="DY35" i="25"/>
  <c r="DV35" i="25"/>
  <c r="DQ35" i="25"/>
  <c r="DN35" i="25"/>
  <c r="DJ35" i="25"/>
  <c r="DF35" i="25"/>
  <c r="DE35" i="25"/>
  <c r="CX35" i="25"/>
  <c r="CV35" i="25"/>
  <c r="CT35" i="25"/>
  <c r="CQ35" i="25"/>
  <c r="CN35" i="25"/>
  <c r="CK35" i="25"/>
  <c r="CG35" i="25"/>
  <c r="CF35" i="25"/>
  <c r="BY35" i="25"/>
  <c r="BW35" i="25"/>
  <c r="BU35" i="25"/>
  <c r="BR35" i="25"/>
  <c r="BM35" i="25"/>
  <c r="BI35" i="25"/>
  <c r="BH35" i="25"/>
  <c r="BC35" i="25"/>
  <c r="BE35" i="25" s="1"/>
  <c r="AY35" i="25"/>
  <c r="AQ35" i="25"/>
  <c r="AO35" i="25"/>
  <c r="AM35" i="25"/>
  <c r="AJ35" i="25"/>
  <c r="AG35" i="25"/>
  <c r="AD35" i="25"/>
  <c r="Z35" i="25"/>
  <c r="Y35" i="25"/>
  <c r="Q35" i="25"/>
  <c r="O35" i="25"/>
  <c r="M35" i="25"/>
  <c r="J35" i="25"/>
  <c r="G35" i="25"/>
  <c r="D35" i="25"/>
  <c r="IF34" i="25"/>
  <c r="IC34" i="25"/>
  <c r="HW34" i="25"/>
  <c r="HY34" i="25" s="1"/>
  <c r="HP34" i="25"/>
  <c r="HM34" i="25"/>
  <c r="HK34" i="25"/>
  <c r="HI34" i="25"/>
  <c r="HG34" i="25"/>
  <c r="HE34" i="25"/>
  <c r="HB34" i="25"/>
  <c r="HA34" i="25"/>
  <c r="GT34" i="25"/>
  <c r="GV34" i="25" s="1"/>
  <c r="GS34" i="25"/>
  <c r="GP34" i="25"/>
  <c r="GM34" i="25"/>
  <c r="GI34" i="25"/>
  <c r="GF34" i="25"/>
  <c r="GC34" i="25"/>
  <c r="FY34" i="25"/>
  <c r="FX34" i="25"/>
  <c r="FR34" i="25"/>
  <c r="FP34" i="25"/>
  <c r="FN34" i="25"/>
  <c r="FK34" i="25"/>
  <c r="FG34" i="25"/>
  <c r="FC34" i="25"/>
  <c r="FB34" i="25"/>
  <c r="EU34" i="25"/>
  <c r="EY34" i="25" s="1"/>
  <c r="ET34" i="25"/>
  <c r="EM34" i="25"/>
  <c r="EO34" i="25" s="1"/>
  <c r="EL34" i="25"/>
  <c r="EI34" i="25"/>
  <c r="EE34" i="25"/>
  <c r="EF34" i="25" s="1"/>
  <c r="DZ34" i="25"/>
  <c r="DY34" i="25"/>
  <c r="DV34" i="25"/>
  <c r="DQ34" i="25"/>
  <c r="DN34" i="25"/>
  <c r="DJ34" i="25"/>
  <c r="DF34" i="25"/>
  <c r="DE34" i="25"/>
  <c r="CX34" i="25"/>
  <c r="CV34" i="25"/>
  <c r="CT34" i="25"/>
  <c r="CQ34" i="25"/>
  <c r="CN34" i="25"/>
  <c r="CK34" i="25"/>
  <c r="CG34" i="25"/>
  <c r="CF34" i="25"/>
  <c r="BY34" i="25"/>
  <c r="BW34" i="25"/>
  <c r="BU34" i="25"/>
  <c r="BR34" i="25"/>
  <c r="BM34" i="25"/>
  <c r="BI34" i="25"/>
  <c r="BH34" i="25"/>
  <c r="BC34" i="25"/>
  <c r="BE34" i="25" s="1"/>
  <c r="AY34" i="25"/>
  <c r="AQ34" i="25"/>
  <c r="AO34" i="25"/>
  <c r="AM34" i="25"/>
  <c r="AJ34" i="25"/>
  <c r="AG34" i="25"/>
  <c r="AD34" i="25"/>
  <c r="Z34" i="25"/>
  <c r="Y34" i="25"/>
  <c r="Q34" i="25"/>
  <c r="O34" i="25"/>
  <c r="M34" i="25"/>
  <c r="J34" i="25"/>
  <c r="G34" i="25"/>
  <c r="D34" i="25"/>
  <c r="IF33" i="25"/>
  <c r="IC33" i="25"/>
  <c r="HW33" i="25"/>
  <c r="HY33" i="25" s="1"/>
  <c r="HP33" i="25"/>
  <c r="HM33" i="25"/>
  <c r="HK33" i="25"/>
  <c r="HI33" i="25"/>
  <c r="HG33" i="25"/>
  <c r="HE33" i="25"/>
  <c r="HB33" i="25"/>
  <c r="HA33" i="25"/>
  <c r="GT33" i="25"/>
  <c r="GV33" i="25" s="1"/>
  <c r="GS33" i="25"/>
  <c r="GP33" i="25"/>
  <c r="GM33" i="25"/>
  <c r="GI33" i="25"/>
  <c r="GF33" i="25"/>
  <c r="GC33" i="25"/>
  <c r="FY33" i="25"/>
  <c r="FX33" i="25"/>
  <c r="FR33" i="25"/>
  <c r="FP33" i="25"/>
  <c r="FN33" i="25"/>
  <c r="FK33" i="25"/>
  <c r="FG33" i="25"/>
  <c r="FC33" i="25"/>
  <c r="FB33" i="25"/>
  <c r="EU33" i="25"/>
  <c r="EY33" i="25" s="1"/>
  <c r="ET33" i="25"/>
  <c r="EM33" i="25"/>
  <c r="EO33" i="25" s="1"/>
  <c r="EL33" i="25"/>
  <c r="EI33" i="25"/>
  <c r="EF33" i="25"/>
  <c r="EE33" i="25"/>
  <c r="DZ33" i="25"/>
  <c r="DY33" i="25"/>
  <c r="DV33" i="25"/>
  <c r="DQ33" i="25"/>
  <c r="DN33" i="25"/>
  <c r="DJ33" i="25"/>
  <c r="DF33" i="25"/>
  <c r="DE33" i="25"/>
  <c r="CX33" i="25"/>
  <c r="CV33" i="25"/>
  <c r="CT33" i="25"/>
  <c r="CQ33" i="25"/>
  <c r="CN33" i="25"/>
  <c r="CK33" i="25"/>
  <c r="CG33" i="25"/>
  <c r="CF33" i="25"/>
  <c r="BY33" i="25"/>
  <c r="BW33" i="25"/>
  <c r="BU33" i="25"/>
  <c r="BR33" i="25"/>
  <c r="BM33" i="25"/>
  <c r="BI33" i="25"/>
  <c r="BH33" i="25"/>
  <c r="BC33" i="25"/>
  <c r="BE33" i="25" s="1"/>
  <c r="AY33" i="25"/>
  <c r="AQ33" i="25"/>
  <c r="AO33" i="25"/>
  <c r="AM33" i="25"/>
  <c r="AJ33" i="25"/>
  <c r="AG33" i="25"/>
  <c r="AD33" i="25"/>
  <c r="Z33" i="25"/>
  <c r="Y33" i="25"/>
  <c r="Q33" i="25"/>
  <c r="O33" i="25"/>
  <c r="M33" i="25"/>
  <c r="J33" i="25"/>
  <c r="G33" i="25"/>
  <c r="D33" i="25"/>
  <c r="IF32" i="25"/>
  <c r="IC32" i="25"/>
  <c r="HW32" i="25"/>
  <c r="HY32" i="25" s="1"/>
  <c r="HP32" i="25"/>
  <c r="HM32" i="25"/>
  <c r="HK32" i="25"/>
  <c r="HI32" i="25"/>
  <c r="HG32" i="25"/>
  <c r="HE32" i="25"/>
  <c r="HB32" i="25"/>
  <c r="HA32" i="25"/>
  <c r="GT32" i="25"/>
  <c r="GV32" i="25" s="1"/>
  <c r="GS32" i="25"/>
  <c r="GP32" i="25"/>
  <c r="GM32" i="25"/>
  <c r="GI32" i="25"/>
  <c r="GF32" i="25"/>
  <c r="GC32" i="25"/>
  <c r="FY32" i="25"/>
  <c r="FX32" i="25"/>
  <c r="FR32" i="25"/>
  <c r="FP32" i="25"/>
  <c r="FN32" i="25"/>
  <c r="FK32" i="25"/>
  <c r="FG32" i="25"/>
  <c r="FC32" i="25"/>
  <c r="FB32" i="25"/>
  <c r="EU32" i="25"/>
  <c r="EY32" i="25" s="1"/>
  <c r="ET32" i="25"/>
  <c r="EM32" i="25"/>
  <c r="EO32" i="25" s="1"/>
  <c r="EL32" i="25"/>
  <c r="EI32" i="25"/>
  <c r="EE32" i="25"/>
  <c r="EF32" i="25" s="1"/>
  <c r="DZ32" i="25"/>
  <c r="DY32" i="25"/>
  <c r="DV32" i="25"/>
  <c r="DQ32" i="25"/>
  <c r="DN32" i="25"/>
  <c r="DJ32" i="25"/>
  <c r="DF32" i="25"/>
  <c r="DE32" i="25"/>
  <c r="CX32" i="25"/>
  <c r="CV32" i="25"/>
  <c r="CT32" i="25"/>
  <c r="CQ32" i="25"/>
  <c r="CN32" i="25"/>
  <c r="CK32" i="25"/>
  <c r="CG32" i="25"/>
  <c r="CF32" i="25"/>
  <c r="BY32" i="25"/>
  <c r="BW32" i="25"/>
  <c r="BU32" i="25"/>
  <c r="BR32" i="25"/>
  <c r="BM32" i="25"/>
  <c r="BI32" i="25"/>
  <c r="BH32" i="25"/>
  <c r="BC32" i="25"/>
  <c r="BE32" i="25" s="1"/>
  <c r="AY32" i="25"/>
  <c r="AQ32" i="25"/>
  <c r="AO32" i="25"/>
  <c r="AM32" i="25"/>
  <c r="AJ32" i="25"/>
  <c r="AG32" i="25"/>
  <c r="AD32" i="25"/>
  <c r="Z32" i="25"/>
  <c r="Y32" i="25"/>
  <c r="Q32" i="25"/>
  <c r="O32" i="25"/>
  <c r="M32" i="25"/>
  <c r="J32" i="25"/>
  <c r="G32" i="25"/>
  <c r="D32" i="25"/>
  <c r="IF31" i="25"/>
  <c r="IC31" i="25"/>
  <c r="HW31" i="25"/>
  <c r="HY31" i="25" s="1"/>
  <c r="HP31" i="25"/>
  <c r="HM31" i="25"/>
  <c r="HK31" i="25"/>
  <c r="HI31" i="25"/>
  <c r="HG31" i="25"/>
  <c r="HE31" i="25"/>
  <c r="HB31" i="25"/>
  <c r="HA31" i="25"/>
  <c r="GT31" i="25"/>
  <c r="GV31" i="25" s="1"/>
  <c r="GS31" i="25"/>
  <c r="GP31" i="25"/>
  <c r="GM31" i="25"/>
  <c r="GI31" i="25"/>
  <c r="GF31" i="25"/>
  <c r="GC31" i="25"/>
  <c r="FY31" i="25"/>
  <c r="FX31" i="25"/>
  <c r="FR31" i="25"/>
  <c r="FP31" i="25"/>
  <c r="FN31" i="25"/>
  <c r="FK31" i="25"/>
  <c r="FG31" i="25"/>
  <c r="FC31" i="25"/>
  <c r="FB31" i="25"/>
  <c r="EU31" i="25"/>
  <c r="EW31" i="25" s="1"/>
  <c r="ET31" i="25"/>
  <c r="EM31" i="25"/>
  <c r="EO31" i="25" s="1"/>
  <c r="EL31" i="25"/>
  <c r="EI31" i="25"/>
  <c r="EE31" i="25"/>
  <c r="EF31" i="25" s="1"/>
  <c r="DZ31" i="25"/>
  <c r="DY31" i="25"/>
  <c r="DV31" i="25"/>
  <c r="DQ31" i="25"/>
  <c r="DN31" i="25"/>
  <c r="DJ31" i="25"/>
  <c r="DF31" i="25"/>
  <c r="DE31" i="25"/>
  <c r="CX31" i="25"/>
  <c r="CV31" i="25"/>
  <c r="CT31" i="25"/>
  <c r="CQ31" i="25"/>
  <c r="CN31" i="25"/>
  <c r="CK31" i="25"/>
  <c r="CG31" i="25"/>
  <c r="CF31" i="25"/>
  <c r="BY31" i="25"/>
  <c r="BW31" i="25"/>
  <c r="BU31" i="25"/>
  <c r="BR31" i="25"/>
  <c r="BM31" i="25"/>
  <c r="BI31" i="25"/>
  <c r="BH31" i="25"/>
  <c r="BC31" i="25"/>
  <c r="BE31" i="25" s="1"/>
  <c r="AY31" i="25"/>
  <c r="AQ31" i="25"/>
  <c r="AO31" i="25"/>
  <c r="AM31" i="25"/>
  <c r="AJ31" i="25"/>
  <c r="AG31" i="25"/>
  <c r="AD31" i="25"/>
  <c r="Z31" i="25"/>
  <c r="Y31" i="25"/>
  <c r="Q31" i="25"/>
  <c r="O31" i="25"/>
  <c r="M31" i="25"/>
  <c r="J31" i="25"/>
  <c r="G31" i="25"/>
  <c r="D31" i="25"/>
  <c r="IF30" i="25"/>
  <c r="IC30" i="25"/>
  <c r="HY30" i="25"/>
  <c r="HW30" i="25"/>
  <c r="HP30" i="25"/>
  <c r="HM30" i="25"/>
  <c r="HK30" i="25"/>
  <c r="HI30" i="25"/>
  <c r="HG30" i="25"/>
  <c r="HE30" i="25"/>
  <c r="HB30" i="25"/>
  <c r="HA30" i="25"/>
  <c r="GT30" i="25"/>
  <c r="GV30" i="25" s="1"/>
  <c r="GS30" i="25"/>
  <c r="GP30" i="25"/>
  <c r="GM30" i="25"/>
  <c r="GI30" i="25"/>
  <c r="GF30" i="25"/>
  <c r="GC30" i="25"/>
  <c r="FY30" i="25"/>
  <c r="FX30" i="25"/>
  <c r="FR30" i="25"/>
  <c r="FP30" i="25"/>
  <c r="FN30" i="25"/>
  <c r="FK30" i="25"/>
  <c r="FG30" i="25"/>
  <c r="FC30" i="25"/>
  <c r="FB30" i="25"/>
  <c r="EY30" i="25"/>
  <c r="EU30" i="25"/>
  <c r="EW30" i="25" s="1"/>
  <c r="ET30" i="25"/>
  <c r="EM30" i="25"/>
  <c r="EO30" i="25" s="1"/>
  <c r="EL30" i="25"/>
  <c r="EI30" i="25"/>
  <c r="EE30" i="25"/>
  <c r="EF30" i="25" s="1"/>
  <c r="DZ30" i="25"/>
  <c r="DY30" i="25"/>
  <c r="DV30" i="25"/>
  <c r="DQ30" i="25"/>
  <c r="DN30" i="25"/>
  <c r="DJ30" i="25"/>
  <c r="DF30" i="25"/>
  <c r="DE30" i="25"/>
  <c r="CX30" i="25"/>
  <c r="CV30" i="25"/>
  <c r="CT30" i="25"/>
  <c r="CQ30" i="25"/>
  <c r="CN30" i="25"/>
  <c r="CK30" i="25"/>
  <c r="CG30" i="25"/>
  <c r="CF30" i="25"/>
  <c r="BY30" i="25"/>
  <c r="BW30" i="25"/>
  <c r="BU30" i="25"/>
  <c r="BR30" i="25"/>
  <c r="BM30" i="25"/>
  <c r="BI30" i="25"/>
  <c r="BH30" i="25"/>
  <c r="BC30" i="25"/>
  <c r="BE30" i="25" s="1"/>
  <c r="AY30" i="25"/>
  <c r="AQ30" i="25"/>
  <c r="AO30" i="25"/>
  <c r="AM30" i="25"/>
  <c r="AJ30" i="25"/>
  <c r="AG30" i="25"/>
  <c r="AD30" i="25"/>
  <c r="Z30" i="25"/>
  <c r="Y30" i="25"/>
  <c r="Q30" i="25"/>
  <c r="O30" i="25"/>
  <c r="M30" i="25"/>
  <c r="J30" i="25"/>
  <c r="G30" i="25"/>
  <c r="D30" i="25"/>
  <c r="IF29" i="25"/>
  <c r="IC29" i="25"/>
  <c r="HW29" i="25"/>
  <c r="HY29" i="25" s="1"/>
  <c r="HP29" i="25"/>
  <c r="HM29" i="25"/>
  <c r="HK29" i="25"/>
  <c r="HI29" i="25"/>
  <c r="HG29" i="25"/>
  <c r="HE29" i="25"/>
  <c r="HB29" i="25"/>
  <c r="HA29" i="25"/>
  <c r="GT29" i="25"/>
  <c r="GV29" i="25" s="1"/>
  <c r="GS29" i="25"/>
  <c r="GP29" i="25"/>
  <c r="GM29" i="25"/>
  <c r="GI29" i="25"/>
  <c r="GF29" i="25"/>
  <c r="GC29" i="25"/>
  <c r="FY29" i="25"/>
  <c r="FX29" i="25"/>
  <c r="FR29" i="25"/>
  <c r="FP29" i="25"/>
  <c r="FN29" i="25"/>
  <c r="FK29" i="25"/>
  <c r="FG29" i="25"/>
  <c r="FC29" i="25"/>
  <c r="FB29" i="25"/>
  <c r="EU29" i="25"/>
  <c r="ET29" i="25"/>
  <c r="EM29" i="25"/>
  <c r="EO29" i="25" s="1"/>
  <c r="EL29" i="25"/>
  <c r="EI29" i="25"/>
  <c r="EE29" i="25"/>
  <c r="EF29" i="25" s="1"/>
  <c r="DZ29" i="25"/>
  <c r="DY29" i="25"/>
  <c r="DV29" i="25"/>
  <c r="DQ29" i="25"/>
  <c r="DN29" i="25"/>
  <c r="DJ29" i="25"/>
  <c r="DF29" i="25"/>
  <c r="DE29" i="25"/>
  <c r="CX29" i="25"/>
  <c r="CV29" i="25"/>
  <c r="CT29" i="25"/>
  <c r="CQ29" i="25"/>
  <c r="CN29" i="25"/>
  <c r="CK29" i="25"/>
  <c r="CG29" i="25"/>
  <c r="CF29" i="25"/>
  <c r="BY29" i="25"/>
  <c r="BW29" i="25"/>
  <c r="BU29" i="25"/>
  <c r="BR29" i="25"/>
  <c r="BM29" i="25"/>
  <c r="BI29" i="25"/>
  <c r="BH29" i="25"/>
  <c r="BC29" i="25"/>
  <c r="BE29" i="25" s="1"/>
  <c r="AY29" i="25"/>
  <c r="AQ29" i="25"/>
  <c r="AO29" i="25"/>
  <c r="AM29" i="25"/>
  <c r="AJ29" i="25"/>
  <c r="AG29" i="25"/>
  <c r="AD29" i="25"/>
  <c r="Z29" i="25"/>
  <c r="Y29" i="25"/>
  <c r="Q29" i="25"/>
  <c r="O29" i="25"/>
  <c r="M29" i="25"/>
  <c r="J29" i="25"/>
  <c r="G29" i="25"/>
  <c r="D29" i="25"/>
  <c r="IF28" i="25"/>
  <c r="IC28" i="25"/>
  <c r="HY28" i="25"/>
  <c r="HW28" i="25"/>
  <c r="HP28" i="25"/>
  <c r="HM28" i="25"/>
  <c r="HK28" i="25"/>
  <c r="HI28" i="25"/>
  <c r="HG28" i="25"/>
  <c r="HE28" i="25"/>
  <c r="HB28" i="25"/>
  <c r="HA28" i="25"/>
  <c r="GV28" i="25"/>
  <c r="GT28" i="25"/>
  <c r="GS28" i="25"/>
  <c r="GP28" i="25"/>
  <c r="GM28" i="25"/>
  <c r="GI28" i="25"/>
  <c r="GF28" i="25"/>
  <c r="GC28" i="25"/>
  <c r="FY28" i="25"/>
  <c r="FX28" i="25"/>
  <c r="FR28" i="25"/>
  <c r="FP28" i="25"/>
  <c r="FN28" i="25"/>
  <c r="FK28" i="25"/>
  <c r="FG28" i="25"/>
  <c r="FC28" i="25"/>
  <c r="FB28" i="25"/>
  <c r="EY28" i="25"/>
  <c r="EW28" i="25"/>
  <c r="EU28" i="25"/>
  <c r="ET28" i="25"/>
  <c r="EM28" i="25"/>
  <c r="EO28" i="25" s="1"/>
  <c r="EL28" i="25"/>
  <c r="EI28" i="25"/>
  <c r="EE28" i="25"/>
  <c r="EF28" i="25" s="1"/>
  <c r="DZ28" i="25"/>
  <c r="DY28" i="25"/>
  <c r="DV28" i="25"/>
  <c r="DQ28" i="25"/>
  <c r="DN28" i="25"/>
  <c r="DJ28" i="25"/>
  <c r="DF28" i="25"/>
  <c r="DE28" i="25"/>
  <c r="CX28" i="25"/>
  <c r="CV28" i="25"/>
  <c r="CT28" i="25"/>
  <c r="CQ28" i="25"/>
  <c r="CN28" i="25"/>
  <c r="CK28" i="25"/>
  <c r="CG28" i="25"/>
  <c r="CF28" i="25"/>
  <c r="BY28" i="25"/>
  <c r="BW28" i="25"/>
  <c r="BU28" i="25"/>
  <c r="BR28" i="25"/>
  <c r="BM28" i="25"/>
  <c r="BI28" i="25"/>
  <c r="BH28" i="25"/>
  <c r="BE28" i="25"/>
  <c r="BC28" i="25"/>
  <c r="AY28" i="25"/>
  <c r="AQ28" i="25"/>
  <c r="AO28" i="25"/>
  <c r="AM28" i="25"/>
  <c r="AJ28" i="25"/>
  <c r="AG28" i="25"/>
  <c r="AD28" i="25"/>
  <c r="Z28" i="25"/>
  <c r="Y28" i="25"/>
  <c r="Q28" i="25"/>
  <c r="O28" i="25"/>
  <c r="M28" i="25"/>
  <c r="J28" i="25"/>
  <c r="G28" i="25"/>
  <c r="D28" i="25"/>
  <c r="IF27" i="25"/>
  <c r="IC27" i="25"/>
  <c r="HW27" i="25"/>
  <c r="HY27" i="25" s="1"/>
  <c r="HP27" i="25"/>
  <c r="HM27" i="25"/>
  <c r="HK27" i="25"/>
  <c r="HI27" i="25"/>
  <c r="HG27" i="25"/>
  <c r="HE27" i="25"/>
  <c r="HB27" i="25"/>
  <c r="HA27" i="25"/>
  <c r="GT27" i="25"/>
  <c r="GV27" i="25" s="1"/>
  <c r="GS27" i="25"/>
  <c r="GP27" i="25"/>
  <c r="GM27" i="25"/>
  <c r="GI27" i="25"/>
  <c r="GF27" i="25"/>
  <c r="GC27" i="25"/>
  <c r="FY27" i="25"/>
  <c r="FX27" i="25"/>
  <c r="FR27" i="25"/>
  <c r="FP27" i="25"/>
  <c r="FN27" i="25"/>
  <c r="FK27" i="25"/>
  <c r="FG27" i="25"/>
  <c r="FC27" i="25"/>
  <c r="FB27" i="25"/>
  <c r="EU27" i="25"/>
  <c r="EY27" i="25" s="1"/>
  <c r="ET27" i="25"/>
  <c r="EO27" i="25"/>
  <c r="EM27" i="25"/>
  <c r="EL27" i="25"/>
  <c r="EI27" i="25"/>
  <c r="EE27" i="25"/>
  <c r="EF27" i="25" s="1"/>
  <c r="DZ27" i="25"/>
  <c r="DY27" i="25"/>
  <c r="DV27" i="25"/>
  <c r="DQ27" i="25"/>
  <c r="DN27" i="25"/>
  <c r="DJ27" i="25"/>
  <c r="DF27" i="25"/>
  <c r="DE27" i="25"/>
  <c r="CX27" i="25"/>
  <c r="CV27" i="25"/>
  <c r="CT27" i="25"/>
  <c r="CQ27" i="25"/>
  <c r="CN27" i="25"/>
  <c r="CK27" i="25"/>
  <c r="CG27" i="25"/>
  <c r="CF27" i="25"/>
  <c r="BY27" i="25"/>
  <c r="BW27" i="25"/>
  <c r="BU27" i="25"/>
  <c r="BR27" i="25"/>
  <c r="BM27" i="25"/>
  <c r="BI27" i="25"/>
  <c r="BH27" i="25"/>
  <c r="BC27" i="25"/>
  <c r="BE27" i="25" s="1"/>
  <c r="AY27" i="25"/>
  <c r="AQ27" i="25"/>
  <c r="AO27" i="25"/>
  <c r="AM27" i="25"/>
  <c r="AJ27" i="25"/>
  <c r="AG27" i="25"/>
  <c r="AD27" i="25"/>
  <c r="Z27" i="25"/>
  <c r="Y27" i="25"/>
  <c r="Q27" i="25"/>
  <c r="O27" i="25"/>
  <c r="M27" i="25"/>
  <c r="J27" i="25"/>
  <c r="G27" i="25"/>
  <c r="D27" i="25"/>
  <c r="IF26" i="25"/>
  <c r="IC26" i="25"/>
  <c r="HY26" i="25"/>
  <c r="HW26" i="25"/>
  <c r="HP26" i="25"/>
  <c r="HM26" i="25"/>
  <c r="HK26" i="25"/>
  <c r="HI26" i="25"/>
  <c r="HG26" i="25"/>
  <c r="HE26" i="25"/>
  <c r="HB26" i="25"/>
  <c r="HA26" i="25"/>
  <c r="GV26" i="25"/>
  <c r="GT26" i="25"/>
  <c r="GS26" i="25"/>
  <c r="GP26" i="25"/>
  <c r="GM26" i="25"/>
  <c r="GI26" i="25"/>
  <c r="GF26" i="25"/>
  <c r="GC26" i="25"/>
  <c r="FY26" i="25"/>
  <c r="FX26" i="25"/>
  <c r="FR26" i="25"/>
  <c r="FP26" i="25"/>
  <c r="FN26" i="25"/>
  <c r="FK26" i="25"/>
  <c r="FG26" i="25"/>
  <c r="FC26" i="25"/>
  <c r="FB26" i="25"/>
  <c r="EU26" i="25"/>
  <c r="EY26" i="25" s="1"/>
  <c r="ET26" i="25"/>
  <c r="EM26" i="25"/>
  <c r="EO26" i="25" s="1"/>
  <c r="EL26" i="25"/>
  <c r="EI26" i="25"/>
  <c r="EE26" i="25"/>
  <c r="EF26" i="25" s="1"/>
  <c r="DZ26" i="25"/>
  <c r="DY26" i="25"/>
  <c r="DV26" i="25"/>
  <c r="DQ26" i="25"/>
  <c r="DN26" i="25"/>
  <c r="DJ26" i="25"/>
  <c r="DF26" i="25"/>
  <c r="DE26" i="25"/>
  <c r="CX26" i="25"/>
  <c r="CV26" i="25"/>
  <c r="CT26" i="25"/>
  <c r="CQ26" i="25"/>
  <c r="CN26" i="25"/>
  <c r="CK26" i="25"/>
  <c r="CG26" i="25"/>
  <c r="CF26" i="25"/>
  <c r="BY26" i="25"/>
  <c r="BW26" i="25"/>
  <c r="BU26" i="25"/>
  <c r="BR26" i="25"/>
  <c r="BM26" i="25"/>
  <c r="BI26" i="25"/>
  <c r="BH26" i="25"/>
  <c r="BC26" i="25"/>
  <c r="BE26" i="25" s="1"/>
  <c r="AY26" i="25"/>
  <c r="AQ26" i="25"/>
  <c r="AO26" i="25"/>
  <c r="AM26" i="25"/>
  <c r="AJ26" i="25"/>
  <c r="AG26" i="25"/>
  <c r="AD26" i="25"/>
  <c r="Z26" i="25"/>
  <c r="Y26" i="25"/>
  <c r="Q26" i="25"/>
  <c r="O26" i="25"/>
  <c r="M26" i="25"/>
  <c r="J26" i="25"/>
  <c r="G26" i="25"/>
  <c r="D26" i="25"/>
  <c r="IF25" i="25"/>
  <c r="IC25" i="25"/>
  <c r="HW25" i="25"/>
  <c r="HY25" i="25" s="1"/>
  <c r="HP25" i="25"/>
  <c r="HM25" i="25"/>
  <c r="HK25" i="25"/>
  <c r="HI25" i="25"/>
  <c r="HG25" i="25"/>
  <c r="HE25" i="25"/>
  <c r="HB25" i="25"/>
  <c r="HA25" i="25"/>
  <c r="GT25" i="25"/>
  <c r="GV25" i="25" s="1"/>
  <c r="GS25" i="25"/>
  <c r="GP25" i="25"/>
  <c r="GM25" i="25"/>
  <c r="GI25" i="25"/>
  <c r="GF25" i="25"/>
  <c r="GC25" i="25"/>
  <c r="FY25" i="25"/>
  <c r="FX25" i="25"/>
  <c r="FR25" i="25"/>
  <c r="FP25" i="25"/>
  <c r="FN25" i="25"/>
  <c r="FK25" i="25"/>
  <c r="FG25" i="25"/>
  <c r="FC25" i="25"/>
  <c r="FB25" i="25"/>
  <c r="EU25" i="25"/>
  <c r="EW25" i="25" s="1"/>
  <c r="ET25" i="25"/>
  <c r="EM25" i="25"/>
  <c r="EO25" i="25" s="1"/>
  <c r="EL25" i="25"/>
  <c r="EI25" i="25"/>
  <c r="EE25" i="25"/>
  <c r="EF25" i="25" s="1"/>
  <c r="DZ25" i="25"/>
  <c r="DY25" i="25"/>
  <c r="DV25" i="25"/>
  <c r="DQ25" i="25"/>
  <c r="DN25" i="25"/>
  <c r="DJ25" i="25"/>
  <c r="DF25" i="25"/>
  <c r="DE25" i="25"/>
  <c r="CX25" i="25"/>
  <c r="CV25" i="25"/>
  <c r="CT25" i="25"/>
  <c r="CQ25" i="25"/>
  <c r="CN25" i="25"/>
  <c r="CK25" i="25"/>
  <c r="CG25" i="25"/>
  <c r="CF25" i="25"/>
  <c r="BY25" i="25"/>
  <c r="BW25" i="25"/>
  <c r="BU25" i="25"/>
  <c r="BR25" i="25"/>
  <c r="BM25" i="25"/>
  <c r="BI25" i="25"/>
  <c r="BH25" i="25"/>
  <c r="BC25" i="25"/>
  <c r="BE25" i="25" s="1"/>
  <c r="AY25" i="25"/>
  <c r="AQ25" i="25"/>
  <c r="AO25" i="25"/>
  <c r="AM25" i="25"/>
  <c r="AJ25" i="25"/>
  <c r="AG25" i="25"/>
  <c r="AD25" i="25"/>
  <c r="Z25" i="25"/>
  <c r="Y25" i="25"/>
  <c r="Q25" i="25"/>
  <c r="O25" i="25"/>
  <c r="M25" i="25"/>
  <c r="J25" i="25"/>
  <c r="G25" i="25"/>
  <c r="D25" i="25"/>
  <c r="IF24" i="25"/>
  <c r="IC24" i="25"/>
  <c r="HY24" i="25"/>
  <c r="HW24" i="25"/>
  <c r="HP24" i="25"/>
  <c r="HM24" i="25"/>
  <c r="HK24" i="25"/>
  <c r="HI24" i="25"/>
  <c r="HG24" i="25"/>
  <c r="HE24" i="25"/>
  <c r="HB24" i="25"/>
  <c r="HA24" i="25"/>
  <c r="GV24" i="25"/>
  <c r="GT24" i="25"/>
  <c r="GS24" i="25"/>
  <c r="GP24" i="25"/>
  <c r="GM24" i="25"/>
  <c r="GI24" i="25"/>
  <c r="GF24" i="25"/>
  <c r="GC24" i="25"/>
  <c r="FY24" i="25"/>
  <c r="FX24" i="25"/>
  <c r="FR24" i="25"/>
  <c r="FP24" i="25"/>
  <c r="FN24" i="25"/>
  <c r="FK24" i="25"/>
  <c r="FG24" i="25"/>
  <c r="FC24" i="25"/>
  <c r="FB24" i="25"/>
  <c r="EU24" i="25"/>
  <c r="EW24" i="25" s="1"/>
  <c r="ET24" i="25"/>
  <c r="EM24" i="25"/>
  <c r="EO24" i="25" s="1"/>
  <c r="EL24" i="25"/>
  <c r="EI24" i="25"/>
  <c r="EE24" i="25"/>
  <c r="EF24" i="25" s="1"/>
  <c r="DZ24" i="25"/>
  <c r="DY24" i="25"/>
  <c r="DV24" i="25"/>
  <c r="DQ24" i="25"/>
  <c r="DN24" i="25"/>
  <c r="DJ24" i="25"/>
  <c r="DF24" i="25"/>
  <c r="DE24" i="25"/>
  <c r="CX24" i="25"/>
  <c r="CV24" i="25"/>
  <c r="CT24" i="25"/>
  <c r="CQ24" i="25"/>
  <c r="CN24" i="25"/>
  <c r="CK24" i="25"/>
  <c r="CG24" i="25"/>
  <c r="CF24" i="25"/>
  <c r="BY24" i="25"/>
  <c r="BW24" i="25"/>
  <c r="BU24" i="25"/>
  <c r="BR24" i="25"/>
  <c r="BM24" i="25"/>
  <c r="BI24" i="25"/>
  <c r="BH24" i="25"/>
  <c r="BC24" i="25"/>
  <c r="BE24" i="25" s="1"/>
  <c r="AY24" i="25"/>
  <c r="AQ24" i="25"/>
  <c r="AO24" i="25"/>
  <c r="AM24" i="25"/>
  <c r="AJ24" i="25"/>
  <c r="AG24" i="25"/>
  <c r="AD24" i="25"/>
  <c r="Z24" i="25"/>
  <c r="Y24" i="25"/>
  <c r="Q24" i="25"/>
  <c r="O24" i="25"/>
  <c r="M24" i="25"/>
  <c r="J24" i="25"/>
  <c r="G24" i="25"/>
  <c r="D24" i="25"/>
  <c r="IF23" i="25"/>
  <c r="IC23" i="25"/>
  <c r="HY23" i="25"/>
  <c r="HW23" i="25"/>
  <c r="HP23" i="25"/>
  <c r="HM23" i="25"/>
  <c r="HK23" i="25"/>
  <c r="HI23" i="25"/>
  <c r="HG23" i="25"/>
  <c r="HE23" i="25"/>
  <c r="HB23" i="25"/>
  <c r="HA23" i="25"/>
  <c r="GT23" i="25"/>
  <c r="GV23" i="25" s="1"/>
  <c r="GS23" i="25"/>
  <c r="GP23" i="25"/>
  <c r="GM23" i="25"/>
  <c r="GI23" i="25"/>
  <c r="GF23" i="25"/>
  <c r="GC23" i="25"/>
  <c r="FY23" i="25"/>
  <c r="FX23" i="25"/>
  <c r="FR23" i="25"/>
  <c r="FP23" i="25"/>
  <c r="FN23" i="25"/>
  <c r="FK23" i="25"/>
  <c r="FG23" i="25"/>
  <c r="FC23" i="25"/>
  <c r="FB23" i="25"/>
  <c r="EU23" i="25"/>
  <c r="EW23" i="25" s="1"/>
  <c r="ET23" i="25"/>
  <c r="EM23" i="25"/>
  <c r="EO23" i="25" s="1"/>
  <c r="EL23" i="25"/>
  <c r="EI23" i="25"/>
  <c r="EE23" i="25"/>
  <c r="EF23" i="25" s="1"/>
  <c r="DZ23" i="25"/>
  <c r="DY23" i="25"/>
  <c r="DV23" i="25"/>
  <c r="DQ23" i="25"/>
  <c r="DN23" i="25"/>
  <c r="DJ23" i="25"/>
  <c r="DF23" i="25"/>
  <c r="DE23" i="25"/>
  <c r="CX23" i="25"/>
  <c r="CV23" i="25"/>
  <c r="CT23" i="25"/>
  <c r="CQ23" i="25"/>
  <c r="CN23" i="25"/>
  <c r="CK23" i="25"/>
  <c r="CG23" i="25"/>
  <c r="CF23" i="25"/>
  <c r="BY23" i="25"/>
  <c r="BW23" i="25"/>
  <c r="BU23" i="25"/>
  <c r="BR23" i="25"/>
  <c r="BM23" i="25"/>
  <c r="BI23" i="25"/>
  <c r="BH23" i="25"/>
  <c r="BC23" i="25"/>
  <c r="BE23" i="25" s="1"/>
  <c r="AY23" i="25"/>
  <c r="AQ23" i="25"/>
  <c r="AO23" i="25"/>
  <c r="AM23" i="25"/>
  <c r="AJ23" i="25"/>
  <c r="AG23" i="25"/>
  <c r="AD23" i="25"/>
  <c r="Z23" i="25"/>
  <c r="Y23" i="25"/>
  <c r="Q23" i="25"/>
  <c r="O23" i="25"/>
  <c r="M23" i="25"/>
  <c r="J23" i="25"/>
  <c r="G23" i="25"/>
  <c r="D23" i="25"/>
  <c r="IF22" i="25"/>
  <c r="IC22" i="25"/>
  <c r="HW22" i="25"/>
  <c r="HY22" i="25" s="1"/>
  <c r="HP22" i="25"/>
  <c r="HM22" i="25"/>
  <c r="HK22" i="25"/>
  <c r="HI22" i="25"/>
  <c r="HG22" i="25"/>
  <c r="HE22" i="25"/>
  <c r="HB22" i="25"/>
  <c r="HA22" i="25"/>
  <c r="GV22" i="25"/>
  <c r="GT22" i="25"/>
  <c r="GS22" i="25"/>
  <c r="GP22" i="25"/>
  <c r="GM22" i="25"/>
  <c r="GI22" i="25"/>
  <c r="GF22" i="25"/>
  <c r="GC22" i="25"/>
  <c r="FY22" i="25"/>
  <c r="FX22" i="25"/>
  <c r="FR22" i="25"/>
  <c r="FP22" i="25"/>
  <c r="FN22" i="25"/>
  <c r="FK22" i="25"/>
  <c r="FG22" i="25"/>
  <c r="FC22" i="25"/>
  <c r="FB22" i="25"/>
  <c r="EU22" i="25"/>
  <c r="EY22" i="25" s="1"/>
  <c r="ET22" i="25"/>
  <c r="EM22" i="25"/>
  <c r="EO22" i="25" s="1"/>
  <c r="EL22" i="25"/>
  <c r="EI22" i="25"/>
  <c r="EE22" i="25"/>
  <c r="EF22" i="25" s="1"/>
  <c r="DZ22" i="25"/>
  <c r="DY22" i="25"/>
  <c r="DV22" i="25"/>
  <c r="DQ22" i="25"/>
  <c r="DN22" i="25"/>
  <c r="DJ22" i="25"/>
  <c r="DF22" i="25"/>
  <c r="DE22" i="25"/>
  <c r="CX22" i="25"/>
  <c r="CV22" i="25"/>
  <c r="CT22" i="25"/>
  <c r="CQ22" i="25"/>
  <c r="CN22" i="25"/>
  <c r="CK22" i="25"/>
  <c r="CG22" i="25"/>
  <c r="CF22" i="25"/>
  <c r="BY22" i="25"/>
  <c r="BW22" i="25"/>
  <c r="BU22" i="25"/>
  <c r="BR22" i="25"/>
  <c r="BM22" i="25"/>
  <c r="BI22" i="25"/>
  <c r="BH22" i="25"/>
  <c r="BC22" i="25"/>
  <c r="BE22" i="25" s="1"/>
  <c r="AY22" i="25"/>
  <c r="AQ22" i="25"/>
  <c r="AO22" i="25"/>
  <c r="AM22" i="25"/>
  <c r="AJ22" i="25"/>
  <c r="AG22" i="25"/>
  <c r="AD22" i="25"/>
  <c r="Z22" i="25"/>
  <c r="Y22" i="25"/>
  <c r="Q22" i="25"/>
  <c r="O22" i="25"/>
  <c r="M22" i="25"/>
  <c r="J22" i="25"/>
  <c r="G22" i="25"/>
  <c r="D22" i="25"/>
  <c r="IF21" i="25"/>
  <c r="IC21" i="25"/>
  <c r="HW21" i="25"/>
  <c r="HY21" i="25" s="1"/>
  <c r="HP21" i="25"/>
  <c r="HM21" i="25"/>
  <c r="HK21" i="25"/>
  <c r="HI21" i="25"/>
  <c r="HG21" i="25"/>
  <c r="HE21" i="25"/>
  <c r="HB21" i="25"/>
  <c r="HA21" i="25"/>
  <c r="GT21" i="25"/>
  <c r="GV21" i="25" s="1"/>
  <c r="GS21" i="25"/>
  <c r="GP21" i="25"/>
  <c r="GM21" i="25"/>
  <c r="GI21" i="25"/>
  <c r="GF21" i="25"/>
  <c r="GC21" i="25"/>
  <c r="FY21" i="25"/>
  <c r="FX21" i="25"/>
  <c r="FR21" i="25"/>
  <c r="FP21" i="25"/>
  <c r="FN21" i="25"/>
  <c r="FG21" i="25"/>
  <c r="FC21" i="25"/>
  <c r="FB21" i="25"/>
  <c r="EU21" i="25"/>
  <c r="EW21" i="25" s="1"/>
  <c r="ET21" i="25"/>
  <c r="EM21" i="25"/>
  <c r="EO21" i="25" s="1"/>
  <c r="EL21" i="25"/>
  <c r="EI21" i="25"/>
  <c r="EE21" i="25"/>
  <c r="EF21" i="25" s="1"/>
  <c r="DZ21" i="25"/>
  <c r="DY21" i="25"/>
  <c r="DV21" i="25"/>
  <c r="DQ21" i="25"/>
  <c r="DN21" i="25"/>
  <c r="DJ21" i="25"/>
  <c r="DF21" i="25"/>
  <c r="DE21" i="25"/>
  <c r="CX21" i="25"/>
  <c r="CV21" i="25"/>
  <c r="CT21" i="25"/>
  <c r="CQ21" i="25"/>
  <c r="CN21" i="25"/>
  <c r="CK21" i="25"/>
  <c r="CG21" i="25"/>
  <c r="CF21" i="25"/>
  <c r="BY21" i="25"/>
  <c r="BW21" i="25"/>
  <c r="BU21" i="25"/>
  <c r="BR21" i="25"/>
  <c r="BM21" i="25"/>
  <c r="BI21" i="25"/>
  <c r="BH21" i="25"/>
  <c r="BC21" i="25"/>
  <c r="BE21" i="25" s="1"/>
  <c r="AY21" i="25"/>
  <c r="AQ21" i="25"/>
  <c r="AO21" i="25"/>
  <c r="AM21" i="25"/>
  <c r="AJ21" i="25"/>
  <c r="AG21" i="25"/>
  <c r="AD21" i="25"/>
  <c r="Z21" i="25"/>
  <c r="Y21" i="25"/>
  <c r="Q21" i="25"/>
  <c r="O21" i="25"/>
  <c r="M21" i="25"/>
  <c r="J21" i="25"/>
  <c r="G21" i="25"/>
  <c r="D21" i="25"/>
  <c r="IF20" i="25"/>
  <c r="IC20" i="25"/>
  <c r="HW20" i="25"/>
  <c r="HY20" i="25" s="1"/>
  <c r="HP20" i="25"/>
  <c r="HM20" i="25"/>
  <c r="HK20" i="25"/>
  <c r="HI20" i="25"/>
  <c r="HG20" i="25"/>
  <c r="HE20" i="25"/>
  <c r="HB20" i="25"/>
  <c r="HA20" i="25"/>
  <c r="GT20" i="25"/>
  <c r="GV20" i="25" s="1"/>
  <c r="GS20" i="25"/>
  <c r="GP20" i="25"/>
  <c r="GM20" i="25"/>
  <c r="GI20" i="25"/>
  <c r="GF20" i="25"/>
  <c r="GC20" i="25"/>
  <c r="FY20" i="25"/>
  <c r="FX20" i="25"/>
  <c r="FR20" i="25"/>
  <c r="FP20" i="25"/>
  <c r="FN20" i="25"/>
  <c r="FG20" i="25"/>
  <c r="FC20" i="25"/>
  <c r="FB20" i="25"/>
  <c r="EU20" i="25"/>
  <c r="EY20" i="25" s="1"/>
  <c r="ET20" i="25"/>
  <c r="EM20" i="25"/>
  <c r="EO20" i="25" s="1"/>
  <c r="EL20" i="25"/>
  <c r="EI20" i="25"/>
  <c r="EE20" i="25"/>
  <c r="EF20" i="25" s="1"/>
  <c r="DZ20" i="25"/>
  <c r="DY20" i="25"/>
  <c r="DV20" i="25"/>
  <c r="DQ20" i="25"/>
  <c r="DN20" i="25"/>
  <c r="DJ20" i="25"/>
  <c r="DF20" i="25"/>
  <c r="DE20" i="25"/>
  <c r="CX20" i="25"/>
  <c r="CV20" i="25"/>
  <c r="CT20" i="25"/>
  <c r="CQ20" i="25"/>
  <c r="CN20" i="25"/>
  <c r="CK20" i="25"/>
  <c r="CG20" i="25"/>
  <c r="CF20" i="25"/>
  <c r="BY20" i="25"/>
  <c r="BW20" i="25"/>
  <c r="BU20" i="25"/>
  <c r="BR20" i="25"/>
  <c r="BM20" i="25"/>
  <c r="BI20" i="25"/>
  <c r="BH20" i="25"/>
  <c r="BC20" i="25"/>
  <c r="BE20" i="25" s="1"/>
  <c r="AY20" i="25"/>
  <c r="AQ20" i="25"/>
  <c r="AO20" i="25"/>
  <c r="AM20" i="25"/>
  <c r="AJ20" i="25"/>
  <c r="AG20" i="25"/>
  <c r="AD20" i="25"/>
  <c r="Z20" i="25"/>
  <c r="Y20" i="25"/>
  <c r="Q20" i="25"/>
  <c r="O20" i="25"/>
  <c r="M20" i="25"/>
  <c r="J20" i="25"/>
  <c r="G20" i="25"/>
  <c r="D20" i="25"/>
  <c r="IF19" i="25"/>
  <c r="IC19" i="25"/>
  <c r="HW19" i="25"/>
  <c r="HY19" i="25" s="1"/>
  <c r="HP19" i="25"/>
  <c r="HM19" i="25"/>
  <c r="HK19" i="25"/>
  <c r="HI19" i="25"/>
  <c r="HG19" i="25"/>
  <c r="HE19" i="25"/>
  <c r="HB19" i="25"/>
  <c r="HA19" i="25"/>
  <c r="GV19" i="25"/>
  <c r="GT19" i="25"/>
  <c r="GS19" i="25"/>
  <c r="GP19" i="25"/>
  <c r="GM19" i="25"/>
  <c r="GI19" i="25"/>
  <c r="GF19" i="25"/>
  <c r="GC19" i="25"/>
  <c r="FY19" i="25"/>
  <c r="FX19" i="25"/>
  <c r="FR19" i="25"/>
  <c r="FP19" i="25"/>
  <c r="FN19" i="25"/>
  <c r="FG19" i="25"/>
  <c r="FC19" i="25"/>
  <c r="FB19" i="25"/>
  <c r="EU19" i="25"/>
  <c r="EY19" i="25" s="1"/>
  <c r="ET19" i="25"/>
  <c r="EM19" i="25"/>
  <c r="EO19" i="25" s="1"/>
  <c r="EL19" i="25"/>
  <c r="EI19" i="25"/>
  <c r="EE19" i="25"/>
  <c r="EF19" i="25" s="1"/>
  <c r="DZ19" i="25"/>
  <c r="DY19" i="25"/>
  <c r="DV19" i="25"/>
  <c r="DQ19" i="25"/>
  <c r="DN19" i="25"/>
  <c r="DJ19" i="25"/>
  <c r="DF19" i="25"/>
  <c r="DE19" i="25"/>
  <c r="CX19" i="25"/>
  <c r="CV19" i="25"/>
  <c r="CT19" i="25"/>
  <c r="CQ19" i="25"/>
  <c r="CN19" i="25"/>
  <c r="CK19" i="25"/>
  <c r="CG19" i="25"/>
  <c r="CF19" i="25"/>
  <c r="BY19" i="25"/>
  <c r="BW19" i="25"/>
  <c r="BU19" i="25"/>
  <c r="BR19" i="25"/>
  <c r="BM19" i="25"/>
  <c r="BI19" i="25"/>
  <c r="BH19" i="25"/>
  <c r="BC19" i="25"/>
  <c r="BE19" i="25" s="1"/>
  <c r="AY19" i="25"/>
  <c r="AQ19" i="25"/>
  <c r="AO19" i="25"/>
  <c r="AM19" i="25"/>
  <c r="AJ19" i="25"/>
  <c r="AG19" i="25"/>
  <c r="AD19" i="25"/>
  <c r="Z19" i="25"/>
  <c r="Y19" i="25"/>
  <c r="Q19" i="25"/>
  <c r="O19" i="25"/>
  <c r="M19" i="25"/>
  <c r="J19" i="25"/>
  <c r="G19" i="25"/>
  <c r="D19" i="25"/>
  <c r="IF18" i="25"/>
  <c r="IC18" i="25"/>
  <c r="HW18" i="25"/>
  <c r="HY18" i="25" s="1"/>
  <c r="HP18" i="25"/>
  <c r="HM18" i="25"/>
  <c r="HK18" i="25"/>
  <c r="HI18" i="25"/>
  <c r="HG18" i="25"/>
  <c r="HE18" i="25"/>
  <c r="HB18" i="25"/>
  <c r="HA18" i="25"/>
  <c r="GT18" i="25"/>
  <c r="GV18" i="25" s="1"/>
  <c r="GS18" i="25"/>
  <c r="GP18" i="25"/>
  <c r="GM18" i="25"/>
  <c r="GI18" i="25"/>
  <c r="GF18" i="25"/>
  <c r="GC18" i="25"/>
  <c r="FY18" i="25"/>
  <c r="FX18" i="25"/>
  <c r="FR18" i="25"/>
  <c r="FP18" i="25"/>
  <c r="FN18" i="25"/>
  <c r="FG18" i="25"/>
  <c r="FC18" i="25"/>
  <c r="FB18" i="25"/>
  <c r="EU18" i="25"/>
  <c r="EY18" i="25" s="1"/>
  <c r="ET18" i="25"/>
  <c r="EM18" i="25"/>
  <c r="EO18" i="25" s="1"/>
  <c r="EL18" i="25"/>
  <c r="EI18" i="25"/>
  <c r="EE18" i="25"/>
  <c r="EF18" i="25" s="1"/>
  <c r="DZ18" i="25"/>
  <c r="DY18" i="25"/>
  <c r="DV18" i="25"/>
  <c r="DQ18" i="25"/>
  <c r="DN18" i="25"/>
  <c r="DJ18" i="25"/>
  <c r="DF18" i="25"/>
  <c r="DE18" i="25"/>
  <c r="CX18" i="25"/>
  <c r="CV18" i="25"/>
  <c r="CT18" i="25"/>
  <c r="CQ18" i="25"/>
  <c r="CN18" i="25"/>
  <c r="CK18" i="25"/>
  <c r="CG18" i="25"/>
  <c r="CF18" i="25"/>
  <c r="BY18" i="25"/>
  <c r="BW18" i="25"/>
  <c r="BU18" i="25"/>
  <c r="BR18" i="25"/>
  <c r="BM18" i="25"/>
  <c r="BI18" i="25"/>
  <c r="BH18" i="25"/>
  <c r="BC18" i="25"/>
  <c r="BE18" i="25" s="1"/>
  <c r="AY18" i="25"/>
  <c r="AQ18" i="25"/>
  <c r="AO18" i="25"/>
  <c r="AM18" i="25"/>
  <c r="AJ18" i="25"/>
  <c r="AG18" i="25"/>
  <c r="AD18" i="25"/>
  <c r="Z18" i="25"/>
  <c r="Y18" i="25"/>
  <c r="Q18" i="25"/>
  <c r="O18" i="25"/>
  <c r="M18" i="25"/>
  <c r="J18" i="25"/>
  <c r="G18" i="25"/>
  <c r="D18" i="25"/>
  <c r="IF17" i="25"/>
  <c r="IC17" i="25"/>
  <c r="HY17" i="25"/>
  <c r="HW17" i="25"/>
  <c r="HP17" i="25"/>
  <c r="HM17" i="25"/>
  <c r="HK17" i="25"/>
  <c r="HI17" i="25"/>
  <c r="HG17" i="25"/>
  <c r="HE17" i="25"/>
  <c r="HB17" i="25"/>
  <c r="HA17" i="25"/>
  <c r="GT17" i="25"/>
  <c r="GV17" i="25" s="1"/>
  <c r="GS17" i="25"/>
  <c r="GP17" i="25"/>
  <c r="GM17" i="25"/>
  <c r="GI17" i="25"/>
  <c r="GF17" i="25"/>
  <c r="GC17" i="25"/>
  <c r="FY17" i="25"/>
  <c r="FX17" i="25"/>
  <c r="FR17" i="25"/>
  <c r="FP17" i="25"/>
  <c r="FN17" i="25"/>
  <c r="FG17" i="25"/>
  <c r="FC17" i="25"/>
  <c r="FB17" i="25"/>
  <c r="EU17" i="25"/>
  <c r="EY17" i="25" s="1"/>
  <c r="ET17" i="25"/>
  <c r="EM17" i="25"/>
  <c r="EO17" i="25" s="1"/>
  <c r="EL17" i="25"/>
  <c r="EI17" i="25"/>
  <c r="EE17" i="25"/>
  <c r="EF17" i="25" s="1"/>
  <c r="DZ17" i="25"/>
  <c r="DY17" i="25"/>
  <c r="DV17" i="25"/>
  <c r="DQ17" i="25"/>
  <c r="DN17" i="25"/>
  <c r="DJ17" i="25"/>
  <c r="DF17" i="25"/>
  <c r="DE17" i="25"/>
  <c r="CX17" i="25"/>
  <c r="CV17" i="25"/>
  <c r="CT17" i="25"/>
  <c r="CQ17" i="25"/>
  <c r="CN17" i="25"/>
  <c r="CK17" i="25"/>
  <c r="CG17" i="25"/>
  <c r="CF17" i="25"/>
  <c r="BY17" i="25"/>
  <c r="BW17" i="25"/>
  <c r="BU17" i="25"/>
  <c r="BR17" i="25"/>
  <c r="BM17" i="25"/>
  <c r="BI17" i="25"/>
  <c r="BH17" i="25"/>
  <c r="BC17" i="25"/>
  <c r="BE17" i="25" s="1"/>
  <c r="AY17" i="25"/>
  <c r="AQ17" i="25"/>
  <c r="AO17" i="25"/>
  <c r="AM17" i="25"/>
  <c r="AJ17" i="25"/>
  <c r="AG17" i="25"/>
  <c r="AD17" i="25"/>
  <c r="Z17" i="25"/>
  <c r="Y17" i="25"/>
  <c r="Q17" i="25"/>
  <c r="O17" i="25"/>
  <c r="M17" i="25"/>
  <c r="J17" i="25"/>
  <c r="G17" i="25"/>
  <c r="D17" i="25"/>
  <c r="IF16" i="25"/>
  <c r="IC16" i="25"/>
  <c r="HW16" i="25"/>
  <c r="HY16" i="25" s="1"/>
  <c r="HP16" i="25"/>
  <c r="HM16" i="25"/>
  <c r="HK16" i="25"/>
  <c r="HI16" i="25"/>
  <c r="HG16" i="25"/>
  <c r="HE16" i="25"/>
  <c r="HB16" i="25"/>
  <c r="HA16" i="25"/>
  <c r="GT16" i="25"/>
  <c r="GV16" i="25" s="1"/>
  <c r="GS16" i="25"/>
  <c r="GP16" i="25"/>
  <c r="GM16" i="25"/>
  <c r="GI16" i="25"/>
  <c r="GF16" i="25"/>
  <c r="GC16" i="25"/>
  <c r="FY16" i="25"/>
  <c r="FX16" i="25"/>
  <c r="FR16" i="25"/>
  <c r="FP16" i="25"/>
  <c r="FN16" i="25"/>
  <c r="FG16" i="25"/>
  <c r="FC16" i="25"/>
  <c r="FB16" i="25"/>
  <c r="EU16" i="25"/>
  <c r="EY16" i="25" s="1"/>
  <c r="ET16" i="25"/>
  <c r="EM16" i="25"/>
  <c r="EO16" i="25" s="1"/>
  <c r="EL16" i="25"/>
  <c r="EI16" i="25"/>
  <c r="EE16" i="25"/>
  <c r="EF16" i="25" s="1"/>
  <c r="DZ16" i="25"/>
  <c r="DY16" i="25"/>
  <c r="DV16" i="25"/>
  <c r="DQ16" i="25"/>
  <c r="DN16" i="25"/>
  <c r="DJ16" i="25"/>
  <c r="DF16" i="25"/>
  <c r="DE16" i="25"/>
  <c r="CX16" i="25"/>
  <c r="CV16" i="25"/>
  <c r="CT16" i="25"/>
  <c r="CQ16" i="25"/>
  <c r="CN16" i="25"/>
  <c r="CK16" i="25"/>
  <c r="CG16" i="25"/>
  <c r="CF16" i="25"/>
  <c r="BY16" i="25"/>
  <c r="BW16" i="25"/>
  <c r="BU16" i="25"/>
  <c r="BR16" i="25"/>
  <c r="BM16" i="25"/>
  <c r="BI16" i="25"/>
  <c r="BH16" i="25"/>
  <c r="BC16" i="25"/>
  <c r="BE16" i="25" s="1"/>
  <c r="AY16" i="25"/>
  <c r="AQ16" i="25"/>
  <c r="AO16" i="25"/>
  <c r="AM16" i="25"/>
  <c r="AJ16" i="25"/>
  <c r="AG16" i="25"/>
  <c r="AD16" i="25"/>
  <c r="Z16" i="25"/>
  <c r="Y16" i="25"/>
  <c r="Q16" i="25"/>
  <c r="O16" i="25"/>
  <c r="M16" i="25"/>
  <c r="J16" i="25"/>
  <c r="G16" i="25"/>
  <c r="D16" i="25"/>
  <c r="IF15" i="25"/>
  <c r="IC15" i="25"/>
  <c r="HY15" i="25"/>
  <c r="HW15" i="25"/>
  <c r="HP15" i="25"/>
  <c r="HM15" i="25"/>
  <c r="HK15" i="25"/>
  <c r="HI15" i="25"/>
  <c r="HG15" i="25"/>
  <c r="HE15" i="25"/>
  <c r="HB15" i="25"/>
  <c r="HA15" i="25"/>
  <c r="GV15" i="25"/>
  <c r="GT15" i="25"/>
  <c r="GS15" i="25"/>
  <c r="GP15" i="25"/>
  <c r="GM15" i="25"/>
  <c r="GI15" i="25"/>
  <c r="GF15" i="25"/>
  <c r="GC15" i="25"/>
  <c r="FY15" i="25"/>
  <c r="FX15" i="25"/>
  <c r="FR15" i="25"/>
  <c r="FP15" i="25"/>
  <c r="FN15" i="25"/>
  <c r="FG15" i="25"/>
  <c r="FC15" i="25"/>
  <c r="FB15" i="25"/>
  <c r="EU15" i="25"/>
  <c r="EY15" i="25" s="1"/>
  <c r="ET15" i="25"/>
  <c r="EM15" i="25"/>
  <c r="EO15" i="25" s="1"/>
  <c r="EL15" i="25"/>
  <c r="EI15" i="25"/>
  <c r="EE15" i="25"/>
  <c r="EF15" i="25" s="1"/>
  <c r="DZ15" i="25"/>
  <c r="DY15" i="25"/>
  <c r="DV15" i="25"/>
  <c r="DQ15" i="25"/>
  <c r="DN15" i="25"/>
  <c r="DJ15" i="25"/>
  <c r="DF15" i="25"/>
  <c r="DE15" i="25"/>
  <c r="CX15" i="25"/>
  <c r="CV15" i="25"/>
  <c r="CT15" i="25"/>
  <c r="CQ15" i="25"/>
  <c r="CN15" i="25"/>
  <c r="CK15" i="25"/>
  <c r="CG15" i="25"/>
  <c r="CF15" i="25"/>
  <c r="BY15" i="25"/>
  <c r="BW15" i="25"/>
  <c r="BU15" i="25"/>
  <c r="BR15" i="25"/>
  <c r="BM15" i="25"/>
  <c r="BI15" i="25"/>
  <c r="BH15" i="25"/>
  <c r="BC15" i="25"/>
  <c r="BE15" i="25" s="1"/>
  <c r="AY15" i="25"/>
  <c r="AQ15" i="25"/>
  <c r="AO15" i="25"/>
  <c r="AM15" i="25"/>
  <c r="AJ15" i="25"/>
  <c r="AG15" i="25"/>
  <c r="AD15" i="25"/>
  <c r="Z15" i="25"/>
  <c r="Y15" i="25"/>
  <c r="Q15" i="25"/>
  <c r="O15" i="25"/>
  <c r="M15" i="25"/>
  <c r="J15" i="25"/>
  <c r="G15" i="25"/>
  <c r="D15" i="25"/>
  <c r="IF14" i="25"/>
  <c r="IC14" i="25"/>
  <c r="HW14" i="25"/>
  <c r="HY14" i="25" s="1"/>
  <c r="HP14" i="25"/>
  <c r="HM14" i="25"/>
  <c r="HK14" i="25"/>
  <c r="HI14" i="25"/>
  <c r="HG14" i="25"/>
  <c r="HE14" i="25"/>
  <c r="HB14" i="25"/>
  <c r="HA14" i="25"/>
  <c r="GT14" i="25"/>
  <c r="GV14" i="25" s="1"/>
  <c r="GS14" i="25"/>
  <c r="GP14" i="25"/>
  <c r="GM14" i="25"/>
  <c r="GI14" i="25"/>
  <c r="GF14" i="25"/>
  <c r="GC14" i="25"/>
  <c r="FY14" i="25"/>
  <c r="FX14" i="25"/>
  <c r="FR14" i="25"/>
  <c r="FP14" i="25"/>
  <c r="FN14" i="25"/>
  <c r="FG14" i="25"/>
  <c r="FC14" i="25"/>
  <c r="FB14" i="25"/>
  <c r="EU14" i="25"/>
  <c r="EY14" i="25" s="1"/>
  <c r="ET14" i="25"/>
  <c r="EM14" i="25"/>
  <c r="EO14" i="25" s="1"/>
  <c r="EL14" i="25"/>
  <c r="EI14" i="25"/>
  <c r="EE14" i="25"/>
  <c r="EF14" i="25" s="1"/>
  <c r="DZ14" i="25"/>
  <c r="DY14" i="25"/>
  <c r="DV14" i="25"/>
  <c r="DQ14" i="25"/>
  <c r="DN14" i="25"/>
  <c r="DJ14" i="25"/>
  <c r="DF14" i="25"/>
  <c r="DE14" i="25"/>
  <c r="CX14" i="25"/>
  <c r="CV14" i="25"/>
  <c r="CT14" i="25"/>
  <c r="CQ14" i="25"/>
  <c r="CN14" i="25"/>
  <c r="CK14" i="25"/>
  <c r="CG14" i="25"/>
  <c r="CF14" i="25"/>
  <c r="BY14" i="25"/>
  <c r="BW14" i="25"/>
  <c r="BU14" i="25"/>
  <c r="BR14" i="25"/>
  <c r="BM14" i="25"/>
  <c r="BI14" i="25"/>
  <c r="BH14" i="25"/>
  <c r="BC14" i="25"/>
  <c r="BE14" i="25" s="1"/>
  <c r="AY14" i="25"/>
  <c r="AQ14" i="25"/>
  <c r="AO14" i="25"/>
  <c r="AM14" i="25"/>
  <c r="AJ14" i="25"/>
  <c r="AG14" i="25"/>
  <c r="AD14" i="25"/>
  <c r="Z14" i="25"/>
  <c r="Y14" i="25"/>
  <c r="Q14" i="25"/>
  <c r="O14" i="25"/>
  <c r="M14" i="25"/>
  <c r="J14" i="25"/>
  <c r="G14" i="25"/>
  <c r="D14" i="25"/>
  <c r="IF13" i="25"/>
  <c r="IC13" i="25"/>
  <c r="HY13" i="25"/>
  <c r="HW13" i="25"/>
  <c r="HP13" i="25"/>
  <c r="HM13" i="25"/>
  <c r="HK13" i="25"/>
  <c r="HI13" i="25"/>
  <c r="HG13" i="25"/>
  <c r="HE13" i="25"/>
  <c r="HB13" i="25"/>
  <c r="HA13" i="25"/>
  <c r="GT13" i="25"/>
  <c r="GV13" i="25" s="1"/>
  <c r="GS13" i="25"/>
  <c r="GP13" i="25"/>
  <c r="GM13" i="25"/>
  <c r="GI13" i="25"/>
  <c r="GF13" i="25"/>
  <c r="GC13" i="25"/>
  <c r="FY13" i="25"/>
  <c r="FX13" i="25"/>
  <c r="FR13" i="25"/>
  <c r="FP13" i="25"/>
  <c r="FN13" i="25"/>
  <c r="FG13" i="25"/>
  <c r="FC13" i="25"/>
  <c r="FB13" i="25"/>
  <c r="EU13" i="25"/>
  <c r="EW13" i="25" s="1"/>
  <c r="ET13" i="25"/>
  <c r="EM13" i="25"/>
  <c r="EO13" i="25" s="1"/>
  <c r="EL13" i="25"/>
  <c r="EI13" i="25"/>
  <c r="EE13" i="25"/>
  <c r="EF13" i="25" s="1"/>
  <c r="DZ13" i="25"/>
  <c r="DY13" i="25"/>
  <c r="DV13" i="25"/>
  <c r="DQ13" i="25"/>
  <c r="DN13" i="25"/>
  <c r="DJ13" i="25"/>
  <c r="DF13" i="25"/>
  <c r="DE13" i="25"/>
  <c r="CX13" i="25"/>
  <c r="CV13" i="25"/>
  <c r="CT13" i="25"/>
  <c r="CQ13" i="25"/>
  <c r="CN13" i="25"/>
  <c r="CK13" i="25"/>
  <c r="CG13" i="25"/>
  <c r="CF13" i="25"/>
  <c r="BY13" i="25"/>
  <c r="BW13" i="25"/>
  <c r="BU13" i="25"/>
  <c r="BR13" i="25"/>
  <c r="BM13" i="25"/>
  <c r="BI13" i="25"/>
  <c r="BH13" i="25"/>
  <c r="BC13" i="25"/>
  <c r="BE13" i="25" s="1"/>
  <c r="AY13" i="25"/>
  <c r="AQ13" i="25"/>
  <c r="AO13" i="25"/>
  <c r="AM13" i="25"/>
  <c r="AJ13" i="25"/>
  <c r="AG13" i="25"/>
  <c r="AD13" i="25"/>
  <c r="Z13" i="25"/>
  <c r="Y13" i="25"/>
  <c r="Q13" i="25"/>
  <c r="O13" i="25"/>
  <c r="M13" i="25"/>
  <c r="J13" i="25"/>
  <c r="G13" i="25"/>
  <c r="D13" i="25"/>
  <c r="IF12" i="25"/>
  <c r="IC12" i="25"/>
  <c r="HW12" i="25"/>
  <c r="HY12" i="25" s="1"/>
  <c r="HP12" i="25"/>
  <c r="HM12" i="25"/>
  <c r="HK12" i="25"/>
  <c r="HI12" i="25"/>
  <c r="HG12" i="25"/>
  <c r="HE12" i="25"/>
  <c r="HB12" i="25"/>
  <c r="HA12" i="25"/>
  <c r="GT12" i="25"/>
  <c r="GV12" i="25" s="1"/>
  <c r="GS12" i="25"/>
  <c r="GP12" i="25"/>
  <c r="GM12" i="25"/>
  <c r="GI12" i="25"/>
  <c r="GF12" i="25"/>
  <c r="GC12" i="25"/>
  <c r="FY12" i="25"/>
  <c r="FX12" i="25"/>
  <c r="FR12" i="25"/>
  <c r="FP12" i="25"/>
  <c r="FN12" i="25"/>
  <c r="FG12" i="25"/>
  <c r="FC12" i="25"/>
  <c r="FB12" i="25"/>
  <c r="EU12" i="25"/>
  <c r="EY12" i="25" s="1"/>
  <c r="ET12" i="25"/>
  <c r="EM12" i="25"/>
  <c r="EO12" i="25" s="1"/>
  <c r="EL12" i="25"/>
  <c r="EI12" i="25"/>
  <c r="EE12" i="25"/>
  <c r="EF12" i="25" s="1"/>
  <c r="DZ12" i="25"/>
  <c r="DY12" i="25"/>
  <c r="DV12" i="25"/>
  <c r="DQ12" i="25"/>
  <c r="DN12" i="25"/>
  <c r="DJ12" i="25"/>
  <c r="DF12" i="25"/>
  <c r="DE12" i="25"/>
  <c r="CX12" i="25"/>
  <c r="CV12" i="25"/>
  <c r="CT12" i="25"/>
  <c r="CQ12" i="25"/>
  <c r="CN12" i="25"/>
  <c r="CK12" i="25"/>
  <c r="CG12" i="25"/>
  <c r="CF12" i="25"/>
  <c r="BY12" i="25"/>
  <c r="BW12" i="25"/>
  <c r="BU12" i="25"/>
  <c r="BR12" i="25"/>
  <c r="BM12" i="25"/>
  <c r="BI12" i="25"/>
  <c r="BH12" i="25"/>
  <c r="BC12" i="25"/>
  <c r="BE12" i="25" s="1"/>
  <c r="AY12" i="25"/>
  <c r="AQ12" i="25"/>
  <c r="AO12" i="25"/>
  <c r="AM12" i="25"/>
  <c r="AJ12" i="25"/>
  <c r="AG12" i="25"/>
  <c r="AD12" i="25"/>
  <c r="Z12" i="25"/>
  <c r="Y12" i="25"/>
  <c r="Q12" i="25"/>
  <c r="O12" i="25"/>
  <c r="M12" i="25"/>
  <c r="J12" i="25"/>
  <c r="G12" i="25"/>
  <c r="D12" i="25"/>
  <c r="IF11" i="25"/>
  <c r="IC11" i="25"/>
  <c r="HY11" i="25"/>
  <c r="HW11" i="25"/>
  <c r="HP11" i="25"/>
  <c r="HM11" i="25"/>
  <c r="HK11" i="25"/>
  <c r="HI11" i="25"/>
  <c r="HG11" i="25"/>
  <c r="HE11" i="25"/>
  <c r="HB11" i="25"/>
  <c r="HA11" i="25"/>
  <c r="GV11" i="25"/>
  <c r="GT11" i="25"/>
  <c r="GS11" i="25"/>
  <c r="GP11" i="25"/>
  <c r="GM11" i="25"/>
  <c r="GI11" i="25"/>
  <c r="GF11" i="25"/>
  <c r="GC11" i="25"/>
  <c r="FY11" i="25"/>
  <c r="FX11" i="25"/>
  <c r="FR11" i="25"/>
  <c r="FP11" i="25"/>
  <c r="FN11" i="25"/>
  <c r="FG11" i="25"/>
  <c r="FC11" i="25"/>
  <c r="FB11" i="25"/>
  <c r="EU11" i="25"/>
  <c r="EY11" i="25" s="1"/>
  <c r="ET11" i="25"/>
  <c r="EM11" i="25"/>
  <c r="EO11" i="25" s="1"/>
  <c r="EL11" i="25"/>
  <c r="EI11" i="25"/>
  <c r="EE11" i="25"/>
  <c r="EF11" i="25" s="1"/>
  <c r="DZ11" i="25"/>
  <c r="DY11" i="25"/>
  <c r="DV11" i="25"/>
  <c r="DQ11" i="25"/>
  <c r="DN11" i="25"/>
  <c r="DJ11" i="25"/>
  <c r="DF11" i="25"/>
  <c r="DE11" i="25"/>
  <c r="CX11" i="25"/>
  <c r="CV11" i="25"/>
  <c r="CT11" i="25"/>
  <c r="CQ11" i="25"/>
  <c r="CN11" i="25"/>
  <c r="CK11" i="25"/>
  <c r="CG11" i="25"/>
  <c r="CF11" i="25"/>
  <c r="BY11" i="25"/>
  <c r="BW11" i="25"/>
  <c r="BU11" i="25"/>
  <c r="BR11" i="25"/>
  <c r="BM11" i="25"/>
  <c r="BI11" i="25"/>
  <c r="BH11" i="25"/>
  <c r="BC11" i="25"/>
  <c r="BE11" i="25" s="1"/>
  <c r="AY11" i="25"/>
  <c r="AQ11" i="25"/>
  <c r="AO11" i="25"/>
  <c r="AM11" i="25"/>
  <c r="AJ11" i="25"/>
  <c r="AG11" i="25"/>
  <c r="AD11" i="25"/>
  <c r="Z11" i="25"/>
  <c r="Y11" i="25"/>
  <c r="Q11" i="25"/>
  <c r="O11" i="25"/>
  <c r="M11" i="25"/>
  <c r="J11" i="25"/>
  <c r="G11" i="25"/>
  <c r="D11" i="25"/>
  <c r="IF10" i="25"/>
  <c r="IC10" i="25"/>
  <c r="HW10" i="25"/>
  <c r="HY10" i="25" s="1"/>
  <c r="HP10" i="25"/>
  <c r="HM10" i="25"/>
  <c r="HK10" i="25"/>
  <c r="HI10" i="25"/>
  <c r="HG10" i="25"/>
  <c r="HE10" i="25"/>
  <c r="HB10" i="25"/>
  <c r="HA10" i="25"/>
  <c r="GT10" i="25"/>
  <c r="GV10" i="25" s="1"/>
  <c r="GS10" i="25"/>
  <c r="GP10" i="25"/>
  <c r="GM10" i="25"/>
  <c r="GI10" i="25"/>
  <c r="GF10" i="25"/>
  <c r="GC10" i="25"/>
  <c r="FY10" i="25"/>
  <c r="FX10" i="25"/>
  <c r="FR10" i="25"/>
  <c r="FP10" i="25"/>
  <c r="FN10" i="25"/>
  <c r="FG10" i="25"/>
  <c r="FC10" i="25"/>
  <c r="FB10" i="25"/>
  <c r="EU10" i="25"/>
  <c r="EY10" i="25" s="1"/>
  <c r="ET10" i="25"/>
  <c r="EM10" i="25"/>
  <c r="EO10" i="25" s="1"/>
  <c r="EL10" i="25"/>
  <c r="EI10" i="25"/>
  <c r="EE10" i="25"/>
  <c r="EF10" i="25" s="1"/>
  <c r="DZ10" i="25"/>
  <c r="DY10" i="25"/>
  <c r="DV10" i="25"/>
  <c r="DQ10" i="25"/>
  <c r="DN10" i="25"/>
  <c r="DJ10" i="25"/>
  <c r="DF10" i="25"/>
  <c r="DE10" i="25"/>
  <c r="CX10" i="25"/>
  <c r="CV10" i="25"/>
  <c r="CT10" i="25"/>
  <c r="CQ10" i="25"/>
  <c r="CN10" i="25"/>
  <c r="CK10" i="25"/>
  <c r="CG10" i="25"/>
  <c r="CF10" i="25"/>
  <c r="BY10" i="25"/>
  <c r="BW10" i="25"/>
  <c r="BU10" i="25"/>
  <c r="BR10" i="25"/>
  <c r="BM10" i="25"/>
  <c r="BI10" i="25"/>
  <c r="BH10" i="25"/>
  <c r="BC10" i="25"/>
  <c r="BE10" i="25" s="1"/>
  <c r="AY10" i="25"/>
  <c r="AQ10" i="25"/>
  <c r="AO10" i="25"/>
  <c r="AM10" i="25"/>
  <c r="AJ10" i="25"/>
  <c r="AG10" i="25"/>
  <c r="AD10" i="25"/>
  <c r="Z10" i="25"/>
  <c r="Y10" i="25"/>
  <c r="Q10" i="25"/>
  <c r="O10" i="25"/>
  <c r="M10" i="25"/>
  <c r="J10" i="25"/>
  <c r="G10" i="25"/>
  <c r="D10" i="25"/>
  <c r="IF9" i="25"/>
  <c r="IC9" i="25"/>
  <c r="HY9" i="25"/>
  <c r="HW9" i="25"/>
  <c r="HP9" i="25"/>
  <c r="HM9" i="25"/>
  <c r="HK9" i="25"/>
  <c r="HI9" i="25"/>
  <c r="HG9" i="25"/>
  <c r="HE9" i="25"/>
  <c r="HB9" i="25"/>
  <c r="HA9" i="25"/>
  <c r="GT9" i="25"/>
  <c r="GV9" i="25" s="1"/>
  <c r="GS9" i="25"/>
  <c r="GP9" i="25"/>
  <c r="GM9" i="25"/>
  <c r="GI9" i="25"/>
  <c r="GF9" i="25"/>
  <c r="GC9" i="25"/>
  <c r="FY9" i="25"/>
  <c r="FX9" i="25"/>
  <c r="FR9" i="25"/>
  <c r="FP9" i="25"/>
  <c r="FN9" i="25"/>
  <c r="FG9" i="25"/>
  <c r="FC9" i="25"/>
  <c r="FB9" i="25"/>
  <c r="EU9" i="25"/>
  <c r="EW9" i="25" s="1"/>
  <c r="ET9" i="25"/>
  <c r="EM9" i="25"/>
  <c r="EO9" i="25" s="1"/>
  <c r="EL9" i="25"/>
  <c r="EI9" i="25"/>
  <c r="EE9" i="25"/>
  <c r="EF9" i="25" s="1"/>
  <c r="DZ9" i="25"/>
  <c r="DY9" i="25"/>
  <c r="DV9" i="25"/>
  <c r="DQ9" i="25"/>
  <c r="DN9" i="25"/>
  <c r="DJ9" i="25"/>
  <c r="DF9" i="25"/>
  <c r="DE9" i="25"/>
  <c r="CX9" i="25"/>
  <c r="CV9" i="25"/>
  <c r="CT9" i="25"/>
  <c r="CQ9" i="25"/>
  <c r="CN9" i="25"/>
  <c r="CK9" i="25"/>
  <c r="CG9" i="25"/>
  <c r="CF9" i="25"/>
  <c r="BY9" i="25"/>
  <c r="BW9" i="25"/>
  <c r="BU9" i="25"/>
  <c r="BR9" i="25"/>
  <c r="BM9" i="25"/>
  <c r="BI9" i="25"/>
  <c r="BH9" i="25"/>
  <c r="BC9" i="25"/>
  <c r="BE9" i="25" s="1"/>
  <c r="AY9" i="25"/>
  <c r="AQ9" i="25"/>
  <c r="AO9" i="25"/>
  <c r="AM9" i="25"/>
  <c r="AJ9" i="25"/>
  <c r="AG9" i="25"/>
  <c r="AD9" i="25"/>
  <c r="Z9" i="25"/>
  <c r="Y9" i="25"/>
  <c r="Q9" i="25"/>
  <c r="O9" i="25"/>
  <c r="M9" i="25"/>
  <c r="J9" i="25"/>
  <c r="G9" i="25"/>
  <c r="D9" i="25"/>
  <c r="IF8" i="25"/>
  <c r="IC8" i="25"/>
  <c r="HW8" i="25"/>
  <c r="HY8" i="25" s="1"/>
  <c r="HP8" i="25"/>
  <c r="HM8" i="25"/>
  <c r="HK8" i="25"/>
  <c r="HI8" i="25"/>
  <c r="HG8" i="25"/>
  <c r="HE8" i="25"/>
  <c r="HB8" i="25"/>
  <c r="HA8" i="25"/>
  <c r="GT8" i="25"/>
  <c r="GV8" i="25" s="1"/>
  <c r="GS8" i="25"/>
  <c r="GP8" i="25"/>
  <c r="GM8" i="25"/>
  <c r="GI8" i="25"/>
  <c r="GF8" i="25"/>
  <c r="GC8" i="25"/>
  <c r="FY8" i="25"/>
  <c r="FX8" i="25"/>
  <c r="FR8" i="25"/>
  <c r="FP8" i="25"/>
  <c r="FN8" i="25"/>
  <c r="FG8" i="25"/>
  <c r="FC8" i="25"/>
  <c r="FB8" i="25"/>
  <c r="EU8" i="25"/>
  <c r="EY8" i="25" s="1"/>
  <c r="ET8" i="25"/>
  <c r="EM8" i="25"/>
  <c r="EO8" i="25" s="1"/>
  <c r="EL8" i="25"/>
  <c r="EI8" i="25"/>
  <c r="EE8" i="25"/>
  <c r="EF8" i="25" s="1"/>
  <c r="DZ8" i="25"/>
  <c r="DY8" i="25"/>
  <c r="DV8" i="25"/>
  <c r="DQ8" i="25"/>
  <c r="DN8" i="25"/>
  <c r="DJ8" i="25"/>
  <c r="DF8" i="25"/>
  <c r="DE8" i="25"/>
  <c r="CX8" i="25"/>
  <c r="CV8" i="25"/>
  <c r="CT8" i="25"/>
  <c r="CQ8" i="25"/>
  <c r="CN8" i="25"/>
  <c r="CK8" i="25"/>
  <c r="CG8" i="25"/>
  <c r="CF8" i="25"/>
  <c r="BY8" i="25"/>
  <c r="BW8" i="25"/>
  <c r="BU8" i="25"/>
  <c r="BR8" i="25"/>
  <c r="BM8" i="25"/>
  <c r="BI8" i="25"/>
  <c r="BH8" i="25"/>
  <c r="BC8" i="25"/>
  <c r="BE8" i="25" s="1"/>
  <c r="AY8" i="25"/>
  <c r="AQ8" i="25"/>
  <c r="AO8" i="25"/>
  <c r="AM8" i="25"/>
  <c r="AJ8" i="25"/>
  <c r="AG8" i="25"/>
  <c r="AD8" i="25"/>
  <c r="Z8" i="25"/>
  <c r="Y8" i="25"/>
  <c r="Q8" i="25"/>
  <c r="O8" i="25"/>
  <c r="M8" i="25"/>
  <c r="J8" i="25"/>
  <c r="G8" i="25"/>
  <c r="D8" i="25"/>
  <c r="IF7" i="25"/>
  <c r="IF38" i="25" s="1"/>
  <c r="IC7" i="25"/>
  <c r="HY7" i="25"/>
  <c r="HW7" i="25"/>
  <c r="HP7" i="25"/>
  <c r="HM7" i="25"/>
  <c r="HK7" i="25"/>
  <c r="HI7" i="25"/>
  <c r="HG7" i="25"/>
  <c r="HE7" i="25"/>
  <c r="HB7" i="25"/>
  <c r="HA7" i="25"/>
  <c r="GV7" i="25"/>
  <c r="GT7" i="25"/>
  <c r="GS7" i="25"/>
  <c r="GP7" i="25"/>
  <c r="GM7" i="25"/>
  <c r="GI7" i="25"/>
  <c r="GF7" i="25"/>
  <c r="GC7" i="25"/>
  <c r="FY7" i="25"/>
  <c r="FX7" i="25"/>
  <c r="FR7" i="25"/>
  <c r="FP7" i="25"/>
  <c r="FN7" i="25"/>
  <c r="FG7" i="25"/>
  <c r="FC7" i="25"/>
  <c r="FB7" i="25"/>
  <c r="EU7" i="25"/>
  <c r="EY7" i="25" s="1"/>
  <c r="ET7" i="25"/>
  <c r="EM7" i="25"/>
  <c r="EO7" i="25" s="1"/>
  <c r="EL7" i="25"/>
  <c r="EI7" i="25"/>
  <c r="EE7" i="25"/>
  <c r="EF7" i="25" s="1"/>
  <c r="DZ7" i="25"/>
  <c r="DY7" i="25"/>
  <c r="DV7" i="25"/>
  <c r="DQ7" i="25"/>
  <c r="DN7" i="25"/>
  <c r="DJ7" i="25"/>
  <c r="DF7" i="25"/>
  <c r="DE7" i="25"/>
  <c r="CX7" i="25"/>
  <c r="CV7" i="25"/>
  <c r="CT7" i="25"/>
  <c r="CQ7" i="25"/>
  <c r="CN7" i="25"/>
  <c r="CK7" i="25"/>
  <c r="CG7" i="25"/>
  <c r="CF7" i="25"/>
  <c r="BY7" i="25"/>
  <c r="BW7" i="25"/>
  <c r="BU7" i="25"/>
  <c r="BR7" i="25"/>
  <c r="BM7" i="25"/>
  <c r="BI7" i="25"/>
  <c r="BH7" i="25"/>
  <c r="BC7" i="25"/>
  <c r="BE7" i="25" s="1"/>
  <c r="AY7" i="25"/>
  <c r="AQ7" i="25"/>
  <c r="AO7" i="25"/>
  <c r="AM7" i="25"/>
  <c r="AJ7" i="25"/>
  <c r="AG7" i="25"/>
  <c r="AD7" i="25"/>
  <c r="Z7" i="25"/>
  <c r="Y7" i="25"/>
  <c r="Q7" i="25"/>
  <c r="O7" i="25"/>
  <c r="M7" i="25"/>
  <c r="J7" i="25"/>
  <c r="G7" i="25"/>
  <c r="D7" i="25"/>
  <c r="D38" i="25" l="1"/>
  <c r="EY21" i="25"/>
  <c r="Q38" i="25"/>
  <c r="BY38" i="25"/>
  <c r="BW38" i="25"/>
  <c r="CF38" i="25"/>
  <c r="EI38" i="25"/>
  <c r="DV38" i="25"/>
  <c r="BM38" i="25"/>
  <c r="FG38" i="25"/>
  <c r="FP38" i="25"/>
  <c r="FR38" i="25"/>
  <c r="BH38" i="25"/>
  <c r="AQ38" i="25"/>
  <c r="DN38" i="25"/>
  <c r="DJ38" i="25"/>
  <c r="CK38" i="25"/>
  <c r="M38" i="25"/>
  <c r="J38" i="25"/>
  <c r="EY9" i="25"/>
  <c r="FN38" i="25"/>
  <c r="FK38" i="25"/>
  <c r="FY38" i="25"/>
  <c r="FX38" i="25"/>
  <c r="EW7" i="25"/>
  <c r="EY13" i="25"/>
  <c r="EW37" i="25"/>
  <c r="EW15" i="25"/>
  <c r="FC38" i="25"/>
  <c r="ET38" i="25"/>
  <c r="EY25" i="25"/>
  <c r="EY23" i="25"/>
  <c r="EY35" i="25"/>
  <c r="EW17" i="25"/>
  <c r="EW11" i="25"/>
  <c r="FB38" i="25"/>
  <c r="EW19" i="25"/>
  <c r="EW32" i="25"/>
  <c r="DQ38" i="25"/>
  <c r="CQ38" i="25"/>
  <c r="CT38" i="25"/>
  <c r="CV38" i="25"/>
  <c r="CX38" i="25"/>
  <c r="CG38" i="25"/>
  <c r="BR38" i="25"/>
  <c r="AG38" i="25"/>
  <c r="BI38" i="25"/>
  <c r="O38" i="25"/>
  <c r="AY38" i="25"/>
  <c r="BC38" i="25"/>
  <c r="BE38" i="25" s="1"/>
  <c r="GT38" i="25"/>
  <c r="GV38" i="25" s="1"/>
  <c r="EW8" i="25"/>
  <c r="EW12" i="25"/>
  <c r="EW16" i="25"/>
  <c r="EW34" i="25"/>
  <c r="GM38" i="25"/>
  <c r="EY29" i="25"/>
  <c r="EW29" i="25"/>
  <c r="AM38" i="25"/>
  <c r="CN38" i="25"/>
  <c r="EL38" i="25"/>
  <c r="DF38" i="25"/>
  <c r="EW10" i="25"/>
  <c r="EW14" i="25"/>
  <c r="EW18" i="25"/>
  <c r="EW27" i="25"/>
  <c r="Y38" i="25"/>
  <c r="EU38" i="25"/>
  <c r="EW38" i="25" s="1"/>
  <c r="EW20" i="25"/>
  <c r="DZ38" i="25"/>
  <c r="EE38" i="25"/>
  <c r="EF38" i="25" s="1"/>
  <c r="EW22" i="25"/>
  <c r="Z38" i="25"/>
  <c r="AO38" i="25"/>
  <c r="HW38" i="25"/>
  <c r="HY38" i="25" s="1"/>
  <c r="DY38" i="25"/>
  <c r="AL42" i="25"/>
  <c r="EY24" i="25"/>
  <c r="EW26" i="25"/>
  <c r="EY31" i="25"/>
  <c r="EW36" i="25"/>
  <c r="EM38" i="25"/>
  <c r="EO38" i="25" s="1"/>
  <c r="EW33" i="25"/>
  <c r="AD38" i="25"/>
  <c r="EY38" i="25" l="1"/>
  <c r="BS38" i="24" l="1"/>
  <c r="BT38" i="24"/>
  <c r="AE38" i="24" l="1"/>
  <c r="EU7" i="24" l="1"/>
  <c r="EU8" i="24"/>
  <c r="EU9" i="24"/>
  <c r="EU10" i="24"/>
  <c r="EU11" i="24"/>
  <c r="EU12" i="24"/>
  <c r="EU13" i="24"/>
  <c r="EU14" i="24"/>
  <c r="EU15" i="24"/>
  <c r="EU16" i="24"/>
  <c r="EU17" i="24"/>
  <c r="EU18" i="24"/>
  <c r="EU19" i="24"/>
  <c r="EU20" i="24"/>
  <c r="EU21" i="24"/>
  <c r="EU22" i="24"/>
  <c r="EU23" i="24"/>
  <c r="EU24" i="24"/>
  <c r="AZ38" i="24" l="1"/>
  <c r="BA38" i="24"/>
  <c r="BB38" i="24"/>
  <c r="BD38" i="24"/>
  <c r="DL38" i="24" l="1"/>
  <c r="CN7" i="24" l="1"/>
  <c r="CN8" i="24"/>
  <c r="CN9" i="24"/>
  <c r="CN10" i="24"/>
  <c r="CN11" i="24"/>
  <c r="CN12" i="24"/>
  <c r="CN13" i="24"/>
  <c r="CN14" i="24"/>
  <c r="CN15" i="24"/>
  <c r="CN16" i="24"/>
  <c r="CN17" i="24"/>
  <c r="CN18" i="24"/>
  <c r="CN19" i="24"/>
  <c r="CN20" i="24"/>
  <c r="CN21" i="24"/>
  <c r="DN20" i="24" l="1"/>
  <c r="DN21" i="24"/>
  <c r="DN22" i="24"/>
  <c r="DN23" i="24"/>
  <c r="DN24" i="24"/>
  <c r="DN25" i="24"/>
  <c r="DN26" i="24"/>
  <c r="DN27" i="24"/>
  <c r="DN28" i="24"/>
  <c r="DN29" i="24"/>
  <c r="DN30" i="24"/>
  <c r="DN31" i="24"/>
  <c r="DN32" i="24"/>
  <c r="DN33" i="24"/>
  <c r="DN34" i="24"/>
  <c r="DN35" i="24"/>
  <c r="DN36" i="24"/>
  <c r="DN37" i="24"/>
  <c r="DN7" i="24"/>
  <c r="DN8" i="24"/>
  <c r="DN9" i="24"/>
  <c r="DN10" i="24"/>
  <c r="DN11" i="24"/>
  <c r="DN12" i="24"/>
  <c r="DN13" i="24"/>
  <c r="DN14" i="24"/>
  <c r="DN15" i="24"/>
  <c r="DN16" i="24"/>
  <c r="DN17" i="24"/>
  <c r="DN18" i="24"/>
  <c r="BC7" i="24" l="1"/>
  <c r="BC8" i="24"/>
  <c r="BE8" i="24" s="1"/>
  <c r="BC9" i="24"/>
  <c r="BE9" i="24" s="1"/>
  <c r="BC10" i="24"/>
  <c r="BE10" i="24" s="1"/>
  <c r="BC11" i="24"/>
  <c r="BE11" i="24" s="1"/>
  <c r="BC12" i="24"/>
  <c r="BE12" i="24" s="1"/>
  <c r="BC13" i="24"/>
  <c r="BE13" i="24" s="1"/>
  <c r="BC14" i="24"/>
  <c r="BE14" i="24" s="1"/>
  <c r="BC15" i="24"/>
  <c r="BE15" i="24" s="1"/>
  <c r="BC16" i="24"/>
  <c r="BE16" i="24" s="1"/>
  <c r="BC17" i="24"/>
  <c r="BE17" i="24" s="1"/>
  <c r="BC18" i="24"/>
  <c r="BE18" i="24" s="1"/>
  <c r="BC19" i="24"/>
  <c r="BE19" i="24" s="1"/>
  <c r="BC20" i="24"/>
  <c r="BE20" i="24" s="1"/>
  <c r="BE7" i="24" l="1"/>
  <c r="IE38" i="24"/>
  <c r="ID38" i="24"/>
  <c r="IB38" i="24"/>
  <c r="IA38" i="24"/>
  <c r="HZ38" i="24"/>
  <c r="HX38" i="24"/>
  <c r="HV38" i="24"/>
  <c r="HU38" i="24"/>
  <c r="HT38" i="24"/>
  <c r="HS38" i="24"/>
  <c r="HR38" i="24"/>
  <c r="HO38" i="24"/>
  <c r="HP38" i="24" s="1"/>
  <c r="HN38" i="24"/>
  <c r="HL38" i="24"/>
  <c r="HM38" i="24" s="1"/>
  <c r="HJ38" i="24"/>
  <c r="HK38" i="24" s="1"/>
  <c r="HH38" i="24"/>
  <c r="HI38" i="24" s="1"/>
  <c r="HF38" i="24"/>
  <c r="HD38" i="24"/>
  <c r="HE38" i="24" s="1"/>
  <c r="HC38" i="24"/>
  <c r="GZ38" i="24"/>
  <c r="HA38" i="24" s="1"/>
  <c r="GY38" i="24"/>
  <c r="HB38" i="24" s="1"/>
  <c r="GX38" i="24"/>
  <c r="HG38" i="24" s="1"/>
  <c r="GU38" i="24"/>
  <c r="GR38" i="24"/>
  <c r="GQ38" i="24"/>
  <c r="GS38" i="24" s="1"/>
  <c r="GO38" i="24"/>
  <c r="GP38" i="24" s="1"/>
  <c r="GN38" i="24"/>
  <c r="GL38" i="24"/>
  <c r="GM38" i="24" s="1"/>
  <c r="GK38" i="24"/>
  <c r="GH38" i="24"/>
  <c r="GI38" i="24" s="1"/>
  <c r="GG38" i="24"/>
  <c r="GE38" i="24"/>
  <c r="GD38" i="24"/>
  <c r="GF38" i="24" s="1"/>
  <c r="GB38" i="24"/>
  <c r="GC38" i="24" s="1"/>
  <c r="GA38" i="24"/>
  <c r="FW38" i="24"/>
  <c r="FV38" i="24"/>
  <c r="FU38" i="24"/>
  <c r="FT38" i="24"/>
  <c r="FS38" i="24"/>
  <c r="FQ38" i="24"/>
  <c r="FO38" i="24"/>
  <c r="FM38" i="24"/>
  <c r="FL38" i="24"/>
  <c r="FJ38" i="24"/>
  <c r="FI38" i="24"/>
  <c r="FF38" i="24"/>
  <c r="FE38" i="24"/>
  <c r="FA38" i="24"/>
  <c r="EZ38" i="24"/>
  <c r="EX38" i="24"/>
  <c r="EV38" i="24"/>
  <c r="ES38" i="24"/>
  <c r="ER38" i="24"/>
  <c r="EQ38" i="24"/>
  <c r="EP38" i="24"/>
  <c r="EN38" i="24"/>
  <c r="EK38" i="24"/>
  <c r="EJ38" i="24"/>
  <c r="EH38" i="24"/>
  <c r="EG38" i="24"/>
  <c r="ED38" i="24"/>
  <c r="EC38" i="24"/>
  <c r="EB38" i="24"/>
  <c r="DX38" i="24"/>
  <c r="DW38" i="24"/>
  <c r="DU38" i="24"/>
  <c r="DV38" i="24" s="1"/>
  <c r="DT38" i="24"/>
  <c r="DS38" i="24"/>
  <c r="DR38" i="24"/>
  <c r="DP38" i="24"/>
  <c r="DO38" i="24"/>
  <c r="DM38" i="24"/>
  <c r="DK38" i="24"/>
  <c r="DI38" i="24"/>
  <c r="DH38" i="24"/>
  <c r="DD38" i="24"/>
  <c r="DC38" i="24"/>
  <c r="DB38" i="24"/>
  <c r="DA38" i="24"/>
  <c r="CZ38" i="24"/>
  <c r="CY38" i="24"/>
  <c r="CW38" i="24"/>
  <c r="CU38" i="24"/>
  <c r="CS38" i="24"/>
  <c r="CR38" i="24"/>
  <c r="CP38" i="24"/>
  <c r="CO38" i="24"/>
  <c r="CM38" i="24"/>
  <c r="CN38" i="24" s="1"/>
  <c r="CL38" i="24"/>
  <c r="CJ38" i="24"/>
  <c r="CI38" i="24"/>
  <c r="CE38" i="24"/>
  <c r="CD38" i="24"/>
  <c r="CC38" i="24"/>
  <c r="CB38" i="24"/>
  <c r="CA38" i="24"/>
  <c r="BX38" i="24"/>
  <c r="BV38" i="24"/>
  <c r="BQ38" i="24"/>
  <c r="BP38" i="24"/>
  <c r="BO38" i="24"/>
  <c r="BL38" i="24"/>
  <c r="BK38" i="24"/>
  <c r="BG38" i="24"/>
  <c r="BF38" i="24"/>
  <c r="AX38" i="24"/>
  <c r="AW38" i="24"/>
  <c r="AU38" i="24"/>
  <c r="AT38" i="24"/>
  <c r="AS38" i="24"/>
  <c r="AR38" i="24"/>
  <c r="AP38" i="24"/>
  <c r="AN38" i="24"/>
  <c r="AL38" i="24"/>
  <c r="AK38" i="24"/>
  <c r="AI38" i="24"/>
  <c r="AH38" i="24"/>
  <c r="AF38" i="24"/>
  <c r="AG38" i="24" s="1"/>
  <c r="AC38" i="24"/>
  <c r="AB38" i="24"/>
  <c r="X38" i="24"/>
  <c r="W38" i="24"/>
  <c r="U38" i="24"/>
  <c r="T38" i="24"/>
  <c r="R38" i="24"/>
  <c r="P38" i="24"/>
  <c r="N38" i="24"/>
  <c r="L38" i="24"/>
  <c r="K38" i="24"/>
  <c r="I38" i="24"/>
  <c r="H38" i="24"/>
  <c r="F38" i="24"/>
  <c r="G38" i="24" s="1"/>
  <c r="E38" i="24"/>
  <c r="C38" i="24"/>
  <c r="B38" i="24"/>
  <c r="IF37" i="24"/>
  <c r="IC37" i="24"/>
  <c r="HW37" i="24"/>
  <c r="HY37" i="24" s="1"/>
  <c r="HP37" i="24"/>
  <c r="HM37" i="24"/>
  <c r="HK37" i="24"/>
  <c r="HI37" i="24"/>
  <c r="HG37" i="24"/>
  <c r="HE37" i="24"/>
  <c r="HB37" i="24"/>
  <c r="HA37" i="24"/>
  <c r="GT37" i="24"/>
  <c r="GV37" i="24" s="1"/>
  <c r="GS37" i="24"/>
  <c r="GP37" i="24"/>
  <c r="GM37" i="24"/>
  <c r="GI37" i="24"/>
  <c r="GF37" i="24"/>
  <c r="GC37" i="24"/>
  <c r="FY37" i="24"/>
  <c r="FX37" i="24"/>
  <c r="FR37" i="24"/>
  <c r="FP37" i="24"/>
  <c r="FN37" i="24"/>
  <c r="FK37" i="24"/>
  <c r="FG37" i="24"/>
  <c r="FC37" i="24"/>
  <c r="FB37" i="24"/>
  <c r="EU37" i="24"/>
  <c r="EY37" i="24" s="1"/>
  <c r="ET37" i="24"/>
  <c r="EM37" i="24"/>
  <c r="EO37" i="24" s="1"/>
  <c r="EL37" i="24"/>
  <c r="EI37" i="24"/>
  <c r="EE37" i="24"/>
  <c r="EF37" i="24" s="1"/>
  <c r="DZ37" i="24"/>
  <c r="DY37" i="24"/>
  <c r="DV37" i="24"/>
  <c r="DQ37" i="24"/>
  <c r="DJ37" i="24"/>
  <c r="DF37" i="24"/>
  <c r="DE37" i="24"/>
  <c r="CX37" i="24"/>
  <c r="CV37" i="24"/>
  <c r="CT37" i="24"/>
  <c r="CQ37" i="24"/>
  <c r="CN37" i="24"/>
  <c r="CK37" i="24"/>
  <c r="CG37" i="24"/>
  <c r="CF37" i="24"/>
  <c r="BY37" i="24"/>
  <c r="BW37" i="24"/>
  <c r="BU37" i="24"/>
  <c r="BR37" i="24"/>
  <c r="BM37" i="24"/>
  <c r="BI37" i="24"/>
  <c r="BH37" i="24"/>
  <c r="BC37" i="24"/>
  <c r="BE37" i="24" s="1"/>
  <c r="AY37" i="24"/>
  <c r="AQ37" i="24"/>
  <c r="AO37" i="24"/>
  <c r="AM37" i="24"/>
  <c r="AJ37" i="24"/>
  <c r="AG37" i="24"/>
  <c r="AD37" i="24"/>
  <c r="Z37" i="24"/>
  <c r="Y37" i="24"/>
  <c r="Q37" i="24"/>
  <c r="O37" i="24"/>
  <c r="M37" i="24"/>
  <c r="J37" i="24"/>
  <c r="G37" i="24"/>
  <c r="D37" i="24"/>
  <c r="IF36" i="24"/>
  <c r="IC36" i="24"/>
  <c r="HY36" i="24"/>
  <c r="HW36" i="24"/>
  <c r="HP36" i="24"/>
  <c r="HM36" i="24"/>
  <c r="HK36" i="24"/>
  <c r="HI36" i="24"/>
  <c r="HG36" i="24"/>
  <c r="HE36" i="24"/>
  <c r="HB36" i="24"/>
  <c r="HA36" i="24"/>
  <c r="GT36" i="24"/>
  <c r="GV36" i="24" s="1"/>
  <c r="GS36" i="24"/>
  <c r="GP36" i="24"/>
  <c r="GM36" i="24"/>
  <c r="GI36" i="24"/>
  <c r="GF36" i="24"/>
  <c r="GC36" i="24"/>
  <c r="FY36" i="24"/>
  <c r="FX36" i="24"/>
  <c r="FR36" i="24"/>
  <c r="FP36" i="24"/>
  <c r="FN36" i="24"/>
  <c r="FK36" i="24"/>
  <c r="FG36" i="24"/>
  <c r="FC36" i="24"/>
  <c r="FB36" i="24"/>
  <c r="EU36" i="24"/>
  <c r="EY36" i="24" s="1"/>
  <c r="ET36" i="24"/>
  <c r="EM36" i="24"/>
  <c r="EO36" i="24" s="1"/>
  <c r="EL36" i="24"/>
  <c r="EI36" i="24"/>
  <c r="EE36" i="24"/>
  <c r="EF36" i="24" s="1"/>
  <c r="DZ36" i="24"/>
  <c r="DY36" i="24"/>
  <c r="DV36" i="24"/>
  <c r="DQ36" i="24"/>
  <c r="DJ36" i="24"/>
  <c r="DF36" i="24"/>
  <c r="DE36" i="24"/>
  <c r="CX36" i="24"/>
  <c r="CV36" i="24"/>
  <c r="CT36" i="24"/>
  <c r="CQ36" i="24"/>
  <c r="CN36" i="24"/>
  <c r="CK36" i="24"/>
  <c r="CG36" i="24"/>
  <c r="CF36" i="24"/>
  <c r="BY36" i="24"/>
  <c r="BW36" i="24"/>
  <c r="BU36" i="24"/>
  <c r="BR36" i="24"/>
  <c r="BM36" i="24"/>
  <c r="BI36" i="24"/>
  <c r="BH36" i="24"/>
  <c r="BC36" i="24"/>
  <c r="BE36" i="24" s="1"/>
  <c r="AY36" i="24"/>
  <c r="AQ36" i="24"/>
  <c r="AO36" i="24"/>
  <c r="AM36" i="24"/>
  <c r="AJ36" i="24"/>
  <c r="AG36" i="24"/>
  <c r="AD36" i="24"/>
  <c r="Z36" i="24"/>
  <c r="Y36" i="24"/>
  <c r="Q36" i="24"/>
  <c r="O36" i="24"/>
  <c r="M36" i="24"/>
  <c r="J36" i="24"/>
  <c r="G36" i="24"/>
  <c r="D36" i="24"/>
  <c r="IF35" i="24"/>
  <c r="IC35" i="24"/>
  <c r="HW35" i="24"/>
  <c r="HY35" i="24" s="1"/>
  <c r="HP35" i="24"/>
  <c r="HM35" i="24"/>
  <c r="HK35" i="24"/>
  <c r="HI35" i="24"/>
  <c r="HG35" i="24"/>
  <c r="HE35" i="24"/>
  <c r="HB35" i="24"/>
  <c r="HA35" i="24"/>
  <c r="GT35" i="24"/>
  <c r="GV35" i="24" s="1"/>
  <c r="GS35" i="24"/>
  <c r="GP35" i="24"/>
  <c r="GM35" i="24"/>
  <c r="GI35" i="24"/>
  <c r="GF35" i="24"/>
  <c r="GC35" i="24"/>
  <c r="FY35" i="24"/>
  <c r="FX35" i="24"/>
  <c r="FR35" i="24"/>
  <c r="FP35" i="24"/>
  <c r="FN35" i="24"/>
  <c r="FK35" i="24"/>
  <c r="FG35" i="24"/>
  <c r="FC35" i="24"/>
  <c r="FB35" i="24"/>
  <c r="EU35" i="24"/>
  <c r="EW35" i="24" s="1"/>
  <c r="ET35" i="24"/>
  <c r="EM35" i="24"/>
  <c r="EO35" i="24" s="1"/>
  <c r="EL35" i="24"/>
  <c r="EI35" i="24"/>
  <c r="EE35" i="24"/>
  <c r="EF35" i="24" s="1"/>
  <c r="DZ35" i="24"/>
  <c r="DY35" i="24"/>
  <c r="DV35" i="24"/>
  <c r="DQ35" i="24"/>
  <c r="DJ35" i="24"/>
  <c r="DF35" i="24"/>
  <c r="DE35" i="24"/>
  <c r="CX35" i="24"/>
  <c r="CV35" i="24"/>
  <c r="CT35" i="24"/>
  <c r="CQ35" i="24"/>
  <c r="CN35" i="24"/>
  <c r="CK35" i="24"/>
  <c r="CG35" i="24"/>
  <c r="CF35" i="24"/>
  <c r="BY35" i="24"/>
  <c r="BW35" i="24"/>
  <c r="BU35" i="24"/>
  <c r="BR35" i="24"/>
  <c r="BM35" i="24"/>
  <c r="BI35" i="24"/>
  <c r="BH35" i="24"/>
  <c r="BC35" i="24"/>
  <c r="BE35" i="24" s="1"/>
  <c r="AY35" i="24"/>
  <c r="AQ35" i="24"/>
  <c r="AO35" i="24"/>
  <c r="AM35" i="24"/>
  <c r="AJ35" i="24"/>
  <c r="AG35" i="24"/>
  <c r="AD35" i="24"/>
  <c r="Z35" i="24"/>
  <c r="Y35" i="24"/>
  <c r="Q35" i="24"/>
  <c r="O35" i="24"/>
  <c r="M35" i="24"/>
  <c r="J35" i="24"/>
  <c r="G35" i="24"/>
  <c r="D35" i="24"/>
  <c r="IF34" i="24"/>
  <c r="IC34" i="24"/>
  <c r="HY34" i="24"/>
  <c r="HW34" i="24"/>
  <c r="HP34" i="24"/>
  <c r="HM34" i="24"/>
  <c r="HK34" i="24"/>
  <c r="HI34" i="24"/>
  <c r="HG34" i="24"/>
  <c r="HE34" i="24"/>
  <c r="HB34" i="24"/>
  <c r="HA34" i="24"/>
  <c r="GT34" i="24"/>
  <c r="GV34" i="24" s="1"/>
  <c r="GS34" i="24"/>
  <c r="GP34" i="24"/>
  <c r="GM34" i="24"/>
  <c r="GI34" i="24"/>
  <c r="GF34" i="24"/>
  <c r="GC34" i="24"/>
  <c r="FY34" i="24"/>
  <c r="FX34" i="24"/>
  <c r="FR34" i="24"/>
  <c r="FP34" i="24"/>
  <c r="FN34" i="24"/>
  <c r="FK34" i="24"/>
  <c r="FG34" i="24"/>
  <c r="FC34" i="24"/>
  <c r="FB34" i="24"/>
  <c r="EU34" i="24"/>
  <c r="EY34" i="24" s="1"/>
  <c r="ET34" i="24"/>
  <c r="EM34" i="24"/>
  <c r="EO34" i="24" s="1"/>
  <c r="EL34" i="24"/>
  <c r="EI34" i="24"/>
  <c r="EE34" i="24"/>
  <c r="EF34" i="24" s="1"/>
  <c r="DZ34" i="24"/>
  <c r="DY34" i="24"/>
  <c r="DV34" i="24"/>
  <c r="DQ34" i="24"/>
  <c r="DJ34" i="24"/>
  <c r="DF34" i="24"/>
  <c r="DE34" i="24"/>
  <c r="CX34" i="24"/>
  <c r="CV34" i="24"/>
  <c r="CT34" i="24"/>
  <c r="CQ34" i="24"/>
  <c r="CN34" i="24"/>
  <c r="CK34" i="24"/>
  <c r="CG34" i="24"/>
  <c r="CF34" i="24"/>
  <c r="BY34" i="24"/>
  <c r="BW34" i="24"/>
  <c r="BU34" i="24"/>
  <c r="BR34" i="24"/>
  <c r="BM34" i="24"/>
  <c r="BI34" i="24"/>
  <c r="BH34" i="24"/>
  <c r="BC34" i="24"/>
  <c r="BE34" i="24" s="1"/>
  <c r="AY34" i="24"/>
  <c r="AQ34" i="24"/>
  <c r="AO34" i="24"/>
  <c r="AM34" i="24"/>
  <c r="AJ34" i="24"/>
  <c r="AG34" i="24"/>
  <c r="AD34" i="24"/>
  <c r="Z34" i="24"/>
  <c r="Y34" i="24"/>
  <c r="Q34" i="24"/>
  <c r="O34" i="24"/>
  <c r="M34" i="24"/>
  <c r="J34" i="24"/>
  <c r="G34" i="24"/>
  <c r="D34" i="24"/>
  <c r="IF33" i="24"/>
  <c r="IC33" i="24"/>
  <c r="HW33" i="24"/>
  <c r="HY33" i="24" s="1"/>
  <c r="HP33" i="24"/>
  <c r="HM33" i="24"/>
  <c r="HK33" i="24"/>
  <c r="HI33" i="24"/>
  <c r="HG33" i="24"/>
  <c r="HE33" i="24"/>
  <c r="HB33" i="24"/>
  <c r="HA33" i="24"/>
  <c r="GT33" i="24"/>
  <c r="GV33" i="24" s="1"/>
  <c r="GS33" i="24"/>
  <c r="GP33" i="24"/>
  <c r="GM33" i="24"/>
  <c r="GI33" i="24"/>
  <c r="GF33" i="24"/>
  <c r="GC33" i="24"/>
  <c r="FY33" i="24"/>
  <c r="FX33" i="24"/>
  <c r="FR33" i="24"/>
  <c r="FP33" i="24"/>
  <c r="FN33" i="24"/>
  <c r="FK33" i="24"/>
  <c r="FG33" i="24"/>
  <c r="FC33" i="24"/>
  <c r="FB33" i="24"/>
  <c r="EU33" i="24"/>
  <c r="EY33" i="24" s="1"/>
  <c r="ET33" i="24"/>
  <c r="EM33" i="24"/>
  <c r="EO33" i="24" s="1"/>
  <c r="EL33" i="24"/>
  <c r="EI33" i="24"/>
  <c r="EE33" i="24"/>
  <c r="EF33" i="24" s="1"/>
  <c r="DZ33" i="24"/>
  <c r="DY33" i="24"/>
  <c r="DV33" i="24"/>
  <c r="DQ33" i="24"/>
  <c r="DJ33" i="24"/>
  <c r="DF33" i="24"/>
  <c r="DE33" i="24"/>
  <c r="CX33" i="24"/>
  <c r="CV33" i="24"/>
  <c r="CT33" i="24"/>
  <c r="CQ33" i="24"/>
  <c r="CN33" i="24"/>
  <c r="CK33" i="24"/>
  <c r="CG33" i="24"/>
  <c r="CF33" i="24"/>
  <c r="BY33" i="24"/>
  <c r="BW33" i="24"/>
  <c r="BU33" i="24"/>
  <c r="BR33" i="24"/>
  <c r="BM33" i="24"/>
  <c r="BI33" i="24"/>
  <c r="BH33" i="24"/>
  <c r="BC33" i="24"/>
  <c r="BE33" i="24" s="1"/>
  <c r="AY33" i="24"/>
  <c r="AQ33" i="24"/>
  <c r="AO33" i="24"/>
  <c r="AM33" i="24"/>
  <c r="AJ33" i="24"/>
  <c r="AG33" i="24"/>
  <c r="AD33" i="24"/>
  <c r="Z33" i="24"/>
  <c r="Y33" i="24"/>
  <c r="Q33" i="24"/>
  <c r="O33" i="24"/>
  <c r="M33" i="24"/>
  <c r="J33" i="24"/>
  <c r="G33" i="24"/>
  <c r="D33" i="24"/>
  <c r="IF32" i="24"/>
  <c r="IC32" i="24"/>
  <c r="HY32" i="24"/>
  <c r="HW32" i="24"/>
  <c r="HP32" i="24"/>
  <c r="HM32" i="24"/>
  <c r="HK32" i="24"/>
  <c r="HI32" i="24"/>
  <c r="HG32" i="24"/>
  <c r="HE32" i="24"/>
  <c r="HB32" i="24"/>
  <c r="HA32" i="24"/>
  <c r="GV32" i="24"/>
  <c r="GT32" i="24"/>
  <c r="GS32" i="24"/>
  <c r="GP32" i="24"/>
  <c r="GM32" i="24"/>
  <c r="GI32" i="24"/>
  <c r="GF32" i="24"/>
  <c r="GC32" i="24"/>
  <c r="FY32" i="24"/>
  <c r="FX32" i="24"/>
  <c r="FR32" i="24"/>
  <c r="FP32" i="24"/>
  <c r="FN32" i="24"/>
  <c r="FK32" i="24"/>
  <c r="FG32" i="24"/>
  <c r="FC32" i="24"/>
  <c r="FB32" i="24"/>
  <c r="EU32" i="24"/>
  <c r="EY32" i="24" s="1"/>
  <c r="ET32" i="24"/>
  <c r="EM32" i="24"/>
  <c r="EO32" i="24" s="1"/>
  <c r="EL32" i="24"/>
  <c r="EI32" i="24"/>
  <c r="EE32" i="24"/>
  <c r="EF32" i="24" s="1"/>
  <c r="DZ32" i="24"/>
  <c r="DY32" i="24"/>
  <c r="DV32" i="24"/>
  <c r="DQ32" i="24"/>
  <c r="DJ32" i="24"/>
  <c r="DF32" i="24"/>
  <c r="DE32" i="24"/>
  <c r="CX32" i="24"/>
  <c r="CV32" i="24"/>
  <c r="CT32" i="24"/>
  <c r="CQ32" i="24"/>
  <c r="CN32" i="24"/>
  <c r="CK32" i="24"/>
  <c r="CG32" i="24"/>
  <c r="CF32" i="24"/>
  <c r="BY32" i="24"/>
  <c r="BW32" i="24"/>
  <c r="BU32" i="24"/>
  <c r="BR32" i="24"/>
  <c r="BM32" i="24"/>
  <c r="BI32" i="24"/>
  <c r="BH32" i="24"/>
  <c r="BC32" i="24"/>
  <c r="BE32" i="24" s="1"/>
  <c r="AY32" i="24"/>
  <c r="AQ32" i="24"/>
  <c r="AO32" i="24"/>
  <c r="AM32" i="24"/>
  <c r="AJ32" i="24"/>
  <c r="AG32" i="24"/>
  <c r="AD32" i="24"/>
  <c r="Z32" i="24"/>
  <c r="Y32" i="24"/>
  <c r="Q32" i="24"/>
  <c r="O32" i="24"/>
  <c r="M32" i="24"/>
  <c r="J32" i="24"/>
  <c r="G32" i="24"/>
  <c r="D32" i="24"/>
  <c r="IF31" i="24"/>
  <c r="IC31" i="24"/>
  <c r="HW31" i="24"/>
  <c r="HY31" i="24" s="1"/>
  <c r="HP31" i="24"/>
  <c r="HM31" i="24"/>
  <c r="HK31" i="24"/>
  <c r="HI31" i="24"/>
  <c r="HG31" i="24"/>
  <c r="HE31" i="24"/>
  <c r="HB31" i="24"/>
  <c r="HA31" i="24"/>
  <c r="GT31" i="24"/>
  <c r="GV31" i="24" s="1"/>
  <c r="GS31" i="24"/>
  <c r="GP31" i="24"/>
  <c r="GM31" i="24"/>
  <c r="GI31" i="24"/>
  <c r="GF31" i="24"/>
  <c r="GC31" i="24"/>
  <c r="FY31" i="24"/>
  <c r="FX31" i="24"/>
  <c r="FR31" i="24"/>
  <c r="FP31" i="24"/>
  <c r="FN31" i="24"/>
  <c r="FK31" i="24"/>
  <c r="FG31" i="24"/>
  <c r="FC31" i="24"/>
  <c r="FB31" i="24"/>
  <c r="EU31" i="24"/>
  <c r="EY31" i="24" s="1"/>
  <c r="ET31" i="24"/>
  <c r="EM31" i="24"/>
  <c r="EO31" i="24" s="1"/>
  <c r="EL31" i="24"/>
  <c r="EI31" i="24"/>
  <c r="EE31" i="24"/>
  <c r="EF31" i="24" s="1"/>
  <c r="DZ31" i="24"/>
  <c r="DY31" i="24"/>
  <c r="DV31" i="24"/>
  <c r="DQ31" i="24"/>
  <c r="DJ31" i="24"/>
  <c r="DF31" i="24"/>
  <c r="DE31" i="24"/>
  <c r="CX31" i="24"/>
  <c r="CV31" i="24"/>
  <c r="CT31" i="24"/>
  <c r="CQ31" i="24"/>
  <c r="CN31" i="24"/>
  <c r="CK31" i="24"/>
  <c r="CG31" i="24"/>
  <c r="CF31" i="24"/>
  <c r="BY31" i="24"/>
  <c r="BW31" i="24"/>
  <c r="BU31" i="24"/>
  <c r="BR31" i="24"/>
  <c r="BM31" i="24"/>
  <c r="BI31" i="24"/>
  <c r="BH31" i="24"/>
  <c r="BC31" i="24"/>
  <c r="BE31" i="24" s="1"/>
  <c r="AY31" i="24"/>
  <c r="AQ31" i="24"/>
  <c r="AO31" i="24"/>
  <c r="AM31" i="24"/>
  <c r="AJ31" i="24"/>
  <c r="AG31" i="24"/>
  <c r="AD31" i="24"/>
  <c r="Z31" i="24"/>
  <c r="Y31" i="24"/>
  <c r="Q31" i="24"/>
  <c r="O31" i="24"/>
  <c r="M31" i="24"/>
  <c r="J31" i="24"/>
  <c r="G31" i="24"/>
  <c r="D31" i="24"/>
  <c r="IF30" i="24"/>
  <c r="IC30" i="24"/>
  <c r="HY30" i="24"/>
  <c r="HW30" i="24"/>
  <c r="HP30" i="24"/>
  <c r="HM30" i="24"/>
  <c r="HK30" i="24"/>
  <c r="HI30" i="24"/>
  <c r="HG30" i="24"/>
  <c r="HE30" i="24"/>
  <c r="HB30" i="24"/>
  <c r="HA30" i="24"/>
  <c r="GT30" i="24"/>
  <c r="GV30" i="24" s="1"/>
  <c r="GS30" i="24"/>
  <c r="GP30" i="24"/>
  <c r="GM30" i="24"/>
  <c r="GI30" i="24"/>
  <c r="GF30" i="24"/>
  <c r="GC30" i="24"/>
  <c r="FY30" i="24"/>
  <c r="FX30" i="24"/>
  <c r="FR30" i="24"/>
  <c r="FP30" i="24"/>
  <c r="FN30" i="24"/>
  <c r="FK30" i="24"/>
  <c r="FG30" i="24"/>
  <c r="FC30" i="24"/>
  <c r="FB30" i="24"/>
  <c r="EU30" i="24"/>
  <c r="EY30" i="24" s="1"/>
  <c r="ET30" i="24"/>
  <c r="EM30" i="24"/>
  <c r="EO30" i="24" s="1"/>
  <c r="EL30" i="24"/>
  <c r="EI30" i="24"/>
  <c r="EE30" i="24"/>
  <c r="EF30" i="24" s="1"/>
  <c r="DZ30" i="24"/>
  <c r="DY30" i="24"/>
  <c r="DV30" i="24"/>
  <c r="DQ30" i="24"/>
  <c r="DJ30" i="24"/>
  <c r="DF30" i="24"/>
  <c r="DE30" i="24"/>
  <c r="CX30" i="24"/>
  <c r="CV30" i="24"/>
  <c r="CT30" i="24"/>
  <c r="CQ30" i="24"/>
  <c r="CN30" i="24"/>
  <c r="CK30" i="24"/>
  <c r="CG30" i="24"/>
  <c r="CF30" i="24"/>
  <c r="BY30" i="24"/>
  <c r="BW30" i="24"/>
  <c r="BU30" i="24"/>
  <c r="BR30" i="24"/>
  <c r="BM30" i="24"/>
  <c r="BI30" i="24"/>
  <c r="BH30" i="24"/>
  <c r="BC30" i="24"/>
  <c r="BE30" i="24" s="1"/>
  <c r="AY30" i="24"/>
  <c r="AQ30" i="24"/>
  <c r="AO30" i="24"/>
  <c r="AM30" i="24"/>
  <c r="AJ30" i="24"/>
  <c r="AG30" i="24"/>
  <c r="AD30" i="24"/>
  <c r="Z30" i="24"/>
  <c r="Y30" i="24"/>
  <c r="Q30" i="24"/>
  <c r="O30" i="24"/>
  <c r="M30" i="24"/>
  <c r="J30" i="24"/>
  <c r="G30" i="24"/>
  <c r="D30" i="24"/>
  <c r="IF29" i="24"/>
  <c r="IC29" i="24"/>
  <c r="HW29" i="24"/>
  <c r="HY29" i="24" s="1"/>
  <c r="HP29" i="24"/>
  <c r="HM29" i="24"/>
  <c r="HK29" i="24"/>
  <c r="HI29" i="24"/>
  <c r="HG29" i="24"/>
  <c r="HE29" i="24"/>
  <c r="HB29" i="24"/>
  <c r="HA29" i="24"/>
  <c r="GT29" i="24"/>
  <c r="GV29" i="24" s="1"/>
  <c r="GS29" i="24"/>
  <c r="GP29" i="24"/>
  <c r="GM29" i="24"/>
  <c r="GI29" i="24"/>
  <c r="GF29" i="24"/>
  <c r="GC29" i="24"/>
  <c r="FY29" i="24"/>
  <c r="FX29" i="24"/>
  <c r="FR29" i="24"/>
  <c r="FP29" i="24"/>
  <c r="FN29" i="24"/>
  <c r="FK29" i="24"/>
  <c r="FG29" i="24"/>
  <c r="FC29" i="24"/>
  <c r="FB29" i="24"/>
  <c r="EU29" i="24"/>
  <c r="EY29" i="24" s="1"/>
  <c r="ET29" i="24"/>
  <c r="EM29" i="24"/>
  <c r="EO29" i="24" s="1"/>
  <c r="EL29" i="24"/>
  <c r="EI29" i="24"/>
  <c r="EE29" i="24"/>
  <c r="EF29" i="24" s="1"/>
  <c r="DZ29" i="24"/>
  <c r="DY29" i="24"/>
  <c r="DV29" i="24"/>
  <c r="DQ29" i="24"/>
  <c r="DJ29" i="24"/>
  <c r="DF29" i="24"/>
  <c r="DE29" i="24"/>
  <c r="CX29" i="24"/>
  <c r="CV29" i="24"/>
  <c r="CT29" i="24"/>
  <c r="CQ29" i="24"/>
  <c r="CN29" i="24"/>
  <c r="CK29" i="24"/>
  <c r="CG29" i="24"/>
  <c r="CF29" i="24"/>
  <c r="BY29" i="24"/>
  <c r="BW29" i="24"/>
  <c r="BU29" i="24"/>
  <c r="BR29" i="24"/>
  <c r="BM29" i="24"/>
  <c r="BI29" i="24"/>
  <c r="BH29" i="24"/>
  <c r="BC29" i="24"/>
  <c r="BE29" i="24" s="1"/>
  <c r="AY29" i="24"/>
  <c r="AQ29" i="24"/>
  <c r="AO29" i="24"/>
  <c r="AM29" i="24"/>
  <c r="AJ29" i="24"/>
  <c r="AG29" i="24"/>
  <c r="AD29" i="24"/>
  <c r="Z29" i="24"/>
  <c r="Y29" i="24"/>
  <c r="Q29" i="24"/>
  <c r="O29" i="24"/>
  <c r="M29" i="24"/>
  <c r="J29" i="24"/>
  <c r="G29" i="24"/>
  <c r="D29" i="24"/>
  <c r="IF28" i="24"/>
  <c r="IC28" i="24"/>
  <c r="HY28" i="24"/>
  <c r="HW28" i="24"/>
  <c r="HP28" i="24"/>
  <c r="HM28" i="24"/>
  <c r="HK28" i="24"/>
  <c r="HI28" i="24"/>
  <c r="HG28" i="24"/>
  <c r="HE28" i="24"/>
  <c r="HB28" i="24"/>
  <c r="HA28" i="24"/>
  <c r="GT28" i="24"/>
  <c r="GV28" i="24" s="1"/>
  <c r="GS28" i="24"/>
  <c r="GP28" i="24"/>
  <c r="GM28" i="24"/>
  <c r="GI28" i="24"/>
  <c r="GF28" i="24"/>
  <c r="GC28" i="24"/>
  <c r="FY28" i="24"/>
  <c r="FX28" i="24"/>
  <c r="FR28" i="24"/>
  <c r="FP28" i="24"/>
  <c r="FN28" i="24"/>
  <c r="FK28" i="24"/>
  <c r="FG28" i="24"/>
  <c r="FC28" i="24"/>
  <c r="FB28" i="24"/>
  <c r="EU28" i="24"/>
  <c r="EY28" i="24" s="1"/>
  <c r="ET28" i="24"/>
  <c r="EM28" i="24"/>
  <c r="EO28" i="24" s="1"/>
  <c r="EL28" i="24"/>
  <c r="EI28" i="24"/>
  <c r="EE28" i="24"/>
  <c r="EF28" i="24" s="1"/>
  <c r="DZ28" i="24"/>
  <c r="DY28" i="24"/>
  <c r="DV28" i="24"/>
  <c r="DQ28" i="24"/>
  <c r="DJ28" i="24"/>
  <c r="DF28" i="24"/>
  <c r="DE28" i="24"/>
  <c r="CX28" i="24"/>
  <c r="CV28" i="24"/>
  <c r="CT28" i="24"/>
  <c r="CQ28" i="24"/>
  <c r="CN28" i="24"/>
  <c r="CK28" i="24"/>
  <c r="CG28" i="24"/>
  <c r="CF28" i="24"/>
  <c r="BY28" i="24"/>
  <c r="BW28" i="24"/>
  <c r="BU28" i="24"/>
  <c r="BR28" i="24"/>
  <c r="BM28" i="24"/>
  <c r="BI28" i="24"/>
  <c r="BH28" i="24"/>
  <c r="BC28" i="24"/>
  <c r="BE28" i="24" s="1"/>
  <c r="AY28" i="24"/>
  <c r="AQ28" i="24"/>
  <c r="AO28" i="24"/>
  <c r="AM28" i="24"/>
  <c r="AJ28" i="24"/>
  <c r="AG28" i="24"/>
  <c r="AD28" i="24"/>
  <c r="Z28" i="24"/>
  <c r="Y28" i="24"/>
  <c r="Q28" i="24"/>
  <c r="O28" i="24"/>
  <c r="M28" i="24"/>
  <c r="J28" i="24"/>
  <c r="G28" i="24"/>
  <c r="D28" i="24"/>
  <c r="IF27" i="24"/>
  <c r="IC27" i="24"/>
  <c r="HW27" i="24"/>
  <c r="HY27" i="24" s="1"/>
  <c r="HP27" i="24"/>
  <c r="HM27" i="24"/>
  <c r="HK27" i="24"/>
  <c r="HI27" i="24"/>
  <c r="HG27" i="24"/>
  <c r="HE27" i="24"/>
  <c r="HB27" i="24"/>
  <c r="HA27" i="24"/>
  <c r="GT27" i="24"/>
  <c r="GV27" i="24" s="1"/>
  <c r="GS27" i="24"/>
  <c r="GP27" i="24"/>
  <c r="GM27" i="24"/>
  <c r="GI27" i="24"/>
  <c r="GF27" i="24"/>
  <c r="GC27" i="24"/>
  <c r="FY27" i="24"/>
  <c r="FX27" i="24"/>
  <c r="FR27" i="24"/>
  <c r="FP27" i="24"/>
  <c r="FN27" i="24"/>
  <c r="FK27" i="24"/>
  <c r="FG27" i="24"/>
  <c r="FC27" i="24"/>
  <c r="FB27" i="24"/>
  <c r="EU27" i="24"/>
  <c r="EY27" i="24" s="1"/>
  <c r="ET27" i="24"/>
  <c r="EM27" i="24"/>
  <c r="EO27" i="24" s="1"/>
  <c r="EL27" i="24"/>
  <c r="EI27" i="24"/>
  <c r="EE27" i="24"/>
  <c r="EF27" i="24" s="1"/>
  <c r="DZ27" i="24"/>
  <c r="DY27" i="24"/>
  <c r="DV27" i="24"/>
  <c r="DQ27" i="24"/>
  <c r="DJ27" i="24"/>
  <c r="DF27" i="24"/>
  <c r="DE27" i="24"/>
  <c r="CX27" i="24"/>
  <c r="CV27" i="24"/>
  <c r="CT27" i="24"/>
  <c r="CQ27" i="24"/>
  <c r="CN27" i="24"/>
  <c r="CK27" i="24"/>
  <c r="CG27" i="24"/>
  <c r="CF27" i="24"/>
  <c r="BY27" i="24"/>
  <c r="BW27" i="24"/>
  <c r="BU27" i="24"/>
  <c r="BR27" i="24"/>
  <c r="BM27" i="24"/>
  <c r="BI27" i="24"/>
  <c r="BH27" i="24"/>
  <c r="BC27" i="24"/>
  <c r="BE27" i="24" s="1"/>
  <c r="AY27" i="24"/>
  <c r="AQ27" i="24"/>
  <c r="AO27" i="24"/>
  <c r="AM27" i="24"/>
  <c r="AJ27" i="24"/>
  <c r="AG27" i="24"/>
  <c r="AD27" i="24"/>
  <c r="Z27" i="24"/>
  <c r="Y27" i="24"/>
  <c r="Q27" i="24"/>
  <c r="O27" i="24"/>
  <c r="M27" i="24"/>
  <c r="J27" i="24"/>
  <c r="G27" i="24"/>
  <c r="D27" i="24"/>
  <c r="IF26" i="24"/>
  <c r="IC26" i="24"/>
  <c r="HY26" i="24"/>
  <c r="HW26" i="24"/>
  <c r="HP26" i="24"/>
  <c r="HM26" i="24"/>
  <c r="HK26" i="24"/>
  <c r="HI26" i="24"/>
  <c r="HG26" i="24"/>
  <c r="HE26" i="24"/>
  <c r="HB26" i="24"/>
  <c r="HA26" i="24"/>
  <c r="GT26" i="24"/>
  <c r="GV26" i="24" s="1"/>
  <c r="GS26" i="24"/>
  <c r="GP26" i="24"/>
  <c r="GM26" i="24"/>
  <c r="GI26" i="24"/>
  <c r="GF26" i="24"/>
  <c r="GC26" i="24"/>
  <c r="FY26" i="24"/>
  <c r="FX26" i="24"/>
  <c r="FR26" i="24"/>
  <c r="FP26" i="24"/>
  <c r="FN26" i="24"/>
  <c r="FK26" i="24"/>
  <c r="FG26" i="24"/>
  <c r="FC26" i="24"/>
  <c r="FB26" i="24"/>
  <c r="EU26" i="24"/>
  <c r="EY26" i="24" s="1"/>
  <c r="ET26" i="24"/>
  <c r="EM26" i="24"/>
  <c r="EO26" i="24" s="1"/>
  <c r="EL26" i="24"/>
  <c r="EI26" i="24"/>
  <c r="EE26" i="24"/>
  <c r="EF26" i="24" s="1"/>
  <c r="DZ26" i="24"/>
  <c r="DY26" i="24"/>
  <c r="DV26" i="24"/>
  <c r="DQ26" i="24"/>
  <c r="DJ26" i="24"/>
  <c r="DF26" i="24"/>
  <c r="DE26" i="24"/>
  <c r="CX26" i="24"/>
  <c r="CV26" i="24"/>
  <c r="CT26" i="24"/>
  <c r="CQ26" i="24"/>
  <c r="CN26" i="24"/>
  <c r="CK26" i="24"/>
  <c r="CG26" i="24"/>
  <c r="CF26" i="24"/>
  <c r="BY26" i="24"/>
  <c r="BW26" i="24"/>
  <c r="BU26" i="24"/>
  <c r="BR26" i="24"/>
  <c r="BM26" i="24"/>
  <c r="BI26" i="24"/>
  <c r="BH26" i="24"/>
  <c r="BC26" i="24"/>
  <c r="BE26" i="24" s="1"/>
  <c r="AY26" i="24"/>
  <c r="AQ26" i="24"/>
  <c r="AO26" i="24"/>
  <c r="AM26" i="24"/>
  <c r="AJ26" i="24"/>
  <c r="AG26" i="24"/>
  <c r="AD26" i="24"/>
  <c r="Z26" i="24"/>
  <c r="Y26" i="24"/>
  <c r="Q26" i="24"/>
  <c r="O26" i="24"/>
  <c r="M26" i="24"/>
  <c r="J26" i="24"/>
  <c r="G26" i="24"/>
  <c r="D26" i="24"/>
  <c r="IF25" i="24"/>
  <c r="IC25" i="24"/>
  <c r="HW25" i="24"/>
  <c r="HY25" i="24" s="1"/>
  <c r="HP25" i="24"/>
  <c r="HM25" i="24"/>
  <c r="HK25" i="24"/>
  <c r="HI25" i="24"/>
  <c r="HG25" i="24"/>
  <c r="HE25" i="24"/>
  <c r="HB25" i="24"/>
  <c r="HA25" i="24"/>
  <c r="GT25" i="24"/>
  <c r="GV25" i="24" s="1"/>
  <c r="GS25" i="24"/>
  <c r="GP25" i="24"/>
  <c r="GM25" i="24"/>
  <c r="GI25" i="24"/>
  <c r="GF25" i="24"/>
  <c r="GC25" i="24"/>
  <c r="FY25" i="24"/>
  <c r="FX25" i="24"/>
  <c r="FR25" i="24"/>
  <c r="FP25" i="24"/>
  <c r="FN25" i="24"/>
  <c r="FK25" i="24"/>
  <c r="FG25" i="24"/>
  <c r="FC25" i="24"/>
  <c r="FB25" i="24"/>
  <c r="EU25" i="24"/>
  <c r="EY25" i="24" s="1"/>
  <c r="ET25" i="24"/>
  <c r="EM25" i="24"/>
  <c r="EO25" i="24" s="1"/>
  <c r="EL25" i="24"/>
  <c r="EI25" i="24"/>
  <c r="EE25" i="24"/>
  <c r="EF25" i="24" s="1"/>
  <c r="DZ25" i="24"/>
  <c r="DY25" i="24"/>
  <c r="DV25" i="24"/>
  <c r="DQ25" i="24"/>
  <c r="DJ25" i="24"/>
  <c r="DF25" i="24"/>
  <c r="DE25" i="24"/>
  <c r="CX25" i="24"/>
  <c r="CV25" i="24"/>
  <c r="CT25" i="24"/>
  <c r="CQ25" i="24"/>
  <c r="CN25" i="24"/>
  <c r="CK25" i="24"/>
  <c r="CG25" i="24"/>
  <c r="CF25" i="24"/>
  <c r="BY25" i="24"/>
  <c r="BW25" i="24"/>
  <c r="BU25" i="24"/>
  <c r="BR25" i="24"/>
  <c r="BM25" i="24"/>
  <c r="BI25" i="24"/>
  <c r="BH25" i="24"/>
  <c r="BC25" i="24"/>
  <c r="BE25" i="24" s="1"/>
  <c r="AY25" i="24"/>
  <c r="AQ25" i="24"/>
  <c r="AO25" i="24"/>
  <c r="AM25" i="24"/>
  <c r="AJ25" i="24"/>
  <c r="AG25" i="24"/>
  <c r="AD25" i="24"/>
  <c r="Z25" i="24"/>
  <c r="Y25" i="24"/>
  <c r="Q25" i="24"/>
  <c r="O25" i="24"/>
  <c r="M25" i="24"/>
  <c r="J25" i="24"/>
  <c r="G25" i="24"/>
  <c r="D25" i="24"/>
  <c r="IF24" i="24"/>
  <c r="IC24" i="24"/>
  <c r="HY24" i="24"/>
  <c r="HW24" i="24"/>
  <c r="HP24" i="24"/>
  <c r="HM24" i="24"/>
  <c r="HK24" i="24"/>
  <c r="HI24" i="24"/>
  <c r="HG24" i="24"/>
  <c r="HE24" i="24"/>
  <c r="HB24" i="24"/>
  <c r="HA24" i="24"/>
  <c r="GV24" i="24"/>
  <c r="GT24" i="24"/>
  <c r="GS24" i="24"/>
  <c r="GP24" i="24"/>
  <c r="GM24" i="24"/>
  <c r="GI24" i="24"/>
  <c r="GF24" i="24"/>
  <c r="GC24" i="24"/>
  <c r="FY24" i="24"/>
  <c r="FX24" i="24"/>
  <c r="FR24" i="24"/>
  <c r="FP24" i="24"/>
  <c r="FN24" i="24"/>
  <c r="FK24" i="24"/>
  <c r="FG24" i="24"/>
  <c r="FC24" i="24"/>
  <c r="FB24" i="24"/>
  <c r="EY24" i="24"/>
  <c r="ET24" i="24"/>
  <c r="EM24" i="24"/>
  <c r="EO24" i="24" s="1"/>
  <c r="EL24" i="24"/>
  <c r="EI24" i="24"/>
  <c r="EE24" i="24"/>
  <c r="EF24" i="24" s="1"/>
  <c r="DZ24" i="24"/>
  <c r="DY24" i="24"/>
  <c r="DV24" i="24"/>
  <c r="DQ24" i="24"/>
  <c r="DJ24" i="24"/>
  <c r="DF24" i="24"/>
  <c r="DE24" i="24"/>
  <c r="CX24" i="24"/>
  <c r="CV24" i="24"/>
  <c r="CT24" i="24"/>
  <c r="CQ24" i="24"/>
  <c r="CN24" i="24"/>
  <c r="CK24" i="24"/>
  <c r="CG24" i="24"/>
  <c r="CF24" i="24"/>
  <c r="BY24" i="24"/>
  <c r="BW24" i="24"/>
  <c r="BU24" i="24"/>
  <c r="BR24" i="24"/>
  <c r="BM24" i="24"/>
  <c r="BI24" i="24"/>
  <c r="BH24" i="24"/>
  <c r="BC24" i="24"/>
  <c r="BE24" i="24" s="1"/>
  <c r="AY24" i="24"/>
  <c r="AQ24" i="24"/>
  <c r="AO24" i="24"/>
  <c r="AM24" i="24"/>
  <c r="AJ24" i="24"/>
  <c r="AG24" i="24"/>
  <c r="AD24" i="24"/>
  <c r="Z24" i="24"/>
  <c r="Y24" i="24"/>
  <c r="Q24" i="24"/>
  <c r="O24" i="24"/>
  <c r="M24" i="24"/>
  <c r="J24" i="24"/>
  <c r="G24" i="24"/>
  <c r="D24" i="24"/>
  <c r="IF23" i="24"/>
  <c r="IC23" i="24"/>
  <c r="HW23" i="24"/>
  <c r="HY23" i="24" s="1"/>
  <c r="HP23" i="24"/>
  <c r="HM23" i="24"/>
  <c r="HK23" i="24"/>
  <c r="HI23" i="24"/>
  <c r="HG23" i="24"/>
  <c r="HE23" i="24"/>
  <c r="HB23" i="24"/>
  <c r="HA23" i="24"/>
  <c r="GT23" i="24"/>
  <c r="GV23" i="24" s="1"/>
  <c r="GS23" i="24"/>
  <c r="GP23" i="24"/>
  <c r="GM23" i="24"/>
  <c r="GI23" i="24"/>
  <c r="GF23" i="24"/>
  <c r="GC23" i="24"/>
  <c r="FY23" i="24"/>
  <c r="FX23" i="24"/>
  <c r="FR23" i="24"/>
  <c r="FP23" i="24"/>
  <c r="FN23" i="24"/>
  <c r="FK23" i="24"/>
  <c r="FG23" i="24"/>
  <c r="FC23" i="24"/>
  <c r="FB23" i="24"/>
  <c r="EY23" i="24"/>
  <c r="ET23" i="24"/>
  <c r="EM23" i="24"/>
  <c r="EO23" i="24" s="1"/>
  <c r="EL23" i="24"/>
  <c r="EI23" i="24"/>
  <c r="EE23" i="24"/>
  <c r="EF23" i="24" s="1"/>
  <c r="DZ23" i="24"/>
  <c r="DY23" i="24"/>
  <c r="DV23" i="24"/>
  <c r="DQ23" i="24"/>
  <c r="DJ23" i="24"/>
  <c r="DF23" i="24"/>
  <c r="DE23" i="24"/>
  <c r="CX23" i="24"/>
  <c r="CV23" i="24"/>
  <c r="CT23" i="24"/>
  <c r="CQ23" i="24"/>
  <c r="CN23" i="24"/>
  <c r="CK23" i="24"/>
  <c r="CG23" i="24"/>
  <c r="CF23" i="24"/>
  <c r="BY23" i="24"/>
  <c r="BW23" i="24"/>
  <c r="BU23" i="24"/>
  <c r="BR23" i="24"/>
  <c r="BM23" i="24"/>
  <c r="BI23" i="24"/>
  <c r="BH23" i="24"/>
  <c r="BC23" i="24"/>
  <c r="BE23" i="24" s="1"/>
  <c r="AY23" i="24"/>
  <c r="AQ23" i="24"/>
  <c r="AO23" i="24"/>
  <c r="AM23" i="24"/>
  <c r="AJ23" i="24"/>
  <c r="AG23" i="24"/>
  <c r="AD23" i="24"/>
  <c r="Z23" i="24"/>
  <c r="Y23" i="24"/>
  <c r="Q23" i="24"/>
  <c r="O23" i="24"/>
  <c r="M23" i="24"/>
  <c r="J23" i="24"/>
  <c r="G23" i="24"/>
  <c r="D23" i="24"/>
  <c r="IF22" i="24"/>
  <c r="IC22" i="24"/>
  <c r="HY22" i="24"/>
  <c r="HW22" i="24"/>
  <c r="HP22" i="24"/>
  <c r="HM22" i="24"/>
  <c r="HK22" i="24"/>
  <c r="HI22" i="24"/>
  <c r="HG22" i="24"/>
  <c r="HE22" i="24"/>
  <c r="HB22" i="24"/>
  <c r="HA22" i="24"/>
  <c r="GV22" i="24"/>
  <c r="GT22" i="24"/>
  <c r="GS22" i="24"/>
  <c r="GP22" i="24"/>
  <c r="GM22" i="24"/>
  <c r="GI22" i="24"/>
  <c r="GF22" i="24"/>
  <c r="GC22" i="24"/>
  <c r="FY22" i="24"/>
  <c r="FX22" i="24"/>
  <c r="FR22" i="24"/>
  <c r="FP22" i="24"/>
  <c r="FN22" i="24"/>
  <c r="FK22" i="24"/>
  <c r="FG22" i="24"/>
  <c r="FC22" i="24"/>
  <c r="FB22" i="24"/>
  <c r="EW22" i="24"/>
  <c r="ET22" i="24"/>
  <c r="EM22" i="24"/>
  <c r="EO22" i="24" s="1"/>
  <c r="EL22" i="24"/>
  <c r="EI22" i="24"/>
  <c r="EE22" i="24"/>
  <c r="EF22" i="24" s="1"/>
  <c r="DZ22" i="24"/>
  <c r="DY22" i="24"/>
  <c r="DV22" i="24"/>
  <c r="DQ22" i="24"/>
  <c r="DJ22" i="24"/>
  <c r="DF22" i="24"/>
  <c r="DE22" i="24"/>
  <c r="CX22" i="24"/>
  <c r="CV22" i="24"/>
  <c r="CT22" i="24"/>
  <c r="CQ22" i="24"/>
  <c r="CN22" i="24"/>
  <c r="CK22" i="24"/>
  <c r="CG22" i="24"/>
  <c r="CF22" i="24"/>
  <c r="BY22" i="24"/>
  <c r="BW22" i="24"/>
  <c r="BU22" i="24"/>
  <c r="BR22" i="24"/>
  <c r="BM22" i="24"/>
  <c r="BI22" i="24"/>
  <c r="BH22" i="24"/>
  <c r="BC22" i="24"/>
  <c r="BE22" i="24" s="1"/>
  <c r="AY22" i="24"/>
  <c r="AQ22" i="24"/>
  <c r="AO22" i="24"/>
  <c r="AM22" i="24"/>
  <c r="AJ22" i="24"/>
  <c r="AG22" i="24"/>
  <c r="AD22" i="24"/>
  <c r="Z22" i="24"/>
  <c r="Y22" i="24"/>
  <c r="Q22" i="24"/>
  <c r="O22" i="24"/>
  <c r="M22" i="24"/>
  <c r="J22" i="24"/>
  <c r="G22" i="24"/>
  <c r="D22" i="24"/>
  <c r="IF21" i="24"/>
  <c r="IC21" i="24"/>
  <c r="HW21" i="24"/>
  <c r="HY21" i="24" s="1"/>
  <c r="HP21" i="24"/>
  <c r="HM21" i="24"/>
  <c r="HK21" i="24"/>
  <c r="HI21" i="24"/>
  <c r="HG21" i="24"/>
  <c r="HE21" i="24"/>
  <c r="HB21" i="24"/>
  <c r="HA21" i="24"/>
  <c r="GT21" i="24"/>
  <c r="GV21" i="24" s="1"/>
  <c r="GS21" i="24"/>
  <c r="GP21" i="24"/>
  <c r="GM21" i="24"/>
  <c r="GI21" i="24"/>
  <c r="GF21" i="24"/>
  <c r="GC21" i="24"/>
  <c r="FY21" i="24"/>
  <c r="FX21" i="24"/>
  <c r="FR21" i="24"/>
  <c r="FP21" i="24"/>
  <c r="FN21" i="24"/>
  <c r="FG21" i="24"/>
  <c r="FC21" i="24"/>
  <c r="FB21" i="24"/>
  <c r="EY21" i="24"/>
  <c r="ET21" i="24"/>
  <c r="EM21" i="24"/>
  <c r="EO21" i="24" s="1"/>
  <c r="EL21" i="24"/>
  <c r="EI21" i="24"/>
  <c r="EE21" i="24"/>
  <c r="EF21" i="24" s="1"/>
  <c r="DZ21" i="24"/>
  <c r="DY21" i="24"/>
  <c r="DV21" i="24"/>
  <c r="DQ21" i="24"/>
  <c r="DJ21" i="24"/>
  <c r="DF21" i="24"/>
  <c r="DE21" i="24"/>
  <c r="CX21" i="24"/>
  <c r="CV21" i="24"/>
  <c r="CT21" i="24"/>
  <c r="CQ21" i="24"/>
  <c r="CK21" i="24"/>
  <c r="CG21" i="24"/>
  <c r="CF21" i="24"/>
  <c r="BY21" i="24"/>
  <c r="BW21" i="24"/>
  <c r="BU21" i="24"/>
  <c r="BR21" i="24"/>
  <c r="BM21" i="24"/>
  <c r="BI21" i="24"/>
  <c r="BH21" i="24"/>
  <c r="BC21" i="24"/>
  <c r="BE21" i="24" s="1"/>
  <c r="AY21" i="24"/>
  <c r="AQ21" i="24"/>
  <c r="AO21" i="24"/>
  <c r="AM21" i="24"/>
  <c r="AJ21" i="24"/>
  <c r="AG21" i="24"/>
  <c r="AD21" i="24"/>
  <c r="Z21" i="24"/>
  <c r="Y21" i="24"/>
  <c r="Q21" i="24"/>
  <c r="O21" i="24"/>
  <c r="M21" i="24"/>
  <c r="J21" i="24"/>
  <c r="G21" i="24"/>
  <c r="D21" i="24"/>
  <c r="IF20" i="24"/>
  <c r="IC20" i="24"/>
  <c r="HW20" i="24"/>
  <c r="HY20" i="24" s="1"/>
  <c r="HP20" i="24"/>
  <c r="HM20" i="24"/>
  <c r="HK20" i="24"/>
  <c r="HI20" i="24"/>
  <c r="HG20" i="24"/>
  <c r="HE20" i="24"/>
  <c r="HB20" i="24"/>
  <c r="HA20" i="24"/>
  <c r="GT20" i="24"/>
  <c r="GV20" i="24" s="1"/>
  <c r="GS20" i="24"/>
  <c r="GP20" i="24"/>
  <c r="GM20" i="24"/>
  <c r="GI20" i="24"/>
  <c r="GF20" i="24"/>
  <c r="GC20" i="24"/>
  <c r="FY20" i="24"/>
  <c r="FX20" i="24"/>
  <c r="FR20" i="24"/>
  <c r="FP20" i="24"/>
  <c r="FN20" i="24"/>
  <c r="FG20" i="24"/>
  <c r="FC20" i="24"/>
  <c r="FB20" i="24"/>
  <c r="EY20" i="24"/>
  <c r="ET20" i="24"/>
  <c r="EM20" i="24"/>
  <c r="EO20" i="24" s="1"/>
  <c r="EL20" i="24"/>
  <c r="EI20" i="24"/>
  <c r="EE20" i="24"/>
  <c r="EF20" i="24" s="1"/>
  <c r="DZ20" i="24"/>
  <c r="DY20" i="24"/>
  <c r="DV20" i="24"/>
  <c r="DQ20" i="24"/>
  <c r="DJ20" i="24"/>
  <c r="DF20" i="24"/>
  <c r="DE20" i="24"/>
  <c r="CX20" i="24"/>
  <c r="CV20" i="24"/>
  <c r="CT20" i="24"/>
  <c r="CQ20" i="24"/>
  <c r="CK20" i="24"/>
  <c r="CG20" i="24"/>
  <c r="CF20" i="24"/>
  <c r="BY20" i="24"/>
  <c r="BW20" i="24"/>
  <c r="BU20" i="24"/>
  <c r="BR20" i="24"/>
  <c r="BM20" i="24"/>
  <c r="BI20" i="24"/>
  <c r="BH20" i="24"/>
  <c r="AY20" i="24"/>
  <c r="AQ20" i="24"/>
  <c r="AO20" i="24"/>
  <c r="AM20" i="24"/>
  <c r="AJ20" i="24"/>
  <c r="AG20" i="24"/>
  <c r="AD20" i="24"/>
  <c r="Z20" i="24"/>
  <c r="Y20" i="24"/>
  <c r="Q20" i="24"/>
  <c r="O20" i="24"/>
  <c r="M20" i="24"/>
  <c r="J20" i="24"/>
  <c r="G20" i="24"/>
  <c r="D20" i="24"/>
  <c r="IF19" i="24"/>
  <c r="IC19" i="24"/>
  <c r="HY19" i="24"/>
  <c r="HW19" i="24"/>
  <c r="HP19" i="24"/>
  <c r="HM19" i="24"/>
  <c r="HK19" i="24"/>
  <c r="HI19" i="24"/>
  <c r="HG19" i="24"/>
  <c r="HE19" i="24"/>
  <c r="HB19" i="24"/>
  <c r="HA19" i="24"/>
  <c r="GT19" i="24"/>
  <c r="GV19" i="24" s="1"/>
  <c r="GS19" i="24"/>
  <c r="GP19" i="24"/>
  <c r="GM19" i="24"/>
  <c r="GI19" i="24"/>
  <c r="GF19" i="24"/>
  <c r="GC19" i="24"/>
  <c r="FY19" i="24"/>
  <c r="FX19" i="24"/>
  <c r="FR19" i="24"/>
  <c r="FP19" i="24"/>
  <c r="FN19" i="24"/>
  <c r="FG19" i="24"/>
  <c r="FC19" i="24"/>
  <c r="FB19" i="24"/>
  <c r="EY19" i="24"/>
  <c r="ET19" i="24"/>
  <c r="EM19" i="24"/>
  <c r="EO19" i="24" s="1"/>
  <c r="EL19" i="24"/>
  <c r="EI19" i="24"/>
  <c r="EE19" i="24"/>
  <c r="EF19" i="24" s="1"/>
  <c r="DZ19" i="24"/>
  <c r="DY19" i="24"/>
  <c r="DV19" i="24"/>
  <c r="DQ19" i="24"/>
  <c r="DN19" i="24"/>
  <c r="DJ19" i="24"/>
  <c r="DF19" i="24"/>
  <c r="DE19" i="24"/>
  <c r="CX19" i="24"/>
  <c r="CV19" i="24"/>
  <c r="CT19" i="24"/>
  <c r="CQ19" i="24"/>
  <c r="CK19" i="24"/>
  <c r="CG19" i="24"/>
  <c r="CF19" i="24"/>
  <c r="BY19" i="24"/>
  <c r="BW19" i="24"/>
  <c r="BU19" i="24"/>
  <c r="BR19" i="24"/>
  <c r="BM19" i="24"/>
  <c r="BI19" i="24"/>
  <c r="BH19" i="24"/>
  <c r="AY19" i="24"/>
  <c r="AQ19" i="24"/>
  <c r="AO19" i="24"/>
  <c r="AM19" i="24"/>
  <c r="AJ19" i="24"/>
  <c r="AG19" i="24"/>
  <c r="AD19" i="24"/>
  <c r="Z19" i="24"/>
  <c r="Y19" i="24"/>
  <c r="Q19" i="24"/>
  <c r="O19" i="24"/>
  <c r="M19" i="24"/>
  <c r="J19" i="24"/>
  <c r="G19" i="24"/>
  <c r="D19" i="24"/>
  <c r="IF18" i="24"/>
  <c r="IC18" i="24"/>
  <c r="HW18" i="24"/>
  <c r="HY18" i="24" s="1"/>
  <c r="HP18" i="24"/>
  <c r="HM18" i="24"/>
  <c r="HK18" i="24"/>
  <c r="HI18" i="24"/>
  <c r="HG18" i="24"/>
  <c r="HE18" i="24"/>
  <c r="HB18" i="24"/>
  <c r="HA18" i="24"/>
  <c r="GV18" i="24"/>
  <c r="GT18" i="24"/>
  <c r="GS18" i="24"/>
  <c r="GP18" i="24"/>
  <c r="GM18" i="24"/>
  <c r="GI18" i="24"/>
  <c r="GF18" i="24"/>
  <c r="GC18" i="24"/>
  <c r="FY18" i="24"/>
  <c r="FX18" i="24"/>
  <c r="FR18" i="24"/>
  <c r="FP18" i="24"/>
  <c r="FN18" i="24"/>
  <c r="FG18" i="24"/>
  <c r="FC18" i="24"/>
  <c r="FB18" i="24"/>
  <c r="EY18" i="24"/>
  <c r="ET18" i="24"/>
  <c r="EM18" i="24"/>
  <c r="EO18" i="24" s="1"/>
  <c r="EL18" i="24"/>
  <c r="EI18" i="24"/>
  <c r="EE18" i="24"/>
  <c r="EF18" i="24" s="1"/>
  <c r="DZ18" i="24"/>
  <c r="DY18" i="24"/>
  <c r="DV18" i="24"/>
  <c r="DQ18" i="24"/>
  <c r="DJ18" i="24"/>
  <c r="DF18" i="24"/>
  <c r="DE18" i="24"/>
  <c r="CX18" i="24"/>
  <c r="CV18" i="24"/>
  <c r="CT18" i="24"/>
  <c r="CQ18" i="24"/>
  <c r="CK18" i="24"/>
  <c r="CG18" i="24"/>
  <c r="CF18" i="24"/>
  <c r="BY18" i="24"/>
  <c r="BW18" i="24"/>
  <c r="BU18" i="24"/>
  <c r="BR18" i="24"/>
  <c r="BM18" i="24"/>
  <c r="BI18" i="24"/>
  <c r="BH18" i="24"/>
  <c r="AY18" i="24"/>
  <c r="AQ18" i="24"/>
  <c r="AO18" i="24"/>
  <c r="AM18" i="24"/>
  <c r="AJ18" i="24"/>
  <c r="AG18" i="24"/>
  <c r="AD18" i="24"/>
  <c r="Z18" i="24"/>
  <c r="Y18" i="24"/>
  <c r="Q18" i="24"/>
  <c r="O18" i="24"/>
  <c r="M18" i="24"/>
  <c r="J18" i="24"/>
  <c r="G18" i="24"/>
  <c r="D18" i="24"/>
  <c r="IF17" i="24"/>
  <c r="IC17" i="24"/>
  <c r="HW17" i="24"/>
  <c r="HY17" i="24" s="1"/>
  <c r="HP17" i="24"/>
  <c r="HM17" i="24"/>
  <c r="HK17" i="24"/>
  <c r="HI17" i="24"/>
  <c r="HG17" i="24"/>
  <c r="HE17" i="24"/>
  <c r="HB17" i="24"/>
  <c r="HA17" i="24"/>
  <c r="GT17" i="24"/>
  <c r="GV17" i="24" s="1"/>
  <c r="GS17" i="24"/>
  <c r="GP17" i="24"/>
  <c r="GM17" i="24"/>
  <c r="GI17" i="24"/>
  <c r="GF17" i="24"/>
  <c r="GC17" i="24"/>
  <c r="FY17" i="24"/>
  <c r="FX17" i="24"/>
  <c r="FR17" i="24"/>
  <c r="FP17" i="24"/>
  <c r="FN17" i="24"/>
  <c r="FG17" i="24"/>
  <c r="FC17" i="24"/>
  <c r="FB17" i="24"/>
  <c r="EY17" i="24"/>
  <c r="ET17" i="24"/>
  <c r="EM17" i="24"/>
  <c r="EO17" i="24" s="1"/>
  <c r="EL17" i="24"/>
  <c r="EI17" i="24"/>
  <c r="EE17" i="24"/>
  <c r="EF17" i="24" s="1"/>
  <c r="DZ17" i="24"/>
  <c r="DY17" i="24"/>
  <c r="DV17" i="24"/>
  <c r="DQ17" i="24"/>
  <c r="DJ17" i="24"/>
  <c r="DF17" i="24"/>
  <c r="DE17" i="24"/>
  <c r="CX17" i="24"/>
  <c r="CV17" i="24"/>
  <c r="CT17" i="24"/>
  <c r="CQ17" i="24"/>
  <c r="CK17" i="24"/>
  <c r="CG17" i="24"/>
  <c r="CF17" i="24"/>
  <c r="BY17" i="24"/>
  <c r="BW17" i="24"/>
  <c r="BU17" i="24"/>
  <c r="BR17" i="24"/>
  <c r="BM17" i="24"/>
  <c r="BI17" i="24"/>
  <c r="BH17" i="24"/>
  <c r="AY17" i="24"/>
  <c r="AQ17" i="24"/>
  <c r="AO17" i="24"/>
  <c r="AM17" i="24"/>
  <c r="AJ17" i="24"/>
  <c r="AG17" i="24"/>
  <c r="AD17" i="24"/>
  <c r="Z17" i="24"/>
  <c r="Y17" i="24"/>
  <c r="Q17" i="24"/>
  <c r="O17" i="24"/>
  <c r="M17" i="24"/>
  <c r="J17" i="24"/>
  <c r="G17" i="24"/>
  <c r="D17" i="24"/>
  <c r="IF16" i="24"/>
  <c r="IC16" i="24"/>
  <c r="HW16" i="24"/>
  <c r="HY16" i="24" s="1"/>
  <c r="HP16" i="24"/>
  <c r="HM16" i="24"/>
  <c r="HK16" i="24"/>
  <c r="HI16" i="24"/>
  <c r="HG16" i="24"/>
  <c r="HE16" i="24"/>
  <c r="HB16" i="24"/>
  <c r="HA16" i="24"/>
  <c r="GT16" i="24"/>
  <c r="GV16" i="24" s="1"/>
  <c r="GS16" i="24"/>
  <c r="GP16" i="24"/>
  <c r="GM16" i="24"/>
  <c r="GI16" i="24"/>
  <c r="GF16" i="24"/>
  <c r="GC16" i="24"/>
  <c r="FY16" i="24"/>
  <c r="FX16" i="24"/>
  <c r="FR16" i="24"/>
  <c r="FP16" i="24"/>
  <c r="FN16" i="24"/>
  <c r="FG16" i="24"/>
  <c r="FC16" i="24"/>
  <c r="FB16" i="24"/>
  <c r="EY16" i="24"/>
  <c r="ET16" i="24"/>
  <c r="EM16" i="24"/>
  <c r="EO16" i="24" s="1"/>
  <c r="EL16" i="24"/>
  <c r="EI16" i="24"/>
  <c r="EE16" i="24"/>
  <c r="EF16" i="24" s="1"/>
  <c r="DZ16" i="24"/>
  <c r="DY16" i="24"/>
  <c r="DV16" i="24"/>
  <c r="DQ16" i="24"/>
  <c r="DJ16" i="24"/>
  <c r="DF16" i="24"/>
  <c r="DE16" i="24"/>
  <c r="CX16" i="24"/>
  <c r="CV16" i="24"/>
  <c r="CT16" i="24"/>
  <c r="CQ16" i="24"/>
  <c r="CK16" i="24"/>
  <c r="CG16" i="24"/>
  <c r="CF16" i="24"/>
  <c r="BY16" i="24"/>
  <c r="BW16" i="24"/>
  <c r="BU16" i="24"/>
  <c r="BR16" i="24"/>
  <c r="BM16" i="24"/>
  <c r="BI16" i="24"/>
  <c r="BH16" i="24"/>
  <c r="AY16" i="24"/>
  <c r="AQ16" i="24"/>
  <c r="AO16" i="24"/>
  <c r="AM16" i="24"/>
  <c r="AJ16" i="24"/>
  <c r="AG16" i="24"/>
  <c r="AD16" i="24"/>
  <c r="Z16" i="24"/>
  <c r="Y16" i="24"/>
  <c r="Q16" i="24"/>
  <c r="O16" i="24"/>
  <c r="M16" i="24"/>
  <c r="J16" i="24"/>
  <c r="G16" i="24"/>
  <c r="D16" i="24"/>
  <c r="IF15" i="24"/>
  <c r="IC15" i="24"/>
  <c r="HW15" i="24"/>
  <c r="HY15" i="24" s="1"/>
  <c r="HP15" i="24"/>
  <c r="HM15" i="24"/>
  <c r="HK15" i="24"/>
  <c r="HI15" i="24"/>
  <c r="HG15" i="24"/>
  <c r="HE15" i="24"/>
  <c r="HB15" i="24"/>
  <c r="HA15" i="24"/>
  <c r="GT15" i="24"/>
  <c r="GV15" i="24" s="1"/>
  <c r="GS15" i="24"/>
  <c r="GP15" i="24"/>
  <c r="GM15" i="24"/>
  <c r="GI15" i="24"/>
  <c r="GF15" i="24"/>
  <c r="GC15" i="24"/>
  <c r="FY15" i="24"/>
  <c r="FX15" i="24"/>
  <c r="FR15" i="24"/>
  <c r="FP15" i="24"/>
  <c r="FN15" i="24"/>
  <c r="FG15" i="24"/>
  <c r="FC15" i="24"/>
  <c r="FB15" i="24"/>
  <c r="EY15" i="24"/>
  <c r="ET15" i="24"/>
  <c r="EM15" i="24"/>
  <c r="EO15" i="24" s="1"/>
  <c r="EL15" i="24"/>
  <c r="EI15" i="24"/>
  <c r="EE15" i="24"/>
  <c r="EF15" i="24" s="1"/>
  <c r="DZ15" i="24"/>
  <c r="DY15" i="24"/>
  <c r="DV15" i="24"/>
  <c r="DQ15" i="24"/>
  <c r="DJ15" i="24"/>
  <c r="DF15" i="24"/>
  <c r="DE15" i="24"/>
  <c r="CX15" i="24"/>
  <c r="CV15" i="24"/>
  <c r="CT15" i="24"/>
  <c r="CQ15" i="24"/>
  <c r="CK15" i="24"/>
  <c r="CG15" i="24"/>
  <c r="CF15" i="24"/>
  <c r="BY15" i="24"/>
  <c r="BW15" i="24"/>
  <c r="BU15" i="24"/>
  <c r="BR15" i="24"/>
  <c r="BM15" i="24"/>
  <c r="BI15" i="24"/>
  <c r="BH15" i="24"/>
  <c r="AY15" i="24"/>
  <c r="AQ15" i="24"/>
  <c r="AO15" i="24"/>
  <c r="AM15" i="24"/>
  <c r="AJ15" i="24"/>
  <c r="AG15" i="24"/>
  <c r="AD15" i="24"/>
  <c r="Z15" i="24"/>
  <c r="Y15" i="24"/>
  <c r="Q15" i="24"/>
  <c r="O15" i="24"/>
  <c r="M15" i="24"/>
  <c r="J15" i="24"/>
  <c r="G15" i="24"/>
  <c r="D15" i="24"/>
  <c r="IF14" i="24"/>
  <c r="IC14" i="24"/>
  <c r="HY14" i="24"/>
  <c r="HW14" i="24"/>
  <c r="HP14" i="24"/>
  <c r="HM14" i="24"/>
  <c r="HK14" i="24"/>
  <c r="HI14" i="24"/>
  <c r="HG14" i="24"/>
  <c r="HE14" i="24"/>
  <c r="HB14" i="24"/>
  <c r="HA14" i="24"/>
  <c r="GV14" i="24"/>
  <c r="GT14" i="24"/>
  <c r="GS14" i="24"/>
  <c r="GP14" i="24"/>
  <c r="GM14" i="24"/>
  <c r="GI14" i="24"/>
  <c r="GF14" i="24"/>
  <c r="GC14" i="24"/>
  <c r="FY14" i="24"/>
  <c r="FX14" i="24"/>
  <c r="FR14" i="24"/>
  <c r="FP14" i="24"/>
  <c r="FN14" i="24"/>
  <c r="FG14" i="24"/>
  <c r="FC14" i="24"/>
  <c r="FB14" i="24"/>
  <c r="EY14" i="24"/>
  <c r="ET14" i="24"/>
  <c r="EM14" i="24"/>
  <c r="EO14" i="24" s="1"/>
  <c r="EL14" i="24"/>
  <c r="EI14" i="24"/>
  <c r="EE14" i="24"/>
  <c r="EF14" i="24" s="1"/>
  <c r="DZ14" i="24"/>
  <c r="DY14" i="24"/>
  <c r="DV14" i="24"/>
  <c r="DQ14" i="24"/>
  <c r="DJ14" i="24"/>
  <c r="DF14" i="24"/>
  <c r="DE14" i="24"/>
  <c r="CX14" i="24"/>
  <c r="CV14" i="24"/>
  <c r="CT14" i="24"/>
  <c r="CQ14" i="24"/>
  <c r="CK14" i="24"/>
  <c r="CG14" i="24"/>
  <c r="CF14" i="24"/>
  <c r="BY14" i="24"/>
  <c r="BW14" i="24"/>
  <c r="BU14" i="24"/>
  <c r="BR14" i="24"/>
  <c r="BM14" i="24"/>
  <c r="BI14" i="24"/>
  <c r="BH14" i="24"/>
  <c r="AY14" i="24"/>
  <c r="AQ14" i="24"/>
  <c r="AO14" i="24"/>
  <c r="AM14" i="24"/>
  <c r="AJ14" i="24"/>
  <c r="AG14" i="24"/>
  <c r="AD14" i="24"/>
  <c r="Z14" i="24"/>
  <c r="Y14" i="24"/>
  <c r="Q14" i="24"/>
  <c r="O14" i="24"/>
  <c r="M14" i="24"/>
  <c r="J14" i="24"/>
  <c r="G14" i="24"/>
  <c r="D14" i="24"/>
  <c r="IF13" i="24"/>
  <c r="IC13" i="24"/>
  <c r="HY13" i="24"/>
  <c r="HW13" i="24"/>
  <c r="HP13" i="24"/>
  <c r="HM13" i="24"/>
  <c r="HK13" i="24"/>
  <c r="HI13" i="24"/>
  <c r="HG13" i="24"/>
  <c r="HE13" i="24"/>
  <c r="HB13" i="24"/>
  <c r="HA13" i="24"/>
  <c r="GV13" i="24"/>
  <c r="GT13" i="24"/>
  <c r="GS13" i="24"/>
  <c r="GP13" i="24"/>
  <c r="GM13" i="24"/>
  <c r="GI13" i="24"/>
  <c r="GF13" i="24"/>
  <c r="GC13" i="24"/>
  <c r="FY13" i="24"/>
  <c r="FX13" i="24"/>
  <c r="FR13" i="24"/>
  <c r="FP13" i="24"/>
  <c r="FN13" i="24"/>
  <c r="FG13" i="24"/>
  <c r="FC13" i="24"/>
  <c r="FB13" i="24"/>
  <c r="EW13" i="24"/>
  <c r="ET13" i="24"/>
  <c r="EM13" i="24"/>
  <c r="EO13" i="24" s="1"/>
  <c r="EL13" i="24"/>
  <c r="EI13" i="24"/>
  <c r="EE13" i="24"/>
  <c r="EF13" i="24" s="1"/>
  <c r="DZ13" i="24"/>
  <c r="DY13" i="24"/>
  <c r="DV13" i="24"/>
  <c r="DQ13" i="24"/>
  <c r="DJ13" i="24"/>
  <c r="DF13" i="24"/>
  <c r="DE13" i="24"/>
  <c r="CX13" i="24"/>
  <c r="CV13" i="24"/>
  <c r="CT13" i="24"/>
  <c r="CQ13" i="24"/>
  <c r="CK13" i="24"/>
  <c r="CG13" i="24"/>
  <c r="CF13" i="24"/>
  <c r="BY13" i="24"/>
  <c r="BW13" i="24"/>
  <c r="BU13" i="24"/>
  <c r="BR13" i="24"/>
  <c r="BM13" i="24"/>
  <c r="BI13" i="24"/>
  <c r="BH13" i="24"/>
  <c r="AY13" i="24"/>
  <c r="AQ13" i="24"/>
  <c r="AO13" i="24"/>
  <c r="AM13" i="24"/>
  <c r="AJ13" i="24"/>
  <c r="AG13" i="24"/>
  <c r="AD13" i="24"/>
  <c r="Z13" i="24"/>
  <c r="Y13" i="24"/>
  <c r="Q13" i="24"/>
  <c r="O13" i="24"/>
  <c r="M13" i="24"/>
  <c r="J13" i="24"/>
  <c r="G13" i="24"/>
  <c r="D13" i="24"/>
  <c r="IF12" i="24"/>
  <c r="IC12" i="24"/>
  <c r="HW12" i="24"/>
  <c r="HY12" i="24" s="1"/>
  <c r="HP12" i="24"/>
  <c r="HM12" i="24"/>
  <c r="HK12" i="24"/>
  <c r="HI12" i="24"/>
  <c r="HG12" i="24"/>
  <c r="HE12" i="24"/>
  <c r="HB12" i="24"/>
  <c r="HA12" i="24"/>
  <c r="GV12" i="24"/>
  <c r="GT12" i="24"/>
  <c r="GS12" i="24"/>
  <c r="GP12" i="24"/>
  <c r="GM12" i="24"/>
  <c r="GI12" i="24"/>
  <c r="GF12" i="24"/>
  <c r="GC12" i="24"/>
  <c r="FY12" i="24"/>
  <c r="FX12" i="24"/>
  <c r="FR12" i="24"/>
  <c r="FP12" i="24"/>
  <c r="FN12" i="24"/>
  <c r="FG12" i="24"/>
  <c r="FC12" i="24"/>
  <c r="FB12" i="24"/>
  <c r="EY12" i="24"/>
  <c r="ET12" i="24"/>
  <c r="EM12" i="24"/>
  <c r="EO12" i="24" s="1"/>
  <c r="EL12" i="24"/>
  <c r="EI12" i="24"/>
  <c r="EE12" i="24"/>
  <c r="EF12" i="24" s="1"/>
  <c r="DZ12" i="24"/>
  <c r="DY12" i="24"/>
  <c r="DV12" i="24"/>
  <c r="DQ12" i="24"/>
  <c r="DJ12" i="24"/>
  <c r="DF12" i="24"/>
  <c r="DE12" i="24"/>
  <c r="CX12" i="24"/>
  <c r="CV12" i="24"/>
  <c r="CT12" i="24"/>
  <c r="CQ12" i="24"/>
  <c r="CK12" i="24"/>
  <c r="CG12" i="24"/>
  <c r="CF12" i="24"/>
  <c r="BY12" i="24"/>
  <c r="BW12" i="24"/>
  <c r="BU12" i="24"/>
  <c r="BR12" i="24"/>
  <c r="BM12" i="24"/>
  <c r="BI12" i="24"/>
  <c r="BH12" i="24"/>
  <c r="AY12" i="24"/>
  <c r="AQ12" i="24"/>
  <c r="AO12" i="24"/>
  <c r="AM12" i="24"/>
  <c r="AJ12" i="24"/>
  <c r="AG12" i="24"/>
  <c r="AD12" i="24"/>
  <c r="Z12" i="24"/>
  <c r="Y12" i="24"/>
  <c r="Q12" i="24"/>
  <c r="O12" i="24"/>
  <c r="M12" i="24"/>
  <c r="J12" i="24"/>
  <c r="G12" i="24"/>
  <c r="D12" i="24"/>
  <c r="IF11" i="24"/>
  <c r="IC11" i="24"/>
  <c r="HW11" i="24"/>
  <c r="HY11" i="24" s="1"/>
  <c r="HP11" i="24"/>
  <c r="HM11" i="24"/>
  <c r="HK11" i="24"/>
  <c r="HI11" i="24"/>
  <c r="HG11" i="24"/>
  <c r="HE11" i="24"/>
  <c r="HB11" i="24"/>
  <c r="HA11" i="24"/>
  <c r="GT11" i="24"/>
  <c r="GV11" i="24" s="1"/>
  <c r="GS11" i="24"/>
  <c r="GP11" i="24"/>
  <c r="GM11" i="24"/>
  <c r="GI11" i="24"/>
  <c r="GF11" i="24"/>
  <c r="GC11" i="24"/>
  <c r="FY11" i="24"/>
  <c r="FX11" i="24"/>
  <c r="FR11" i="24"/>
  <c r="FP11" i="24"/>
  <c r="FN11" i="24"/>
  <c r="FG11" i="24"/>
  <c r="FC11" i="24"/>
  <c r="FB11" i="24"/>
  <c r="EY11" i="24"/>
  <c r="ET11" i="24"/>
  <c r="EM11" i="24"/>
  <c r="EO11" i="24" s="1"/>
  <c r="EL11" i="24"/>
  <c r="EI11" i="24"/>
  <c r="EE11" i="24"/>
  <c r="EF11" i="24" s="1"/>
  <c r="DZ11" i="24"/>
  <c r="DY11" i="24"/>
  <c r="DV11" i="24"/>
  <c r="DQ11" i="24"/>
  <c r="DJ11" i="24"/>
  <c r="DF11" i="24"/>
  <c r="DE11" i="24"/>
  <c r="CX11" i="24"/>
  <c r="CV11" i="24"/>
  <c r="CT11" i="24"/>
  <c r="CQ11" i="24"/>
  <c r="CK11" i="24"/>
  <c r="CG11" i="24"/>
  <c r="CF11" i="24"/>
  <c r="BY11" i="24"/>
  <c r="BW11" i="24"/>
  <c r="BU11" i="24"/>
  <c r="BR11" i="24"/>
  <c r="BM11" i="24"/>
  <c r="BI11" i="24"/>
  <c r="BH11" i="24"/>
  <c r="AY11" i="24"/>
  <c r="AQ11" i="24"/>
  <c r="AO11" i="24"/>
  <c r="AM11" i="24"/>
  <c r="AJ11" i="24"/>
  <c r="AG11" i="24"/>
  <c r="AD11" i="24"/>
  <c r="Z11" i="24"/>
  <c r="Y11" i="24"/>
  <c r="Q11" i="24"/>
  <c r="O11" i="24"/>
  <c r="M11" i="24"/>
  <c r="J11" i="24"/>
  <c r="G11" i="24"/>
  <c r="D11" i="24"/>
  <c r="IF10" i="24"/>
  <c r="IC10" i="24"/>
  <c r="HW10" i="24"/>
  <c r="HY10" i="24" s="1"/>
  <c r="HP10" i="24"/>
  <c r="HM10" i="24"/>
  <c r="HK10" i="24"/>
  <c r="HI10" i="24"/>
  <c r="HG10" i="24"/>
  <c r="HE10" i="24"/>
  <c r="HB10" i="24"/>
  <c r="HA10" i="24"/>
  <c r="GT10" i="24"/>
  <c r="GV10" i="24" s="1"/>
  <c r="GS10" i="24"/>
  <c r="GP10" i="24"/>
  <c r="GM10" i="24"/>
  <c r="GI10" i="24"/>
  <c r="GF10" i="24"/>
  <c r="GC10" i="24"/>
  <c r="FY10" i="24"/>
  <c r="FX10" i="24"/>
  <c r="FR10" i="24"/>
  <c r="FP10" i="24"/>
  <c r="FN10" i="24"/>
  <c r="FG10" i="24"/>
  <c r="FC10" i="24"/>
  <c r="FB10" i="24"/>
  <c r="ET10" i="24"/>
  <c r="EM10" i="24"/>
  <c r="EO10" i="24" s="1"/>
  <c r="EL10" i="24"/>
  <c r="EI10" i="24"/>
  <c r="EE10" i="24"/>
  <c r="EF10" i="24" s="1"/>
  <c r="DZ10" i="24"/>
  <c r="DY10" i="24"/>
  <c r="DV10" i="24"/>
  <c r="DQ10" i="24"/>
  <c r="DJ10" i="24"/>
  <c r="DF10" i="24"/>
  <c r="DE10" i="24"/>
  <c r="CX10" i="24"/>
  <c r="CV10" i="24"/>
  <c r="CT10" i="24"/>
  <c r="CQ10" i="24"/>
  <c r="CK10" i="24"/>
  <c r="CG10" i="24"/>
  <c r="CF10" i="24"/>
  <c r="BY10" i="24"/>
  <c r="BW10" i="24"/>
  <c r="BU10" i="24"/>
  <c r="BR10" i="24"/>
  <c r="BM10" i="24"/>
  <c r="BI10" i="24"/>
  <c r="BH10" i="24"/>
  <c r="AY10" i="24"/>
  <c r="AQ10" i="24"/>
  <c r="AO10" i="24"/>
  <c r="AM10" i="24"/>
  <c r="AJ10" i="24"/>
  <c r="AG10" i="24"/>
  <c r="AD10" i="24"/>
  <c r="Z10" i="24"/>
  <c r="Y10" i="24"/>
  <c r="Q10" i="24"/>
  <c r="O10" i="24"/>
  <c r="M10" i="24"/>
  <c r="J10" i="24"/>
  <c r="G10" i="24"/>
  <c r="D10" i="24"/>
  <c r="IF9" i="24"/>
  <c r="IC9" i="24"/>
  <c r="HY9" i="24"/>
  <c r="HW9" i="24"/>
  <c r="HP9" i="24"/>
  <c r="HM9" i="24"/>
  <c r="HK9" i="24"/>
  <c r="HI9" i="24"/>
  <c r="HG9" i="24"/>
  <c r="HE9" i="24"/>
  <c r="HB9" i="24"/>
  <c r="HA9" i="24"/>
  <c r="GT9" i="24"/>
  <c r="GV9" i="24" s="1"/>
  <c r="GS9" i="24"/>
  <c r="GP9" i="24"/>
  <c r="GM9" i="24"/>
  <c r="GI9" i="24"/>
  <c r="GF9" i="24"/>
  <c r="GC9" i="24"/>
  <c r="FY9" i="24"/>
  <c r="FX9" i="24"/>
  <c r="FR9" i="24"/>
  <c r="FP9" i="24"/>
  <c r="FN9" i="24"/>
  <c r="FG9" i="24"/>
  <c r="FC9" i="24"/>
  <c r="FB9" i="24"/>
  <c r="EY9" i="24"/>
  <c r="ET9" i="24"/>
  <c r="EM9" i="24"/>
  <c r="EO9" i="24" s="1"/>
  <c r="EL9" i="24"/>
  <c r="EI9" i="24"/>
  <c r="EE9" i="24"/>
  <c r="EF9" i="24" s="1"/>
  <c r="DZ9" i="24"/>
  <c r="DY9" i="24"/>
  <c r="DV9" i="24"/>
  <c r="DQ9" i="24"/>
  <c r="DJ9" i="24"/>
  <c r="DF9" i="24"/>
  <c r="DE9" i="24"/>
  <c r="CX9" i="24"/>
  <c r="CV9" i="24"/>
  <c r="CT9" i="24"/>
  <c r="CQ9" i="24"/>
  <c r="CK9" i="24"/>
  <c r="CG9" i="24"/>
  <c r="CF9" i="24"/>
  <c r="BY9" i="24"/>
  <c r="BW9" i="24"/>
  <c r="BU9" i="24"/>
  <c r="BR9" i="24"/>
  <c r="BM9" i="24"/>
  <c r="BI9" i="24"/>
  <c r="BH9" i="24"/>
  <c r="AY9" i="24"/>
  <c r="AQ9" i="24"/>
  <c r="AO9" i="24"/>
  <c r="AM9" i="24"/>
  <c r="AJ9" i="24"/>
  <c r="AG9" i="24"/>
  <c r="AD9" i="24"/>
  <c r="Z9" i="24"/>
  <c r="Y9" i="24"/>
  <c r="Q9" i="24"/>
  <c r="O9" i="24"/>
  <c r="M9" i="24"/>
  <c r="J9" i="24"/>
  <c r="G9" i="24"/>
  <c r="D9" i="24"/>
  <c r="IF8" i="24"/>
  <c r="IC8" i="24"/>
  <c r="HY8" i="24"/>
  <c r="HW8" i="24"/>
  <c r="HP8" i="24"/>
  <c r="HM8" i="24"/>
  <c r="HK8" i="24"/>
  <c r="HI8" i="24"/>
  <c r="HG8" i="24"/>
  <c r="HE8" i="24"/>
  <c r="HB8" i="24"/>
  <c r="HA8" i="24"/>
  <c r="GT8" i="24"/>
  <c r="GV8" i="24" s="1"/>
  <c r="GS8" i="24"/>
  <c r="GP8" i="24"/>
  <c r="GM8" i="24"/>
  <c r="GI8" i="24"/>
  <c r="GF8" i="24"/>
  <c r="GC8" i="24"/>
  <c r="FY8" i="24"/>
  <c r="FX8" i="24"/>
  <c r="FR8" i="24"/>
  <c r="FP8" i="24"/>
  <c r="FN8" i="24"/>
  <c r="FG8" i="24"/>
  <c r="FC8" i="24"/>
  <c r="FB8" i="24"/>
  <c r="EY8" i="24"/>
  <c r="ET8" i="24"/>
  <c r="EM8" i="24"/>
  <c r="EO8" i="24" s="1"/>
  <c r="EL8" i="24"/>
  <c r="EI8" i="24"/>
  <c r="EE8" i="24"/>
  <c r="DZ8" i="24"/>
  <c r="DY8" i="24"/>
  <c r="DV8" i="24"/>
  <c r="DQ8" i="24"/>
  <c r="DJ8" i="24"/>
  <c r="DF8" i="24"/>
  <c r="DE8" i="24"/>
  <c r="CX8" i="24"/>
  <c r="CV8" i="24"/>
  <c r="CT8" i="24"/>
  <c r="CQ8" i="24"/>
  <c r="CK8" i="24"/>
  <c r="CG8" i="24"/>
  <c r="CF8" i="24"/>
  <c r="BY8" i="24"/>
  <c r="BW8" i="24"/>
  <c r="BU8" i="24"/>
  <c r="BR8" i="24"/>
  <c r="BM8" i="24"/>
  <c r="BI8" i="24"/>
  <c r="BH8" i="24"/>
  <c r="AY8" i="24"/>
  <c r="AQ8" i="24"/>
  <c r="AO8" i="24"/>
  <c r="AM8" i="24"/>
  <c r="AJ8" i="24"/>
  <c r="AG8" i="24"/>
  <c r="AD8" i="24"/>
  <c r="Z8" i="24"/>
  <c r="Y8" i="24"/>
  <c r="Q8" i="24"/>
  <c r="O8" i="24"/>
  <c r="M8" i="24"/>
  <c r="J8" i="24"/>
  <c r="G8" i="24"/>
  <c r="D8" i="24"/>
  <c r="IF7" i="24"/>
  <c r="IF38" i="24" s="1"/>
  <c r="IC7" i="24"/>
  <c r="HY7" i="24"/>
  <c r="HW7" i="24"/>
  <c r="HP7" i="24"/>
  <c r="HM7" i="24"/>
  <c r="HK7" i="24"/>
  <c r="HI7" i="24"/>
  <c r="HG7" i="24"/>
  <c r="HE7" i="24"/>
  <c r="HB7" i="24"/>
  <c r="HA7" i="24"/>
  <c r="GV7" i="24"/>
  <c r="GT7" i="24"/>
  <c r="GS7" i="24"/>
  <c r="GP7" i="24"/>
  <c r="GM7" i="24"/>
  <c r="GI7" i="24"/>
  <c r="GF7" i="24"/>
  <c r="GC7" i="24"/>
  <c r="FY7" i="24"/>
  <c r="FX7" i="24"/>
  <c r="FR7" i="24"/>
  <c r="FP7" i="24"/>
  <c r="FN7" i="24"/>
  <c r="FG7" i="24"/>
  <c r="FC7" i="24"/>
  <c r="FB7" i="24"/>
  <c r="EY7" i="24"/>
  <c r="ET7" i="24"/>
  <c r="EM7" i="24"/>
  <c r="EL7" i="24"/>
  <c r="EI7" i="24"/>
  <c r="EE7" i="24"/>
  <c r="EF7" i="24" s="1"/>
  <c r="DZ7" i="24"/>
  <c r="DY7" i="24"/>
  <c r="DV7" i="24"/>
  <c r="DQ7" i="24"/>
  <c r="DJ7" i="24"/>
  <c r="DF7" i="24"/>
  <c r="DE7" i="24"/>
  <c r="CX7" i="24"/>
  <c r="CV7" i="24"/>
  <c r="CT7" i="24"/>
  <c r="CQ7" i="24"/>
  <c r="CK7" i="24"/>
  <c r="CG7" i="24"/>
  <c r="CF7" i="24"/>
  <c r="BY7" i="24"/>
  <c r="BW7" i="24"/>
  <c r="BU7" i="24"/>
  <c r="BR7" i="24"/>
  <c r="BM7" i="24"/>
  <c r="BI7" i="24"/>
  <c r="BH7" i="24"/>
  <c r="AY7" i="24"/>
  <c r="AQ7" i="24"/>
  <c r="AO7" i="24"/>
  <c r="AM7" i="24"/>
  <c r="AJ7" i="24"/>
  <c r="AG7" i="24"/>
  <c r="AD7" i="24"/>
  <c r="Z7" i="24"/>
  <c r="Y7" i="24"/>
  <c r="Q7" i="24"/>
  <c r="O7" i="24"/>
  <c r="M7" i="24"/>
  <c r="J7" i="24"/>
  <c r="G7" i="24"/>
  <c r="D7" i="24"/>
  <c r="EY35" i="24" l="1"/>
  <c r="EI38" i="24"/>
  <c r="BR38" i="24"/>
  <c r="AJ38" i="24"/>
  <c r="BC38" i="24"/>
  <c r="BE38" i="24" s="1"/>
  <c r="EW20" i="24"/>
  <c r="EW15" i="24"/>
  <c r="CK38" i="24"/>
  <c r="FN38" i="24"/>
  <c r="DJ38" i="24"/>
  <c r="BW38" i="24"/>
  <c r="CV38" i="24"/>
  <c r="CX38" i="24"/>
  <c r="ET38" i="24"/>
  <c r="EW9" i="24"/>
  <c r="DY38" i="24"/>
  <c r="CF38" i="24"/>
  <c r="FB38" i="24"/>
  <c r="EL38" i="24"/>
  <c r="AQ38" i="24"/>
  <c r="FP38" i="24"/>
  <c r="FG38" i="24"/>
  <c r="Q38" i="24"/>
  <c r="FY38" i="24"/>
  <c r="FK38" i="24"/>
  <c r="FR38" i="24"/>
  <c r="EW29" i="24"/>
  <c r="DQ38" i="24"/>
  <c r="FC38" i="24"/>
  <c r="EU38" i="24"/>
  <c r="EW38" i="24" s="1"/>
  <c r="O38" i="24"/>
  <c r="DE38" i="24"/>
  <c r="BY38" i="24"/>
  <c r="CQ38" i="24"/>
  <c r="AM38" i="24"/>
  <c r="CT38" i="24"/>
  <c r="AO38" i="24"/>
  <c r="BI38" i="24"/>
  <c r="Y38" i="24"/>
  <c r="BH38" i="24"/>
  <c r="BM38" i="24"/>
  <c r="M38" i="24"/>
  <c r="EO7" i="24"/>
  <c r="EM38" i="24"/>
  <c r="EO38" i="24" s="1"/>
  <c r="EW10" i="24"/>
  <c r="EW25" i="24"/>
  <c r="EW11" i="24"/>
  <c r="EY10" i="24"/>
  <c r="DF38" i="24"/>
  <c r="Z38" i="24"/>
  <c r="EW21" i="24"/>
  <c r="EW31" i="24"/>
  <c r="HW38" i="24"/>
  <c r="EW17" i="24"/>
  <c r="AL42" i="24"/>
  <c r="HY38" i="24"/>
  <c r="GT38" i="24"/>
  <c r="GV38" i="24" s="1"/>
  <c r="EW16" i="24"/>
  <c r="EW27" i="24"/>
  <c r="J38" i="24"/>
  <c r="FX38" i="24"/>
  <c r="DZ38" i="24"/>
  <c r="EW37" i="24"/>
  <c r="CG38" i="24"/>
  <c r="EE38" i="24"/>
  <c r="EF38" i="24" s="1"/>
  <c r="EW23" i="24"/>
  <c r="EF8" i="24"/>
  <c r="EW33" i="24"/>
  <c r="AY38" i="24"/>
  <c r="DN38" i="24"/>
  <c r="EW7" i="24"/>
  <c r="EW24" i="24"/>
  <c r="EW28" i="24"/>
  <c r="EW30" i="24"/>
  <c r="EW32" i="24"/>
  <c r="EW34" i="24"/>
  <c r="EW36" i="24"/>
  <c r="EY13" i="24"/>
  <c r="EW19" i="24"/>
  <c r="EY22" i="24"/>
  <c r="EW8" i="24"/>
  <c r="EW14" i="24"/>
  <c r="AD38" i="24"/>
  <c r="EW12" i="24"/>
  <c r="EW18" i="24"/>
  <c r="D38" i="24"/>
  <c r="EW26" i="24"/>
  <c r="EY38" i="24" l="1"/>
  <c r="DF8" i="23"/>
  <c r="DF9" i="23"/>
  <c r="DF10" i="23"/>
  <c r="DF11" i="23"/>
  <c r="DF12" i="23"/>
  <c r="DF13" i="23"/>
  <c r="DF14" i="23"/>
  <c r="DF15" i="23"/>
  <c r="DF16" i="23"/>
  <c r="DF17" i="23"/>
  <c r="DF18" i="23"/>
  <c r="DF19" i="23"/>
  <c r="DF20" i="23"/>
  <c r="DF21" i="23"/>
  <c r="DF22" i="23"/>
  <c r="DF23" i="23"/>
  <c r="DF24" i="23"/>
  <c r="DF25" i="23"/>
  <c r="DF26" i="23"/>
  <c r="DF27" i="23"/>
  <c r="DF28" i="23"/>
  <c r="DF29" i="23"/>
  <c r="DF30" i="23"/>
  <c r="DF31" i="23"/>
  <c r="DF32" i="23"/>
  <c r="DF33" i="23"/>
  <c r="DF34" i="23"/>
  <c r="DF35" i="23"/>
  <c r="DF36" i="23"/>
  <c r="DF37" i="23"/>
  <c r="DF7" i="23"/>
  <c r="CN23" i="23"/>
  <c r="CN24" i="23"/>
  <c r="CN25" i="23"/>
  <c r="CN26" i="23"/>
  <c r="CN27" i="23"/>
  <c r="CN28" i="23"/>
  <c r="CN29" i="23"/>
  <c r="CN30" i="23"/>
  <c r="CN31" i="23"/>
  <c r="CN32" i="23"/>
  <c r="CN33" i="23"/>
  <c r="CN34" i="23"/>
  <c r="CN35" i="23"/>
  <c r="CN36" i="23"/>
  <c r="CN37" i="23"/>
  <c r="CN22" i="23"/>
  <c r="CL38" i="23"/>
  <c r="CM38" i="23"/>
  <c r="CN38" i="23" s="1"/>
  <c r="EU7" i="23" l="1"/>
  <c r="EU8" i="23"/>
  <c r="EU9" i="23"/>
  <c r="EU10" i="23"/>
  <c r="EU11" i="23"/>
  <c r="EU12" i="23"/>
  <c r="EU13" i="23"/>
  <c r="EU14" i="23"/>
  <c r="EU15" i="23"/>
  <c r="EU16" i="23"/>
  <c r="EU17" i="23"/>
  <c r="EU18" i="23"/>
  <c r="EU19" i="23"/>
  <c r="EU20" i="23"/>
  <c r="EU21" i="23"/>
  <c r="EU22" i="23"/>
  <c r="EU23" i="23"/>
  <c r="EU24" i="23"/>
  <c r="EU25" i="23"/>
  <c r="EU26" i="23"/>
  <c r="EU27" i="23"/>
  <c r="EU28" i="23"/>
  <c r="EU29" i="23"/>
  <c r="EU30" i="23"/>
  <c r="EU31" i="23"/>
  <c r="EU32" i="23"/>
  <c r="EU33" i="23"/>
  <c r="FX7" i="23" l="1"/>
  <c r="FX8" i="23"/>
  <c r="FX9" i="23"/>
  <c r="FX10" i="23"/>
  <c r="FX11" i="23"/>
  <c r="FX12" i="23"/>
  <c r="FX13" i="23"/>
  <c r="FX14" i="23"/>
  <c r="FX15" i="23"/>
  <c r="FX16" i="23"/>
  <c r="FX17" i="23"/>
  <c r="FX18" i="23"/>
  <c r="FX19" i="23"/>
  <c r="FX20" i="23"/>
  <c r="FX21" i="23"/>
  <c r="FX22" i="23"/>
  <c r="FX23" i="23"/>
  <c r="FX24" i="23"/>
  <c r="FX25" i="23"/>
  <c r="FX26" i="23"/>
  <c r="FX27" i="23"/>
  <c r="FX28" i="23"/>
  <c r="FX29" i="23"/>
  <c r="FX30" i="23"/>
  <c r="BI8" i="23" l="1"/>
  <c r="BI9" i="23"/>
  <c r="BI10" i="23"/>
  <c r="BI11" i="23"/>
  <c r="BI12" i="23"/>
  <c r="BI13" i="23"/>
  <c r="BI14" i="23"/>
  <c r="BI15" i="23"/>
  <c r="BI16" i="23"/>
  <c r="BI17" i="23"/>
  <c r="BI18" i="23"/>
  <c r="BI19" i="23"/>
  <c r="BI20" i="23"/>
  <c r="BI21" i="23"/>
  <c r="BI22" i="23"/>
  <c r="BI23" i="23"/>
  <c r="BI24" i="23"/>
  <c r="BI25" i="23"/>
  <c r="BI26" i="23"/>
  <c r="BI27" i="23"/>
  <c r="BI28" i="23"/>
  <c r="BI29" i="23"/>
  <c r="BI30" i="23"/>
  <c r="BI31" i="23"/>
  <c r="BI32" i="23"/>
  <c r="BI33" i="23"/>
  <c r="BI34" i="23"/>
  <c r="BI35" i="23"/>
  <c r="BI36" i="23"/>
  <c r="BI37" i="23"/>
  <c r="BI7" i="23"/>
  <c r="BE37" i="23"/>
  <c r="BD38" i="23"/>
  <c r="AZ38" i="23"/>
  <c r="BA38" i="23"/>
  <c r="BB38" i="23"/>
  <c r="BC22" i="23"/>
  <c r="BE22" i="23" s="1"/>
  <c r="BC23" i="23"/>
  <c r="BE23" i="23" s="1"/>
  <c r="BC24" i="23"/>
  <c r="BE24" i="23" s="1"/>
  <c r="BC25" i="23"/>
  <c r="BE25" i="23" s="1"/>
  <c r="BC26" i="23"/>
  <c r="BE26" i="23" s="1"/>
  <c r="BC27" i="23"/>
  <c r="BE27" i="23" s="1"/>
  <c r="BC28" i="23"/>
  <c r="BE28" i="23" s="1"/>
  <c r="BC29" i="23"/>
  <c r="BE29" i="23" s="1"/>
  <c r="BC30" i="23"/>
  <c r="BE30" i="23" s="1"/>
  <c r="BC31" i="23"/>
  <c r="BE31" i="23" s="1"/>
  <c r="BC32" i="23"/>
  <c r="BE32" i="23" s="1"/>
  <c r="BC33" i="23"/>
  <c r="BE33" i="23" s="1"/>
  <c r="BC34" i="23"/>
  <c r="BE34" i="23" s="1"/>
  <c r="BC35" i="23"/>
  <c r="BE35" i="23" s="1"/>
  <c r="BC36" i="23"/>
  <c r="BE36" i="23" s="1"/>
  <c r="BC37" i="23"/>
  <c r="BC21" i="23"/>
  <c r="BE21" i="23" s="1"/>
  <c r="BC38" i="23" l="1"/>
  <c r="BE38" i="23" s="1"/>
  <c r="DM38" i="23" l="1"/>
  <c r="DB38" i="23"/>
  <c r="AF38" i="23"/>
  <c r="AG7" i="23" l="1"/>
  <c r="AG8" i="23"/>
  <c r="AG9" i="23"/>
  <c r="AG10" i="23"/>
  <c r="AG11" i="23"/>
  <c r="AG12" i="23"/>
  <c r="AG13" i="23"/>
  <c r="AG14" i="23"/>
  <c r="AG15" i="23"/>
  <c r="AG16" i="23"/>
  <c r="AG17" i="23"/>
  <c r="AG18" i="23"/>
  <c r="AG19" i="23"/>
  <c r="AG20" i="23"/>
  <c r="AG21" i="23"/>
  <c r="AG22" i="23"/>
  <c r="AG23" i="23"/>
  <c r="AG24" i="23"/>
  <c r="AG25" i="23"/>
  <c r="AG26" i="23"/>
  <c r="AG27" i="23"/>
  <c r="Z8" i="23" l="1"/>
  <c r="Z9" i="23"/>
  <c r="Z10" i="23"/>
  <c r="Z11" i="23"/>
  <c r="Z12" i="23"/>
  <c r="Z13" i="23"/>
  <c r="Z14" i="23"/>
  <c r="Z15" i="23"/>
  <c r="Z16" i="23"/>
  <c r="Z17" i="23"/>
  <c r="Z18" i="23"/>
  <c r="Z19" i="23"/>
  <c r="Z20" i="23"/>
  <c r="Z21" i="23"/>
  <c r="Z22" i="23"/>
  <c r="Z23" i="23"/>
  <c r="Z24" i="23"/>
  <c r="Z25" i="23"/>
  <c r="Z26" i="23"/>
  <c r="Z27" i="23"/>
  <c r="Z28" i="23"/>
  <c r="Z29" i="23"/>
  <c r="Z30" i="23"/>
  <c r="Z31" i="23"/>
  <c r="Z32" i="23"/>
  <c r="Z33" i="23"/>
  <c r="Z34" i="23"/>
  <c r="Z35" i="23"/>
  <c r="Z36" i="23"/>
  <c r="Z37" i="23"/>
  <c r="Z7" i="23"/>
  <c r="CV7" i="23" l="1"/>
  <c r="CV8" i="23"/>
  <c r="CV9" i="23"/>
  <c r="CV10" i="23"/>
  <c r="CV11" i="23"/>
  <c r="CV12" i="23"/>
  <c r="CV13" i="23"/>
  <c r="IE38" i="23" l="1"/>
  <c r="ID38" i="23"/>
  <c r="IB38" i="23"/>
  <c r="IA38" i="23"/>
  <c r="HZ38" i="23"/>
  <c r="HX38" i="23"/>
  <c r="HV38" i="23"/>
  <c r="HU38" i="23"/>
  <c r="HT38" i="23"/>
  <c r="HS38" i="23"/>
  <c r="HR38" i="23"/>
  <c r="HO38" i="23"/>
  <c r="HP38" i="23" s="1"/>
  <c r="HN38" i="23"/>
  <c r="HL38" i="23"/>
  <c r="HJ38" i="23"/>
  <c r="HH38" i="23"/>
  <c r="HF38" i="23"/>
  <c r="HD38" i="23"/>
  <c r="HC38" i="23"/>
  <c r="GZ38" i="23"/>
  <c r="GY38" i="23"/>
  <c r="GX38" i="23"/>
  <c r="HB38" i="23" s="1"/>
  <c r="GU38" i="23"/>
  <c r="GR38" i="23"/>
  <c r="GQ38" i="23"/>
  <c r="GO38" i="23"/>
  <c r="GN38" i="23"/>
  <c r="GL38" i="23"/>
  <c r="GK38" i="23"/>
  <c r="GH38" i="23"/>
  <c r="GG38" i="23"/>
  <c r="GE38" i="23"/>
  <c r="GD38" i="23"/>
  <c r="GB38" i="23"/>
  <c r="GA38" i="23"/>
  <c r="FW38" i="23"/>
  <c r="FV38" i="23"/>
  <c r="FU38" i="23"/>
  <c r="FT38" i="23"/>
  <c r="FS38" i="23"/>
  <c r="FQ38" i="23"/>
  <c r="FO38" i="23"/>
  <c r="FM38" i="23"/>
  <c r="FL38" i="23"/>
  <c r="FJ38" i="23"/>
  <c r="FI38" i="23"/>
  <c r="FF38" i="23"/>
  <c r="FE38" i="23"/>
  <c r="FA38" i="23"/>
  <c r="EZ38" i="23"/>
  <c r="EX38" i="23"/>
  <c r="EV38" i="23"/>
  <c r="ES38" i="23"/>
  <c r="ER38" i="23"/>
  <c r="EQ38" i="23"/>
  <c r="EP38" i="23"/>
  <c r="EN38" i="23"/>
  <c r="EK38" i="23"/>
  <c r="EJ38" i="23"/>
  <c r="EH38" i="23"/>
  <c r="EG38" i="23"/>
  <c r="ED38" i="23"/>
  <c r="EC38" i="23"/>
  <c r="EB38" i="23"/>
  <c r="DX38" i="23"/>
  <c r="DW38" i="23"/>
  <c r="DU38" i="23"/>
  <c r="DT38" i="23"/>
  <c r="DS38" i="23"/>
  <c r="DR38" i="23"/>
  <c r="DP38" i="23"/>
  <c r="DO38" i="23"/>
  <c r="DL38" i="23"/>
  <c r="DK38" i="23"/>
  <c r="DI38" i="23"/>
  <c r="DH38" i="23"/>
  <c r="DD38" i="23"/>
  <c r="DC38" i="23"/>
  <c r="DA38" i="23"/>
  <c r="CZ38" i="23"/>
  <c r="CY38" i="23"/>
  <c r="CW38" i="23"/>
  <c r="CU38" i="23"/>
  <c r="CS38" i="23"/>
  <c r="CR38" i="23"/>
  <c r="CP38" i="23"/>
  <c r="CO38" i="23"/>
  <c r="CJ38" i="23"/>
  <c r="CI38" i="23"/>
  <c r="CE38" i="23"/>
  <c r="CD38" i="23"/>
  <c r="CC38" i="23"/>
  <c r="CB38" i="23"/>
  <c r="CA38" i="23"/>
  <c r="BX38" i="23"/>
  <c r="BV38" i="23"/>
  <c r="BQ38" i="23"/>
  <c r="BP38" i="23"/>
  <c r="BO38" i="23"/>
  <c r="BL38" i="23"/>
  <c r="BK38" i="23"/>
  <c r="BG38" i="23"/>
  <c r="BF38" i="23"/>
  <c r="AX38" i="23"/>
  <c r="AW38" i="23"/>
  <c r="AU38" i="23"/>
  <c r="AT38" i="23"/>
  <c r="AS38" i="23"/>
  <c r="AR38" i="23"/>
  <c r="AP38" i="23"/>
  <c r="AN38" i="23"/>
  <c r="AL38" i="23"/>
  <c r="AK38" i="23"/>
  <c r="AI38" i="23"/>
  <c r="AH38" i="23"/>
  <c r="AE38" i="23"/>
  <c r="AC38" i="23"/>
  <c r="AB38" i="23"/>
  <c r="X38" i="23"/>
  <c r="W38" i="23"/>
  <c r="U38" i="23"/>
  <c r="T38" i="23"/>
  <c r="R38" i="23"/>
  <c r="P38" i="23"/>
  <c r="N38" i="23"/>
  <c r="L38" i="23"/>
  <c r="K38" i="23"/>
  <c r="I38" i="23"/>
  <c r="H38" i="23"/>
  <c r="F38" i="23"/>
  <c r="E38" i="23"/>
  <c r="C38" i="23"/>
  <c r="B38" i="23"/>
  <c r="IF37" i="23"/>
  <c r="IC37" i="23"/>
  <c r="HW37" i="23"/>
  <c r="HY37" i="23" s="1"/>
  <c r="HP37" i="23"/>
  <c r="HM37" i="23"/>
  <c r="HK37" i="23"/>
  <c r="HI37" i="23"/>
  <c r="HG37" i="23"/>
  <c r="HE37" i="23"/>
  <c r="HB37" i="23"/>
  <c r="HA37" i="23"/>
  <c r="GT37" i="23"/>
  <c r="GV37" i="23" s="1"/>
  <c r="GS37" i="23"/>
  <c r="GP37" i="23"/>
  <c r="GM37" i="23"/>
  <c r="GI37" i="23"/>
  <c r="GF37" i="23"/>
  <c r="GC37" i="23"/>
  <c r="FY37" i="23"/>
  <c r="FX37" i="23"/>
  <c r="FR37" i="23"/>
  <c r="FP37" i="23"/>
  <c r="FN37" i="23"/>
  <c r="FK37" i="23"/>
  <c r="FG37" i="23"/>
  <c r="FC37" i="23"/>
  <c r="FB37" i="23"/>
  <c r="EU37" i="23"/>
  <c r="EY37" i="23" s="1"/>
  <c r="ET37" i="23"/>
  <c r="EM37" i="23"/>
  <c r="EO37" i="23" s="1"/>
  <c r="EL37" i="23"/>
  <c r="EI37" i="23"/>
  <c r="EE37" i="23"/>
  <c r="EF37" i="23" s="1"/>
  <c r="DZ37" i="23"/>
  <c r="DY37" i="23"/>
  <c r="DV37" i="23"/>
  <c r="DQ37" i="23"/>
  <c r="DJ37" i="23"/>
  <c r="DE37" i="23"/>
  <c r="CX37" i="23"/>
  <c r="CV37" i="23"/>
  <c r="CT37" i="23"/>
  <c r="CQ37" i="23"/>
  <c r="CK37" i="23"/>
  <c r="CG37" i="23"/>
  <c r="CF37" i="23"/>
  <c r="BY37" i="23"/>
  <c r="BW37" i="23"/>
  <c r="BU37" i="23"/>
  <c r="BR37" i="23"/>
  <c r="BM37" i="23"/>
  <c r="BH37" i="23"/>
  <c r="AY37" i="23"/>
  <c r="AQ37" i="23"/>
  <c r="AO37" i="23"/>
  <c r="AM37" i="23"/>
  <c r="AJ37" i="23"/>
  <c r="AG37" i="23"/>
  <c r="AD37" i="23"/>
  <c r="Y37" i="23"/>
  <c r="Q37" i="23"/>
  <c r="O37" i="23"/>
  <c r="M37" i="23"/>
  <c r="J37" i="23"/>
  <c r="G37" i="23"/>
  <c r="D37" i="23"/>
  <c r="IF36" i="23"/>
  <c r="IC36" i="23"/>
  <c r="HW36" i="23"/>
  <c r="HY36" i="23" s="1"/>
  <c r="HP36" i="23"/>
  <c r="HM36" i="23"/>
  <c r="HK36" i="23"/>
  <c r="HI36" i="23"/>
  <c r="HG36" i="23"/>
  <c r="HE36" i="23"/>
  <c r="HB36" i="23"/>
  <c r="HA36" i="23"/>
  <c r="GT36" i="23"/>
  <c r="GV36" i="23" s="1"/>
  <c r="GS36" i="23"/>
  <c r="GP36" i="23"/>
  <c r="GM36" i="23"/>
  <c r="GI36" i="23"/>
  <c r="GF36" i="23"/>
  <c r="GC36" i="23"/>
  <c r="FY36" i="23"/>
  <c r="FX36" i="23"/>
  <c r="FR36" i="23"/>
  <c r="FP36" i="23"/>
  <c r="FN36" i="23"/>
  <c r="FK36" i="23"/>
  <c r="FG36" i="23"/>
  <c r="FC36" i="23"/>
  <c r="FB36" i="23"/>
  <c r="EU36" i="23"/>
  <c r="EW36" i="23" s="1"/>
  <c r="ET36" i="23"/>
  <c r="EM36" i="23"/>
  <c r="EO36" i="23" s="1"/>
  <c r="EL36" i="23"/>
  <c r="EI36" i="23"/>
  <c r="EE36" i="23"/>
  <c r="EF36" i="23" s="1"/>
  <c r="DZ36" i="23"/>
  <c r="DY36" i="23"/>
  <c r="DV36" i="23"/>
  <c r="DQ36" i="23"/>
  <c r="DJ36" i="23"/>
  <c r="DE36" i="23"/>
  <c r="CX36" i="23"/>
  <c r="CV36" i="23"/>
  <c r="CT36" i="23"/>
  <c r="CQ36" i="23"/>
  <c r="CK36" i="23"/>
  <c r="CG36" i="23"/>
  <c r="CF36" i="23"/>
  <c r="BY36" i="23"/>
  <c r="BW36" i="23"/>
  <c r="BU36" i="23"/>
  <c r="BR36" i="23"/>
  <c r="BM36" i="23"/>
  <c r="BH36" i="23"/>
  <c r="AY36" i="23"/>
  <c r="AQ36" i="23"/>
  <c r="AO36" i="23"/>
  <c r="AM36" i="23"/>
  <c r="AJ36" i="23"/>
  <c r="AG36" i="23"/>
  <c r="AD36" i="23"/>
  <c r="Y36" i="23"/>
  <c r="Q36" i="23"/>
  <c r="O36" i="23"/>
  <c r="M36" i="23"/>
  <c r="J36" i="23"/>
  <c r="G36" i="23"/>
  <c r="D36" i="23"/>
  <c r="IF35" i="23"/>
  <c r="IC35" i="23"/>
  <c r="HW35" i="23"/>
  <c r="HY35" i="23" s="1"/>
  <c r="HP35" i="23"/>
  <c r="HM35" i="23"/>
  <c r="HK35" i="23"/>
  <c r="HI35" i="23"/>
  <c r="HG35" i="23"/>
  <c r="HE35" i="23"/>
  <c r="HB35" i="23"/>
  <c r="HA35" i="23"/>
  <c r="GT35" i="23"/>
  <c r="GV35" i="23" s="1"/>
  <c r="GS35" i="23"/>
  <c r="GP35" i="23"/>
  <c r="GM35" i="23"/>
  <c r="GI35" i="23"/>
  <c r="GF35" i="23"/>
  <c r="GC35" i="23"/>
  <c r="FY35" i="23"/>
  <c r="FX35" i="23"/>
  <c r="FR35" i="23"/>
  <c r="FP35" i="23"/>
  <c r="FN35" i="23"/>
  <c r="FK35" i="23"/>
  <c r="FG35" i="23"/>
  <c r="FC35" i="23"/>
  <c r="FB35" i="23"/>
  <c r="EU35" i="23"/>
  <c r="EY35" i="23" s="1"/>
  <c r="ET35" i="23"/>
  <c r="EM35" i="23"/>
  <c r="EO35" i="23" s="1"/>
  <c r="EL35" i="23"/>
  <c r="EI35" i="23"/>
  <c r="EE35" i="23"/>
  <c r="EF35" i="23" s="1"/>
  <c r="DZ35" i="23"/>
  <c r="DY35" i="23"/>
  <c r="DV35" i="23"/>
  <c r="DQ35" i="23"/>
  <c r="DJ35" i="23"/>
  <c r="DE35" i="23"/>
  <c r="CX35" i="23"/>
  <c r="CV35" i="23"/>
  <c r="CT35" i="23"/>
  <c r="CQ35" i="23"/>
  <c r="CK35" i="23"/>
  <c r="CG35" i="23"/>
  <c r="CF35" i="23"/>
  <c r="BY35" i="23"/>
  <c r="BW35" i="23"/>
  <c r="BU35" i="23"/>
  <c r="BR35" i="23"/>
  <c r="BM35" i="23"/>
  <c r="BH35" i="23"/>
  <c r="AY35" i="23"/>
  <c r="AQ35" i="23"/>
  <c r="AO35" i="23"/>
  <c r="AM35" i="23"/>
  <c r="AJ35" i="23"/>
  <c r="AG35" i="23"/>
  <c r="AD35" i="23"/>
  <c r="Y35" i="23"/>
  <c r="Q35" i="23"/>
  <c r="O35" i="23"/>
  <c r="M35" i="23"/>
  <c r="J35" i="23"/>
  <c r="G35" i="23"/>
  <c r="D35" i="23"/>
  <c r="IF34" i="23"/>
  <c r="IC34" i="23"/>
  <c r="HW34" i="23"/>
  <c r="HY34" i="23" s="1"/>
  <c r="HP34" i="23"/>
  <c r="HM34" i="23"/>
  <c r="HK34" i="23"/>
  <c r="HI34" i="23"/>
  <c r="HG34" i="23"/>
  <c r="HE34" i="23"/>
  <c r="HB34" i="23"/>
  <c r="HA34" i="23"/>
  <c r="GT34" i="23"/>
  <c r="GV34" i="23" s="1"/>
  <c r="GS34" i="23"/>
  <c r="GP34" i="23"/>
  <c r="GM34" i="23"/>
  <c r="GI34" i="23"/>
  <c r="GF34" i="23"/>
  <c r="GC34" i="23"/>
  <c r="FY34" i="23"/>
  <c r="FX34" i="23"/>
  <c r="FR34" i="23"/>
  <c r="FP34" i="23"/>
  <c r="FN34" i="23"/>
  <c r="FK34" i="23"/>
  <c r="FG34" i="23"/>
  <c r="FC34" i="23"/>
  <c r="FB34" i="23"/>
  <c r="EU34" i="23"/>
  <c r="EY34" i="23" s="1"/>
  <c r="ET34" i="23"/>
  <c r="EM34" i="23"/>
  <c r="EO34" i="23" s="1"/>
  <c r="EL34" i="23"/>
  <c r="EI34" i="23"/>
  <c r="EE34" i="23"/>
  <c r="EF34" i="23" s="1"/>
  <c r="DZ34" i="23"/>
  <c r="DY34" i="23"/>
  <c r="DV34" i="23"/>
  <c r="DQ34" i="23"/>
  <c r="DJ34" i="23"/>
  <c r="DE34" i="23"/>
  <c r="CX34" i="23"/>
  <c r="CV34" i="23"/>
  <c r="CT34" i="23"/>
  <c r="CQ34" i="23"/>
  <c r="CK34" i="23"/>
  <c r="CG34" i="23"/>
  <c r="CF34" i="23"/>
  <c r="BY34" i="23"/>
  <c r="BW34" i="23"/>
  <c r="BU34" i="23"/>
  <c r="BR34" i="23"/>
  <c r="BM34" i="23"/>
  <c r="BH34" i="23"/>
  <c r="AY34" i="23"/>
  <c r="AQ34" i="23"/>
  <c r="AO34" i="23"/>
  <c r="AM34" i="23"/>
  <c r="AJ34" i="23"/>
  <c r="AG34" i="23"/>
  <c r="AD34" i="23"/>
  <c r="Y34" i="23"/>
  <c r="Q34" i="23"/>
  <c r="O34" i="23"/>
  <c r="M34" i="23"/>
  <c r="J34" i="23"/>
  <c r="G34" i="23"/>
  <c r="D34" i="23"/>
  <c r="IF33" i="23"/>
  <c r="IC33" i="23"/>
  <c r="HW33" i="23"/>
  <c r="HY33" i="23" s="1"/>
  <c r="HP33" i="23"/>
  <c r="HM33" i="23"/>
  <c r="HK33" i="23"/>
  <c r="HI33" i="23"/>
  <c r="HG33" i="23"/>
  <c r="HE33" i="23"/>
  <c r="HB33" i="23"/>
  <c r="HA33" i="23"/>
  <c r="GT33" i="23"/>
  <c r="GV33" i="23" s="1"/>
  <c r="GS33" i="23"/>
  <c r="GP33" i="23"/>
  <c r="GM33" i="23"/>
  <c r="GI33" i="23"/>
  <c r="GF33" i="23"/>
  <c r="GC33" i="23"/>
  <c r="FY33" i="23"/>
  <c r="FX33" i="23"/>
  <c r="FR33" i="23"/>
  <c r="FP33" i="23"/>
  <c r="FN33" i="23"/>
  <c r="FK33" i="23"/>
  <c r="FG33" i="23"/>
  <c r="FC33" i="23"/>
  <c r="FB33" i="23"/>
  <c r="EY33" i="23"/>
  <c r="ET33" i="23"/>
  <c r="EM33" i="23"/>
  <c r="EO33" i="23" s="1"/>
  <c r="EL33" i="23"/>
  <c r="EI33" i="23"/>
  <c r="EE33" i="23"/>
  <c r="EF33" i="23" s="1"/>
  <c r="DZ33" i="23"/>
  <c r="DY33" i="23"/>
  <c r="DV33" i="23"/>
  <c r="DQ33" i="23"/>
  <c r="DJ33" i="23"/>
  <c r="DE33" i="23"/>
  <c r="CX33" i="23"/>
  <c r="CV33" i="23"/>
  <c r="CT33" i="23"/>
  <c r="CQ33" i="23"/>
  <c r="CK33" i="23"/>
  <c r="CG33" i="23"/>
  <c r="CF33" i="23"/>
  <c r="BY33" i="23"/>
  <c r="BW33" i="23"/>
  <c r="BU33" i="23"/>
  <c r="BR33" i="23"/>
  <c r="BM33" i="23"/>
  <c r="BH33" i="23"/>
  <c r="AY33" i="23"/>
  <c r="AQ33" i="23"/>
  <c r="AO33" i="23"/>
  <c r="AM33" i="23"/>
  <c r="AJ33" i="23"/>
  <c r="AG33" i="23"/>
  <c r="AD33" i="23"/>
  <c r="Y33" i="23"/>
  <c r="Q33" i="23"/>
  <c r="O33" i="23"/>
  <c r="M33" i="23"/>
  <c r="J33" i="23"/>
  <c r="G33" i="23"/>
  <c r="D33" i="23"/>
  <c r="IF32" i="23"/>
  <c r="IC32" i="23"/>
  <c r="HW32" i="23"/>
  <c r="HY32" i="23" s="1"/>
  <c r="HP32" i="23"/>
  <c r="HM32" i="23"/>
  <c r="HK32" i="23"/>
  <c r="HI32" i="23"/>
  <c r="HG32" i="23"/>
  <c r="HE32" i="23"/>
  <c r="HB32" i="23"/>
  <c r="HA32" i="23"/>
  <c r="GT32" i="23"/>
  <c r="GV32" i="23" s="1"/>
  <c r="GS32" i="23"/>
  <c r="GP32" i="23"/>
  <c r="GM32" i="23"/>
  <c r="GI32" i="23"/>
  <c r="GF32" i="23"/>
  <c r="GC32" i="23"/>
  <c r="FY32" i="23"/>
  <c r="FX32" i="23"/>
  <c r="FR32" i="23"/>
  <c r="FP32" i="23"/>
  <c r="FN32" i="23"/>
  <c r="FK32" i="23"/>
  <c r="FG32" i="23"/>
  <c r="FC32" i="23"/>
  <c r="FB32" i="23"/>
  <c r="EY32" i="23"/>
  <c r="ET32" i="23"/>
  <c r="EM32" i="23"/>
  <c r="EO32" i="23" s="1"/>
  <c r="EL32" i="23"/>
  <c r="EI32" i="23"/>
  <c r="EE32" i="23"/>
  <c r="EF32" i="23" s="1"/>
  <c r="DZ32" i="23"/>
  <c r="DY32" i="23"/>
  <c r="DV32" i="23"/>
  <c r="DQ32" i="23"/>
  <c r="DJ32" i="23"/>
  <c r="DE32" i="23"/>
  <c r="CX32" i="23"/>
  <c r="CV32" i="23"/>
  <c r="CT32" i="23"/>
  <c r="CQ32" i="23"/>
  <c r="CK32" i="23"/>
  <c r="CG32" i="23"/>
  <c r="CF32" i="23"/>
  <c r="BY32" i="23"/>
  <c r="BW32" i="23"/>
  <c r="BU32" i="23"/>
  <c r="BR32" i="23"/>
  <c r="BM32" i="23"/>
  <c r="BH32" i="23"/>
  <c r="AY32" i="23"/>
  <c r="AQ32" i="23"/>
  <c r="AO32" i="23"/>
  <c r="AM32" i="23"/>
  <c r="AJ32" i="23"/>
  <c r="AG32" i="23"/>
  <c r="AD32" i="23"/>
  <c r="Y32" i="23"/>
  <c r="Q32" i="23"/>
  <c r="O32" i="23"/>
  <c r="M32" i="23"/>
  <c r="J32" i="23"/>
  <c r="G32" i="23"/>
  <c r="D32" i="23"/>
  <c r="IF31" i="23"/>
  <c r="IC31" i="23"/>
  <c r="HW31" i="23"/>
  <c r="HY31" i="23" s="1"/>
  <c r="HP31" i="23"/>
  <c r="HM31" i="23"/>
  <c r="HK31" i="23"/>
  <c r="HI31" i="23"/>
  <c r="HG31" i="23"/>
  <c r="HE31" i="23"/>
  <c r="HB31" i="23"/>
  <c r="HA31" i="23"/>
  <c r="GT31" i="23"/>
  <c r="GV31" i="23" s="1"/>
  <c r="GS31" i="23"/>
  <c r="GP31" i="23"/>
  <c r="GM31" i="23"/>
  <c r="GI31" i="23"/>
  <c r="GF31" i="23"/>
  <c r="GC31" i="23"/>
  <c r="FY31" i="23"/>
  <c r="FX31" i="23"/>
  <c r="FR31" i="23"/>
  <c r="FP31" i="23"/>
  <c r="FN31" i="23"/>
  <c r="FK31" i="23"/>
  <c r="FG31" i="23"/>
  <c r="FC31" i="23"/>
  <c r="FB31" i="23"/>
  <c r="EY31" i="23"/>
  <c r="ET31" i="23"/>
  <c r="EM31" i="23"/>
  <c r="EO31" i="23" s="1"/>
  <c r="EL31" i="23"/>
  <c r="EI31" i="23"/>
  <c r="EE31" i="23"/>
  <c r="EF31" i="23" s="1"/>
  <c r="DZ31" i="23"/>
  <c r="DY31" i="23"/>
  <c r="DV31" i="23"/>
  <c r="DQ31" i="23"/>
  <c r="DJ31" i="23"/>
  <c r="DE31" i="23"/>
  <c r="CX31" i="23"/>
  <c r="CV31" i="23"/>
  <c r="CT31" i="23"/>
  <c r="CQ31" i="23"/>
  <c r="CK31" i="23"/>
  <c r="CG31" i="23"/>
  <c r="CF31" i="23"/>
  <c r="BY31" i="23"/>
  <c r="BW31" i="23"/>
  <c r="BU31" i="23"/>
  <c r="BR31" i="23"/>
  <c r="BM31" i="23"/>
  <c r="BH31" i="23"/>
  <c r="AY31" i="23"/>
  <c r="AQ31" i="23"/>
  <c r="AO31" i="23"/>
  <c r="AM31" i="23"/>
  <c r="AJ31" i="23"/>
  <c r="AG31" i="23"/>
  <c r="AD31" i="23"/>
  <c r="Y31" i="23"/>
  <c r="Q31" i="23"/>
  <c r="O31" i="23"/>
  <c r="M31" i="23"/>
  <c r="J31" i="23"/>
  <c r="G31" i="23"/>
  <c r="D31" i="23"/>
  <c r="IF30" i="23"/>
  <c r="IC30" i="23"/>
  <c r="HW30" i="23"/>
  <c r="HY30" i="23" s="1"/>
  <c r="HP30" i="23"/>
  <c r="HM30" i="23"/>
  <c r="HK30" i="23"/>
  <c r="HI30" i="23"/>
  <c r="HG30" i="23"/>
  <c r="HE30" i="23"/>
  <c r="HB30" i="23"/>
  <c r="HA30" i="23"/>
  <c r="GT30" i="23"/>
  <c r="GV30" i="23" s="1"/>
  <c r="GS30" i="23"/>
  <c r="GP30" i="23"/>
  <c r="GM30" i="23"/>
  <c r="GI30" i="23"/>
  <c r="GF30" i="23"/>
  <c r="GC30" i="23"/>
  <c r="FY30" i="23"/>
  <c r="FR30" i="23"/>
  <c r="FP30" i="23"/>
  <c r="FN30" i="23"/>
  <c r="FK30" i="23"/>
  <c r="FG30" i="23"/>
  <c r="FC30" i="23"/>
  <c r="FB30" i="23"/>
  <c r="EY30" i="23"/>
  <c r="ET30" i="23"/>
  <c r="EM30" i="23"/>
  <c r="EO30" i="23" s="1"/>
  <c r="EL30" i="23"/>
  <c r="EI30" i="23"/>
  <c r="EE30" i="23"/>
  <c r="EF30" i="23" s="1"/>
  <c r="DZ30" i="23"/>
  <c r="DY30" i="23"/>
  <c r="DV30" i="23"/>
  <c r="DQ30" i="23"/>
  <c r="DJ30" i="23"/>
  <c r="DE30" i="23"/>
  <c r="CX30" i="23"/>
  <c r="CV30" i="23"/>
  <c r="CT30" i="23"/>
  <c r="CQ30" i="23"/>
  <c r="CK30" i="23"/>
  <c r="CG30" i="23"/>
  <c r="CF30" i="23"/>
  <c r="BY30" i="23"/>
  <c r="BW30" i="23"/>
  <c r="BU30" i="23"/>
  <c r="BR30" i="23"/>
  <c r="BM30" i="23"/>
  <c r="BH30" i="23"/>
  <c r="AY30" i="23"/>
  <c r="AQ30" i="23"/>
  <c r="AO30" i="23"/>
  <c r="AM30" i="23"/>
  <c r="AJ30" i="23"/>
  <c r="AG30" i="23"/>
  <c r="AD30" i="23"/>
  <c r="Y30" i="23"/>
  <c r="Q30" i="23"/>
  <c r="O30" i="23"/>
  <c r="M30" i="23"/>
  <c r="J30" i="23"/>
  <c r="G30" i="23"/>
  <c r="D30" i="23"/>
  <c r="IF29" i="23"/>
  <c r="IC29" i="23"/>
  <c r="HW29" i="23"/>
  <c r="HY29" i="23" s="1"/>
  <c r="HP29" i="23"/>
  <c r="HM29" i="23"/>
  <c r="HK29" i="23"/>
  <c r="HI29" i="23"/>
  <c r="HG29" i="23"/>
  <c r="HE29" i="23"/>
  <c r="HB29" i="23"/>
  <c r="HA29" i="23"/>
  <c r="GT29" i="23"/>
  <c r="GV29" i="23" s="1"/>
  <c r="GS29" i="23"/>
  <c r="GP29" i="23"/>
  <c r="GM29" i="23"/>
  <c r="GI29" i="23"/>
  <c r="GF29" i="23"/>
  <c r="GC29" i="23"/>
  <c r="FY29" i="23"/>
  <c r="FR29" i="23"/>
  <c r="FP29" i="23"/>
  <c r="FN29" i="23"/>
  <c r="FK29" i="23"/>
  <c r="FG29" i="23"/>
  <c r="FC29" i="23"/>
  <c r="FB29" i="23"/>
  <c r="EY29" i="23"/>
  <c r="ET29" i="23"/>
  <c r="EM29" i="23"/>
  <c r="EO29" i="23" s="1"/>
  <c r="EL29" i="23"/>
  <c r="EI29" i="23"/>
  <c r="EE29" i="23"/>
  <c r="EF29" i="23" s="1"/>
  <c r="DZ29" i="23"/>
  <c r="DY29" i="23"/>
  <c r="DV29" i="23"/>
  <c r="DQ29" i="23"/>
  <c r="DJ29" i="23"/>
  <c r="DE29" i="23"/>
  <c r="CX29" i="23"/>
  <c r="CV29" i="23"/>
  <c r="CT29" i="23"/>
  <c r="CQ29" i="23"/>
  <c r="CK29" i="23"/>
  <c r="CG29" i="23"/>
  <c r="CF29" i="23"/>
  <c r="BY29" i="23"/>
  <c r="BW29" i="23"/>
  <c r="BU29" i="23"/>
  <c r="BR29" i="23"/>
  <c r="BM29" i="23"/>
  <c r="BH29" i="23"/>
  <c r="AY29" i="23"/>
  <c r="AQ29" i="23"/>
  <c r="AO29" i="23"/>
  <c r="AM29" i="23"/>
  <c r="AJ29" i="23"/>
  <c r="AG29" i="23"/>
  <c r="AD29" i="23"/>
  <c r="Y29" i="23"/>
  <c r="Q29" i="23"/>
  <c r="O29" i="23"/>
  <c r="M29" i="23"/>
  <c r="J29" i="23"/>
  <c r="G29" i="23"/>
  <c r="D29" i="23"/>
  <c r="IF28" i="23"/>
  <c r="IC28" i="23"/>
  <c r="HW28" i="23"/>
  <c r="HY28" i="23" s="1"/>
  <c r="HP28" i="23"/>
  <c r="HM28" i="23"/>
  <c r="HK28" i="23"/>
  <c r="HI28" i="23"/>
  <c r="HG28" i="23"/>
  <c r="HE28" i="23"/>
  <c r="HB28" i="23"/>
  <c r="HA28" i="23"/>
  <c r="GT28" i="23"/>
  <c r="GV28" i="23" s="1"/>
  <c r="GS28" i="23"/>
  <c r="GP28" i="23"/>
  <c r="GM28" i="23"/>
  <c r="GI28" i="23"/>
  <c r="GF28" i="23"/>
  <c r="GC28" i="23"/>
  <c r="FY28" i="23"/>
  <c r="FR28" i="23"/>
  <c r="FP28" i="23"/>
  <c r="FN28" i="23"/>
  <c r="FK28" i="23"/>
  <c r="FG28" i="23"/>
  <c r="FC28" i="23"/>
  <c r="FB28" i="23"/>
  <c r="EY28" i="23"/>
  <c r="ET28" i="23"/>
  <c r="EM28" i="23"/>
  <c r="EO28" i="23" s="1"/>
  <c r="EL28" i="23"/>
  <c r="EI28" i="23"/>
  <c r="EE28" i="23"/>
  <c r="EF28" i="23" s="1"/>
  <c r="DZ28" i="23"/>
  <c r="DY28" i="23"/>
  <c r="DV28" i="23"/>
  <c r="DQ28" i="23"/>
  <c r="DJ28" i="23"/>
  <c r="DE28" i="23"/>
  <c r="CX28" i="23"/>
  <c r="CV28" i="23"/>
  <c r="CT28" i="23"/>
  <c r="CQ28" i="23"/>
  <c r="CK28" i="23"/>
  <c r="CG28" i="23"/>
  <c r="CF28" i="23"/>
  <c r="BY28" i="23"/>
  <c r="BW28" i="23"/>
  <c r="BU28" i="23"/>
  <c r="BR28" i="23"/>
  <c r="BM28" i="23"/>
  <c r="BH28" i="23"/>
  <c r="AY28" i="23"/>
  <c r="AQ28" i="23"/>
  <c r="AO28" i="23"/>
  <c r="AM28" i="23"/>
  <c r="AJ28" i="23"/>
  <c r="AG28" i="23"/>
  <c r="AD28" i="23"/>
  <c r="Y28" i="23"/>
  <c r="Q28" i="23"/>
  <c r="O28" i="23"/>
  <c r="M28" i="23"/>
  <c r="J28" i="23"/>
  <c r="G28" i="23"/>
  <c r="D28" i="23"/>
  <c r="IF27" i="23"/>
  <c r="IC27" i="23"/>
  <c r="HW27" i="23"/>
  <c r="HY27" i="23" s="1"/>
  <c r="HP27" i="23"/>
  <c r="HM27" i="23"/>
  <c r="HK27" i="23"/>
  <c r="HI27" i="23"/>
  <c r="HG27" i="23"/>
  <c r="HE27" i="23"/>
  <c r="HB27" i="23"/>
  <c r="HA27" i="23"/>
  <c r="GT27" i="23"/>
  <c r="GV27" i="23" s="1"/>
  <c r="GS27" i="23"/>
  <c r="GP27" i="23"/>
  <c r="GM27" i="23"/>
  <c r="GI27" i="23"/>
  <c r="GF27" i="23"/>
  <c r="GC27" i="23"/>
  <c r="FY27" i="23"/>
  <c r="FR27" i="23"/>
  <c r="FP27" i="23"/>
  <c r="FN27" i="23"/>
  <c r="FK27" i="23"/>
  <c r="FG27" i="23"/>
  <c r="FC27" i="23"/>
  <c r="FB27" i="23"/>
  <c r="EY27" i="23"/>
  <c r="ET27" i="23"/>
  <c r="EM27" i="23"/>
  <c r="EO27" i="23" s="1"/>
  <c r="EL27" i="23"/>
  <c r="EI27" i="23"/>
  <c r="EE27" i="23"/>
  <c r="EF27" i="23" s="1"/>
  <c r="DZ27" i="23"/>
  <c r="DY27" i="23"/>
  <c r="DV27" i="23"/>
  <c r="DQ27" i="23"/>
  <c r="DJ27" i="23"/>
  <c r="DE27" i="23"/>
  <c r="CX27" i="23"/>
  <c r="CV27" i="23"/>
  <c r="CT27" i="23"/>
  <c r="CQ27" i="23"/>
  <c r="CK27" i="23"/>
  <c r="CG27" i="23"/>
  <c r="CF27" i="23"/>
  <c r="BY27" i="23"/>
  <c r="BW27" i="23"/>
  <c r="BU27" i="23"/>
  <c r="BR27" i="23"/>
  <c r="BM27" i="23"/>
  <c r="BH27" i="23"/>
  <c r="AY27" i="23"/>
  <c r="AQ27" i="23"/>
  <c r="AO27" i="23"/>
  <c r="AM27" i="23"/>
  <c r="AJ27" i="23"/>
  <c r="AD27" i="23"/>
  <c r="Y27" i="23"/>
  <c r="Q27" i="23"/>
  <c r="O27" i="23"/>
  <c r="M27" i="23"/>
  <c r="J27" i="23"/>
  <c r="G27" i="23"/>
  <c r="D27" i="23"/>
  <c r="IF26" i="23"/>
  <c r="IC26" i="23"/>
  <c r="HW26" i="23"/>
  <c r="HY26" i="23" s="1"/>
  <c r="HP26" i="23"/>
  <c r="HM26" i="23"/>
  <c r="HK26" i="23"/>
  <c r="HI26" i="23"/>
  <c r="HG26" i="23"/>
  <c r="HE26" i="23"/>
  <c r="HB26" i="23"/>
  <c r="HA26" i="23"/>
  <c r="GT26" i="23"/>
  <c r="GV26" i="23" s="1"/>
  <c r="GS26" i="23"/>
  <c r="GP26" i="23"/>
  <c r="GM26" i="23"/>
  <c r="GI26" i="23"/>
  <c r="GF26" i="23"/>
  <c r="GC26" i="23"/>
  <c r="FY26" i="23"/>
  <c r="FR26" i="23"/>
  <c r="FP26" i="23"/>
  <c r="FN26" i="23"/>
  <c r="FK26" i="23"/>
  <c r="FG26" i="23"/>
  <c r="FC26" i="23"/>
  <c r="FB26" i="23"/>
  <c r="EY26" i="23"/>
  <c r="ET26" i="23"/>
  <c r="EM26" i="23"/>
  <c r="EO26" i="23" s="1"/>
  <c r="EL26" i="23"/>
  <c r="EI26" i="23"/>
  <c r="EE26" i="23"/>
  <c r="EF26" i="23" s="1"/>
  <c r="DZ26" i="23"/>
  <c r="DY26" i="23"/>
  <c r="DV26" i="23"/>
  <c r="DQ26" i="23"/>
  <c r="DJ26" i="23"/>
  <c r="DE26" i="23"/>
  <c r="CX26" i="23"/>
  <c r="CV26" i="23"/>
  <c r="CT26" i="23"/>
  <c r="CQ26" i="23"/>
  <c r="CK26" i="23"/>
  <c r="CG26" i="23"/>
  <c r="CF26" i="23"/>
  <c r="BY26" i="23"/>
  <c r="BW26" i="23"/>
  <c r="BU26" i="23"/>
  <c r="BR26" i="23"/>
  <c r="BM26" i="23"/>
  <c r="BH26" i="23"/>
  <c r="AY26" i="23"/>
  <c r="AQ26" i="23"/>
  <c r="AO26" i="23"/>
  <c r="AM26" i="23"/>
  <c r="AJ26" i="23"/>
  <c r="AD26" i="23"/>
  <c r="Y26" i="23"/>
  <c r="Q26" i="23"/>
  <c r="O26" i="23"/>
  <c r="M26" i="23"/>
  <c r="J26" i="23"/>
  <c r="G26" i="23"/>
  <c r="D26" i="23"/>
  <c r="IF25" i="23"/>
  <c r="IC25" i="23"/>
  <c r="HW25" i="23"/>
  <c r="HY25" i="23" s="1"/>
  <c r="HP25" i="23"/>
  <c r="HM25" i="23"/>
  <c r="HK25" i="23"/>
  <c r="HI25" i="23"/>
  <c r="HG25" i="23"/>
  <c r="HE25" i="23"/>
  <c r="HB25" i="23"/>
  <c r="HA25" i="23"/>
  <c r="GT25" i="23"/>
  <c r="GV25" i="23" s="1"/>
  <c r="GS25" i="23"/>
  <c r="GP25" i="23"/>
  <c r="GM25" i="23"/>
  <c r="GI25" i="23"/>
  <c r="GF25" i="23"/>
  <c r="GC25" i="23"/>
  <c r="FY25" i="23"/>
  <c r="FR25" i="23"/>
  <c r="FP25" i="23"/>
  <c r="FN25" i="23"/>
  <c r="FK25" i="23"/>
  <c r="FG25" i="23"/>
  <c r="FC25" i="23"/>
  <c r="FB25" i="23"/>
  <c r="EW25" i="23"/>
  <c r="ET25" i="23"/>
  <c r="EM25" i="23"/>
  <c r="EO25" i="23" s="1"/>
  <c r="EL25" i="23"/>
  <c r="EI25" i="23"/>
  <c r="EE25" i="23"/>
  <c r="EF25" i="23" s="1"/>
  <c r="DZ25" i="23"/>
  <c r="DY25" i="23"/>
  <c r="DV25" i="23"/>
  <c r="DQ25" i="23"/>
  <c r="DJ25" i="23"/>
  <c r="DE25" i="23"/>
  <c r="CX25" i="23"/>
  <c r="CV25" i="23"/>
  <c r="CT25" i="23"/>
  <c r="CQ25" i="23"/>
  <c r="CK25" i="23"/>
  <c r="CG25" i="23"/>
  <c r="CF25" i="23"/>
  <c r="BY25" i="23"/>
  <c r="BW25" i="23"/>
  <c r="BU25" i="23"/>
  <c r="BR25" i="23"/>
  <c r="BM25" i="23"/>
  <c r="BH25" i="23"/>
  <c r="AY25" i="23"/>
  <c r="AQ25" i="23"/>
  <c r="AO25" i="23"/>
  <c r="AM25" i="23"/>
  <c r="AJ25" i="23"/>
  <c r="AD25" i="23"/>
  <c r="Y25" i="23"/>
  <c r="Q25" i="23"/>
  <c r="O25" i="23"/>
  <c r="M25" i="23"/>
  <c r="J25" i="23"/>
  <c r="G25" i="23"/>
  <c r="D25" i="23"/>
  <c r="IF24" i="23"/>
  <c r="IC24" i="23"/>
  <c r="HW24" i="23"/>
  <c r="HY24" i="23" s="1"/>
  <c r="HP24" i="23"/>
  <c r="HM24" i="23"/>
  <c r="HK24" i="23"/>
  <c r="HI24" i="23"/>
  <c r="HG24" i="23"/>
  <c r="HE24" i="23"/>
  <c r="HB24" i="23"/>
  <c r="HA24" i="23"/>
  <c r="GT24" i="23"/>
  <c r="GV24" i="23" s="1"/>
  <c r="GS24" i="23"/>
  <c r="GP24" i="23"/>
  <c r="GM24" i="23"/>
  <c r="GI24" i="23"/>
  <c r="GF24" i="23"/>
  <c r="GC24" i="23"/>
  <c r="FY24" i="23"/>
  <c r="FR24" i="23"/>
  <c r="FP24" i="23"/>
  <c r="FN24" i="23"/>
  <c r="FK24" i="23"/>
  <c r="FG24" i="23"/>
  <c r="FC24" i="23"/>
  <c r="FB24" i="23"/>
  <c r="EY24" i="23"/>
  <c r="ET24" i="23"/>
  <c r="EM24" i="23"/>
  <c r="EO24" i="23" s="1"/>
  <c r="EL24" i="23"/>
  <c r="EI24" i="23"/>
  <c r="EE24" i="23"/>
  <c r="EF24" i="23" s="1"/>
  <c r="DZ24" i="23"/>
  <c r="DY24" i="23"/>
  <c r="DV24" i="23"/>
  <c r="DQ24" i="23"/>
  <c r="DJ24" i="23"/>
  <c r="DE24" i="23"/>
  <c r="CX24" i="23"/>
  <c r="CV24" i="23"/>
  <c r="CT24" i="23"/>
  <c r="CQ24" i="23"/>
  <c r="CK24" i="23"/>
  <c r="CG24" i="23"/>
  <c r="CF24" i="23"/>
  <c r="BY24" i="23"/>
  <c r="BW24" i="23"/>
  <c r="BU24" i="23"/>
  <c r="BR24" i="23"/>
  <c r="BM24" i="23"/>
  <c r="BH24" i="23"/>
  <c r="AY24" i="23"/>
  <c r="AQ24" i="23"/>
  <c r="AO24" i="23"/>
  <c r="AM24" i="23"/>
  <c r="AJ24" i="23"/>
  <c r="AD24" i="23"/>
  <c r="Y24" i="23"/>
  <c r="Q24" i="23"/>
  <c r="O24" i="23"/>
  <c r="M24" i="23"/>
  <c r="J24" i="23"/>
  <c r="G24" i="23"/>
  <c r="D24" i="23"/>
  <c r="IF23" i="23"/>
  <c r="IC23" i="23"/>
  <c r="HW23" i="23"/>
  <c r="HY23" i="23" s="1"/>
  <c r="HP23" i="23"/>
  <c r="HM23" i="23"/>
  <c r="HK23" i="23"/>
  <c r="HI23" i="23"/>
  <c r="HG23" i="23"/>
  <c r="HE23" i="23"/>
  <c r="HB23" i="23"/>
  <c r="HA23" i="23"/>
  <c r="GT23" i="23"/>
  <c r="GV23" i="23" s="1"/>
  <c r="GS23" i="23"/>
  <c r="GP23" i="23"/>
  <c r="GM23" i="23"/>
  <c r="GI23" i="23"/>
  <c r="GF23" i="23"/>
  <c r="GC23" i="23"/>
  <c r="FY23" i="23"/>
  <c r="FR23" i="23"/>
  <c r="FP23" i="23"/>
  <c r="FN23" i="23"/>
  <c r="FK23" i="23"/>
  <c r="FG23" i="23"/>
  <c r="FC23" i="23"/>
  <c r="FB23" i="23"/>
  <c r="EY23" i="23"/>
  <c r="ET23" i="23"/>
  <c r="EM23" i="23"/>
  <c r="EO23" i="23" s="1"/>
  <c r="EL23" i="23"/>
  <c r="EI23" i="23"/>
  <c r="EE23" i="23"/>
  <c r="EF23" i="23" s="1"/>
  <c r="DZ23" i="23"/>
  <c r="DY23" i="23"/>
  <c r="DV23" i="23"/>
  <c r="DQ23" i="23"/>
  <c r="DJ23" i="23"/>
  <c r="DE23" i="23"/>
  <c r="CX23" i="23"/>
  <c r="CV23" i="23"/>
  <c r="CT23" i="23"/>
  <c r="CQ23" i="23"/>
  <c r="CK23" i="23"/>
  <c r="CG23" i="23"/>
  <c r="CF23" i="23"/>
  <c r="BY23" i="23"/>
  <c r="BW23" i="23"/>
  <c r="BU23" i="23"/>
  <c r="BR23" i="23"/>
  <c r="BM23" i="23"/>
  <c r="BH23" i="23"/>
  <c r="AY23" i="23"/>
  <c r="AQ23" i="23"/>
  <c r="AO23" i="23"/>
  <c r="AM23" i="23"/>
  <c r="AJ23" i="23"/>
  <c r="AD23" i="23"/>
  <c r="Y23" i="23"/>
  <c r="Q23" i="23"/>
  <c r="O23" i="23"/>
  <c r="M23" i="23"/>
  <c r="J23" i="23"/>
  <c r="G23" i="23"/>
  <c r="D23" i="23"/>
  <c r="IF22" i="23"/>
  <c r="IC22" i="23"/>
  <c r="HW22" i="23"/>
  <c r="HY22" i="23" s="1"/>
  <c r="HP22" i="23"/>
  <c r="HM22" i="23"/>
  <c r="HK22" i="23"/>
  <c r="HI22" i="23"/>
  <c r="HG22" i="23"/>
  <c r="HE22" i="23"/>
  <c r="HB22" i="23"/>
  <c r="HA22" i="23"/>
  <c r="GT22" i="23"/>
  <c r="GV22" i="23" s="1"/>
  <c r="GS22" i="23"/>
  <c r="GP22" i="23"/>
  <c r="GM22" i="23"/>
  <c r="GI22" i="23"/>
  <c r="GF22" i="23"/>
  <c r="GC22" i="23"/>
  <c r="FY22" i="23"/>
  <c r="FR22" i="23"/>
  <c r="FP22" i="23"/>
  <c r="FN22" i="23"/>
  <c r="FK22" i="23"/>
  <c r="FG22" i="23"/>
  <c r="FC22" i="23"/>
  <c r="FB22" i="23"/>
  <c r="EY22" i="23"/>
  <c r="ET22" i="23"/>
  <c r="EM22" i="23"/>
  <c r="EO22" i="23" s="1"/>
  <c r="EL22" i="23"/>
  <c r="EI22" i="23"/>
  <c r="EE22" i="23"/>
  <c r="EF22" i="23" s="1"/>
  <c r="DZ22" i="23"/>
  <c r="DY22" i="23"/>
  <c r="DV22" i="23"/>
  <c r="DQ22" i="23"/>
  <c r="DJ22" i="23"/>
  <c r="DE22" i="23"/>
  <c r="CX22" i="23"/>
  <c r="CV22" i="23"/>
  <c r="CT22" i="23"/>
  <c r="CQ22" i="23"/>
  <c r="CK22" i="23"/>
  <c r="CG22" i="23"/>
  <c r="CF22" i="23"/>
  <c r="BY22" i="23"/>
  <c r="BW22" i="23"/>
  <c r="BU22" i="23"/>
  <c r="BR22" i="23"/>
  <c r="BM22" i="23"/>
  <c r="BH22" i="23"/>
  <c r="AY22" i="23"/>
  <c r="AQ22" i="23"/>
  <c r="AO22" i="23"/>
  <c r="AM22" i="23"/>
  <c r="AJ22" i="23"/>
  <c r="AD22" i="23"/>
  <c r="Y22" i="23"/>
  <c r="Q22" i="23"/>
  <c r="O22" i="23"/>
  <c r="M22" i="23"/>
  <c r="J22" i="23"/>
  <c r="G22" i="23"/>
  <c r="D22" i="23"/>
  <c r="IF21" i="23"/>
  <c r="IC21" i="23"/>
  <c r="HW21" i="23"/>
  <c r="HY21" i="23" s="1"/>
  <c r="HP21" i="23"/>
  <c r="HM21" i="23"/>
  <c r="HK21" i="23"/>
  <c r="HI21" i="23"/>
  <c r="HG21" i="23"/>
  <c r="HE21" i="23"/>
  <c r="HB21" i="23"/>
  <c r="HA21" i="23"/>
  <c r="GT21" i="23"/>
  <c r="GV21" i="23" s="1"/>
  <c r="GS21" i="23"/>
  <c r="GP21" i="23"/>
  <c r="GM21" i="23"/>
  <c r="GI21" i="23"/>
  <c r="GF21" i="23"/>
  <c r="GC21" i="23"/>
  <c r="FY21" i="23"/>
  <c r="FR21" i="23"/>
  <c r="FP21" i="23"/>
  <c r="FN21" i="23"/>
  <c r="FG21" i="23"/>
  <c r="FC21" i="23"/>
  <c r="FB21" i="23"/>
  <c r="EY21" i="23"/>
  <c r="ET21" i="23"/>
  <c r="EM21" i="23"/>
  <c r="EO21" i="23" s="1"/>
  <c r="EL21" i="23"/>
  <c r="EI21" i="23"/>
  <c r="EE21" i="23"/>
  <c r="EF21" i="23" s="1"/>
  <c r="DZ21" i="23"/>
  <c r="DY21" i="23"/>
  <c r="DV21" i="23"/>
  <c r="DQ21" i="23"/>
  <c r="DJ21" i="23"/>
  <c r="DE21" i="23"/>
  <c r="CX21" i="23"/>
  <c r="CV21" i="23"/>
  <c r="CT21" i="23"/>
  <c r="CQ21" i="23"/>
  <c r="CK21" i="23"/>
  <c r="CG21" i="23"/>
  <c r="CF21" i="23"/>
  <c r="BY21" i="23"/>
  <c r="BW21" i="23"/>
  <c r="BU21" i="23"/>
  <c r="BR21" i="23"/>
  <c r="BM21" i="23"/>
  <c r="BH21" i="23"/>
  <c r="AY21" i="23"/>
  <c r="AQ21" i="23"/>
  <c r="AO21" i="23"/>
  <c r="AM21" i="23"/>
  <c r="AJ21" i="23"/>
  <c r="AD21" i="23"/>
  <c r="Y21" i="23"/>
  <c r="Q21" i="23"/>
  <c r="O21" i="23"/>
  <c r="M21" i="23"/>
  <c r="J21" i="23"/>
  <c r="G21" i="23"/>
  <c r="D21" i="23"/>
  <c r="IF20" i="23"/>
  <c r="IC20" i="23"/>
  <c r="HW20" i="23"/>
  <c r="HY20" i="23" s="1"/>
  <c r="HP20" i="23"/>
  <c r="HM20" i="23"/>
  <c r="HK20" i="23"/>
  <c r="HI20" i="23"/>
  <c r="HG20" i="23"/>
  <c r="HE20" i="23"/>
  <c r="HB20" i="23"/>
  <c r="HA20" i="23"/>
  <c r="GT20" i="23"/>
  <c r="GV20" i="23" s="1"/>
  <c r="GS20" i="23"/>
  <c r="GP20" i="23"/>
  <c r="GM20" i="23"/>
  <c r="GI20" i="23"/>
  <c r="GF20" i="23"/>
  <c r="GC20" i="23"/>
  <c r="FY20" i="23"/>
  <c r="FR20" i="23"/>
  <c r="FP20" i="23"/>
  <c r="FN20" i="23"/>
  <c r="FG20" i="23"/>
  <c r="FC20" i="23"/>
  <c r="FB20" i="23"/>
  <c r="EY20" i="23"/>
  <c r="ET20" i="23"/>
  <c r="EM20" i="23"/>
  <c r="EO20" i="23" s="1"/>
  <c r="EL20" i="23"/>
  <c r="EI20" i="23"/>
  <c r="EE20" i="23"/>
  <c r="EF20" i="23" s="1"/>
  <c r="DZ20" i="23"/>
  <c r="DY20" i="23"/>
  <c r="DV20" i="23"/>
  <c r="DQ20" i="23"/>
  <c r="DJ20" i="23"/>
  <c r="DE20" i="23"/>
  <c r="CX20" i="23"/>
  <c r="CV20" i="23"/>
  <c r="CT20" i="23"/>
  <c r="CQ20" i="23"/>
  <c r="CK20" i="23"/>
  <c r="CG20" i="23"/>
  <c r="CF20" i="23"/>
  <c r="BY20" i="23"/>
  <c r="BW20" i="23"/>
  <c r="BU20" i="23"/>
  <c r="BR20" i="23"/>
  <c r="BM20" i="23"/>
  <c r="BH20" i="23"/>
  <c r="AY20" i="23"/>
  <c r="AQ20" i="23"/>
  <c r="AO20" i="23"/>
  <c r="AM20" i="23"/>
  <c r="AJ20" i="23"/>
  <c r="AD20" i="23"/>
  <c r="Y20" i="23"/>
  <c r="Q20" i="23"/>
  <c r="O20" i="23"/>
  <c r="M20" i="23"/>
  <c r="J20" i="23"/>
  <c r="G20" i="23"/>
  <c r="D20" i="23"/>
  <c r="IF19" i="23"/>
  <c r="IC19" i="23"/>
  <c r="HW19" i="23"/>
  <c r="HY19" i="23" s="1"/>
  <c r="HP19" i="23"/>
  <c r="HM19" i="23"/>
  <c r="HK19" i="23"/>
  <c r="HI19" i="23"/>
  <c r="HG19" i="23"/>
  <c r="HE19" i="23"/>
  <c r="HB19" i="23"/>
  <c r="HA19" i="23"/>
  <c r="GT19" i="23"/>
  <c r="GV19" i="23" s="1"/>
  <c r="GS19" i="23"/>
  <c r="GP19" i="23"/>
  <c r="GM19" i="23"/>
  <c r="GI19" i="23"/>
  <c r="GF19" i="23"/>
  <c r="GC19" i="23"/>
  <c r="FY19" i="23"/>
  <c r="FR19" i="23"/>
  <c r="FP19" i="23"/>
  <c r="FN19" i="23"/>
  <c r="FG19" i="23"/>
  <c r="FC19" i="23"/>
  <c r="FB19" i="23"/>
  <c r="EY19" i="23"/>
  <c r="ET19" i="23"/>
  <c r="EM19" i="23"/>
  <c r="EO19" i="23" s="1"/>
  <c r="EL19" i="23"/>
  <c r="EI19" i="23"/>
  <c r="EE19" i="23"/>
  <c r="EF19" i="23" s="1"/>
  <c r="DZ19" i="23"/>
  <c r="DY19" i="23"/>
  <c r="DV19" i="23"/>
  <c r="DQ19" i="23"/>
  <c r="DN19" i="23"/>
  <c r="DJ19" i="23"/>
  <c r="DE19" i="23"/>
  <c r="CX19" i="23"/>
  <c r="CV19" i="23"/>
  <c r="CT19" i="23"/>
  <c r="CQ19" i="23"/>
  <c r="CK19" i="23"/>
  <c r="CG19" i="23"/>
  <c r="CF19" i="23"/>
  <c r="BY19" i="23"/>
  <c r="BW19" i="23"/>
  <c r="BU19" i="23"/>
  <c r="BR19" i="23"/>
  <c r="BM19" i="23"/>
  <c r="BH19" i="23"/>
  <c r="AY19" i="23"/>
  <c r="AQ19" i="23"/>
  <c r="AO19" i="23"/>
  <c r="AM19" i="23"/>
  <c r="AJ19" i="23"/>
  <c r="AD19" i="23"/>
  <c r="Y19" i="23"/>
  <c r="Q19" i="23"/>
  <c r="O19" i="23"/>
  <c r="M19" i="23"/>
  <c r="J19" i="23"/>
  <c r="G19" i="23"/>
  <c r="D19" i="23"/>
  <c r="IF18" i="23"/>
  <c r="IC18" i="23"/>
  <c r="HW18" i="23"/>
  <c r="HY18" i="23" s="1"/>
  <c r="HP18" i="23"/>
  <c r="HM18" i="23"/>
  <c r="HK18" i="23"/>
  <c r="HI18" i="23"/>
  <c r="HG18" i="23"/>
  <c r="HE18" i="23"/>
  <c r="HB18" i="23"/>
  <c r="HA18" i="23"/>
  <c r="GT18" i="23"/>
  <c r="GV18" i="23" s="1"/>
  <c r="GS18" i="23"/>
  <c r="GP18" i="23"/>
  <c r="GM18" i="23"/>
  <c r="GI18" i="23"/>
  <c r="GF18" i="23"/>
  <c r="GC18" i="23"/>
  <c r="FY18" i="23"/>
  <c r="FR18" i="23"/>
  <c r="FP18" i="23"/>
  <c r="FN18" i="23"/>
  <c r="FG18" i="23"/>
  <c r="FC18" i="23"/>
  <c r="FB18" i="23"/>
  <c r="EW18" i="23"/>
  <c r="ET18" i="23"/>
  <c r="EM18" i="23"/>
  <c r="EO18" i="23" s="1"/>
  <c r="EL18" i="23"/>
  <c r="EI18" i="23"/>
  <c r="EE18" i="23"/>
  <c r="EF18" i="23" s="1"/>
  <c r="DZ18" i="23"/>
  <c r="DY18" i="23"/>
  <c r="DV18" i="23"/>
  <c r="DQ18" i="23"/>
  <c r="DJ18" i="23"/>
  <c r="DE18" i="23"/>
  <c r="CX18" i="23"/>
  <c r="CV18" i="23"/>
  <c r="CT18" i="23"/>
  <c r="CQ18" i="23"/>
  <c r="CK18" i="23"/>
  <c r="CG18" i="23"/>
  <c r="CF18" i="23"/>
  <c r="BY18" i="23"/>
  <c r="BW18" i="23"/>
  <c r="BU18" i="23"/>
  <c r="BR18" i="23"/>
  <c r="BM18" i="23"/>
  <c r="BH18" i="23"/>
  <c r="AY18" i="23"/>
  <c r="AQ18" i="23"/>
  <c r="AO18" i="23"/>
  <c r="AM18" i="23"/>
  <c r="AJ18" i="23"/>
  <c r="AD18" i="23"/>
  <c r="Y18" i="23"/>
  <c r="Q18" i="23"/>
  <c r="O18" i="23"/>
  <c r="M18" i="23"/>
  <c r="J18" i="23"/>
  <c r="G18" i="23"/>
  <c r="D18" i="23"/>
  <c r="IF17" i="23"/>
  <c r="IC17" i="23"/>
  <c r="HW17" i="23"/>
  <c r="HY17" i="23" s="1"/>
  <c r="HP17" i="23"/>
  <c r="HM17" i="23"/>
  <c r="HK17" i="23"/>
  <c r="HI17" i="23"/>
  <c r="HG17" i="23"/>
  <c r="HE17" i="23"/>
  <c r="HB17" i="23"/>
  <c r="HA17" i="23"/>
  <c r="GT17" i="23"/>
  <c r="GV17" i="23" s="1"/>
  <c r="GS17" i="23"/>
  <c r="GP17" i="23"/>
  <c r="GM17" i="23"/>
  <c r="GI17" i="23"/>
  <c r="GF17" i="23"/>
  <c r="GC17" i="23"/>
  <c r="FY17" i="23"/>
  <c r="FR17" i="23"/>
  <c r="FP17" i="23"/>
  <c r="FN17" i="23"/>
  <c r="FG17" i="23"/>
  <c r="FC17" i="23"/>
  <c r="FB17" i="23"/>
  <c r="EW17" i="23"/>
  <c r="ET17" i="23"/>
  <c r="EM17" i="23"/>
  <c r="EO17" i="23" s="1"/>
  <c r="EL17" i="23"/>
  <c r="EI17" i="23"/>
  <c r="EE17" i="23"/>
  <c r="EF17" i="23" s="1"/>
  <c r="DZ17" i="23"/>
  <c r="DY17" i="23"/>
  <c r="DV17" i="23"/>
  <c r="DQ17" i="23"/>
  <c r="DJ17" i="23"/>
  <c r="DE17" i="23"/>
  <c r="CX17" i="23"/>
  <c r="CV17" i="23"/>
  <c r="CT17" i="23"/>
  <c r="CQ17" i="23"/>
  <c r="CK17" i="23"/>
  <c r="CG17" i="23"/>
  <c r="CF17" i="23"/>
  <c r="BY17" i="23"/>
  <c r="BW17" i="23"/>
  <c r="BU17" i="23"/>
  <c r="BR17" i="23"/>
  <c r="BM17" i="23"/>
  <c r="BH17" i="23"/>
  <c r="AY17" i="23"/>
  <c r="AQ17" i="23"/>
  <c r="AO17" i="23"/>
  <c r="AM17" i="23"/>
  <c r="AJ17" i="23"/>
  <c r="AD17" i="23"/>
  <c r="Y17" i="23"/>
  <c r="Q17" i="23"/>
  <c r="O17" i="23"/>
  <c r="M17" i="23"/>
  <c r="J17" i="23"/>
  <c r="G17" i="23"/>
  <c r="D17" i="23"/>
  <c r="IF16" i="23"/>
  <c r="IC16" i="23"/>
  <c r="HW16" i="23"/>
  <c r="HY16" i="23" s="1"/>
  <c r="HP16" i="23"/>
  <c r="HM16" i="23"/>
  <c r="HK16" i="23"/>
  <c r="HI16" i="23"/>
  <c r="HG16" i="23"/>
  <c r="HE16" i="23"/>
  <c r="HB16" i="23"/>
  <c r="HA16" i="23"/>
  <c r="GT16" i="23"/>
  <c r="GV16" i="23" s="1"/>
  <c r="GS16" i="23"/>
  <c r="GP16" i="23"/>
  <c r="GM16" i="23"/>
  <c r="GI16" i="23"/>
  <c r="GF16" i="23"/>
  <c r="GC16" i="23"/>
  <c r="FY16" i="23"/>
  <c r="FR16" i="23"/>
  <c r="FP16" i="23"/>
  <c r="FN16" i="23"/>
  <c r="FG16" i="23"/>
  <c r="FC16" i="23"/>
  <c r="FB16" i="23"/>
  <c r="EY16" i="23"/>
  <c r="ET16" i="23"/>
  <c r="EM16" i="23"/>
  <c r="EO16" i="23" s="1"/>
  <c r="EL16" i="23"/>
  <c r="EI16" i="23"/>
  <c r="EE16" i="23"/>
  <c r="EF16" i="23" s="1"/>
  <c r="DZ16" i="23"/>
  <c r="DY16" i="23"/>
  <c r="DV16" i="23"/>
  <c r="DQ16" i="23"/>
  <c r="DJ16" i="23"/>
  <c r="DE16" i="23"/>
  <c r="CX16" i="23"/>
  <c r="CV16" i="23"/>
  <c r="CT16" i="23"/>
  <c r="CQ16" i="23"/>
  <c r="CK16" i="23"/>
  <c r="CG16" i="23"/>
  <c r="CF16" i="23"/>
  <c r="BY16" i="23"/>
  <c r="BW16" i="23"/>
  <c r="BU16" i="23"/>
  <c r="BR16" i="23"/>
  <c r="BM16" i="23"/>
  <c r="BH16" i="23"/>
  <c r="AY16" i="23"/>
  <c r="AQ16" i="23"/>
  <c r="AO16" i="23"/>
  <c r="AM16" i="23"/>
  <c r="AJ16" i="23"/>
  <c r="AD16" i="23"/>
  <c r="Y16" i="23"/>
  <c r="Q16" i="23"/>
  <c r="O16" i="23"/>
  <c r="M16" i="23"/>
  <c r="J16" i="23"/>
  <c r="G16" i="23"/>
  <c r="D16" i="23"/>
  <c r="IF15" i="23"/>
  <c r="IC15" i="23"/>
  <c r="HW15" i="23"/>
  <c r="HY15" i="23" s="1"/>
  <c r="HP15" i="23"/>
  <c r="HM15" i="23"/>
  <c r="HK15" i="23"/>
  <c r="HI15" i="23"/>
  <c r="HG15" i="23"/>
  <c r="HE15" i="23"/>
  <c r="HB15" i="23"/>
  <c r="HA15" i="23"/>
  <c r="GT15" i="23"/>
  <c r="GV15" i="23" s="1"/>
  <c r="GS15" i="23"/>
  <c r="GP15" i="23"/>
  <c r="GM15" i="23"/>
  <c r="GI15" i="23"/>
  <c r="GF15" i="23"/>
  <c r="GC15" i="23"/>
  <c r="FY15" i="23"/>
  <c r="FR15" i="23"/>
  <c r="FP15" i="23"/>
  <c r="FN15" i="23"/>
  <c r="FG15" i="23"/>
  <c r="FC15" i="23"/>
  <c r="FB15" i="23"/>
  <c r="EY15" i="23"/>
  <c r="ET15" i="23"/>
  <c r="EM15" i="23"/>
  <c r="EO15" i="23" s="1"/>
  <c r="EL15" i="23"/>
  <c r="EI15" i="23"/>
  <c r="EE15" i="23"/>
  <c r="EF15" i="23" s="1"/>
  <c r="DZ15" i="23"/>
  <c r="DY15" i="23"/>
  <c r="DV15" i="23"/>
  <c r="DQ15" i="23"/>
  <c r="DJ15" i="23"/>
  <c r="DE15" i="23"/>
  <c r="CX15" i="23"/>
  <c r="CV15" i="23"/>
  <c r="CT15" i="23"/>
  <c r="CQ15" i="23"/>
  <c r="CK15" i="23"/>
  <c r="CG15" i="23"/>
  <c r="CF15" i="23"/>
  <c r="BY15" i="23"/>
  <c r="BW15" i="23"/>
  <c r="BU15" i="23"/>
  <c r="BR15" i="23"/>
  <c r="BM15" i="23"/>
  <c r="BH15" i="23"/>
  <c r="AY15" i="23"/>
  <c r="AQ15" i="23"/>
  <c r="AO15" i="23"/>
  <c r="AM15" i="23"/>
  <c r="AJ15" i="23"/>
  <c r="AD15" i="23"/>
  <c r="Y15" i="23"/>
  <c r="Q15" i="23"/>
  <c r="O15" i="23"/>
  <c r="M15" i="23"/>
  <c r="J15" i="23"/>
  <c r="G15" i="23"/>
  <c r="D15" i="23"/>
  <c r="IF14" i="23"/>
  <c r="IC14" i="23"/>
  <c r="HW14" i="23"/>
  <c r="HY14" i="23" s="1"/>
  <c r="HP14" i="23"/>
  <c r="HM14" i="23"/>
  <c r="HK14" i="23"/>
  <c r="HI14" i="23"/>
  <c r="HG14" i="23"/>
  <c r="HE14" i="23"/>
  <c r="HB14" i="23"/>
  <c r="HA14" i="23"/>
  <c r="GT14" i="23"/>
  <c r="GV14" i="23" s="1"/>
  <c r="GS14" i="23"/>
  <c r="GP14" i="23"/>
  <c r="GM14" i="23"/>
  <c r="GI14" i="23"/>
  <c r="GF14" i="23"/>
  <c r="GC14" i="23"/>
  <c r="FY14" i="23"/>
  <c r="FR14" i="23"/>
  <c r="FP14" i="23"/>
  <c r="FN14" i="23"/>
  <c r="FG14" i="23"/>
  <c r="FC14" i="23"/>
  <c r="FB14" i="23"/>
  <c r="ET14" i="23"/>
  <c r="EM14" i="23"/>
  <c r="EO14" i="23" s="1"/>
  <c r="EL14" i="23"/>
  <c r="EI14" i="23"/>
  <c r="EE14" i="23"/>
  <c r="DZ14" i="23"/>
  <c r="DY14" i="23"/>
  <c r="DV14" i="23"/>
  <c r="DQ14" i="23"/>
  <c r="DJ14" i="23"/>
  <c r="DE14" i="23"/>
  <c r="CX14" i="23"/>
  <c r="CV14" i="23"/>
  <c r="CT14" i="23"/>
  <c r="CQ14" i="23"/>
  <c r="CK14" i="23"/>
  <c r="CG14" i="23"/>
  <c r="CF14" i="23"/>
  <c r="BY14" i="23"/>
  <c r="BW14" i="23"/>
  <c r="BU14" i="23"/>
  <c r="BR14" i="23"/>
  <c r="BM14" i="23"/>
  <c r="BH14" i="23"/>
  <c r="AY14" i="23"/>
  <c r="AQ14" i="23"/>
  <c r="AO14" i="23"/>
  <c r="AM14" i="23"/>
  <c r="AJ14" i="23"/>
  <c r="AD14" i="23"/>
  <c r="Y14" i="23"/>
  <c r="Q14" i="23"/>
  <c r="O14" i="23"/>
  <c r="M14" i="23"/>
  <c r="J14" i="23"/>
  <c r="G14" i="23"/>
  <c r="D14" i="23"/>
  <c r="IF13" i="23"/>
  <c r="IC13" i="23"/>
  <c r="HW13" i="23"/>
  <c r="HY13" i="23" s="1"/>
  <c r="HP13" i="23"/>
  <c r="HM13" i="23"/>
  <c r="HK13" i="23"/>
  <c r="HI13" i="23"/>
  <c r="HG13" i="23"/>
  <c r="HE13" i="23"/>
  <c r="HB13" i="23"/>
  <c r="HA13" i="23"/>
  <c r="GT13" i="23"/>
  <c r="GV13" i="23" s="1"/>
  <c r="GS13" i="23"/>
  <c r="GP13" i="23"/>
  <c r="GM13" i="23"/>
  <c r="GI13" i="23"/>
  <c r="GF13" i="23"/>
  <c r="GC13" i="23"/>
  <c r="FY13" i="23"/>
  <c r="FR13" i="23"/>
  <c r="FP13" i="23"/>
  <c r="FN13" i="23"/>
  <c r="FG13" i="23"/>
  <c r="FC13" i="23"/>
  <c r="FB13" i="23"/>
  <c r="EY13" i="23"/>
  <c r="ET13" i="23"/>
  <c r="EM13" i="23"/>
  <c r="EO13" i="23" s="1"/>
  <c r="EL13" i="23"/>
  <c r="EI13" i="23"/>
  <c r="EE13" i="23"/>
  <c r="EF13" i="23" s="1"/>
  <c r="DZ13" i="23"/>
  <c r="DY13" i="23"/>
  <c r="DV13" i="23"/>
  <c r="DQ13" i="23"/>
  <c r="DJ13" i="23"/>
  <c r="DE13" i="23"/>
  <c r="CX13" i="23"/>
  <c r="CT13" i="23"/>
  <c r="CQ13" i="23"/>
  <c r="CK13" i="23"/>
  <c r="CG13" i="23"/>
  <c r="CF13" i="23"/>
  <c r="BY13" i="23"/>
  <c r="BW13" i="23"/>
  <c r="BU13" i="23"/>
  <c r="BR13" i="23"/>
  <c r="BM13" i="23"/>
  <c r="BH13" i="23"/>
  <c r="AY13" i="23"/>
  <c r="AQ13" i="23"/>
  <c r="AO13" i="23"/>
  <c r="AM13" i="23"/>
  <c r="AJ13" i="23"/>
  <c r="AD13" i="23"/>
  <c r="Y13" i="23"/>
  <c r="Q13" i="23"/>
  <c r="O13" i="23"/>
  <c r="M13" i="23"/>
  <c r="J13" i="23"/>
  <c r="G13" i="23"/>
  <c r="D13" i="23"/>
  <c r="IF12" i="23"/>
  <c r="IC12" i="23"/>
  <c r="HW12" i="23"/>
  <c r="HY12" i="23" s="1"/>
  <c r="HP12" i="23"/>
  <c r="HM12" i="23"/>
  <c r="HK12" i="23"/>
  <c r="HI12" i="23"/>
  <c r="HG12" i="23"/>
  <c r="HE12" i="23"/>
  <c r="HB12" i="23"/>
  <c r="HA12" i="23"/>
  <c r="GT12" i="23"/>
  <c r="GV12" i="23" s="1"/>
  <c r="GS12" i="23"/>
  <c r="GP12" i="23"/>
  <c r="GM12" i="23"/>
  <c r="GI12" i="23"/>
  <c r="GF12" i="23"/>
  <c r="GC12" i="23"/>
  <c r="FY12" i="23"/>
  <c r="FR12" i="23"/>
  <c r="FP12" i="23"/>
  <c r="FN12" i="23"/>
  <c r="FG12" i="23"/>
  <c r="FC12" i="23"/>
  <c r="FB12" i="23"/>
  <c r="EY12" i="23"/>
  <c r="ET12" i="23"/>
  <c r="EM12" i="23"/>
  <c r="EO12" i="23" s="1"/>
  <c r="EL12" i="23"/>
  <c r="EI12" i="23"/>
  <c r="EE12" i="23"/>
  <c r="EF12" i="23" s="1"/>
  <c r="DZ12" i="23"/>
  <c r="DY12" i="23"/>
  <c r="DV12" i="23"/>
  <c r="DQ12" i="23"/>
  <c r="DJ12" i="23"/>
  <c r="DE12" i="23"/>
  <c r="CX12" i="23"/>
  <c r="CT12" i="23"/>
  <c r="CQ12" i="23"/>
  <c r="CK12" i="23"/>
  <c r="CG12" i="23"/>
  <c r="CF12" i="23"/>
  <c r="BY12" i="23"/>
  <c r="BW12" i="23"/>
  <c r="BU12" i="23"/>
  <c r="BR12" i="23"/>
  <c r="BM12" i="23"/>
  <c r="BH12" i="23"/>
  <c r="AY12" i="23"/>
  <c r="AQ12" i="23"/>
  <c r="AO12" i="23"/>
  <c r="AM12" i="23"/>
  <c r="AJ12" i="23"/>
  <c r="AD12" i="23"/>
  <c r="Y12" i="23"/>
  <c r="Q12" i="23"/>
  <c r="O12" i="23"/>
  <c r="M12" i="23"/>
  <c r="J12" i="23"/>
  <c r="G12" i="23"/>
  <c r="D12" i="23"/>
  <c r="IF11" i="23"/>
  <c r="IC11" i="23"/>
  <c r="HW11" i="23"/>
  <c r="HY11" i="23" s="1"/>
  <c r="HP11" i="23"/>
  <c r="HM11" i="23"/>
  <c r="HK11" i="23"/>
  <c r="HI11" i="23"/>
  <c r="HG11" i="23"/>
  <c r="HE11" i="23"/>
  <c r="HB11" i="23"/>
  <c r="HA11" i="23"/>
  <c r="GT11" i="23"/>
  <c r="GV11" i="23" s="1"/>
  <c r="GS11" i="23"/>
  <c r="GP11" i="23"/>
  <c r="GM11" i="23"/>
  <c r="GI11" i="23"/>
  <c r="GF11" i="23"/>
  <c r="GC11" i="23"/>
  <c r="FY11" i="23"/>
  <c r="FR11" i="23"/>
  <c r="FP11" i="23"/>
  <c r="FN11" i="23"/>
  <c r="FG11" i="23"/>
  <c r="FC11" i="23"/>
  <c r="FB11" i="23"/>
  <c r="EY11" i="23"/>
  <c r="ET11" i="23"/>
  <c r="EM11" i="23"/>
  <c r="EO11" i="23" s="1"/>
  <c r="EL11" i="23"/>
  <c r="EI11" i="23"/>
  <c r="EE11" i="23"/>
  <c r="EF11" i="23" s="1"/>
  <c r="DZ11" i="23"/>
  <c r="DY11" i="23"/>
  <c r="DV11" i="23"/>
  <c r="DQ11" i="23"/>
  <c r="DJ11" i="23"/>
  <c r="DE11" i="23"/>
  <c r="CX11" i="23"/>
  <c r="CT11" i="23"/>
  <c r="CQ11" i="23"/>
  <c r="CK11" i="23"/>
  <c r="CG11" i="23"/>
  <c r="CF11" i="23"/>
  <c r="BY11" i="23"/>
  <c r="BW11" i="23"/>
  <c r="BU11" i="23"/>
  <c r="BR11" i="23"/>
  <c r="BM11" i="23"/>
  <c r="BH11" i="23"/>
  <c r="AY11" i="23"/>
  <c r="AQ11" i="23"/>
  <c r="AO11" i="23"/>
  <c r="AM11" i="23"/>
  <c r="AJ11" i="23"/>
  <c r="AD11" i="23"/>
  <c r="Y11" i="23"/>
  <c r="Q11" i="23"/>
  <c r="O11" i="23"/>
  <c r="M11" i="23"/>
  <c r="J11" i="23"/>
  <c r="G11" i="23"/>
  <c r="D11" i="23"/>
  <c r="IF10" i="23"/>
  <c r="IC10" i="23"/>
  <c r="HW10" i="23"/>
  <c r="HY10" i="23" s="1"/>
  <c r="HP10" i="23"/>
  <c r="HM10" i="23"/>
  <c r="HK10" i="23"/>
  <c r="HI10" i="23"/>
  <c r="HG10" i="23"/>
  <c r="HE10" i="23"/>
  <c r="HB10" i="23"/>
  <c r="HA10" i="23"/>
  <c r="GT10" i="23"/>
  <c r="GV10" i="23" s="1"/>
  <c r="GS10" i="23"/>
  <c r="GP10" i="23"/>
  <c r="GM10" i="23"/>
  <c r="GI10" i="23"/>
  <c r="GF10" i="23"/>
  <c r="GC10" i="23"/>
  <c r="FY10" i="23"/>
  <c r="FR10" i="23"/>
  <c r="FP10" i="23"/>
  <c r="FN10" i="23"/>
  <c r="FG10" i="23"/>
  <c r="FC10" i="23"/>
  <c r="FB10" i="23"/>
  <c r="EY10" i="23"/>
  <c r="ET10" i="23"/>
  <c r="EM10" i="23"/>
  <c r="EO10" i="23" s="1"/>
  <c r="EL10" i="23"/>
  <c r="EI10" i="23"/>
  <c r="EE10" i="23"/>
  <c r="EF10" i="23" s="1"/>
  <c r="DZ10" i="23"/>
  <c r="DY10" i="23"/>
  <c r="DV10" i="23"/>
  <c r="DQ10" i="23"/>
  <c r="DJ10" i="23"/>
  <c r="DE10" i="23"/>
  <c r="CX10" i="23"/>
  <c r="CT10" i="23"/>
  <c r="CQ10" i="23"/>
  <c r="CK10" i="23"/>
  <c r="CG10" i="23"/>
  <c r="CF10" i="23"/>
  <c r="BY10" i="23"/>
  <c r="BW10" i="23"/>
  <c r="BU10" i="23"/>
  <c r="BR10" i="23"/>
  <c r="BM10" i="23"/>
  <c r="BH10" i="23"/>
  <c r="AY10" i="23"/>
  <c r="AQ10" i="23"/>
  <c r="AO10" i="23"/>
  <c r="AM10" i="23"/>
  <c r="AJ10" i="23"/>
  <c r="AD10" i="23"/>
  <c r="Y10" i="23"/>
  <c r="Q10" i="23"/>
  <c r="O10" i="23"/>
  <c r="M10" i="23"/>
  <c r="J10" i="23"/>
  <c r="G10" i="23"/>
  <c r="D10" i="23"/>
  <c r="IF9" i="23"/>
  <c r="IC9" i="23"/>
  <c r="HW9" i="23"/>
  <c r="HY9" i="23" s="1"/>
  <c r="HP9" i="23"/>
  <c r="HM9" i="23"/>
  <c r="HK9" i="23"/>
  <c r="HI9" i="23"/>
  <c r="HG9" i="23"/>
  <c r="HE9" i="23"/>
  <c r="HB9" i="23"/>
  <c r="HA9" i="23"/>
  <c r="GT9" i="23"/>
  <c r="GV9" i="23" s="1"/>
  <c r="GS9" i="23"/>
  <c r="GP9" i="23"/>
  <c r="GM9" i="23"/>
  <c r="GI9" i="23"/>
  <c r="GF9" i="23"/>
  <c r="GC9" i="23"/>
  <c r="FY9" i="23"/>
  <c r="FR9" i="23"/>
  <c r="FP9" i="23"/>
  <c r="FN9" i="23"/>
  <c r="FG9" i="23"/>
  <c r="FC9" i="23"/>
  <c r="FB9" i="23"/>
  <c r="ET9" i="23"/>
  <c r="EM9" i="23"/>
  <c r="EO9" i="23" s="1"/>
  <c r="EL9" i="23"/>
  <c r="EI9" i="23"/>
  <c r="EE9" i="23"/>
  <c r="EF9" i="23" s="1"/>
  <c r="DZ9" i="23"/>
  <c r="DY9" i="23"/>
  <c r="DV9" i="23"/>
  <c r="DQ9" i="23"/>
  <c r="DJ9" i="23"/>
  <c r="DE9" i="23"/>
  <c r="CX9" i="23"/>
  <c r="CT9" i="23"/>
  <c r="CQ9" i="23"/>
  <c r="CK9" i="23"/>
  <c r="CG9" i="23"/>
  <c r="CF9" i="23"/>
  <c r="BY9" i="23"/>
  <c r="BW9" i="23"/>
  <c r="BU9" i="23"/>
  <c r="BR9" i="23"/>
  <c r="BM9" i="23"/>
  <c r="BH9" i="23"/>
  <c r="AY9" i="23"/>
  <c r="AQ9" i="23"/>
  <c r="AO9" i="23"/>
  <c r="AM9" i="23"/>
  <c r="AJ9" i="23"/>
  <c r="AD9" i="23"/>
  <c r="Y9" i="23"/>
  <c r="Q9" i="23"/>
  <c r="O9" i="23"/>
  <c r="M9" i="23"/>
  <c r="J9" i="23"/>
  <c r="G9" i="23"/>
  <c r="D9" i="23"/>
  <c r="IF8" i="23"/>
  <c r="IC8" i="23"/>
  <c r="HW8" i="23"/>
  <c r="HY8" i="23" s="1"/>
  <c r="HP8" i="23"/>
  <c r="HM8" i="23"/>
  <c r="HK8" i="23"/>
  <c r="HI8" i="23"/>
  <c r="HG8" i="23"/>
  <c r="HE8" i="23"/>
  <c r="HB8" i="23"/>
  <c r="HA8" i="23"/>
  <c r="GT8" i="23"/>
  <c r="GV8" i="23" s="1"/>
  <c r="GS8" i="23"/>
  <c r="GP8" i="23"/>
  <c r="GM8" i="23"/>
  <c r="GI8" i="23"/>
  <c r="GF8" i="23"/>
  <c r="GC8" i="23"/>
  <c r="FY8" i="23"/>
  <c r="FR8" i="23"/>
  <c r="FP8" i="23"/>
  <c r="FN8" i="23"/>
  <c r="FG8" i="23"/>
  <c r="FC8" i="23"/>
  <c r="FB8" i="23"/>
  <c r="EY8" i="23"/>
  <c r="ET8" i="23"/>
  <c r="EM8" i="23"/>
  <c r="EO8" i="23" s="1"/>
  <c r="EL8" i="23"/>
  <c r="EI8" i="23"/>
  <c r="EE8" i="23"/>
  <c r="EF8" i="23" s="1"/>
  <c r="DZ8" i="23"/>
  <c r="DY8" i="23"/>
  <c r="DV8" i="23"/>
  <c r="DQ8" i="23"/>
  <c r="DJ8" i="23"/>
  <c r="DE8" i="23"/>
  <c r="CX8" i="23"/>
  <c r="CT8" i="23"/>
  <c r="CQ8" i="23"/>
  <c r="CK8" i="23"/>
  <c r="CG8" i="23"/>
  <c r="CF8" i="23"/>
  <c r="BY8" i="23"/>
  <c r="BW8" i="23"/>
  <c r="BU8" i="23"/>
  <c r="BR8" i="23"/>
  <c r="BM8" i="23"/>
  <c r="BH8" i="23"/>
  <c r="AY8" i="23"/>
  <c r="AQ8" i="23"/>
  <c r="AO8" i="23"/>
  <c r="AM8" i="23"/>
  <c r="AJ8" i="23"/>
  <c r="AD8" i="23"/>
  <c r="Y8" i="23"/>
  <c r="Q8" i="23"/>
  <c r="O8" i="23"/>
  <c r="M8" i="23"/>
  <c r="J8" i="23"/>
  <c r="G8" i="23"/>
  <c r="D8" i="23"/>
  <c r="IF7" i="23"/>
  <c r="IF38" i="23" s="1"/>
  <c r="IC7" i="23"/>
  <c r="HW7" i="23"/>
  <c r="HY7" i="23" s="1"/>
  <c r="HP7" i="23"/>
  <c r="HM7" i="23"/>
  <c r="HK7" i="23"/>
  <c r="HI7" i="23"/>
  <c r="HG7" i="23"/>
  <c r="HE7" i="23"/>
  <c r="HB7" i="23"/>
  <c r="HA7" i="23"/>
  <c r="GT7" i="23"/>
  <c r="GS7" i="23"/>
  <c r="GP7" i="23"/>
  <c r="GM7" i="23"/>
  <c r="GI7" i="23"/>
  <c r="GF7" i="23"/>
  <c r="GC7" i="23"/>
  <c r="FY7" i="23"/>
  <c r="FR7" i="23"/>
  <c r="FP7" i="23"/>
  <c r="FN7" i="23"/>
  <c r="FG7" i="23"/>
  <c r="FC7" i="23"/>
  <c r="FB7" i="23"/>
  <c r="EY7" i="23"/>
  <c r="ET7" i="23"/>
  <c r="EM7" i="23"/>
  <c r="EL7" i="23"/>
  <c r="EI7" i="23"/>
  <c r="EE7" i="23"/>
  <c r="EF7" i="23" s="1"/>
  <c r="DZ7" i="23"/>
  <c r="DY7" i="23"/>
  <c r="DV7" i="23"/>
  <c r="DQ7" i="23"/>
  <c r="DJ7" i="23"/>
  <c r="DE7" i="23"/>
  <c r="CX7" i="23"/>
  <c r="CT7" i="23"/>
  <c r="CQ7" i="23"/>
  <c r="CK7" i="23"/>
  <c r="CG7" i="23"/>
  <c r="CF7" i="23"/>
  <c r="BY7" i="23"/>
  <c r="BW7" i="23"/>
  <c r="BU7" i="23"/>
  <c r="BR7" i="23"/>
  <c r="BM7" i="23"/>
  <c r="BH7" i="23"/>
  <c r="AY7" i="23"/>
  <c r="AQ7" i="23"/>
  <c r="AO7" i="23"/>
  <c r="AM7" i="23"/>
  <c r="AJ7" i="23"/>
  <c r="AD7" i="23"/>
  <c r="Y7" i="23"/>
  <c r="Q7" i="23"/>
  <c r="O7" i="23"/>
  <c r="M7" i="23"/>
  <c r="J7" i="23"/>
  <c r="G7" i="23"/>
  <c r="D7" i="23"/>
  <c r="HA38" i="23" l="1"/>
  <c r="HG38" i="23"/>
  <c r="GI38" i="23"/>
  <c r="GM38" i="23"/>
  <c r="GS38" i="23"/>
  <c r="GF38" i="23"/>
  <c r="FN38" i="23"/>
  <c r="HE38" i="23"/>
  <c r="GT38" i="23"/>
  <c r="GV38" i="23" s="1"/>
  <c r="GV7" i="23"/>
  <c r="GP38" i="23"/>
  <c r="HI38" i="23"/>
  <c r="EY36" i="23"/>
  <c r="HK38" i="23"/>
  <c r="HM38" i="23"/>
  <c r="G38" i="23"/>
  <c r="EY18" i="23"/>
  <c r="Q38" i="23"/>
  <c r="DQ38" i="23"/>
  <c r="D38" i="23"/>
  <c r="CK38" i="23"/>
  <c r="CV38" i="23"/>
  <c r="CX38" i="23"/>
  <c r="FP38" i="23"/>
  <c r="FR38" i="23"/>
  <c r="O38" i="23"/>
  <c r="Y38" i="23"/>
  <c r="J38" i="23"/>
  <c r="DV38" i="23"/>
  <c r="ET38" i="23"/>
  <c r="EL38" i="23"/>
  <c r="EI38" i="23"/>
  <c r="FX38" i="23"/>
  <c r="FK38" i="23"/>
  <c r="DJ38" i="23"/>
  <c r="BR38" i="23"/>
  <c r="BW38" i="23"/>
  <c r="BY38" i="23"/>
  <c r="AM38" i="23"/>
  <c r="FY38" i="23"/>
  <c r="FG38" i="23"/>
  <c r="EW34" i="23"/>
  <c r="EW35" i="23"/>
  <c r="EW12" i="23"/>
  <c r="EW19" i="23"/>
  <c r="EY25" i="23"/>
  <c r="EY17" i="23"/>
  <c r="EW21" i="23"/>
  <c r="EW30" i="23"/>
  <c r="FB38" i="23"/>
  <c r="DY38" i="23"/>
  <c r="DN38" i="23"/>
  <c r="CQ38" i="23"/>
  <c r="AY38" i="23"/>
  <c r="CF38" i="23"/>
  <c r="AJ38" i="23"/>
  <c r="AO38" i="23"/>
  <c r="AQ38" i="23"/>
  <c r="EW11" i="23"/>
  <c r="EU38" i="23"/>
  <c r="EW38" i="23" s="1"/>
  <c r="EW10" i="23"/>
  <c r="Z38" i="23"/>
  <c r="DZ38" i="23"/>
  <c r="EW23" i="23"/>
  <c r="CG38" i="23"/>
  <c r="EY9" i="23"/>
  <c r="EW9" i="23"/>
  <c r="EW22" i="23"/>
  <c r="BI38" i="23"/>
  <c r="M38" i="23"/>
  <c r="DE38" i="23"/>
  <c r="EE38" i="23"/>
  <c r="EF38" i="23" s="1"/>
  <c r="EW26" i="23"/>
  <c r="EW27" i="23"/>
  <c r="EM38" i="23"/>
  <c r="EO38" i="23" s="1"/>
  <c r="EF14" i="23"/>
  <c r="EW20" i="23"/>
  <c r="EW28" i="23"/>
  <c r="BH38" i="23"/>
  <c r="CT38" i="23"/>
  <c r="GC38" i="23"/>
  <c r="HW38" i="23"/>
  <c r="HY38" i="23" s="1"/>
  <c r="EO7" i="23"/>
  <c r="EW31" i="23"/>
  <c r="AL42" i="23"/>
  <c r="DF38" i="23"/>
  <c r="EW8" i="23"/>
  <c r="EY14" i="23"/>
  <c r="EW14" i="23"/>
  <c r="FC38" i="23"/>
  <c r="EW32" i="23"/>
  <c r="AD38" i="23"/>
  <c r="BM38" i="23"/>
  <c r="EW7" i="23"/>
  <c r="EW13" i="23"/>
  <c r="AG38" i="23"/>
  <c r="EW15" i="23"/>
  <c r="EW24" i="23"/>
  <c r="EW29" i="23"/>
  <c r="EW33" i="23"/>
  <c r="EW37" i="23"/>
  <c r="EW16" i="23"/>
  <c r="EY38" i="23" l="1"/>
  <c r="FQ8" i="22"/>
  <c r="FQ9" i="22"/>
  <c r="FQ10" i="22"/>
  <c r="FQ11" i="22"/>
  <c r="FQ12" i="22"/>
  <c r="FQ13" i="22"/>
  <c r="FQ14" i="22"/>
  <c r="FQ15" i="22"/>
  <c r="FQ16" i="22"/>
  <c r="FQ17" i="22"/>
  <c r="FQ18" i="22"/>
  <c r="FQ19" i="22"/>
  <c r="FQ20" i="22"/>
  <c r="FQ21" i="22"/>
  <c r="FQ22" i="22"/>
  <c r="FQ23" i="22"/>
  <c r="FQ24" i="22"/>
  <c r="FQ25" i="22"/>
  <c r="FQ26" i="22"/>
  <c r="FQ27" i="22"/>
  <c r="FQ28" i="22"/>
  <c r="FQ29" i="22"/>
  <c r="FQ30" i="22"/>
  <c r="FQ31" i="22"/>
  <c r="FQ32" i="22"/>
  <c r="FQ33" i="22"/>
  <c r="FQ7" i="22"/>
  <c r="DN26" i="22" l="1"/>
  <c r="DR7" i="22" l="1"/>
  <c r="DR8" i="22" l="1"/>
  <c r="DR9" i="22"/>
  <c r="DR10" i="22"/>
  <c r="DR11" i="22"/>
  <c r="DR12" i="22"/>
  <c r="DR13" i="22"/>
  <c r="DR14" i="22"/>
  <c r="DR15" i="22"/>
  <c r="DR16" i="22"/>
  <c r="DR17" i="22"/>
  <c r="DR18" i="22"/>
  <c r="DR19" i="22"/>
  <c r="DR20" i="22"/>
  <c r="DR21" i="22"/>
  <c r="DR22" i="22"/>
  <c r="DR23" i="22"/>
  <c r="DR24" i="22"/>
  <c r="DR25" i="22"/>
  <c r="DR26" i="22"/>
  <c r="DR27" i="22"/>
  <c r="DR28" i="22"/>
  <c r="DR29" i="22"/>
  <c r="DR30" i="22"/>
  <c r="DR31" i="22"/>
  <c r="DR32" i="22"/>
  <c r="DR33" i="22"/>
  <c r="DR34" i="22"/>
  <c r="DR35" i="22"/>
  <c r="DR36" i="22"/>
  <c r="DR37" i="22"/>
  <c r="DD38" i="22" l="1"/>
  <c r="DE38" i="22"/>
  <c r="DF38" i="22" s="1"/>
  <c r="DF19" i="22"/>
  <c r="FO38" i="19" l="1"/>
  <c r="FM38" i="19"/>
  <c r="FN38" i="19" s="1"/>
  <c r="FK38" i="19"/>
  <c r="FL38" i="19" s="1"/>
  <c r="FI38" i="19"/>
  <c r="FJ38" i="19" s="1"/>
  <c r="FG38" i="19"/>
  <c r="FH38" i="19" s="1"/>
  <c r="FF38" i="19"/>
  <c r="FC38" i="19"/>
  <c r="FB38" i="19"/>
  <c r="FE38" i="19" s="1"/>
  <c r="FA38" i="19"/>
  <c r="FD38" i="19" s="1"/>
  <c r="FP37" i="19"/>
  <c r="FN37" i="19"/>
  <c r="FL37" i="19"/>
  <c r="FJ37" i="19"/>
  <c r="FH37" i="19"/>
  <c r="FE37" i="19"/>
  <c r="FD37" i="19"/>
  <c r="FP36" i="19"/>
  <c r="FN36" i="19"/>
  <c r="FL36" i="19"/>
  <c r="FJ36" i="19"/>
  <c r="FH36" i="19"/>
  <c r="FE36" i="19"/>
  <c r="FD36" i="19"/>
  <c r="FP35" i="19"/>
  <c r="FN35" i="19"/>
  <c r="FL35" i="19"/>
  <c r="FJ35" i="19"/>
  <c r="FH35" i="19"/>
  <c r="FE35" i="19"/>
  <c r="FD35" i="19"/>
  <c r="FP34" i="19"/>
  <c r="FN34" i="19"/>
  <c r="FL34" i="19"/>
  <c r="FJ34" i="19"/>
  <c r="FH34" i="19"/>
  <c r="FE34" i="19"/>
  <c r="FD34" i="19"/>
  <c r="FP33" i="19"/>
  <c r="FN33" i="19"/>
  <c r="FL33" i="19"/>
  <c r="FJ33" i="19"/>
  <c r="FH33" i="19"/>
  <c r="FE33" i="19"/>
  <c r="FD33" i="19"/>
  <c r="FP32" i="19"/>
  <c r="FN32" i="19"/>
  <c r="FL32" i="19"/>
  <c r="FJ32" i="19"/>
  <c r="FH32" i="19"/>
  <c r="FE32" i="19"/>
  <c r="FD32" i="19"/>
  <c r="FP31" i="19"/>
  <c r="FN31" i="19"/>
  <c r="FL31" i="19"/>
  <c r="FJ31" i="19"/>
  <c r="FH31" i="19"/>
  <c r="FE31" i="19"/>
  <c r="FD31" i="19"/>
  <c r="FP30" i="19"/>
  <c r="FN30" i="19"/>
  <c r="FL30" i="19"/>
  <c r="FJ30" i="19"/>
  <c r="FH30" i="19"/>
  <c r="FE30" i="19"/>
  <c r="FD30" i="19"/>
  <c r="FP29" i="19"/>
  <c r="FN29" i="19"/>
  <c r="FL29" i="19"/>
  <c r="FJ29" i="19"/>
  <c r="FH29" i="19"/>
  <c r="FE29" i="19"/>
  <c r="FD29" i="19"/>
  <c r="FP28" i="19"/>
  <c r="FN28" i="19"/>
  <c r="FL28" i="19"/>
  <c r="FJ28" i="19"/>
  <c r="FH28" i="19"/>
  <c r="FE28" i="19"/>
  <c r="FD28" i="19"/>
  <c r="FP27" i="19"/>
  <c r="FN27" i="19"/>
  <c r="FL27" i="19"/>
  <c r="FJ27" i="19"/>
  <c r="FH27" i="19"/>
  <c r="FE27" i="19"/>
  <c r="FD27" i="19"/>
  <c r="FP26" i="19"/>
  <c r="FN26" i="19"/>
  <c r="FL26" i="19"/>
  <c r="FJ26" i="19"/>
  <c r="FH26" i="19"/>
  <c r="FE26" i="19"/>
  <c r="FD26" i="19"/>
  <c r="FP25" i="19"/>
  <c r="FN25" i="19"/>
  <c r="FL25" i="19"/>
  <c r="FJ25" i="19"/>
  <c r="FH25" i="19"/>
  <c r="FE25" i="19"/>
  <c r="FD25" i="19"/>
  <c r="FP24" i="19"/>
  <c r="FN24" i="19"/>
  <c r="FL24" i="19"/>
  <c r="FJ24" i="19"/>
  <c r="FH24" i="19"/>
  <c r="FE24" i="19"/>
  <c r="FD24" i="19"/>
  <c r="FP23" i="19"/>
  <c r="FN23" i="19"/>
  <c r="FL23" i="19"/>
  <c r="FJ23" i="19"/>
  <c r="FH23" i="19"/>
  <c r="FE23" i="19"/>
  <c r="FD23" i="19"/>
  <c r="FP22" i="19"/>
  <c r="FN22" i="19"/>
  <c r="FL22" i="19"/>
  <c r="FJ22" i="19"/>
  <c r="FH22" i="19"/>
  <c r="FE22" i="19"/>
  <c r="FD22" i="19"/>
  <c r="FP21" i="19"/>
  <c r="FN21" i="19"/>
  <c r="FL21" i="19"/>
  <c r="FJ21" i="19"/>
  <c r="FH21" i="19"/>
  <c r="FE21" i="19"/>
  <c r="FD21" i="19"/>
  <c r="FP20" i="19"/>
  <c r="FN20" i="19"/>
  <c r="FL20" i="19"/>
  <c r="FJ20" i="19"/>
  <c r="FH20" i="19"/>
  <c r="FE20" i="19"/>
  <c r="FD20" i="19"/>
  <c r="FP19" i="19"/>
  <c r="FN19" i="19"/>
  <c r="FL19" i="19"/>
  <c r="FJ19" i="19"/>
  <c r="FH19" i="19"/>
  <c r="FE19" i="19"/>
  <c r="FD19" i="19"/>
  <c r="FP18" i="19"/>
  <c r="FN18" i="19"/>
  <c r="FL18" i="19"/>
  <c r="FJ18" i="19"/>
  <c r="FH18" i="19"/>
  <c r="FE18" i="19"/>
  <c r="FD18" i="19"/>
  <c r="FP17" i="19"/>
  <c r="FN17" i="19"/>
  <c r="FL17" i="19"/>
  <c r="FJ17" i="19"/>
  <c r="FH17" i="19"/>
  <c r="FE17" i="19"/>
  <c r="FD17" i="19"/>
  <c r="FP16" i="19"/>
  <c r="FN16" i="19"/>
  <c r="FL16" i="19"/>
  <c r="FJ16" i="19"/>
  <c r="FH16" i="19"/>
  <c r="FE16" i="19"/>
  <c r="FD16" i="19"/>
  <c r="FP15" i="19"/>
  <c r="FN15" i="19"/>
  <c r="FL15" i="19"/>
  <c r="FJ15" i="19"/>
  <c r="FH15" i="19"/>
  <c r="FE15" i="19"/>
  <c r="FD15" i="19"/>
  <c r="FP14" i="19"/>
  <c r="FN14" i="19"/>
  <c r="FL14" i="19"/>
  <c r="FJ14" i="19"/>
  <c r="FH14" i="19"/>
  <c r="FE14" i="19"/>
  <c r="FD14" i="19"/>
  <c r="FP13" i="19"/>
  <c r="FN13" i="19"/>
  <c r="FL13" i="19"/>
  <c r="FJ13" i="19"/>
  <c r="FH13" i="19"/>
  <c r="FE13" i="19"/>
  <c r="FD13" i="19"/>
  <c r="FP12" i="19"/>
  <c r="FN12" i="19"/>
  <c r="FL12" i="19"/>
  <c r="FJ12" i="19"/>
  <c r="FH12" i="19"/>
  <c r="FE12" i="19"/>
  <c r="FD12" i="19"/>
  <c r="FP11" i="19"/>
  <c r="FN11" i="19"/>
  <c r="FL11" i="19"/>
  <c r="FJ11" i="19"/>
  <c r="FH11" i="19"/>
  <c r="FE11" i="19"/>
  <c r="FD11" i="19"/>
  <c r="FP10" i="19"/>
  <c r="FN10" i="19"/>
  <c r="FL10" i="19"/>
  <c r="FJ10" i="19"/>
  <c r="FH10" i="19"/>
  <c r="FE10" i="19"/>
  <c r="FD10" i="19"/>
  <c r="FP9" i="19"/>
  <c r="FN9" i="19"/>
  <c r="FL9" i="19"/>
  <c r="FJ9" i="19"/>
  <c r="FH9" i="19"/>
  <c r="FE9" i="19"/>
  <c r="FD9" i="19"/>
  <c r="FP8" i="19"/>
  <c r="FN8" i="19"/>
  <c r="FL8" i="19"/>
  <c r="FJ8" i="19"/>
  <c r="FH8" i="19"/>
  <c r="FE8" i="19"/>
  <c r="FD8" i="19"/>
  <c r="FP7" i="19"/>
  <c r="FN7" i="19"/>
  <c r="FL7" i="19"/>
  <c r="FJ7" i="19"/>
  <c r="FH7" i="19"/>
  <c r="FE7" i="19"/>
  <c r="FD7" i="19"/>
  <c r="R38" i="22"/>
  <c r="FP38" i="19" l="1"/>
  <c r="HW38" i="22"/>
  <c r="HV38" i="22"/>
  <c r="HT38" i="22"/>
  <c r="HS38" i="22"/>
  <c r="HR38" i="22"/>
  <c r="HP38" i="22"/>
  <c r="HN38" i="22"/>
  <c r="HM38" i="22"/>
  <c r="HL38" i="22"/>
  <c r="HK38" i="22"/>
  <c r="HJ38" i="22"/>
  <c r="HG38" i="22"/>
  <c r="HF38" i="22"/>
  <c r="HD38" i="22"/>
  <c r="HB38" i="22"/>
  <c r="GZ38" i="22"/>
  <c r="GX38" i="22"/>
  <c r="GV38" i="22"/>
  <c r="GU38" i="22"/>
  <c r="GR38" i="22"/>
  <c r="GQ38" i="22"/>
  <c r="GP38" i="22"/>
  <c r="GM38" i="22"/>
  <c r="GJ38" i="22"/>
  <c r="GI38" i="22"/>
  <c r="GG38" i="22"/>
  <c r="GF38" i="22"/>
  <c r="GD38" i="22"/>
  <c r="GC38" i="22"/>
  <c r="FZ38" i="22"/>
  <c r="FY38" i="22"/>
  <c r="FW38" i="22"/>
  <c r="FV38" i="22"/>
  <c r="FT38" i="22"/>
  <c r="FS38" i="22"/>
  <c r="FO38" i="22"/>
  <c r="FN38" i="22"/>
  <c r="FM38" i="22"/>
  <c r="FL38" i="22"/>
  <c r="FK38" i="22"/>
  <c r="FI38" i="22"/>
  <c r="FG38" i="22"/>
  <c r="FE38" i="22"/>
  <c r="FD38" i="22"/>
  <c r="FB38" i="22"/>
  <c r="FA38" i="22"/>
  <c r="EX38" i="22"/>
  <c r="EW38" i="22"/>
  <c r="ES38" i="22"/>
  <c r="ER38" i="22"/>
  <c r="EP38" i="22"/>
  <c r="EN38" i="22"/>
  <c r="EK38" i="22"/>
  <c r="EJ38" i="22"/>
  <c r="EI38" i="22"/>
  <c r="EH38" i="22"/>
  <c r="EF38" i="22"/>
  <c r="EC38" i="22"/>
  <c r="EB38" i="22"/>
  <c r="DZ38" i="22"/>
  <c r="DY38" i="22"/>
  <c r="DV38" i="22"/>
  <c r="DU38" i="22"/>
  <c r="DT38" i="22"/>
  <c r="DP38" i="22"/>
  <c r="DO38" i="22"/>
  <c r="DM38" i="22"/>
  <c r="DL38" i="22"/>
  <c r="DK38" i="22"/>
  <c r="DJ38" i="22"/>
  <c r="DH38" i="22"/>
  <c r="DG38" i="22"/>
  <c r="DC38" i="22"/>
  <c r="DA38" i="22"/>
  <c r="CZ38" i="22"/>
  <c r="CV38" i="22"/>
  <c r="CU38" i="22"/>
  <c r="CT38" i="22"/>
  <c r="CS38" i="22"/>
  <c r="CR38" i="22"/>
  <c r="CQ38" i="22"/>
  <c r="CO38" i="22"/>
  <c r="CM38" i="22"/>
  <c r="CK38" i="22"/>
  <c r="CJ38" i="22"/>
  <c r="CH38" i="22"/>
  <c r="CG38" i="22"/>
  <c r="CF38" i="22"/>
  <c r="CD38" i="22"/>
  <c r="CC38" i="22"/>
  <c r="BY38" i="22"/>
  <c r="BX38" i="22"/>
  <c r="BW38" i="22"/>
  <c r="BV38" i="22"/>
  <c r="BU38" i="22"/>
  <c r="BR38" i="22"/>
  <c r="BP38" i="22"/>
  <c r="BK38" i="22"/>
  <c r="BJ38" i="22"/>
  <c r="BI38" i="22"/>
  <c r="BF38" i="22"/>
  <c r="BE38" i="22"/>
  <c r="BA38" i="22"/>
  <c r="AZ38" i="22"/>
  <c r="AX38" i="22"/>
  <c r="AW38" i="22"/>
  <c r="AU38" i="22"/>
  <c r="AT38" i="22"/>
  <c r="AS38" i="22"/>
  <c r="AR38" i="22"/>
  <c r="AP38" i="22"/>
  <c r="AN38" i="22"/>
  <c r="AL38" i="22"/>
  <c r="AK38" i="22"/>
  <c r="AI38" i="22"/>
  <c r="AH38" i="22"/>
  <c r="AF38" i="22"/>
  <c r="AE38" i="22"/>
  <c r="AC38" i="22"/>
  <c r="AB38" i="22"/>
  <c r="X38" i="22"/>
  <c r="W38" i="22"/>
  <c r="U38" i="22"/>
  <c r="T38" i="22"/>
  <c r="P38" i="22"/>
  <c r="N38" i="22"/>
  <c r="L38" i="22"/>
  <c r="K38" i="22"/>
  <c r="I38" i="22"/>
  <c r="H38" i="22"/>
  <c r="F38" i="22"/>
  <c r="G38" i="22" s="1"/>
  <c r="E38" i="22"/>
  <c r="C38" i="22"/>
  <c r="B38" i="22"/>
  <c r="HX37" i="22"/>
  <c r="HU37" i="22"/>
  <c r="HO37" i="22"/>
  <c r="HQ37" i="22" s="1"/>
  <c r="HH37" i="22"/>
  <c r="HE37" i="22"/>
  <c r="HC37" i="22"/>
  <c r="HA37" i="22"/>
  <c r="GY37" i="22"/>
  <c r="GW37" i="22"/>
  <c r="GT37" i="22"/>
  <c r="GS37" i="22"/>
  <c r="GL37" i="22"/>
  <c r="GN37" i="22" s="1"/>
  <c r="GK37" i="22"/>
  <c r="GH37" i="22"/>
  <c r="GE37" i="22"/>
  <c r="GA37" i="22"/>
  <c r="FX37" i="22"/>
  <c r="FU37" i="22"/>
  <c r="FQ37" i="22"/>
  <c r="FP37" i="22"/>
  <c r="FJ37" i="22"/>
  <c r="FH37" i="22"/>
  <c r="FF37" i="22"/>
  <c r="FC37" i="22"/>
  <c r="EY37" i="22"/>
  <c r="EU37" i="22"/>
  <c r="ET37" i="22"/>
  <c r="EM37" i="22"/>
  <c r="EL37" i="22"/>
  <c r="EE37" i="22"/>
  <c r="EG37" i="22" s="1"/>
  <c r="ED37" i="22"/>
  <c r="EA37" i="22"/>
  <c r="DX37" i="22"/>
  <c r="DW37" i="22"/>
  <c r="DQ37" i="22"/>
  <c r="DN37" i="22"/>
  <c r="DI37" i="22"/>
  <c r="DB37" i="22"/>
  <c r="CX37" i="22"/>
  <c r="CW37" i="22"/>
  <c r="CP37" i="22"/>
  <c r="CN37" i="22"/>
  <c r="CL37" i="22"/>
  <c r="CI37" i="22"/>
  <c r="CE37" i="22"/>
  <c r="CA37" i="22"/>
  <c r="BZ37" i="22"/>
  <c r="BS37" i="22"/>
  <c r="BQ37" i="22"/>
  <c r="BO37" i="22"/>
  <c r="BL37" i="22"/>
  <c r="BG37" i="22"/>
  <c r="BC37" i="22"/>
  <c r="BB37" i="22"/>
  <c r="AY37" i="22"/>
  <c r="AQ37" i="22"/>
  <c r="AO37" i="22"/>
  <c r="AM37" i="22"/>
  <c r="AJ37" i="22"/>
  <c r="AG37" i="22"/>
  <c r="AD37" i="22"/>
  <c r="Z37" i="22"/>
  <c r="Y37" i="22"/>
  <c r="Q37" i="22"/>
  <c r="O37" i="22"/>
  <c r="M37" i="22"/>
  <c r="J37" i="22"/>
  <c r="G37" i="22"/>
  <c r="D37" i="22"/>
  <c r="HX36" i="22"/>
  <c r="HU36" i="22"/>
  <c r="HO36" i="22"/>
  <c r="HQ36" i="22" s="1"/>
  <c r="HH36" i="22"/>
  <c r="HE36" i="22"/>
  <c r="HC36" i="22"/>
  <c r="HA36" i="22"/>
  <c r="GY36" i="22"/>
  <c r="GW36" i="22"/>
  <c r="GT36" i="22"/>
  <c r="GS36" i="22"/>
  <c r="GL36" i="22"/>
  <c r="GN36" i="22" s="1"/>
  <c r="GK36" i="22"/>
  <c r="GH36" i="22"/>
  <c r="GE36" i="22"/>
  <c r="GA36" i="22"/>
  <c r="FX36" i="22"/>
  <c r="FU36" i="22"/>
  <c r="FQ36" i="22"/>
  <c r="FP36" i="22"/>
  <c r="FJ36" i="22"/>
  <c r="FH36" i="22"/>
  <c r="FF36" i="22"/>
  <c r="FC36" i="22"/>
  <c r="EY36" i="22"/>
  <c r="EU36" i="22"/>
  <c r="ET36" i="22"/>
  <c r="EM36" i="22"/>
  <c r="EQ36" i="22" s="1"/>
  <c r="EL36" i="22"/>
  <c r="EE36" i="22"/>
  <c r="EG36" i="22" s="1"/>
  <c r="ED36" i="22"/>
  <c r="EA36" i="22"/>
  <c r="DW36" i="22"/>
  <c r="DX36" i="22" s="1"/>
  <c r="DQ36" i="22"/>
  <c r="DN36" i="22"/>
  <c r="DI36" i="22"/>
  <c r="DB36" i="22"/>
  <c r="CX36" i="22"/>
  <c r="CW36" i="22"/>
  <c r="CP36" i="22"/>
  <c r="CN36" i="22"/>
  <c r="CL36" i="22"/>
  <c r="CI36" i="22"/>
  <c r="CE36" i="22"/>
  <c r="CA36" i="22"/>
  <c r="BZ36" i="22"/>
  <c r="BS36" i="22"/>
  <c r="BQ36" i="22"/>
  <c r="BO36" i="22"/>
  <c r="BL36" i="22"/>
  <c r="BG36" i="22"/>
  <c r="BC36" i="22"/>
  <c r="BB36" i="22"/>
  <c r="AY36" i="22"/>
  <c r="AQ36" i="22"/>
  <c r="AO36" i="22"/>
  <c r="AM36" i="22"/>
  <c r="AJ36" i="22"/>
  <c r="AG36" i="22"/>
  <c r="AD36" i="22"/>
  <c r="Z36" i="22"/>
  <c r="Y36" i="22"/>
  <c r="Q36" i="22"/>
  <c r="O36" i="22"/>
  <c r="M36" i="22"/>
  <c r="J36" i="22"/>
  <c r="G36" i="22"/>
  <c r="D36" i="22"/>
  <c r="HX35" i="22"/>
  <c r="HU35" i="22"/>
  <c r="HO35" i="22"/>
  <c r="HQ35" i="22" s="1"/>
  <c r="HH35" i="22"/>
  <c r="HE35" i="22"/>
  <c r="HC35" i="22"/>
  <c r="HA35" i="22"/>
  <c r="GY35" i="22"/>
  <c r="GW35" i="22"/>
  <c r="GT35" i="22"/>
  <c r="GS35" i="22"/>
  <c r="GL35" i="22"/>
  <c r="GN35" i="22" s="1"/>
  <c r="GK35" i="22"/>
  <c r="GH35" i="22"/>
  <c r="GE35" i="22"/>
  <c r="GA35" i="22"/>
  <c r="FX35" i="22"/>
  <c r="FU35" i="22"/>
  <c r="FQ35" i="22"/>
  <c r="FP35" i="22"/>
  <c r="FJ35" i="22"/>
  <c r="FH35" i="22"/>
  <c r="FF35" i="22"/>
  <c r="FC35" i="22"/>
  <c r="EY35" i="22"/>
  <c r="EU35" i="22"/>
  <c r="ET35" i="22"/>
  <c r="EM35" i="22"/>
  <c r="EQ35" i="22" s="1"/>
  <c r="EL35" i="22"/>
  <c r="EE35" i="22"/>
  <c r="EG35" i="22" s="1"/>
  <c r="ED35" i="22"/>
  <c r="EA35" i="22"/>
  <c r="DW35" i="22"/>
  <c r="DX35" i="22" s="1"/>
  <c r="DQ35" i="22"/>
  <c r="DN35" i="22"/>
  <c r="DI35" i="22"/>
  <c r="DB35" i="22"/>
  <c r="CX35" i="22"/>
  <c r="CW35" i="22"/>
  <c r="CP35" i="22"/>
  <c r="CN35" i="22"/>
  <c r="CL35" i="22"/>
  <c r="CI35" i="22"/>
  <c r="CE35" i="22"/>
  <c r="CA35" i="22"/>
  <c r="BZ35" i="22"/>
  <c r="BS35" i="22"/>
  <c r="BQ35" i="22"/>
  <c r="BO35" i="22"/>
  <c r="BL35" i="22"/>
  <c r="BG35" i="22"/>
  <c r="BC35" i="22"/>
  <c r="BB35" i="22"/>
  <c r="AY35" i="22"/>
  <c r="AQ35" i="22"/>
  <c r="AO35" i="22"/>
  <c r="AM35" i="22"/>
  <c r="AJ35" i="22"/>
  <c r="AG35" i="22"/>
  <c r="AD35" i="22"/>
  <c r="Z35" i="22"/>
  <c r="Y35" i="22"/>
  <c r="Q35" i="22"/>
  <c r="O35" i="22"/>
  <c r="M35" i="22"/>
  <c r="J35" i="22"/>
  <c r="G35" i="22"/>
  <c r="D35" i="22"/>
  <c r="HX34" i="22"/>
  <c r="HU34" i="22"/>
  <c r="HO34" i="22"/>
  <c r="HQ34" i="22" s="1"/>
  <c r="HH34" i="22"/>
  <c r="HE34" i="22"/>
  <c r="HC34" i="22"/>
  <c r="HA34" i="22"/>
  <c r="GY34" i="22"/>
  <c r="GW34" i="22"/>
  <c r="GT34" i="22"/>
  <c r="GS34" i="22"/>
  <c r="GL34" i="22"/>
  <c r="GN34" i="22" s="1"/>
  <c r="GK34" i="22"/>
  <c r="GH34" i="22"/>
  <c r="GE34" i="22"/>
  <c r="GA34" i="22"/>
  <c r="FX34" i="22"/>
  <c r="FU34" i="22"/>
  <c r="FQ34" i="22"/>
  <c r="FP34" i="22"/>
  <c r="FJ34" i="22"/>
  <c r="FH34" i="22"/>
  <c r="FF34" i="22"/>
  <c r="FC34" i="22"/>
  <c r="EY34" i="22"/>
  <c r="EU34" i="22"/>
  <c r="ET34" i="22"/>
  <c r="EM34" i="22"/>
  <c r="EQ34" i="22" s="1"/>
  <c r="EL34" i="22"/>
  <c r="EE34" i="22"/>
  <c r="EG34" i="22" s="1"/>
  <c r="ED34" i="22"/>
  <c r="EA34" i="22"/>
  <c r="DW34" i="22"/>
  <c r="DX34" i="22" s="1"/>
  <c r="DQ34" i="22"/>
  <c r="DN34" i="22"/>
  <c r="DI34" i="22"/>
  <c r="DB34" i="22"/>
  <c r="CX34" i="22"/>
  <c r="CW34" i="22"/>
  <c r="CP34" i="22"/>
  <c r="CN34" i="22"/>
  <c r="CL34" i="22"/>
  <c r="CI34" i="22"/>
  <c r="CE34" i="22"/>
  <c r="CA34" i="22"/>
  <c r="BZ34" i="22"/>
  <c r="BS34" i="22"/>
  <c r="BQ34" i="22"/>
  <c r="BO34" i="22"/>
  <c r="BL34" i="22"/>
  <c r="BG34" i="22"/>
  <c r="BC34" i="22"/>
  <c r="BB34" i="22"/>
  <c r="AY34" i="22"/>
  <c r="AQ34" i="22"/>
  <c r="AO34" i="22"/>
  <c r="AM34" i="22"/>
  <c r="AJ34" i="22"/>
  <c r="AG34" i="22"/>
  <c r="AD34" i="22"/>
  <c r="Z34" i="22"/>
  <c r="Y34" i="22"/>
  <c r="Q34" i="22"/>
  <c r="O34" i="22"/>
  <c r="M34" i="22"/>
  <c r="J34" i="22"/>
  <c r="G34" i="22"/>
  <c r="D34" i="22"/>
  <c r="HX33" i="22"/>
  <c r="HU33" i="22"/>
  <c r="HO33" i="22"/>
  <c r="HQ33" i="22" s="1"/>
  <c r="HH33" i="22"/>
  <c r="HE33" i="22"/>
  <c r="HC33" i="22"/>
  <c r="HA33" i="22"/>
  <c r="GY33" i="22"/>
  <c r="GW33" i="22"/>
  <c r="GT33" i="22"/>
  <c r="GS33" i="22"/>
  <c r="GL33" i="22"/>
  <c r="GN33" i="22" s="1"/>
  <c r="GK33" i="22"/>
  <c r="GH33" i="22"/>
  <c r="GE33" i="22"/>
  <c r="GA33" i="22"/>
  <c r="FX33" i="22"/>
  <c r="FU33" i="22"/>
  <c r="FP33" i="22"/>
  <c r="FJ33" i="22"/>
  <c r="FH33" i="22"/>
  <c r="FF33" i="22"/>
  <c r="FC33" i="22"/>
  <c r="EY33" i="22"/>
  <c r="EU33" i="22"/>
  <c r="ET33" i="22"/>
  <c r="EM33" i="22"/>
  <c r="EL33" i="22"/>
  <c r="EE33" i="22"/>
  <c r="EG33" i="22" s="1"/>
  <c r="ED33" i="22"/>
  <c r="EA33" i="22"/>
  <c r="DW33" i="22"/>
  <c r="DX33" i="22" s="1"/>
  <c r="DQ33" i="22"/>
  <c r="DN33" i="22"/>
  <c r="DI33" i="22"/>
  <c r="DB33" i="22"/>
  <c r="CX33" i="22"/>
  <c r="CW33" i="22"/>
  <c r="CP33" i="22"/>
  <c r="CN33" i="22"/>
  <c r="CL33" i="22"/>
  <c r="CI33" i="22"/>
  <c r="CE33" i="22"/>
  <c r="CA33" i="22"/>
  <c r="BZ33" i="22"/>
  <c r="BS33" i="22"/>
  <c r="BQ33" i="22"/>
  <c r="BO33" i="22"/>
  <c r="BL33" i="22"/>
  <c r="BG33" i="22"/>
  <c r="BC33" i="22"/>
  <c r="BB33" i="22"/>
  <c r="AY33" i="22"/>
  <c r="AQ33" i="22"/>
  <c r="AO33" i="22"/>
  <c r="AM33" i="22"/>
  <c r="AJ33" i="22"/>
  <c r="AG33" i="22"/>
  <c r="AD33" i="22"/>
  <c r="Z33" i="22"/>
  <c r="Y33" i="22"/>
  <c r="Q33" i="22"/>
  <c r="O33" i="22"/>
  <c r="M33" i="22"/>
  <c r="J33" i="22"/>
  <c r="G33" i="22"/>
  <c r="D33" i="22"/>
  <c r="HX32" i="22"/>
  <c r="HU32" i="22"/>
  <c r="HO32" i="22"/>
  <c r="HQ32" i="22" s="1"/>
  <c r="HH32" i="22"/>
  <c r="HE32" i="22"/>
  <c r="HC32" i="22"/>
  <c r="HA32" i="22"/>
  <c r="GY32" i="22"/>
  <c r="GW32" i="22"/>
  <c r="GT32" i="22"/>
  <c r="GS32" i="22"/>
  <c r="GL32" i="22"/>
  <c r="GN32" i="22" s="1"/>
  <c r="GK32" i="22"/>
  <c r="GH32" i="22"/>
  <c r="GE32" i="22"/>
  <c r="GA32" i="22"/>
  <c r="FX32" i="22"/>
  <c r="FU32" i="22"/>
  <c r="FP32" i="22"/>
  <c r="FJ32" i="22"/>
  <c r="FH32" i="22"/>
  <c r="FF32" i="22"/>
  <c r="FC32" i="22"/>
  <c r="EY32" i="22"/>
  <c r="EU32" i="22"/>
  <c r="ET32" i="22"/>
  <c r="EM32" i="22"/>
  <c r="EQ32" i="22" s="1"/>
  <c r="EL32" i="22"/>
  <c r="EE32" i="22"/>
  <c r="EG32" i="22" s="1"/>
  <c r="ED32" i="22"/>
  <c r="EA32" i="22"/>
  <c r="DW32" i="22"/>
  <c r="DX32" i="22" s="1"/>
  <c r="DQ32" i="22"/>
  <c r="DN32" i="22"/>
  <c r="DI32" i="22"/>
  <c r="DB32" i="22"/>
  <c r="CX32" i="22"/>
  <c r="CW32" i="22"/>
  <c r="CP32" i="22"/>
  <c r="CN32" i="22"/>
  <c r="CL32" i="22"/>
  <c r="CI32" i="22"/>
  <c r="CE32" i="22"/>
  <c r="CA32" i="22"/>
  <c r="BZ32" i="22"/>
  <c r="BS32" i="22"/>
  <c r="BQ32" i="22"/>
  <c r="BO32" i="22"/>
  <c r="BL32" i="22"/>
  <c r="BG32" i="22"/>
  <c r="BC32" i="22"/>
  <c r="BB32" i="22"/>
  <c r="AY32" i="22"/>
  <c r="AQ32" i="22"/>
  <c r="AO32" i="22"/>
  <c r="AM32" i="22"/>
  <c r="AJ32" i="22"/>
  <c r="AG32" i="22"/>
  <c r="AD32" i="22"/>
  <c r="Z32" i="22"/>
  <c r="Y32" i="22"/>
  <c r="Q32" i="22"/>
  <c r="O32" i="22"/>
  <c r="M32" i="22"/>
  <c r="J32" i="22"/>
  <c r="G32" i="22"/>
  <c r="D32" i="22"/>
  <c r="HX31" i="22"/>
  <c r="HU31" i="22"/>
  <c r="HO31" i="22"/>
  <c r="HQ31" i="22" s="1"/>
  <c r="HH31" i="22"/>
  <c r="HE31" i="22"/>
  <c r="HC31" i="22"/>
  <c r="HA31" i="22"/>
  <c r="GY31" i="22"/>
  <c r="GW31" i="22"/>
  <c r="GT31" i="22"/>
  <c r="GS31" i="22"/>
  <c r="GL31" i="22"/>
  <c r="GN31" i="22" s="1"/>
  <c r="GK31" i="22"/>
  <c r="GH31" i="22"/>
  <c r="GE31" i="22"/>
  <c r="GA31" i="22"/>
  <c r="FX31" i="22"/>
  <c r="FU31" i="22"/>
  <c r="FP31" i="22"/>
  <c r="FJ31" i="22"/>
  <c r="FH31" i="22"/>
  <c r="FF31" i="22"/>
  <c r="FC31" i="22"/>
  <c r="EY31" i="22"/>
  <c r="EU31" i="22"/>
  <c r="ET31" i="22"/>
  <c r="EM31" i="22"/>
  <c r="EQ31" i="22" s="1"/>
  <c r="EL31" i="22"/>
  <c r="EE31" i="22"/>
  <c r="EG31" i="22" s="1"/>
  <c r="ED31" i="22"/>
  <c r="EA31" i="22"/>
  <c r="DW31" i="22"/>
  <c r="DX31" i="22" s="1"/>
  <c r="DQ31" i="22"/>
  <c r="DN31" i="22"/>
  <c r="DI31" i="22"/>
  <c r="DB31" i="22"/>
  <c r="CX31" i="22"/>
  <c r="CW31" i="22"/>
  <c r="CP31" i="22"/>
  <c r="CN31" i="22"/>
  <c r="CL31" i="22"/>
  <c r="CI31" i="22"/>
  <c r="CE31" i="22"/>
  <c r="CA31" i="22"/>
  <c r="BZ31" i="22"/>
  <c r="BS31" i="22"/>
  <c r="BQ31" i="22"/>
  <c r="BO31" i="22"/>
  <c r="BL31" i="22"/>
  <c r="BG31" i="22"/>
  <c r="BC31" i="22"/>
  <c r="BB31" i="22"/>
  <c r="AY31" i="22"/>
  <c r="AQ31" i="22"/>
  <c r="AO31" i="22"/>
  <c r="AM31" i="22"/>
  <c r="AJ31" i="22"/>
  <c r="AG31" i="22"/>
  <c r="AD31" i="22"/>
  <c r="Z31" i="22"/>
  <c r="Y31" i="22"/>
  <c r="Q31" i="22"/>
  <c r="O31" i="22"/>
  <c r="M31" i="22"/>
  <c r="J31" i="22"/>
  <c r="G31" i="22"/>
  <c r="D31" i="22"/>
  <c r="HX30" i="22"/>
  <c r="HU30" i="22"/>
  <c r="HO30" i="22"/>
  <c r="HQ30" i="22" s="1"/>
  <c r="HH30" i="22"/>
  <c r="HE30" i="22"/>
  <c r="HC30" i="22"/>
  <c r="HA30" i="22"/>
  <c r="GY30" i="22"/>
  <c r="GW30" i="22"/>
  <c r="GT30" i="22"/>
  <c r="GS30" i="22"/>
  <c r="GL30" i="22"/>
  <c r="GN30" i="22" s="1"/>
  <c r="GK30" i="22"/>
  <c r="GH30" i="22"/>
  <c r="GE30" i="22"/>
  <c r="GA30" i="22"/>
  <c r="FX30" i="22"/>
  <c r="FU30" i="22"/>
  <c r="FP30" i="22"/>
  <c r="FJ30" i="22"/>
  <c r="FH30" i="22"/>
  <c r="FF30" i="22"/>
  <c r="FC30" i="22"/>
  <c r="EY30" i="22"/>
  <c r="EU30" i="22"/>
  <c r="ET30" i="22"/>
  <c r="EM30" i="22"/>
  <c r="EQ30" i="22" s="1"/>
  <c r="EL30" i="22"/>
  <c r="EE30" i="22"/>
  <c r="EG30" i="22" s="1"/>
  <c r="ED30" i="22"/>
  <c r="EA30" i="22"/>
  <c r="DW30" i="22"/>
  <c r="DX30" i="22" s="1"/>
  <c r="DQ30" i="22"/>
  <c r="DN30" i="22"/>
  <c r="DI30" i="22"/>
  <c r="DB30" i="22"/>
  <c r="CX30" i="22"/>
  <c r="CW30" i="22"/>
  <c r="CP30" i="22"/>
  <c r="CN30" i="22"/>
  <c r="CL30" i="22"/>
  <c r="CI30" i="22"/>
  <c r="CE30" i="22"/>
  <c r="CA30" i="22"/>
  <c r="BZ30" i="22"/>
  <c r="BS30" i="22"/>
  <c r="BQ30" i="22"/>
  <c r="BO30" i="22"/>
  <c r="BL30" i="22"/>
  <c r="BG30" i="22"/>
  <c r="BC30" i="22"/>
  <c r="BB30" i="22"/>
  <c r="AY30" i="22"/>
  <c r="AQ30" i="22"/>
  <c r="AO30" i="22"/>
  <c r="AM30" i="22"/>
  <c r="AJ30" i="22"/>
  <c r="AG30" i="22"/>
  <c r="AD30" i="22"/>
  <c r="Z30" i="22"/>
  <c r="Y30" i="22"/>
  <c r="Q30" i="22"/>
  <c r="O30" i="22"/>
  <c r="M30" i="22"/>
  <c r="J30" i="22"/>
  <c r="G30" i="22"/>
  <c r="D30" i="22"/>
  <c r="HX29" i="22"/>
  <c r="HU29" i="22"/>
  <c r="HO29" i="22"/>
  <c r="HQ29" i="22" s="1"/>
  <c r="HH29" i="22"/>
  <c r="HE29" i="22"/>
  <c r="HC29" i="22"/>
  <c r="HA29" i="22"/>
  <c r="GY29" i="22"/>
  <c r="GW29" i="22"/>
  <c r="GT29" i="22"/>
  <c r="GS29" i="22"/>
  <c r="GL29" i="22"/>
  <c r="GN29" i="22" s="1"/>
  <c r="GK29" i="22"/>
  <c r="GH29" i="22"/>
  <c r="GE29" i="22"/>
  <c r="GA29" i="22"/>
  <c r="FX29" i="22"/>
  <c r="FU29" i="22"/>
  <c r="FP29" i="22"/>
  <c r="FJ29" i="22"/>
  <c r="FH29" i="22"/>
  <c r="FF29" i="22"/>
  <c r="FC29" i="22"/>
  <c r="EY29" i="22"/>
  <c r="EU29" i="22"/>
  <c r="ET29" i="22"/>
  <c r="EM29" i="22"/>
  <c r="EL29" i="22"/>
  <c r="EE29" i="22"/>
  <c r="EG29" i="22" s="1"/>
  <c r="ED29" i="22"/>
  <c r="EA29" i="22"/>
  <c r="DW29" i="22"/>
  <c r="DX29" i="22" s="1"/>
  <c r="DQ29" i="22"/>
  <c r="DN29" i="22"/>
  <c r="DI29" i="22"/>
  <c r="DB29" i="22"/>
  <c r="CX29" i="22"/>
  <c r="CW29" i="22"/>
  <c r="CP29" i="22"/>
  <c r="CN29" i="22"/>
  <c r="CL29" i="22"/>
  <c r="CI29" i="22"/>
  <c r="CE29" i="22"/>
  <c r="CA29" i="22"/>
  <c r="BZ29" i="22"/>
  <c r="BS29" i="22"/>
  <c r="BQ29" i="22"/>
  <c r="BO29" i="22"/>
  <c r="BL29" i="22"/>
  <c r="BG29" i="22"/>
  <c r="BC29" i="22"/>
  <c r="BB29" i="22"/>
  <c r="AY29" i="22"/>
  <c r="AQ29" i="22"/>
  <c r="AO29" i="22"/>
  <c r="AM29" i="22"/>
  <c r="AJ29" i="22"/>
  <c r="AG29" i="22"/>
  <c r="AD29" i="22"/>
  <c r="Z29" i="22"/>
  <c r="Y29" i="22"/>
  <c r="Q29" i="22"/>
  <c r="O29" i="22"/>
  <c r="M29" i="22"/>
  <c r="J29" i="22"/>
  <c r="G29" i="22"/>
  <c r="D29" i="22"/>
  <c r="HX28" i="22"/>
  <c r="HU28" i="22"/>
  <c r="HO28" i="22"/>
  <c r="HQ28" i="22" s="1"/>
  <c r="HH28" i="22"/>
  <c r="HE28" i="22"/>
  <c r="HC28" i="22"/>
  <c r="HA28" i="22"/>
  <c r="GY28" i="22"/>
  <c r="GW28" i="22"/>
  <c r="GT28" i="22"/>
  <c r="GS28" i="22"/>
  <c r="GL28" i="22"/>
  <c r="GN28" i="22" s="1"/>
  <c r="GK28" i="22"/>
  <c r="GH28" i="22"/>
  <c r="GE28" i="22"/>
  <c r="GA28" i="22"/>
  <c r="FX28" i="22"/>
  <c r="FU28" i="22"/>
  <c r="FP28" i="22"/>
  <c r="FJ28" i="22"/>
  <c r="FH28" i="22"/>
  <c r="FF28" i="22"/>
  <c r="FC28" i="22"/>
  <c r="EY28" i="22"/>
  <c r="EU28" i="22"/>
  <c r="ET28" i="22"/>
  <c r="EM28" i="22"/>
  <c r="EQ28" i="22" s="1"/>
  <c r="EL28" i="22"/>
  <c r="EE28" i="22"/>
  <c r="EG28" i="22" s="1"/>
  <c r="ED28" i="22"/>
  <c r="EA28" i="22"/>
  <c r="DW28" i="22"/>
  <c r="DX28" i="22" s="1"/>
  <c r="DQ28" i="22"/>
  <c r="DN28" i="22"/>
  <c r="DI28" i="22"/>
  <c r="DB28" i="22"/>
  <c r="CX28" i="22"/>
  <c r="CW28" i="22"/>
  <c r="CP28" i="22"/>
  <c r="CN28" i="22"/>
  <c r="CL28" i="22"/>
  <c r="CI28" i="22"/>
  <c r="CE28" i="22"/>
  <c r="CA28" i="22"/>
  <c r="BZ28" i="22"/>
  <c r="BS28" i="22"/>
  <c r="BQ28" i="22"/>
  <c r="BO28" i="22"/>
  <c r="BL28" i="22"/>
  <c r="BG28" i="22"/>
  <c r="BC28" i="22"/>
  <c r="BB28" i="22"/>
  <c r="AY28" i="22"/>
  <c r="AQ28" i="22"/>
  <c r="AO28" i="22"/>
  <c r="AM28" i="22"/>
  <c r="AJ28" i="22"/>
  <c r="AG28" i="22"/>
  <c r="AD28" i="22"/>
  <c r="Z28" i="22"/>
  <c r="Y28" i="22"/>
  <c r="Q28" i="22"/>
  <c r="O28" i="22"/>
  <c r="M28" i="22"/>
  <c r="J28" i="22"/>
  <c r="G28" i="22"/>
  <c r="D28" i="22"/>
  <c r="HX27" i="22"/>
  <c r="HU27" i="22"/>
  <c r="HO27" i="22"/>
  <c r="HQ27" i="22" s="1"/>
  <c r="HH27" i="22"/>
  <c r="HE27" i="22"/>
  <c r="HC27" i="22"/>
  <c r="HA27" i="22"/>
  <c r="GY27" i="22"/>
  <c r="GW27" i="22"/>
  <c r="GT27" i="22"/>
  <c r="GS27" i="22"/>
  <c r="GL27" i="22"/>
  <c r="GN27" i="22" s="1"/>
  <c r="GK27" i="22"/>
  <c r="GH27" i="22"/>
  <c r="GE27" i="22"/>
  <c r="GA27" i="22"/>
  <c r="FX27" i="22"/>
  <c r="FU27" i="22"/>
  <c r="FP27" i="22"/>
  <c r="FJ27" i="22"/>
  <c r="FH27" i="22"/>
  <c r="FF27" i="22"/>
  <c r="FC27" i="22"/>
  <c r="EY27" i="22"/>
  <c r="EU27" i="22"/>
  <c r="ET27" i="22"/>
  <c r="EM27" i="22"/>
  <c r="EQ27" i="22" s="1"/>
  <c r="EL27" i="22"/>
  <c r="EE27" i="22"/>
  <c r="EG27" i="22" s="1"/>
  <c r="ED27" i="22"/>
  <c r="EA27" i="22"/>
  <c r="DW27" i="22"/>
  <c r="DX27" i="22" s="1"/>
  <c r="DQ27" i="22"/>
  <c r="DN27" i="22"/>
  <c r="DI27" i="22"/>
  <c r="DB27" i="22"/>
  <c r="CX27" i="22"/>
  <c r="CW27" i="22"/>
  <c r="CP27" i="22"/>
  <c r="CN27" i="22"/>
  <c r="CL27" i="22"/>
  <c r="CI27" i="22"/>
  <c r="CE27" i="22"/>
  <c r="CA27" i="22"/>
  <c r="BZ27" i="22"/>
  <c r="BS27" i="22"/>
  <c r="BQ27" i="22"/>
  <c r="BO27" i="22"/>
  <c r="BL27" i="22"/>
  <c r="BG27" i="22"/>
  <c r="BC27" i="22"/>
  <c r="BB27" i="22"/>
  <c r="AY27" i="22"/>
  <c r="AQ27" i="22"/>
  <c r="AO27" i="22"/>
  <c r="AM27" i="22"/>
  <c r="AJ27" i="22"/>
  <c r="AD27" i="22"/>
  <c r="Z27" i="22"/>
  <c r="Y27" i="22"/>
  <c r="Q27" i="22"/>
  <c r="O27" i="22"/>
  <c r="M27" i="22"/>
  <c r="J27" i="22"/>
  <c r="G27" i="22"/>
  <c r="D27" i="22"/>
  <c r="HX26" i="22"/>
  <c r="HU26" i="22"/>
  <c r="HO26" i="22"/>
  <c r="HQ26" i="22" s="1"/>
  <c r="HH26" i="22"/>
  <c r="HE26" i="22"/>
  <c r="HC26" i="22"/>
  <c r="HA26" i="22"/>
  <c r="GY26" i="22"/>
  <c r="GW26" i="22"/>
  <c r="GT26" i="22"/>
  <c r="GS26" i="22"/>
  <c r="GL26" i="22"/>
  <c r="GN26" i="22" s="1"/>
  <c r="GK26" i="22"/>
  <c r="GH26" i="22"/>
  <c r="GE26" i="22"/>
  <c r="GA26" i="22"/>
  <c r="FX26" i="22"/>
  <c r="FU26" i="22"/>
  <c r="FP26" i="22"/>
  <c r="FJ26" i="22"/>
  <c r="FH26" i="22"/>
  <c r="FF26" i="22"/>
  <c r="FC26" i="22"/>
  <c r="EY26" i="22"/>
  <c r="EU26" i="22"/>
  <c r="ET26" i="22"/>
  <c r="EM26" i="22"/>
  <c r="EO26" i="22" s="1"/>
  <c r="EL26" i="22"/>
  <c r="EE26" i="22"/>
  <c r="EG26" i="22" s="1"/>
  <c r="ED26" i="22"/>
  <c r="EA26" i="22"/>
  <c r="DW26" i="22"/>
  <c r="DX26" i="22" s="1"/>
  <c r="DQ26" i="22"/>
  <c r="DI26" i="22"/>
  <c r="DB26" i="22"/>
  <c r="CX26" i="22"/>
  <c r="CW26" i="22"/>
  <c r="CP26" i="22"/>
  <c r="CN26" i="22"/>
  <c r="CL26" i="22"/>
  <c r="CI26" i="22"/>
  <c r="CE26" i="22"/>
  <c r="CA26" i="22"/>
  <c r="BZ26" i="22"/>
  <c r="BS26" i="22"/>
  <c r="BQ26" i="22"/>
  <c r="BO26" i="22"/>
  <c r="BL26" i="22"/>
  <c r="BG26" i="22"/>
  <c r="BC26" i="22"/>
  <c r="BB26" i="22"/>
  <c r="AY26" i="22"/>
  <c r="AQ26" i="22"/>
  <c r="AO26" i="22"/>
  <c r="AM26" i="22"/>
  <c r="AJ26" i="22"/>
  <c r="AD26" i="22"/>
  <c r="Z26" i="22"/>
  <c r="Y26" i="22"/>
  <c r="Q26" i="22"/>
  <c r="O26" i="22"/>
  <c r="M26" i="22"/>
  <c r="J26" i="22"/>
  <c r="G26" i="22"/>
  <c r="D26" i="22"/>
  <c r="HX25" i="22"/>
  <c r="HU25" i="22"/>
  <c r="HO25" i="22"/>
  <c r="HQ25" i="22" s="1"/>
  <c r="HH25" i="22"/>
  <c r="HE25" i="22"/>
  <c r="HC25" i="22"/>
  <c r="HA25" i="22"/>
  <c r="GY25" i="22"/>
  <c r="GW25" i="22"/>
  <c r="GT25" i="22"/>
  <c r="GS25" i="22"/>
  <c r="GL25" i="22"/>
  <c r="GN25" i="22" s="1"/>
  <c r="GK25" i="22"/>
  <c r="GH25" i="22"/>
  <c r="GE25" i="22"/>
  <c r="GA25" i="22"/>
  <c r="FX25" i="22"/>
  <c r="FU25" i="22"/>
  <c r="FP25" i="22"/>
  <c r="FJ25" i="22"/>
  <c r="FH25" i="22"/>
  <c r="FF25" i="22"/>
  <c r="FC25" i="22"/>
  <c r="EY25" i="22"/>
  <c r="EU25" i="22"/>
  <c r="ET25" i="22"/>
  <c r="EM25" i="22"/>
  <c r="EQ25" i="22" s="1"/>
  <c r="EL25" i="22"/>
  <c r="EE25" i="22"/>
  <c r="EG25" i="22" s="1"/>
  <c r="ED25" i="22"/>
  <c r="EA25" i="22"/>
  <c r="DW25" i="22"/>
  <c r="DX25" i="22" s="1"/>
  <c r="DQ25" i="22"/>
  <c r="DN25" i="22"/>
  <c r="DI25" i="22"/>
  <c r="DB25" i="22"/>
  <c r="CX25" i="22"/>
  <c r="CW25" i="22"/>
  <c r="CP25" i="22"/>
  <c r="CN25" i="22"/>
  <c r="CL25" i="22"/>
  <c r="CI25" i="22"/>
  <c r="CE25" i="22"/>
  <c r="CA25" i="22"/>
  <c r="BZ25" i="22"/>
  <c r="BS25" i="22"/>
  <c r="BQ25" i="22"/>
  <c r="BO25" i="22"/>
  <c r="BL25" i="22"/>
  <c r="BG25" i="22"/>
  <c r="BC25" i="22"/>
  <c r="BB25" i="22"/>
  <c r="AY25" i="22"/>
  <c r="AQ25" i="22"/>
  <c r="AO25" i="22"/>
  <c r="AM25" i="22"/>
  <c r="AJ25" i="22"/>
  <c r="AD25" i="22"/>
  <c r="Z25" i="22"/>
  <c r="Y25" i="22"/>
  <c r="Q25" i="22"/>
  <c r="O25" i="22"/>
  <c r="M25" i="22"/>
  <c r="J25" i="22"/>
  <c r="G25" i="22"/>
  <c r="D25" i="22"/>
  <c r="HX24" i="22"/>
  <c r="HU24" i="22"/>
  <c r="HO24" i="22"/>
  <c r="HQ24" i="22" s="1"/>
  <c r="HH24" i="22"/>
  <c r="HE24" i="22"/>
  <c r="HC24" i="22"/>
  <c r="HA24" i="22"/>
  <c r="GY24" i="22"/>
  <c r="GW24" i="22"/>
  <c r="GT24" i="22"/>
  <c r="GS24" i="22"/>
  <c r="GL24" i="22"/>
  <c r="GN24" i="22" s="1"/>
  <c r="GK24" i="22"/>
  <c r="GH24" i="22"/>
  <c r="GE24" i="22"/>
  <c r="GA24" i="22"/>
  <c r="FX24" i="22"/>
  <c r="FU24" i="22"/>
  <c r="FP24" i="22"/>
  <c r="FJ24" i="22"/>
  <c r="FH24" i="22"/>
  <c r="FF24" i="22"/>
  <c r="FC24" i="22"/>
  <c r="EY24" i="22"/>
  <c r="EU24" i="22"/>
  <c r="ET24" i="22"/>
  <c r="EM24" i="22"/>
  <c r="EL24" i="22"/>
  <c r="EE24" i="22"/>
  <c r="EG24" i="22" s="1"/>
  <c r="ED24" i="22"/>
  <c r="EA24" i="22"/>
  <c r="DW24" i="22"/>
  <c r="DX24" i="22" s="1"/>
  <c r="DQ24" i="22"/>
  <c r="DN24" i="22"/>
  <c r="DI24" i="22"/>
  <c r="DB24" i="22"/>
  <c r="CX24" i="22"/>
  <c r="CW24" i="22"/>
  <c r="CP24" i="22"/>
  <c r="CN24" i="22"/>
  <c r="CL24" i="22"/>
  <c r="CI24" i="22"/>
  <c r="CE24" i="22"/>
  <c r="CA24" i="22"/>
  <c r="BZ24" i="22"/>
  <c r="BS24" i="22"/>
  <c r="BQ24" i="22"/>
  <c r="BO24" i="22"/>
  <c r="BL24" i="22"/>
  <c r="BG24" i="22"/>
  <c r="BC24" i="22"/>
  <c r="BB24" i="22"/>
  <c r="AY24" i="22"/>
  <c r="AQ24" i="22"/>
  <c r="AO24" i="22"/>
  <c r="AM24" i="22"/>
  <c r="AJ24" i="22"/>
  <c r="AD24" i="22"/>
  <c r="Z24" i="22"/>
  <c r="Y24" i="22"/>
  <c r="Q24" i="22"/>
  <c r="O24" i="22"/>
  <c r="M24" i="22"/>
  <c r="J24" i="22"/>
  <c r="G24" i="22"/>
  <c r="D24" i="22"/>
  <c r="HX23" i="22"/>
  <c r="HU23" i="22"/>
  <c r="HO23" i="22"/>
  <c r="HQ23" i="22" s="1"/>
  <c r="HH23" i="22"/>
  <c r="HE23" i="22"/>
  <c r="HC23" i="22"/>
  <c r="HA23" i="22"/>
  <c r="GY23" i="22"/>
  <c r="GW23" i="22"/>
  <c r="GT23" i="22"/>
  <c r="GS23" i="22"/>
  <c r="GL23" i="22"/>
  <c r="GN23" i="22" s="1"/>
  <c r="GK23" i="22"/>
  <c r="GH23" i="22"/>
  <c r="GE23" i="22"/>
  <c r="GA23" i="22"/>
  <c r="FX23" i="22"/>
  <c r="FU23" i="22"/>
  <c r="FP23" i="22"/>
  <c r="FJ23" i="22"/>
  <c r="FH23" i="22"/>
  <c r="FF23" i="22"/>
  <c r="FC23" i="22"/>
  <c r="EY23" i="22"/>
  <c r="EU23" i="22"/>
  <c r="ET23" i="22"/>
  <c r="EM23" i="22"/>
  <c r="EO23" i="22" s="1"/>
  <c r="EL23" i="22"/>
  <c r="EE23" i="22"/>
  <c r="EG23" i="22" s="1"/>
  <c r="ED23" i="22"/>
  <c r="EA23" i="22"/>
  <c r="DW23" i="22"/>
  <c r="DX23" i="22" s="1"/>
  <c r="DQ23" i="22"/>
  <c r="DN23" i="22"/>
  <c r="DI23" i="22"/>
  <c r="DB23" i="22"/>
  <c r="CX23" i="22"/>
  <c r="CW23" i="22"/>
  <c r="CP23" i="22"/>
  <c r="CN23" i="22"/>
  <c r="CL23" i="22"/>
  <c r="CI23" i="22"/>
  <c r="CE23" i="22"/>
  <c r="CA23" i="22"/>
  <c r="BZ23" i="22"/>
  <c r="BS23" i="22"/>
  <c r="BQ23" i="22"/>
  <c r="BO23" i="22"/>
  <c r="BL23" i="22"/>
  <c r="BG23" i="22"/>
  <c r="BC23" i="22"/>
  <c r="BB23" i="22"/>
  <c r="AY23" i="22"/>
  <c r="AQ23" i="22"/>
  <c r="AO23" i="22"/>
  <c r="AM23" i="22"/>
  <c r="AJ23" i="22"/>
  <c r="AD23" i="22"/>
  <c r="Z23" i="22"/>
  <c r="Y23" i="22"/>
  <c r="Q23" i="22"/>
  <c r="O23" i="22"/>
  <c r="M23" i="22"/>
  <c r="J23" i="22"/>
  <c r="G23" i="22"/>
  <c r="D23" i="22"/>
  <c r="HX22" i="22"/>
  <c r="HU22" i="22"/>
  <c r="HO22" i="22"/>
  <c r="HQ22" i="22" s="1"/>
  <c r="HH22" i="22"/>
  <c r="HE22" i="22"/>
  <c r="HC22" i="22"/>
  <c r="HA22" i="22"/>
  <c r="GY22" i="22"/>
  <c r="GW22" i="22"/>
  <c r="GT22" i="22"/>
  <c r="GS22" i="22"/>
  <c r="GL22" i="22"/>
  <c r="GN22" i="22" s="1"/>
  <c r="GK22" i="22"/>
  <c r="GH22" i="22"/>
  <c r="GE22" i="22"/>
  <c r="GA22" i="22"/>
  <c r="FX22" i="22"/>
  <c r="FU22" i="22"/>
  <c r="FP22" i="22"/>
  <c r="FJ22" i="22"/>
  <c r="FH22" i="22"/>
  <c r="FF22" i="22"/>
  <c r="FC22" i="22"/>
  <c r="EY22" i="22"/>
  <c r="EU22" i="22"/>
  <c r="ET22" i="22"/>
  <c r="EM22" i="22"/>
  <c r="EQ22" i="22" s="1"/>
  <c r="EL22" i="22"/>
  <c r="EE22" i="22"/>
  <c r="EG22" i="22" s="1"/>
  <c r="ED22" i="22"/>
  <c r="EA22" i="22"/>
  <c r="DW22" i="22"/>
  <c r="DX22" i="22" s="1"/>
  <c r="DQ22" i="22"/>
  <c r="DN22" i="22"/>
  <c r="DI22" i="22"/>
  <c r="DB22" i="22"/>
  <c r="CX22" i="22"/>
  <c r="CW22" i="22"/>
  <c r="CP22" i="22"/>
  <c r="CN22" i="22"/>
  <c r="CL22" i="22"/>
  <c r="CI22" i="22"/>
  <c r="CE22" i="22"/>
  <c r="CA22" i="22"/>
  <c r="BZ22" i="22"/>
  <c r="BS22" i="22"/>
  <c r="BQ22" i="22"/>
  <c r="BO22" i="22"/>
  <c r="BL22" i="22"/>
  <c r="BG22" i="22"/>
  <c r="BC22" i="22"/>
  <c r="BB22" i="22"/>
  <c r="AY22" i="22"/>
  <c r="AQ22" i="22"/>
  <c r="AO22" i="22"/>
  <c r="AM22" i="22"/>
  <c r="AJ22" i="22"/>
  <c r="AD22" i="22"/>
  <c r="Z22" i="22"/>
  <c r="Y22" i="22"/>
  <c r="Q22" i="22"/>
  <c r="O22" i="22"/>
  <c r="M22" i="22"/>
  <c r="J22" i="22"/>
  <c r="G22" i="22"/>
  <c r="D22" i="22"/>
  <c r="HX21" i="22"/>
  <c r="HU21" i="22"/>
  <c r="HO21" i="22"/>
  <c r="HQ21" i="22" s="1"/>
  <c r="HH21" i="22"/>
  <c r="HE21" i="22"/>
  <c r="HC21" i="22"/>
  <c r="HA21" i="22"/>
  <c r="GY21" i="22"/>
  <c r="GW21" i="22"/>
  <c r="GT21" i="22"/>
  <c r="GS21" i="22"/>
  <c r="GL21" i="22"/>
  <c r="GN21" i="22" s="1"/>
  <c r="GK21" i="22"/>
  <c r="GH21" i="22"/>
  <c r="GE21" i="22"/>
  <c r="GA21" i="22"/>
  <c r="FX21" i="22"/>
  <c r="FU21" i="22"/>
  <c r="FP21" i="22"/>
  <c r="FJ21" i="22"/>
  <c r="FH21" i="22"/>
  <c r="FF21" i="22"/>
  <c r="EY21" i="22"/>
  <c r="EU21" i="22"/>
  <c r="ET21" i="22"/>
  <c r="EM21" i="22"/>
  <c r="EL21" i="22"/>
  <c r="EE21" i="22"/>
  <c r="EG21" i="22" s="1"/>
  <c r="ED21" i="22"/>
  <c r="EA21" i="22"/>
  <c r="DW21" i="22"/>
  <c r="DX21" i="22" s="1"/>
  <c r="DQ21" i="22"/>
  <c r="DN21" i="22"/>
  <c r="DI21" i="22"/>
  <c r="DB21" i="22"/>
  <c r="CX21" i="22"/>
  <c r="CW21" i="22"/>
  <c r="CP21" i="22"/>
  <c r="CN21" i="22"/>
  <c r="CL21" i="22"/>
  <c r="CI21" i="22"/>
  <c r="CE21" i="22"/>
  <c r="CA21" i="22"/>
  <c r="BZ21" i="22"/>
  <c r="BS21" i="22"/>
  <c r="BQ21" i="22"/>
  <c r="BO21" i="22"/>
  <c r="BL21" i="22"/>
  <c r="BG21" i="22"/>
  <c r="BC21" i="22"/>
  <c r="BB21" i="22"/>
  <c r="AY21" i="22"/>
  <c r="AQ21" i="22"/>
  <c r="AO21" i="22"/>
  <c r="AM21" i="22"/>
  <c r="AJ21" i="22"/>
  <c r="AD21" i="22"/>
  <c r="Z21" i="22"/>
  <c r="Y21" i="22"/>
  <c r="Q21" i="22"/>
  <c r="O21" i="22"/>
  <c r="M21" i="22"/>
  <c r="J21" i="22"/>
  <c r="G21" i="22"/>
  <c r="D21" i="22"/>
  <c r="HX20" i="22"/>
  <c r="HU20" i="22"/>
  <c r="HO20" i="22"/>
  <c r="HQ20" i="22" s="1"/>
  <c r="HH20" i="22"/>
  <c r="HE20" i="22"/>
  <c r="HC20" i="22"/>
  <c r="HA20" i="22"/>
  <c r="GY20" i="22"/>
  <c r="GW20" i="22"/>
  <c r="GT20" i="22"/>
  <c r="GS20" i="22"/>
  <c r="GL20" i="22"/>
  <c r="GN20" i="22" s="1"/>
  <c r="GK20" i="22"/>
  <c r="GH20" i="22"/>
  <c r="GE20" i="22"/>
  <c r="GA20" i="22"/>
  <c r="FX20" i="22"/>
  <c r="FU20" i="22"/>
  <c r="FP20" i="22"/>
  <c r="FJ20" i="22"/>
  <c r="FH20" i="22"/>
  <c r="FF20" i="22"/>
  <c r="EY20" i="22"/>
  <c r="EU20" i="22"/>
  <c r="ET20" i="22"/>
  <c r="EM20" i="22"/>
  <c r="EQ20" i="22" s="1"/>
  <c r="EL20" i="22"/>
  <c r="EE20" i="22"/>
  <c r="EG20" i="22" s="1"/>
  <c r="ED20" i="22"/>
  <c r="EA20" i="22"/>
  <c r="DW20" i="22"/>
  <c r="DX20" i="22" s="1"/>
  <c r="DQ20" i="22"/>
  <c r="DN20" i="22"/>
  <c r="DI20" i="22"/>
  <c r="DB20" i="22"/>
  <c r="CX20" i="22"/>
  <c r="CW20" i="22"/>
  <c r="CP20" i="22"/>
  <c r="CN20" i="22"/>
  <c r="CL20" i="22"/>
  <c r="CI20" i="22"/>
  <c r="CE20" i="22"/>
  <c r="CA20" i="22"/>
  <c r="BZ20" i="22"/>
  <c r="BS20" i="22"/>
  <c r="BQ20" i="22"/>
  <c r="BO20" i="22"/>
  <c r="BL20" i="22"/>
  <c r="BG20" i="22"/>
  <c r="BC20" i="22"/>
  <c r="BB20" i="22"/>
  <c r="AY20" i="22"/>
  <c r="AQ20" i="22"/>
  <c r="AO20" i="22"/>
  <c r="AM20" i="22"/>
  <c r="AJ20" i="22"/>
  <c r="AD20" i="22"/>
  <c r="Z20" i="22"/>
  <c r="Y20" i="22"/>
  <c r="Q20" i="22"/>
  <c r="O20" i="22"/>
  <c r="M20" i="22"/>
  <c r="J20" i="22"/>
  <c r="G20" i="22"/>
  <c r="D20" i="22"/>
  <c r="HX19" i="22"/>
  <c r="HU19" i="22"/>
  <c r="HO19" i="22"/>
  <c r="HQ19" i="22" s="1"/>
  <c r="HH19" i="22"/>
  <c r="HE19" i="22"/>
  <c r="HC19" i="22"/>
  <c r="HA19" i="22"/>
  <c r="GY19" i="22"/>
  <c r="GW19" i="22"/>
  <c r="GT19" i="22"/>
  <c r="GS19" i="22"/>
  <c r="GL19" i="22"/>
  <c r="GN19" i="22" s="1"/>
  <c r="GK19" i="22"/>
  <c r="GH19" i="22"/>
  <c r="GE19" i="22"/>
  <c r="GA19" i="22"/>
  <c r="FX19" i="22"/>
  <c r="FU19" i="22"/>
  <c r="FP19" i="22"/>
  <c r="FJ19" i="22"/>
  <c r="FH19" i="22"/>
  <c r="FF19" i="22"/>
  <c r="EY19" i="22"/>
  <c r="EU19" i="22"/>
  <c r="ET19" i="22"/>
  <c r="EM19" i="22"/>
  <c r="EQ19" i="22" s="1"/>
  <c r="EL19" i="22"/>
  <c r="EE19" i="22"/>
  <c r="EG19" i="22" s="1"/>
  <c r="ED19" i="22"/>
  <c r="EA19" i="22"/>
  <c r="DW19" i="22"/>
  <c r="DX19" i="22" s="1"/>
  <c r="DQ19" i="22"/>
  <c r="DN19" i="22"/>
  <c r="DI19" i="22"/>
  <c r="DB19" i="22"/>
  <c r="CX19" i="22"/>
  <c r="CW19" i="22"/>
  <c r="CP19" i="22"/>
  <c r="CN19" i="22"/>
  <c r="CL19" i="22"/>
  <c r="CI19" i="22"/>
  <c r="CE19" i="22"/>
  <c r="CA19" i="22"/>
  <c r="BZ19" i="22"/>
  <c r="BS19" i="22"/>
  <c r="BQ19" i="22"/>
  <c r="BO19" i="22"/>
  <c r="BL19" i="22"/>
  <c r="BG19" i="22"/>
  <c r="BC19" i="22"/>
  <c r="BB19" i="22"/>
  <c r="AY19" i="22"/>
  <c r="AQ19" i="22"/>
  <c r="AO19" i="22"/>
  <c r="AM19" i="22"/>
  <c r="AJ19" i="22"/>
  <c r="AD19" i="22"/>
  <c r="Z19" i="22"/>
  <c r="Y19" i="22"/>
  <c r="Q19" i="22"/>
  <c r="O19" i="22"/>
  <c r="M19" i="22"/>
  <c r="J19" i="22"/>
  <c r="G19" i="22"/>
  <c r="D19" i="22"/>
  <c r="HX18" i="22"/>
  <c r="HU18" i="22"/>
  <c r="HO18" i="22"/>
  <c r="HQ18" i="22" s="1"/>
  <c r="HH18" i="22"/>
  <c r="HE18" i="22"/>
  <c r="HC18" i="22"/>
  <c r="HA18" i="22"/>
  <c r="GY18" i="22"/>
  <c r="GW18" i="22"/>
  <c r="GT18" i="22"/>
  <c r="GS18" i="22"/>
  <c r="GL18" i="22"/>
  <c r="GN18" i="22" s="1"/>
  <c r="GK18" i="22"/>
  <c r="GH18" i="22"/>
  <c r="GE18" i="22"/>
  <c r="GA18" i="22"/>
  <c r="FX18" i="22"/>
  <c r="FU18" i="22"/>
  <c r="FP18" i="22"/>
  <c r="FJ18" i="22"/>
  <c r="FH18" i="22"/>
  <c r="FF18" i="22"/>
  <c r="EY18" i="22"/>
  <c r="EU18" i="22"/>
  <c r="ET18" i="22"/>
  <c r="EM18" i="22"/>
  <c r="EO18" i="22" s="1"/>
  <c r="EL18" i="22"/>
  <c r="EE18" i="22"/>
  <c r="EG18" i="22" s="1"/>
  <c r="ED18" i="22"/>
  <c r="EA18" i="22"/>
  <c r="DW18" i="22"/>
  <c r="DX18" i="22" s="1"/>
  <c r="DQ18" i="22"/>
  <c r="DN18" i="22"/>
  <c r="DI18" i="22"/>
  <c r="DB18" i="22"/>
  <c r="CX18" i="22"/>
  <c r="CW18" i="22"/>
  <c r="CP18" i="22"/>
  <c r="CN18" i="22"/>
  <c r="CL18" i="22"/>
  <c r="CI18" i="22"/>
  <c r="CE18" i="22"/>
  <c r="CA18" i="22"/>
  <c r="BZ18" i="22"/>
  <c r="BS18" i="22"/>
  <c r="BQ18" i="22"/>
  <c r="BO18" i="22"/>
  <c r="BL18" i="22"/>
  <c r="BG18" i="22"/>
  <c r="BC18" i="22"/>
  <c r="BB18" i="22"/>
  <c r="AY18" i="22"/>
  <c r="AQ18" i="22"/>
  <c r="AO18" i="22"/>
  <c r="AM18" i="22"/>
  <c r="AJ18" i="22"/>
  <c r="AD18" i="22"/>
  <c r="Z18" i="22"/>
  <c r="Y18" i="22"/>
  <c r="Q18" i="22"/>
  <c r="O18" i="22"/>
  <c r="M18" i="22"/>
  <c r="J18" i="22"/>
  <c r="G18" i="22"/>
  <c r="D18" i="22"/>
  <c r="HX17" i="22"/>
  <c r="HU17" i="22"/>
  <c r="HO17" i="22"/>
  <c r="HQ17" i="22" s="1"/>
  <c r="HH17" i="22"/>
  <c r="HE17" i="22"/>
  <c r="HC17" i="22"/>
  <c r="HA17" i="22"/>
  <c r="GY17" i="22"/>
  <c r="GW17" i="22"/>
  <c r="GT17" i="22"/>
  <c r="GS17" i="22"/>
  <c r="GL17" i="22"/>
  <c r="GN17" i="22" s="1"/>
  <c r="GK17" i="22"/>
  <c r="GH17" i="22"/>
  <c r="GE17" i="22"/>
  <c r="GA17" i="22"/>
  <c r="FX17" i="22"/>
  <c r="FU17" i="22"/>
  <c r="FP17" i="22"/>
  <c r="FJ17" i="22"/>
  <c r="FH17" i="22"/>
  <c r="FF17" i="22"/>
  <c r="EY17" i="22"/>
  <c r="EU17" i="22"/>
  <c r="ET17" i="22"/>
  <c r="EM17" i="22"/>
  <c r="EQ17" i="22" s="1"/>
  <c r="EL17" i="22"/>
  <c r="EE17" i="22"/>
  <c r="EG17" i="22" s="1"/>
  <c r="ED17" i="22"/>
  <c r="EA17" i="22"/>
  <c r="DW17" i="22"/>
  <c r="DX17" i="22" s="1"/>
  <c r="DQ17" i="22"/>
  <c r="DN17" i="22"/>
  <c r="DI17" i="22"/>
  <c r="DB17" i="22"/>
  <c r="CX17" i="22"/>
  <c r="CW17" i="22"/>
  <c r="CP17" i="22"/>
  <c r="CN17" i="22"/>
  <c r="CL17" i="22"/>
  <c r="CI17" i="22"/>
  <c r="CE17" i="22"/>
  <c r="CA17" i="22"/>
  <c r="BZ17" i="22"/>
  <c r="BS17" i="22"/>
  <c r="BQ17" i="22"/>
  <c r="BO17" i="22"/>
  <c r="BL17" i="22"/>
  <c r="BG17" i="22"/>
  <c r="BC17" i="22"/>
  <c r="BB17" i="22"/>
  <c r="AY17" i="22"/>
  <c r="AQ17" i="22"/>
  <c r="AO17" i="22"/>
  <c r="AM17" i="22"/>
  <c r="AJ17" i="22"/>
  <c r="AD17" i="22"/>
  <c r="Z17" i="22"/>
  <c r="Y17" i="22"/>
  <c r="Q17" i="22"/>
  <c r="O17" i="22"/>
  <c r="M17" i="22"/>
  <c r="J17" i="22"/>
  <c r="G17" i="22"/>
  <c r="D17" i="22"/>
  <c r="HX16" i="22"/>
  <c r="HU16" i="22"/>
  <c r="HO16" i="22"/>
  <c r="HQ16" i="22" s="1"/>
  <c r="HH16" i="22"/>
  <c r="HE16" i="22"/>
  <c r="HC16" i="22"/>
  <c r="HA16" i="22"/>
  <c r="GY16" i="22"/>
  <c r="GW16" i="22"/>
  <c r="GT16" i="22"/>
  <c r="GS16" i="22"/>
  <c r="GL16" i="22"/>
  <c r="GN16" i="22" s="1"/>
  <c r="GK16" i="22"/>
  <c r="GH16" i="22"/>
  <c r="GE16" i="22"/>
  <c r="GA16" i="22"/>
  <c r="FX16" i="22"/>
  <c r="FU16" i="22"/>
  <c r="FP16" i="22"/>
  <c r="FJ16" i="22"/>
  <c r="FH16" i="22"/>
  <c r="FF16" i="22"/>
  <c r="EY16" i="22"/>
  <c r="EU16" i="22"/>
  <c r="ET16" i="22"/>
  <c r="EM16" i="22"/>
  <c r="EQ16" i="22" s="1"/>
  <c r="EL16" i="22"/>
  <c r="EE16" i="22"/>
  <c r="EG16" i="22" s="1"/>
  <c r="ED16" i="22"/>
  <c r="EA16" i="22"/>
  <c r="DW16" i="22"/>
  <c r="DX16" i="22" s="1"/>
  <c r="DQ16" i="22"/>
  <c r="DN16" i="22"/>
  <c r="DI16" i="22"/>
  <c r="DB16" i="22"/>
  <c r="CX16" i="22"/>
  <c r="CW16" i="22"/>
  <c r="CP16" i="22"/>
  <c r="CN16" i="22"/>
  <c r="CL16" i="22"/>
  <c r="CI16" i="22"/>
  <c r="CE16" i="22"/>
  <c r="CA16" i="22"/>
  <c r="BZ16" i="22"/>
  <c r="BS16" i="22"/>
  <c r="BQ16" i="22"/>
  <c r="BO16" i="22"/>
  <c r="BL16" i="22"/>
  <c r="BG16" i="22"/>
  <c r="BC16" i="22"/>
  <c r="BB16" i="22"/>
  <c r="AY16" i="22"/>
  <c r="AQ16" i="22"/>
  <c r="AO16" i="22"/>
  <c r="AM16" i="22"/>
  <c r="AJ16" i="22"/>
  <c r="AD16" i="22"/>
  <c r="Z16" i="22"/>
  <c r="Y16" i="22"/>
  <c r="Q16" i="22"/>
  <c r="O16" i="22"/>
  <c r="M16" i="22"/>
  <c r="J16" i="22"/>
  <c r="G16" i="22"/>
  <c r="D16" i="22"/>
  <c r="HX15" i="22"/>
  <c r="HU15" i="22"/>
  <c r="HO15" i="22"/>
  <c r="HQ15" i="22" s="1"/>
  <c r="HH15" i="22"/>
  <c r="HE15" i="22"/>
  <c r="HC15" i="22"/>
  <c r="HA15" i="22"/>
  <c r="GY15" i="22"/>
  <c r="GW15" i="22"/>
  <c r="GT15" i="22"/>
  <c r="GS15" i="22"/>
  <c r="GL15" i="22"/>
  <c r="GN15" i="22" s="1"/>
  <c r="GK15" i="22"/>
  <c r="GH15" i="22"/>
  <c r="GE15" i="22"/>
  <c r="GA15" i="22"/>
  <c r="FX15" i="22"/>
  <c r="FU15" i="22"/>
  <c r="FP15" i="22"/>
  <c r="FJ15" i="22"/>
  <c r="FH15" i="22"/>
  <c r="FF15" i="22"/>
  <c r="EY15" i="22"/>
  <c r="EU15" i="22"/>
  <c r="ET15" i="22"/>
  <c r="EM15" i="22"/>
  <c r="EL15" i="22"/>
  <c r="EE15" i="22"/>
  <c r="EG15" i="22" s="1"/>
  <c r="ED15" i="22"/>
  <c r="EA15" i="22"/>
  <c r="DW15" i="22"/>
  <c r="DX15" i="22" s="1"/>
  <c r="DQ15" i="22"/>
  <c r="DN15" i="22"/>
  <c r="DI15" i="22"/>
  <c r="DB15" i="22"/>
  <c r="CX15" i="22"/>
  <c r="CW15" i="22"/>
  <c r="CP15" i="22"/>
  <c r="CN15" i="22"/>
  <c r="CL15" i="22"/>
  <c r="CI15" i="22"/>
  <c r="CE15" i="22"/>
  <c r="CA15" i="22"/>
  <c r="BZ15" i="22"/>
  <c r="BS15" i="22"/>
  <c r="BQ15" i="22"/>
  <c r="BO15" i="22"/>
  <c r="BL15" i="22"/>
  <c r="BG15" i="22"/>
  <c r="BC15" i="22"/>
  <c r="BB15" i="22"/>
  <c r="AY15" i="22"/>
  <c r="AQ15" i="22"/>
  <c r="AO15" i="22"/>
  <c r="AM15" i="22"/>
  <c r="AJ15" i="22"/>
  <c r="AD15" i="22"/>
  <c r="Z15" i="22"/>
  <c r="Y15" i="22"/>
  <c r="Q15" i="22"/>
  <c r="O15" i="22"/>
  <c r="M15" i="22"/>
  <c r="J15" i="22"/>
  <c r="G15" i="22"/>
  <c r="D15" i="22"/>
  <c r="HX14" i="22"/>
  <c r="HU14" i="22"/>
  <c r="HO14" i="22"/>
  <c r="HQ14" i="22" s="1"/>
  <c r="HH14" i="22"/>
  <c r="HE14" i="22"/>
  <c r="HC14" i="22"/>
  <c r="HA14" i="22"/>
  <c r="GY14" i="22"/>
  <c r="GW14" i="22"/>
  <c r="GT14" i="22"/>
  <c r="GS14" i="22"/>
  <c r="GL14" i="22"/>
  <c r="GN14" i="22" s="1"/>
  <c r="GK14" i="22"/>
  <c r="GH14" i="22"/>
  <c r="GE14" i="22"/>
  <c r="GA14" i="22"/>
  <c r="FX14" i="22"/>
  <c r="FU14" i="22"/>
  <c r="FP14" i="22"/>
  <c r="FJ14" i="22"/>
  <c r="FH14" i="22"/>
  <c r="FF14" i="22"/>
  <c r="EY14" i="22"/>
  <c r="EU14" i="22"/>
  <c r="ET14" i="22"/>
  <c r="EM14" i="22"/>
  <c r="EQ14" i="22" s="1"/>
  <c r="EL14" i="22"/>
  <c r="EE14" i="22"/>
  <c r="EG14" i="22" s="1"/>
  <c r="ED14" i="22"/>
  <c r="EA14" i="22"/>
  <c r="DW14" i="22"/>
  <c r="DX14" i="22" s="1"/>
  <c r="DQ14" i="22"/>
  <c r="DN14" i="22"/>
  <c r="DI14" i="22"/>
  <c r="DB14" i="22"/>
  <c r="CX14" i="22"/>
  <c r="CW14" i="22"/>
  <c r="CP14" i="22"/>
  <c r="CN14" i="22"/>
  <c r="CL14" i="22"/>
  <c r="CI14" i="22"/>
  <c r="CE14" i="22"/>
  <c r="CA14" i="22"/>
  <c r="BZ14" i="22"/>
  <c r="BS14" i="22"/>
  <c r="BQ14" i="22"/>
  <c r="BO14" i="22"/>
  <c r="BL14" i="22"/>
  <c r="BG14" i="22"/>
  <c r="BC14" i="22"/>
  <c r="BB14" i="22"/>
  <c r="AY14" i="22"/>
  <c r="AQ14" i="22"/>
  <c r="AO14" i="22"/>
  <c r="AM14" i="22"/>
  <c r="AJ14" i="22"/>
  <c r="AD14" i="22"/>
  <c r="Z14" i="22"/>
  <c r="Y14" i="22"/>
  <c r="Q14" i="22"/>
  <c r="O14" i="22"/>
  <c r="M14" i="22"/>
  <c r="J14" i="22"/>
  <c r="G14" i="22"/>
  <c r="D14" i="22"/>
  <c r="HX13" i="22"/>
  <c r="HU13" i="22"/>
  <c r="HO13" i="22"/>
  <c r="HQ13" i="22" s="1"/>
  <c r="HH13" i="22"/>
  <c r="HE13" i="22"/>
  <c r="HC13" i="22"/>
  <c r="HA13" i="22"/>
  <c r="GY13" i="22"/>
  <c r="GW13" i="22"/>
  <c r="GT13" i="22"/>
  <c r="GS13" i="22"/>
  <c r="GL13" i="22"/>
  <c r="GN13" i="22" s="1"/>
  <c r="GK13" i="22"/>
  <c r="GH13" i="22"/>
  <c r="GE13" i="22"/>
  <c r="GA13" i="22"/>
  <c r="FX13" i="22"/>
  <c r="FU13" i="22"/>
  <c r="FP13" i="22"/>
  <c r="FJ13" i="22"/>
  <c r="FH13" i="22"/>
  <c r="FF13" i="22"/>
  <c r="EY13" i="22"/>
  <c r="EU13" i="22"/>
  <c r="ET13" i="22"/>
  <c r="EM13" i="22"/>
  <c r="EQ13" i="22" s="1"/>
  <c r="EL13" i="22"/>
  <c r="EE13" i="22"/>
  <c r="EG13" i="22" s="1"/>
  <c r="ED13" i="22"/>
  <c r="EA13" i="22"/>
  <c r="DW13" i="22"/>
  <c r="DX13" i="22" s="1"/>
  <c r="DQ13" i="22"/>
  <c r="DN13" i="22"/>
  <c r="DI13" i="22"/>
  <c r="DB13" i="22"/>
  <c r="CX13" i="22"/>
  <c r="CW13" i="22"/>
  <c r="CP13" i="22"/>
  <c r="CL13" i="22"/>
  <c r="CI13" i="22"/>
  <c r="CE13" i="22"/>
  <c r="CA13" i="22"/>
  <c r="BZ13" i="22"/>
  <c r="BS13" i="22"/>
  <c r="BQ13" i="22"/>
  <c r="BO13" i="22"/>
  <c r="BL13" i="22"/>
  <c r="BG13" i="22"/>
  <c r="BC13" i="22"/>
  <c r="BB13" i="22"/>
  <c r="AY13" i="22"/>
  <c r="AQ13" i="22"/>
  <c r="AO13" i="22"/>
  <c r="AM13" i="22"/>
  <c r="AJ13" i="22"/>
  <c r="AD13" i="22"/>
  <c r="Z13" i="22"/>
  <c r="Y13" i="22"/>
  <c r="Q13" i="22"/>
  <c r="O13" i="22"/>
  <c r="M13" i="22"/>
  <c r="J13" i="22"/>
  <c r="G13" i="22"/>
  <c r="D13" i="22"/>
  <c r="HX12" i="22"/>
  <c r="HU12" i="22"/>
  <c r="HO12" i="22"/>
  <c r="HQ12" i="22" s="1"/>
  <c r="HH12" i="22"/>
  <c r="HE12" i="22"/>
  <c r="HC12" i="22"/>
  <c r="HA12" i="22"/>
  <c r="GY12" i="22"/>
  <c r="GW12" i="22"/>
  <c r="GT12" i="22"/>
  <c r="GS12" i="22"/>
  <c r="GL12" i="22"/>
  <c r="GN12" i="22" s="1"/>
  <c r="GK12" i="22"/>
  <c r="GH12" i="22"/>
  <c r="GE12" i="22"/>
  <c r="GA12" i="22"/>
  <c r="FX12" i="22"/>
  <c r="FU12" i="22"/>
  <c r="FP12" i="22"/>
  <c r="FJ12" i="22"/>
  <c r="FH12" i="22"/>
  <c r="FF12" i="22"/>
  <c r="EY12" i="22"/>
  <c r="EU12" i="22"/>
  <c r="ET12" i="22"/>
  <c r="EM12" i="22"/>
  <c r="EQ12" i="22" s="1"/>
  <c r="EL12" i="22"/>
  <c r="EE12" i="22"/>
  <c r="EG12" i="22" s="1"/>
  <c r="ED12" i="22"/>
  <c r="EA12" i="22"/>
  <c r="DW12" i="22"/>
  <c r="DX12" i="22" s="1"/>
  <c r="DQ12" i="22"/>
  <c r="DN12" i="22"/>
  <c r="DI12" i="22"/>
  <c r="DB12" i="22"/>
  <c r="CX12" i="22"/>
  <c r="CW12" i="22"/>
  <c r="CP12" i="22"/>
  <c r="CL12" i="22"/>
  <c r="CI12" i="22"/>
  <c r="CE12" i="22"/>
  <c r="CA12" i="22"/>
  <c r="BZ12" i="22"/>
  <c r="BS12" i="22"/>
  <c r="BQ12" i="22"/>
  <c r="BO12" i="22"/>
  <c r="BL12" i="22"/>
  <c r="BG12" i="22"/>
  <c r="BC12" i="22"/>
  <c r="BB12" i="22"/>
  <c r="AY12" i="22"/>
  <c r="AQ12" i="22"/>
  <c r="AO12" i="22"/>
  <c r="AM12" i="22"/>
  <c r="AJ12" i="22"/>
  <c r="AD12" i="22"/>
  <c r="Z12" i="22"/>
  <c r="Y12" i="22"/>
  <c r="Q12" i="22"/>
  <c r="O12" i="22"/>
  <c r="M12" i="22"/>
  <c r="J12" i="22"/>
  <c r="G12" i="22"/>
  <c r="D12" i="22"/>
  <c r="HX11" i="22"/>
  <c r="HU11" i="22"/>
  <c r="HO11" i="22"/>
  <c r="HQ11" i="22" s="1"/>
  <c r="HH11" i="22"/>
  <c r="HE11" i="22"/>
  <c r="HC11" i="22"/>
  <c r="HA11" i="22"/>
  <c r="GY11" i="22"/>
  <c r="GW11" i="22"/>
  <c r="GT11" i="22"/>
  <c r="GS11" i="22"/>
  <c r="GL11" i="22"/>
  <c r="GN11" i="22" s="1"/>
  <c r="GK11" i="22"/>
  <c r="GH11" i="22"/>
  <c r="GE11" i="22"/>
  <c r="GA11" i="22"/>
  <c r="FX11" i="22"/>
  <c r="FU11" i="22"/>
  <c r="FP11" i="22"/>
  <c r="FJ11" i="22"/>
  <c r="FH11" i="22"/>
  <c r="FF11" i="22"/>
  <c r="EY11" i="22"/>
  <c r="EU11" i="22"/>
  <c r="ET11" i="22"/>
  <c r="EM11" i="22"/>
  <c r="EQ11" i="22" s="1"/>
  <c r="EL11" i="22"/>
  <c r="EE11" i="22"/>
  <c r="EG11" i="22" s="1"/>
  <c r="ED11" i="22"/>
  <c r="EA11" i="22"/>
  <c r="DW11" i="22"/>
  <c r="DX11" i="22" s="1"/>
  <c r="DQ11" i="22"/>
  <c r="DN11" i="22"/>
  <c r="DI11" i="22"/>
  <c r="DB11" i="22"/>
  <c r="CX11" i="22"/>
  <c r="CW11" i="22"/>
  <c r="CP11" i="22"/>
  <c r="CL11" i="22"/>
  <c r="CI11" i="22"/>
  <c r="CE11" i="22"/>
  <c r="CA11" i="22"/>
  <c r="BZ11" i="22"/>
  <c r="BS11" i="22"/>
  <c r="BQ11" i="22"/>
  <c r="BO11" i="22"/>
  <c r="BL11" i="22"/>
  <c r="BG11" i="22"/>
  <c r="BC11" i="22"/>
  <c r="BB11" i="22"/>
  <c r="AY11" i="22"/>
  <c r="AQ11" i="22"/>
  <c r="AO11" i="22"/>
  <c r="AM11" i="22"/>
  <c r="AJ11" i="22"/>
  <c r="AD11" i="22"/>
  <c r="Z11" i="22"/>
  <c r="Y11" i="22"/>
  <c r="Q11" i="22"/>
  <c r="O11" i="22"/>
  <c r="M11" i="22"/>
  <c r="J11" i="22"/>
  <c r="G11" i="22"/>
  <c r="D11" i="22"/>
  <c r="HX10" i="22"/>
  <c r="HU10" i="22"/>
  <c r="HO10" i="22"/>
  <c r="HQ10" i="22" s="1"/>
  <c r="HH10" i="22"/>
  <c r="HE10" i="22"/>
  <c r="HC10" i="22"/>
  <c r="HA10" i="22"/>
  <c r="GY10" i="22"/>
  <c r="GW10" i="22"/>
  <c r="GT10" i="22"/>
  <c r="GS10" i="22"/>
  <c r="GL10" i="22"/>
  <c r="GN10" i="22" s="1"/>
  <c r="GK10" i="22"/>
  <c r="GH10" i="22"/>
  <c r="GE10" i="22"/>
  <c r="GA10" i="22"/>
  <c r="FX10" i="22"/>
  <c r="FU10" i="22"/>
  <c r="FP10" i="22"/>
  <c r="FJ10" i="22"/>
  <c r="FH10" i="22"/>
  <c r="FF10" i="22"/>
  <c r="EY10" i="22"/>
  <c r="EU10" i="22"/>
  <c r="ET10" i="22"/>
  <c r="EM10" i="22"/>
  <c r="EQ10" i="22" s="1"/>
  <c r="EL10" i="22"/>
  <c r="EE10" i="22"/>
  <c r="EG10" i="22" s="1"/>
  <c r="ED10" i="22"/>
  <c r="EA10" i="22"/>
  <c r="DW10" i="22"/>
  <c r="DX10" i="22" s="1"/>
  <c r="DQ10" i="22"/>
  <c r="DN10" i="22"/>
  <c r="DI10" i="22"/>
  <c r="DB10" i="22"/>
  <c r="CX10" i="22"/>
  <c r="CW10" i="22"/>
  <c r="CP10" i="22"/>
  <c r="CL10" i="22"/>
  <c r="CI10" i="22"/>
  <c r="CE10" i="22"/>
  <c r="CA10" i="22"/>
  <c r="BZ10" i="22"/>
  <c r="BS10" i="22"/>
  <c r="BQ10" i="22"/>
  <c r="BO10" i="22"/>
  <c r="BL10" i="22"/>
  <c r="BG10" i="22"/>
  <c r="BC10" i="22"/>
  <c r="BB10" i="22"/>
  <c r="AY10" i="22"/>
  <c r="AQ10" i="22"/>
  <c r="AO10" i="22"/>
  <c r="AM10" i="22"/>
  <c r="AJ10" i="22"/>
  <c r="AD10" i="22"/>
  <c r="Z10" i="22"/>
  <c r="Y10" i="22"/>
  <c r="Q10" i="22"/>
  <c r="O10" i="22"/>
  <c r="M10" i="22"/>
  <c r="J10" i="22"/>
  <c r="G10" i="22"/>
  <c r="D10" i="22"/>
  <c r="HX9" i="22"/>
  <c r="HU9" i="22"/>
  <c r="HO9" i="22"/>
  <c r="HQ9" i="22" s="1"/>
  <c r="HH9" i="22"/>
  <c r="HE9" i="22"/>
  <c r="HC9" i="22"/>
  <c r="HA9" i="22"/>
  <c r="GY9" i="22"/>
  <c r="GW9" i="22"/>
  <c r="GT9" i="22"/>
  <c r="GS9" i="22"/>
  <c r="GL9" i="22"/>
  <c r="GN9" i="22" s="1"/>
  <c r="GK9" i="22"/>
  <c r="GH9" i="22"/>
  <c r="GE9" i="22"/>
  <c r="GA9" i="22"/>
  <c r="FX9" i="22"/>
  <c r="FU9" i="22"/>
  <c r="FP9" i="22"/>
  <c r="FJ9" i="22"/>
  <c r="FH9" i="22"/>
  <c r="FF9" i="22"/>
  <c r="EY9" i="22"/>
  <c r="EU9" i="22"/>
  <c r="ET9" i="22"/>
  <c r="EM9" i="22"/>
  <c r="EQ9" i="22" s="1"/>
  <c r="EL9" i="22"/>
  <c r="EE9" i="22"/>
  <c r="EG9" i="22" s="1"/>
  <c r="ED9" i="22"/>
  <c r="EA9" i="22"/>
  <c r="DW9" i="22"/>
  <c r="DX9" i="22" s="1"/>
  <c r="DQ9" i="22"/>
  <c r="DN9" i="22"/>
  <c r="DI9" i="22"/>
  <c r="DB9" i="22"/>
  <c r="CX9" i="22"/>
  <c r="CW9" i="22"/>
  <c r="CP9" i="22"/>
  <c r="CL9" i="22"/>
  <c r="CI9" i="22"/>
  <c r="CE9" i="22"/>
  <c r="CA9" i="22"/>
  <c r="BZ9" i="22"/>
  <c r="BS9" i="22"/>
  <c r="BQ9" i="22"/>
  <c r="BO9" i="22"/>
  <c r="BL9" i="22"/>
  <c r="BG9" i="22"/>
  <c r="BC9" i="22"/>
  <c r="BB9" i="22"/>
  <c r="AY9" i="22"/>
  <c r="AQ9" i="22"/>
  <c r="AO9" i="22"/>
  <c r="AM9" i="22"/>
  <c r="AJ9" i="22"/>
  <c r="AD9" i="22"/>
  <c r="Z9" i="22"/>
  <c r="Y9" i="22"/>
  <c r="Q9" i="22"/>
  <c r="O9" i="22"/>
  <c r="M9" i="22"/>
  <c r="J9" i="22"/>
  <c r="G9" i="22"/>
  <c r="D9" i="22"/>
  <c r="HX8" i="22"/>
  <c r="HU8" i="22"/>
  <c r="HO8" i="22"/>
  <c r="HQ8" i="22" s="1"/>
  <c r="HH8" i="22"/>
  <c r="HE8" i="22"/>
  <c r="HC8" i="22"/>
  <c r="HA8" i="22"/>
  <c r="GY8" i="22"/>
  <c r="GW8" i="22"/>
  <c r="GT8" i="22"/>
  <c r="GS8" i="22"/>
  <c r="GL8" i="22"/>
  <c r="GN8" i="22" s="1"/>
  <c r="GK8" i="22"/>
  <c r="GH8" i="22"/>
  <c r="GE8" i="22"/>
  <c r="GA8" i="22"/>
  <c r="FX8" i="22"/>
  <c r="FU8" i="22"/>
  <c r="FP8" i="22"/>
  <c r="FJ8" i="22"/>
  <c r="FH8" i="22"/>
  <c r="FF8" i="22"/>
  <c r="EY8" i="22"/>
  <c r="EU8" i="22"/>
  <c r="ET8" i="22"/>
  <c r="EM8" i="22"/>
  <c r="EQ8" i="22" s="1"/>
  <c r="EL8" i="22"/>
  <c r="EE8" i="22"/>
  <c r="EG8" i="22" s="1"/>
  <c r="ED8" i="22"/>
  <c r="EA8" i="22"/>
  <c r="DW8" i="22"/>
  <c r="DX8" i="22" s="1"/>
  <c r="DQ8" i="22"/>
  <c r="DN8" i="22"/>
  <c r="DI8" i="22"/>
  <c r="DB8" i="22"/>
  <c r="CX8" i="22"/>
  <c r="CW8" i="22"/>
  <c r="CP8" i="22"/>
  <c r="CL8" i="22"/>
  <c r="CI8" i="22"/>
  <c r="CE8" i="22"/>
  <c r="CA8" i="22"/>
  <c r="BZ8" i="22"/>
  <c r="BS8" i="22"/>
  <c r="BQ8" i="22"/>
  <c r="BO8" i="22"/>
  <c r="BL8" i="22"/>
  <c r="BG8" i="22"/>
  <c r="BC8" i="22"/>
  <c r="BB8" i="22"/>
  <c r="AY8" i="22"/>
  <c r="AQ8" i="22"/>
  <c r="AO8" i="22"/>
  <c r="AM8" i="22"/>
  <c r="AJ8" i="22"/>
  <c r="AD8" i="22"/>
  <c r="Z8" i="22"/>
  <c r="Y8" i="22"/>
  <c r="Q8" i="22"/>
  <c r="O8" i="22"/>
  <c r="M8" i="22"/>
  <c r="J8" i="22"/>
  <c r="G8" i="22"/>
  <c r="D8" i="22"/>
  <c r="HX7" i="22"/>
  <c r="HX38" i="22" s="1"/>
  <c r="HU7" i="22"/>
  <c r="HO7" i="22"/>
  <c r="HQ7" i="22" s="1"/>
  <c r="HH7" i="22"/>
  <c r="HE7" i="22"/>
  <c r="HC7" i="22"/>
  <c r="HA7" i="22"/>
  <c r="GY7" i="22"/>
  <c r="GW7" i="22"/>
  <c r="GT7" i="22"/>
  <c r="GS7" i="22"/>
  <c r="GL7" i="22"/>
  <c r="GK7" i="22"/>
  <c r="GH7" i="22"/>
  <c r="GE7" i="22"/>
  <c r="GA7" i="22"/>
  <c r="FX7" i="22"/>
  <c r="FU7" i="22"/>
  <c r="FP7" i="22"/>
  <c r="FJ7" i="22"/>
  <c r="FH7" i="22"/>
  <c r="FF7" i="22"/>
  <c r="EY7" i="22"/>
  <c r="EU7" i="22"/>
  <c r="ET7" i="22"/>
  <c r="EM7" i="22"/>
  <c r="EL7" i="22"/>
  <c r="EE7" i="22"/>
  <c r="EG7" i="22" s="1"/>
  <c r="ED7" i="22"/>
  <c r="EA7" i="22"/>
  <c r="DW7" i="22"/>
  <c r="DQ7" i="22"/>
  <c r="DN7" i="22"/>
  <c r="DI7" i="22"/>
  <c r="DB7" i="22"/>
  <c r="CX7" i="22"/>
  <c r="CW7" i="22"/>
  <c r="CP7" i="22"/>
  <c r="CL7" i="22"/>
  <c r="CI7" i="22"/>
  <c r="CE7" i="22"/>
  <c r="CA7" i="22"/>
  <c r="BZ7" i="22"/>
  <c r="BS7" i="22"/>
  <c r="BQ7" i="22"/>
  <c r="BO7" i="22"/>
  <c r="BL7" i="22"/>
  <c r="BG7" i="22"/>
  <c r="BC7" i="22"/>
  <c r="BB7" i="22"/>
  <c r="AY7" i="22"/>
  <c r="AQ7" i="22"/>
  <c r="AO7" i="22"/>
  <c r="AM7" i="22"/>
  <c r="AJ7" i="22"/>
  <c r="AD7" i="22"/>
  <c r="Z7" i="22"/>
  <c r="Y7" i="22"/>
  <c r="Q7" i="22"/>
  <c r="O7" i="22"/>
  <c r="M7" i="22"/>
  <c r="J7" i="22"/>
  <c r="G7" i="22"/>
  <c r="D7" i="22"/>
  <c r="DO8" i="21"/>
  <c r="DO9" i="21"/>
  <c r="DO10" i="21"/>
  <c r="DO11" i="21"/>
  <c r="DO12" i="21"/>
  <c r="DO13" i="21"/>
  <c r="DO14" i="21"/>
  <c r="DO15" i="21"/>
  <c r="DO16" i="21"/>
  <c r="DO17" i="21"/>
  <c r="DO18" i="21"/>
  <c r="DO19" i="21"/>
  <c r="DO20" i="21"/>
  <c r="DO21" i="21"/>
  <c r="DO22" i="21"/>
  <c r="DO23" i="21"/>
  <c r="DO24" i="21"/>
  <c r="DO25" i="21"/>
  <c r="DO26" i="21"/>
  <c r="DO27" i="21"/>
  <c r="DO28" i="21"/>
  <c r="DO29" i="21"/>
  <c r="DO30" i="21"/>
  <c r="DO31" i="21"/>
  <c r="DO32" i="21"/>
  <c r="DO33" i="21"/>
  <c r="DO34" i="21"/>
  <c r="DO35" i="21"/>
  <c r="DO36" i="21"/>
  <c r="DO37" i="21"/>
  <c r="DO7" i="21"/>
  <c r="DI38" i="21"/>
  <c r="DG38" i="21"/>
  <c r="DC38" i="21"/>
  <c r="DE38" i="21"/>
  <c r="FC38" i="22" l="1"/>
  <c r="GE38" i="22"/>
  <c r="GH38" i="22"/>
  <c r="DI38" i="22"/>
  <c r="GA38" i="22"/>
  <c r="GW38" i="22"/>
  <c r="AG38" i="22"/>
  <c r="FX38" i="22"/>
  <c r="M38" i="22"/>
  <c r="FU38" i="22"/>
  <c r="GK38" i="22"/>
  <c r="CN38" i="22"/>
  <c r="EQ18" i="22"/>
  <c r="EO12" i="22"/>
  <c r="GY38" i="22"/>
  <c r="HA38" i="22"/>
  <c r="HE38" i="22"/>
  <c r="BB38" i="22"/>
  <c r="AQ38" i="22"/>
  <c r="EL38" i="22"/>
  <c r="EY38" i="22"/>
  <c r="FH38" i="22"/>
  <c r="Y38" i="22"/>
  <c r="J38" i="22"/>
  <c r="BS38" i="22"/>
  <c r="CP38" i="22"/>
  <c r="ET38" i="22"/>
  <c r="HC38" i="22"/>
  <c r="CW38" i="22"/>
  <c r="CL38" i="22"/>
  <c r="BG38" i="22"/>
  <c r="Q38" i="22"/>
  <c r="AY38" i="22"/>
  <c r="EO9" i="22"/>
  <c r="DB38" i="22"/>
  <c r="DN38" i="22"/>
  <c r="GT38" i="22"/>
  <c r="GS38" i="22"/>
  <c r="HH38" i="22"/>
  <c r="FP38" i="22"/>
  <c r="FF38" i="22"/>
  <c r="FJ38" i="22"/>
  <c r="EA38" i="22"/>
  <c r="EO8" i="22"/>
  <c r="EO11" i="22"/>
  <c r="ED38" i="22"/>
  <c r="EM38" i="22"/>
  <c r="EQ38" i="22" s="1"/>
  <c r="EO10" i="22"/>
  <c r="EO13" i="22"/>
  <c r="EQ23" i="22"/>
  <c r="EO19" i="22"/>
  <c r="EQ26" i="22"/>
  <c r="EO14" i="22"/>
  <c r="EO7" i="22"/>
  <c r="EQ7" i="22"/>
  <c r="DQ38" i="22"/>
  <c r="CE38" i="22"/>
  <c r="CX38" i="22"/>
  <c r="CI38" i="22"/>
  <c r="BZ38" i="22"/>
  <c r="BL38" i="22"/>
  <c r="BQ38" i="22"/>
  <c r="AM38" i="22"/>
  <c r="AL42" i="22"/>
  <c r="AO38" i="22"/>
  <c r="BC38" i="22"/>
  <c r="AJ38" i="22"/>
  <c r="D38" i="22"/>
  <c r="O38" i="22"/>
  <c r="EQ21" i="22"/>
  <c r="EO21" i="22"/>
  <c r="EO31" i="22"/>
  <c r="EQ24" i="22"/>
  <c r="EO24" i="22"/>
  <c r="EQ37" i="22"/>
  <c r="EO37" i="22"/>
  <c r="Z38" i="22"/>
  <c r="EU38" i="22"/>
  <c r="GL38" i="22"/>
  <c r="GN38" i="22" s="1"/>
  <c r="EO20" i="22"/>
  <c r="EQ29" i="22"/>
  <c r="EO29" i="22"/>
  <c r="DR38" i="22"/>
  <c r="HQ38" i="22"/>
  <c r="CA38" i="22"/>
  <c r="DW38" i="22"/>
  <c r="DX38" i="22" s="1"/>
  <c r="EO35" i="22"/>
  <c r="EQ15" i="22"/>
  <c r="EO15" i="22"/>
  <c r="EO27" i="22"/>
  <c r="FQ38" i="22"/>
  <c r="EQ33" i="22"/>
  <c r="EO33" i="22"/>
  <c r="HO38" i="22"/>
  <c r="EO16" i="22"/>
  <c r="EO25" i="22"/>
  <c r="EO17" i="22"/>
  <c r="EO30" i="22"/>
  <c r="EO34" i="22"/>
  <c r="DX7" i="22"/>
  <c r="GN7" i="22"/>
  <c r="EE38" i="22"/>
  <c r="EG38" i="22" s="1"/>
  <c r="AD38" i="22"/>
  <c r="EO22" i="22"/>
  <c r="EO28" i="22"/>
  <c r="EO32" i="22"/>
  <c r="EO36" i="22"/>
  <c r="CX8" i="21"/>
  <c r="CX9" i="21"/>
  <c r="CX10" i="21"/>
  <c r="CX11" i="21"/>
  <c r="CX12" i="21"/>
  <c r="CX13" i="21"/>
  <c r="CX14" i="21"/>
  <c r="CX15" i="21"/>
  <c r="CX16" i="21"/>
  <c r="CX17" i="21"/>
  <c r="CX18" i="21"/>
  <c r="CX19" i="21"/>
  <c r="CX20" i="21"/>
  <c r="CX21" i="21"/>
  <c r="CX22" i="21"/>
  <c r="CX23" i="21"/>
  <c r="CX24" i="21"/>
  <c r="CX25" i="21"/>
  <c r="CX26" i="21"/>
  <c r="CX27" i="21"/>
  <c r="CX28" i="21"/>
  <c r="CX29" i="21"/>
  <c r="CX30" i="21"/>
  <c r="CX31" i="21"/>
  <c r="CX32" i="21"/>
  <c r="CX33" i="21"/>
  <c r="CX34" i="21"/>
  <c r="CX35" i="21"/>
  <c r="CX36" i="21"/>
  <c r="CX37" i="21"/>
  <c r="CX7" i="21"/>
  <c r="EO38" i="22" l="1"/>
  <c r="FN16" i="21"/>
  <c r="FJ38" i="21"/>
  <c r="FH38" i="21" l="1"/>
  <c r="FI38" i="21"/>
  <c r="CQ38" i="21" l="1"/>
  <c r="CS38" i="21"/>
  <c r="CT38" i="21"/>
  <c r="AR38" i="21" l="1"/>
  <c r="AS38" i="21"/>
  <c r="AT38" i="21"/>
  <c r="AU38" i="21"/>
  <c r="BC28" i="21" l="1"/>
  <c r="AG29" i="21"/>
  <c r="AG30" i="21"/>
  <c r="AG31" i="21"/>
  <c r="AG32" i="21"/>
  <c r="AG33" i="21"/>
  <c r="AG34" i="21"/>
  <c r="AG35" i="21"/>
  <c r="AG36" i="21"/>
  <c r="AG37" i="21"/>
  <c r="AE38" i="21"/>
  <c r="AF38" i="21"/>
  <c r="AG38" i="21" s="1"/>
  <c r="AG28" i="21"/>
  <c r="BU38" i="21" l="1"/>
  <c r="BV38" i="21"/>
  <c r="BW38" i="21"/>
  <c r="AY7" i="21" l="1"/>
  <c r="AY8" i="21"/>
  <c r="AY9" i="21"/>
  <c r="AY10" i="21"/>
  <c r="AY11" i="21"/>
  <c r="AY12" i="21"/>
  <c r="AY13" i="21"/>
  <c r="AY14" i="21"/>
  <c r="AY15" i="21"/>
  <c r="AY16" i="21"/>
  <c r="AY17" i="21"/>
  <c r="AY18" i="21"/>
  <c r="AY19" i="21"/>
  <c r="AY20" i="21"/>
  <c r="AY21" i="21"/>
  <c r="AY22" i="21"/>
  <c r="AY23" i="21"/>
  <c r="AY24" i="21"/>
  <c r="AY25" i="21"/>
  <c r="AY26" i="21"/>
  <c r="AY27" i="21"/>
  <c r="ER37" i="21" l="1"/>
  <c r="ER8" i="21"/>
  <c r="ER9" i="21"/>
  <c r="ER10" i="21"/>
  <c r="ER11" i="21"/>
  <c r="ER12" i="21"/>
  <c r="ER13" i="21"/>
  <c r="ER14" i="21"/>
  <c r="ER15" i="21"/>
  <c r="ER16" i="21"/>
  <c r="ER17" i="21"/>
  <c r="ER18" i="21"/>
  <c r="ER19" i="21"/>
  <c r="ER20" i="21"/>
  <c r="ER21" i="21"/>
  <c r="ER22" i="21"/>
  <c r="ER23" i="21"/>
  <c r="ER24" i="21"/>
  <c r="ER25" i="21"/>
  <c r="ER26" i="21"/>
  <c r="ER27" i="21"/>
  <c r="ER28" i="21"/>
  <c r="ER29" i="21"/>
  <c r="ER30" i="21"/>
  <c r="ER31" i="21"/>
  <c r="ER32" i="21"/>
  <c r="ER33" i="21"/>
  <c r="ER34" i="21"/>
  <c r="ER35" i="21"/>
  <c r="ER36" i="21"/>
  <c r="ER7" i="21"/>
  <c r="DS38" i="21"/>
  <c r="DT8" i="21"/>
  <c r="DU8" i="21" s="1"/>
  <c r="DT9" i="21"/>
  <c r="DU9" i="21" s="1"/>
  <c r="DT10" i="21"/>
  <c r="DU10" i="21" s="1"/>
  <c r="DT11" i="21"/>
  <c r="DU11" i="21" s="1"/>
  <c r="DT12" i="21"/>
  <c r="DU12" i="21" s="1"/>
  <c r="DT13" i="21"/>
  <c r="DU13" i="21" s="1"/>
  <c r="DT14" i="21"/>
  <c r="DU14" i="21" s="1"/>
  <c r="DT15" i="21"/>
  <c r="DU15" i="21" s="1"/>
  <c r="DT16" i="21"/>
  <c r="DU16" i="21" s="1"/>
  <c r="DT17" i="21"/>
  <c r="DU17" i="21" s="1"/>
  <c r="DT18" i="21"/>
  <c r="DU18" i="21" s="1"/>
  <c r="DT19" i="21"/>
  <c r="DU19" i="21" s="1"/>
  <c r="DT20" i="21"/>
  <c r="DU20" i="21" s="1"/>
  <c r="DT21" i="21"/>
  <c r="DU21" i="21" s="1"/>
  <c r="DT22" i="21"/>
  <c r="DU22" i="21" s="1"/>
  <c r="DT23" i="21"/>
  <c r="DU23" i="21" s="1"/>
  <c r="DT24" i="21"/>
  <c r="DU24" i="21" s="1"/>
  <c r="DT25" i="21"/>
  <c r="DU25" i="21" s="1"/>
  <c r="DT26" i="21"/>
  <c r="DU26" i="21" s="1"/>
  <c r="DT27" i="21"/>
  <c r="DU27" i="21" s="1"/>
  <c r="DT28" i="21"/>
  <c r="DU28" i="21" s="1"/>
  <c r="DT29" i="21"/>
  <c r="DU29" i="21" s="1"/>
  <c r="DT30" i="21"/>
  <c r="DU30" i="21" s="1"/>
  <c r="DT31" i="21"/>
  <c r="DU31" i="21" s="1"/>
  <c r="DT32" i="21"/>
  <c r="DU32" i="21" s="1"/>
  <c r="DT33" i="21"/>
  <c r="DU33" i="21" s="1"/>
  <c r="DT34" i="21"/>
  <c r="DU34" i="21" s="1"/>
  <c r="DT35" i="21"/>
  <c r="DU35" i="21" s="1"/>
  <c r="DT36" i="21"/>
  <c r="DU36" i="21" s="1"/>
  <c r="DT37" i="21"/>
  <c r="DU37" i="21" s="1"/>
  <c r="DT7" i="21"/>
  <c r="DU7" i="21" s="1"/>
  <c r="DV38" i="21"/>
  <c r="DT38" i="21" l="1"/>
  <c r="AO14" i="21" l="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O29" i="21"/>
  <c r="AO30" i="21"/>
  <c r="AO31" i="21"/>
  <c r="AO32" i="21"/>
  <c r="AO33" i="21"/>
  <c r="AO34" i="21"/>
  <c r="AO35" i="21"/>
  <c r="AO36" i="21"/>
  <c r="AO37" i="21"/>
  <c r="AQ14" i="21"/>
  <c r="AQ15" i="21"/>
  <c r="AQ16" i="21"/>
  <c r="AQ17" i="21"/>
  <c r="AQ18" i="21"/>
  <c r="AQ19" i="21"/>
  <c r="AQ20" i="21"/>
  <c r="AQ21" i="21"/>
  <c r="AQ22" i="21"/>
  <c r="AQ23" i="21"/>
  <c r="AQ24" i="21"/>
  <c r="AQ25" i="21"/>
  <c r="AQ26" i="21"/>
  <c r="AQ27" i="21"/>
  <c r="AQ28" i="21"/>
  <c r="AQ29" i="21"/>
  <c r="AQ30" i="21"/>
  <c r="AQ31" i="21"/>
  <c r="AQ32" i="21"/>
  <c r="AQ33" i="21"/>
  <c r="AQ34" i="21"/>
  <c r="AQ35" i="21"/>
  <c r="AQ36" i="21"/>
  <c r="AQ37" i="21"/>
  <c r="ER38" i="21" l="1"/>
  <c r="BC8" i="21"/>
  <c r="BC9" i="21"/>
  <c r="BC10" i="21"/>
  <c r="BC11" i="21"/>
  <c r="BC12" i="21"/>
  <c r="BC13" i="21"/>
  <c r="BC14" i="21"/>
  <c r="BC15" i="21"/>
  <c r="BC16" i="21"/>
  <c r="BC17" i="21"/>
  <c r="BC18" i="21"/>
  <c r="BC19" i="21"/>
  <c r="DN19" i="21" l="1"/>
  <c r="DN18" i="21"/>
  <c r="FN8" i="21" l="1"/>
  <c r="FN9" i="21"/>
  <c r="FN10" i="21"/>
  <c r="FN11" i="21"/>
  <c r="FN12" i="21"/>
  <c r="FN13" i="21"/>
  <c r="FN14" i="21"/>
  <c r="FN15" i="21"/>
  <c r="FN17" i="21"/>
  <c r="FN18" i="21"/>
  <c r="FN19" i="21"/>
  <c r="FN20" i="21"/>
  <c r="FN21" i="21"/>
  <c r="FN22" i="21"/>
  <c r="FN23" i="21"/>
  <c r="FN24" i="21"/>
  <c r="FN25" i="21"/>
  <c r="FN26" i="21"/>
  <c r="FN27" i="21"/>
  <c r="FN28" i="21"/>
  <c r="FN29" i="21"/>
  <c r="FN30" i="21"/>
  <c r="FN31" i="21"/>
  <c r="FN32" i="21"/>
  <c r="FN33" i="21"/>
  <c r="FN34" i="21"/>
  <c r="FN35" i="21"/>
  <c r="FN36" i="21"/>
  <c r="FN37" i="21"/>
  <c r="FN7" i="21"/>
  <c r="Z8" i="21" l="1"/>
  <c r="Z9" i="21"/>
  <c r="Z10" i="21"/>
  <c r="Z11" i="21"/>
  <c r="Z12" i="21"/>
  <c r="Z13" i="21"/>
  <c r="Z14" i="21"/>
  <c r="Z15" i="21"/>
  <c r="Z16" i="21"/>
  <c r="Z17" i="21"/>
  <c r="Z18" i="21"/>
  <c r="Z19" i="21"/>
  <c r="Z20" i="21"/>
  <c r="Z21" i="21"/>
  <c r="Z22" i="21"/>
  <c r="Z23" i="21"/>
  <c r="Z24" i="21"/>
  <c r="Z25" i="21"/>
  <c r="Z26" i="21"/>
  <c r="Z27" i="21"/>
  <c r="Z28" i="21"/>
  <c r="Z29" i="21"/>
  <c r="Z30" i="21"/>
  <c r="Z31" i="21"/>
  <c r="Z32" i="21"/>
  <c r="Z33" i="21"/>
  <c r="Z34" i="21"/>
  <c r="Z35" i="21"/>
  <c r="Z36" i="21"/>
  <c r="Z37" i="21"/>
  <c r="Z7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CM38" i="21" l="1"/>
  <c r="CN15" i="21"/>
  <c r="CN16" i="21"/>
  <c r="CN17" i="21"/>
  <c r="CN18" i="21"/>
  <c r="CN19" i="21"/>
  <c r="CN20" i="21"/>
  <c r="CN21" i="21"/>
  <c r="CN22" i="21"/>
  <c r="CN23" i="21"/>
  <c r="CN24" i="21"/>
  <c r="CN25" i="21"/>
  <c r="CN26" i="21"/>
  <c r="CN27" i="21"/>
  <c r="CN28" i="21"/>
  <c r="CN29" i="21"/>
  <c r="CN30" i="21"/>
  <c r="CN31" i="21"/>
  <c r="CN32" i="21"/>
  <c r="CN33" i="21"/>
  <c r="CN34" i="21"/>
  <c r="CN35" i="21"/>
  <c r="CN36" i="21"/>
  <c r="CN37" i="21"/>
  <c r="CN14" i="21"/>
  <c r="CA8" i="21" l="1"/>
  <c r="CA9" i="21"/>
  <c r="CA10" i="21"/>
  <c r="CA11" i="21"/>
  <c r="CA12" i="21"/>
  <c r="CA13" i="21"/>
  <c r="CA14" i="21"/>
  <c r="CA15" i="21"/>
  <c r="CA16" i="21"/>
  <c r="CA17" i="21"/>
  <c r="CA18" i="21"/>
  <c r="CA19" i="21"/>
  <c r="CA20" i="21"/>
  <c r="CA21" i="21"/>
  <c r="CA22" i="21"/>
  <c r="CA23" i="21"/>
  <c r="CA24" i="21"/>
  <c r="CA25" i="21"/>
  <c r="CA26" i="21"/>
  <c r="CA27" i="21"/>
  <c r="CA28" i="21"/>
  <c r="CA29" i="21"/>
  <c r="CA30" i="21"/>
  <c r="CA31" i="21"/>
  <c r="CA32" i="21"/>
  <c r="CA33" i="21"/>
  <c r="CA34" i="21"/>
  <c r="CA35" i="21"/>
  <c r="CA36" i="21"/>
  <c r="CA37" i="21"/>
  <c r="CA7" i="21"/>
  <c r="BR38" i="21"/>
  <c r="BP38" i="21"/>
  <c r="BS15" i="21"/>
  <c r="BS16" i="21"/>
  <c r="BS17" i="21"/>
  <c r="BS18" i="21"/>
  <c r="BS19" i="21"/>
  <c r="BS20" i="21"/>
  <c r="BS21" i="21"/>
  <c r="BS22" i="21"/>
  <c r="BS23" i="21"/>
  <c r="BS24" i="21"/>
  <c r="BS25" i="21"/>
  <c r="BS26" i="21"/>
  <c r="BS27" i="21"/>
  <c r="BS28" i="21"/>
  <c r="BS29" i="21"/>
  <c r="BS30" i="21"/>
  <c r="BS31" i="21"/>
  <c r="BS32" i="21"/>
  <c r="BS33" i="21"/>
  <c r="BS34" i="21"/>
  <c r="BS35" i="21"/>
  <c r="BS36" i="21"/>
  <c r="BS37" i="21"/>
  <c r="BS8" i="21"/>
  <c r="BS9" i="21"/>
  <c r="BS10" i="21"/>
  <c r="BS11" i="21"/>
  <c r="BS12" i="21"/>
  <c r="BS13" i="21"/>
  <c r="BS14" i="21"/>
  <c r="BQ8" i="21"/>
  <c r="BQ9" i="21"/>
  <c r="BQ10" i="21"/>
  <c r="BQ11" i="21"/>
  <c r="BQ12" i="21"/>
  <c r="BQ13" i="21"/>
  <c r="BQ14" i="21"/>
  <c r="BQ15" i="21"/>
  <c r="BQ16" i="21"/>
  <c r="BQ17" i="21"/>
  <c r="BQ18" i="21"/>
  <c r="BQ19" i="21"/>
  <c r="BQ20" i="21"/>
  <c r="BQ21" i="21"/>
  <c r="BQ22" i="21"/>
  <c r="BQ23" i="21"/>
  <c r="BQ24" i="21"/>
  <c r="BQ25" i="21"/>
  <c r="BQ26" i="21"/>
  <c r="BQ27" i="21"/>
  <c r="BQ28" i="21"/>
  <c r="BQ29" i="21"/>
  <c r="BQ30" i="21"/>
  <c r="BQ31" i="21"/>
  <c r="BQ32" i="21"/>
  <c r="BQ33" i="21"/>
  <c r="BQ34" i="21"/>
  <c r="BQ35" i="21"/>
  <c r="BQ36" i="21"/>
  <c r="BQ37" i="21"/>
  <c r="BS7" i="21"/>
  <c r="BQ7" i="21"/>
  <c r="EO38" i="21" l="1"/>
  <c r="EP38" i="21"/>
  <c r="EQ8" i="21"/>
  <c r="EQ9" i="21"/>
  <c r="EQ10" i="21"/>
  <c r="EQ11" i="21"/>
  <c r="EQ12" i="21"/>
  <c r="EQ13" i="21"/>
  <c r="EQ14" i="21"/>
  <c r="EQ15" i="21"/>
  <c r="EQ16" i="21"/>
  <c r="EQ17" i="21"/>
  <c r="EQ18" i="21"/>
  <c r="EQ19" i="21"/>
  <c r="EQ20" i="21"/>
  <c r="EQ21" i="21"/>
  <c r="EQ22" i="21"/>
  <c r="EQ23" i="21"/>
  <c r="EQ24" i="21"/>
  <c r="EQ25" i="21"/>
  <c r="EQ26" i="21"/>
  <c r="EQ27" i="21"/>
  <c r="EQ28" i="21"/>
  <c r="EQ29" i="21"/>
  <c r="EQ30" i="21"/>
  <c r="EQ31" i="21"/>
  <c r="EQ32" i="21"/>
  <c r="EQ33" i="21"/>
  <c r="EQ34" i="21"/>
  <c r="EQ35" i="21"/>
  <c r="EQ36" i="21"/>
  <c r="EQ37" i="21"/>
  <c r="EQ7" i="21"/>
  <c r="EQ38" i="21" l="1"/>
  <c r="BC20" i="21"/>
  <c r="BC21" i="21"/>
  <c r="BC22" i="21"/>
  <c r="BC23" i="21"/>
  <c r="BC24" i="21"/>
  <c r="BC25" i="21"/>
  <c r="BC26" i="21"/>
  <c r="BC27" i="21"/>
  <c r="BC29" i="21"/>
  <c r="BC30" i="21"/>
  <c r="BC31" i="21"/>
  <c r="BC32" i="21"/>
  <c r="BC33" i="21"/>
  <c r="BC34" i="21"/>
  <c r="BC35" i="21"/>
  <c r="BC36" i="21"/>
  <c r="BC37" i="21"/>
  <c r="BC7" i="21"/>
  <c r="AP38" i="21"/>
  <c r="AQ8" i="21"/>
  <c r="AQ9" i="21"/>
  <c r="AQ10" i="21"/>
  <c r="AQ11" i="21"/>
  <c r="AQ12" i="21"/>
  <c r="AQ13" i="21"/>
  <c r="AQ7" i="21"/>
  <c r="AO8" i="21"/>
  <c r="AO9" i="21"/>
  <c r="AO10" i="21"/>
  <c r="AO11" i="21"/>
  <c r="AO12" i="21"/>
  <c r="AO13" i="21"/>
  <c r="AO7" i="21"/>
  <c r="R38" i="21" l="1"/>
  <c r="T38" i="21"/>
  <c r="DL38" i="21" l="1"/>
  <c r="DM38" i="21"/>
  <c r="DN8" i="21"/>
  <c r="DN9" i="21"/>
  <c r="DN10" i="21"/>
  <c r="DN11" i="21"/>
  <c r="DN12" i="21"/>
  <c r="DN13" i="21"/>
  <c r="DN14" i="21"/>
  <c r="DN15" i="21"/>
  <c r="DN16" i="21"/>
  <c r="DN17" i="21"/>
  <c r="DN20" i="21"/>
  <c r="DN21" i="21"/>
  <c r="DN22" i="21"/>
  <c r="DN23" i="21"/>
  <c r="DN24" i="21"/>
  <c r="DN25" i="21"/>
  <c r="DN26" i="21"/>
  <c r="DN27" i="21"/>
  <c r="DN28" i="21"/>
  <c r="DN29" i="21"/>
  <c r="DN30" i="21"/>
  <c r="DN31" i="21"/>
  <c r="DN32" i="21"/>
  <c r="DN33" i="21"/>
  <c r="DN34" i="21"/>
  <c r="DN35" i="21"/>
  <c r="DN36" i="21"/>
  <c r="DN37" i="21"/>
  <c r="DN7" i="21"/>
  <c r="DN38" i="21" l="1"/>
  <c r="DO38" i="21"/>
  <c r="FG37" i="21"/>
  <c r="FG14" i="21"/>
  <c r="FG15" i="21"/>
  <c r="FG16" i="21"/>
  <c r="FG17" i="21"/>
  <c r="FG18" i="21"/>
  <c r="FG19" i="21"/>
  <c r="FG20" i="21"/>
  <c r="FG21" i="21"/>
  <c r="FG22" i="21"/>
  <c r="FG23" i="21"/>
  <c r="FG24" i="21"/>
  <c r="FG25" i="21"/>
  <c r="FG26" i="21"/>
  <c r="FG27" i="21"/>
  <c r="FG28" i="21"/>
  <c r="FG29" i="21"/>
  <c r="FG30" i="21"/>
  <c r="FG31" i="21"/>
  <c r="FG32" i="21"/>
  <c r="FG33" i="21"/>
  <c r="FG34" i="21"/>
  <c r="FG35" i="21"/>
  <c r="FG36" i="21"/>
  <c r="FG8" i="21"/>
  <c r="FG9" i="21"/>
  <c r="FG10" i="21"/>
  <c r="FG11" i="21"/>
  <c r="FG12" i="21"/>
  <c r="FG13" i="21"/>
  <c r="FG7" i="21"/>
  <c r="FE14" i="21"/>
  <c r="FE15" i="21"/>
  <c r="FE16" i="21"/>
  <c r="FE17" i="21"/>
  <c r="FE18" i="21"/>
  <c r="FE19" i="21"/>
  <c r="FE20" i="21"/>
  <c r="FE21" i="21"/>
  <c r="FE22" i="21"/>
  <c r="FE23" i="21"/>
  <c r="FE24" i="21"/>
  <c r="FE25" i="21"/>
  <c r="FE26" i="21"/>
  <c r="FE27" i="21"/>
  <c r="FE28" i="21"/>
  <c r="FE29" i="21"/>
  <c r="FE30" i="21"/>
  <c r="FE31" i="21"/>
  <c r="FE32" i="21"/>
  <c r="FE33" i="21"/>
  <c r="FE34" i="21"/>
  <c r="FE35" i="21"/>
  <c r="FE36" i="21"/>
  <c r="FE37" i="21"/>
  <c r="FE8" i="21"/>
  <c r="FE9" i="21"/>
  <c r="FE10" i="21"/>
  <c r="FE11" i="21"/>
  <c r="FE12" i="21"/>
  <c r="FE13" i="21"/>
  <c r="FE7" i="21"/>
  <c r="FD38" i="21"/>
  <c r="FF38" i="21"/>
  <c r="FK38" i="21"/>
  <c r="FL38" i="21"/>
  <c r="FM8" i="21"/>
  <c r="FM9" i="21"/>
  <c r="FM10" i="21"/>
  <c r="FM11" i="21"/>
  <c r="FM12" i="21"/>
  <c r="FM13" i="21"/>
  <c r="FM14" i="21"/>
  <c r="FM15" i="21"/>
  <c r="FM16" i="21"/>
  <c r="FM17" i="21"/>
  <c r="FM18" i="21"/>
  <c r="FM19" i="21"/>
  <c r="FM20" i="21"/>
  <c r="FM21" i="21"/>
  <c r="FM22" i="21"/>
  <c r="FM23" i="21"/>
  <c r="FM24" i="21"/>
  <c r="FM25" i="21"/>
  <c r="FM26" i="21"/>
  <c r="FM27" i="21"/>
  <c r="FM28" i="21"/>
  <c r="FM29" i="21"/>
  <c r="FM30" i="21"/>
  <c r="FM31" i="21"/>
  <c r="FM32" i="21"/>
  <c r="FM33" i="21"/>
  <c r="FM34" i="21"/>
  <c r="FM35" i="21"/>
  <c r="FM36" i="21"/>
  <c r="FM37" i="21"/>
  <c r="FM7" i="21"/>
  <c r="FM38" i="21" l="1"/>
  <c r="FN38" i="21"/>
  <c r="BC38" i="21" l="1"/>
  <c r="HC38" i="21" l="1"/>
  <c r="HD38" i="21"/>
  <c r="HE8" i="21"/>
  <c r="HE9" i="21"/>
  <c r="HE10" i="21"/>
  <c r="HE11" i="21"/>
  <c r="HE12" i="21"/>
  <c r="HE13" i="21"/>
  <c r="HE14" i="21"/>
  <c r="HE15" i="21"/>
  <c r="HE16" i="21"/>
  <c r="HE17" i="21"/>
  <c r="HE18" i="21"/>
  <c r="HE19" i="21"/>
  <c r="HE20" i="21"/>
  <c r="HE21" i="21"/>
  <c r="HE22" i="21"/>
  <c r="HE23" i="21"/>
  <c r="HE24" i="21"/>
  <c r="HE25" i="21"/>
  <c r="HE26" i="21"/>
  <c r="HE27" i="21"/>
  <c r="HE28" i="21"/>
  <c r="HE29" i="21"/>
  <c r="HE30" i="21"/>
  <c r="HE31" i="21"/>
  <c r="HE32" i="21"/>
  <c r="HE33" i="21"/>
  <c r="HE34" i="21"/>
  <c r="HE35" i="21"/>
  <c r="HE36" i="21"/>
  <c r="HE37" i="21"/>
  <c r="HE7" i="21"/>
  <c r="HE38" i="21" l="1"/>
  <c r="U38" i="21"/>
  <c r="P38" i="21"/>
  <c r="Q8" i="21"/>
  <c r="Q9" i="21"/>
  <c r="Q10" i="21"/>
  <c r="Q11" i="21"/>
  <c r="Q12" i="21"/>
  <c r="Q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7" i="21"/>
  <c r="Y13" i="21"/>
  <c r="Y14" i="21"/>
  <c r="Y15" i="21"/>
  <c r="Y16" i="21"/>
  <c r="Y17" i="21"/>
  <c r="Y18" i="21"/>
  <c r="Y19" i="21"/>
  <c r="Y20" i="21"/>
  <c r="Y21" i="21"/>
  <c r="Y22" i="21"/>
  <c r="Y23" i="21"/>
  <c r="Y24" i="21"/>
  <c r="Y25" i="21"/>
  <c r="Y26" i="21"/>
  <c r="Y27" i="21"/>
  <c r="Y28" i="21"/>
  <c r="Y29" i="21"/>
  <c r="Y30" i="21"/>
  <c r="Y31" i="21"/>
  <c r="Y32" i="21"/>
  <c r="Y33" i="21"/>
  <c r="Y34" i="21"/>
  <c r="Y35" i="21"/>
  <c r="Y36" i="21"/>
  <c r="Y37" i="21"/>
  <c r="Y8" i="21"/>
  <c r="Y9" i="21"/>
  <c r="Y10" i="21"/>
  <c r="Y11" i="21"/>
  <c r="Y12" i="21"/>
  <c r="Y7" i="21"/>
  <c r="Z38" i="21" l="1"/>
  <c r="CA38" i="21" l="1"/>
  <c r="CR38" i="21"/>
  <c r="CP13" i="21"/>
  <c r="CP14" i="21"/>
  <c r="CP15" i="21"/>
  <c r="CP16" i="21"/>
  <c r="CP17" i="21"/>
  <c r="CP18" i="21"/>
  <c r="CP19" i="21"/>
  <c r="CP20" i="21"/>
  <c r="CP21" i="21"/>
  <c r="CP22" i="21"/>
  <c r="CP23" i="21"/>
  <c r="CP24" i="21"/>
  <c r="CP25" i="21"/>
  <c r="CP26" i="21"/>
  <c r="CP27" i="21"/>
  <c r="CP28" i="21"/>
  <c r="CP29" i="21"/>
  <c r="CP30" i="21"/>
  <c r="CP31" i="21"/>
  <c r="CP32" i="21"/>
  <c r="CP33" i="21"/>
  <c r="CP34" i="21"/>
  <c r="CP35" i="21"/>
  <c r="CP36" i="21"/>
  <c r="CP37" i="21"/>
  <c r="CP8" i="21"/>
  <c r="CP9" i="21"/>
  <c r="CP10" i="21"/>
  <c r="CP11" i="21"/>
  <c r="CP12" i="21"/>
  <c r="CP7" i="21"/>
  <c r="CO38" i="21"/>
  <c r="CW8" i="21"/>
  <c r="CW9" i="21"/>
  <c r="CW10" i="21"/>
  <c r="CW11" i="21"/>
  <c r="CW12" i="21"/>
  <c r="CW13" i="21"/>
  <c r="CW14" i="21"/>
  <c r="CW15" i="21"/>
  <c r="CW16" i="21"/>
  <c r="CW17" i="21"/>
  <c r="CW18" i="21"/>
  <c r="CW19" i="21"/>
  <c r="CW20" i="21"/>
  <c r="CW21" i="21"/>
  <c r="CW22" i="21"/>
  <c r="CW23" i="21"/>
  <c r="CW24" i="21"/>
  <c r="CW25" i="21"/>
  <c r="CW26" i="21"/>
  <c r="CW27" i="21"/>
  <c r="CW28" i="21"/>
  <c r="CW29" i="21"/>
  <c r="CW30" i="21"/>
  <c r="CW31" i="21"/>
  <c r="CW32" i="21"/>
  <c r="CW33" i="21"/>
  <c r="CW34" i="21"/>
  <c r="CW35" i="21"/>
  <c r="CW36" i="21"/>
  <c r="CW37" i="21"/>
  <c r="CW7" i="21"/>
  <c r="CU38" i="21"/>
  <c r="CV38" i="21"/>
  <c r="CW38" i="21" l="1"/>
  <c r="HT38" i="21" l="1"/>
  <c r="HS38" i="21"/>
  <c r="HQ38" i="21"/>
  <c r="HP38" i="21"/>
  <c r="HO38" i="21"/>
  <c r="HM38" i="21"/>
  <c r="HK38" i="21"/>
  <c r="HJ38" i="21"/>
  <c r="HI38" i="21"/>
  <c r="HH38" i="21"/>
  <c r="HG38" i="21"/>
  <c r="HA38" i="21"/>
  <c r="GY38" i="21"/>
  <c r="GW38" i="21"/>
  <c r="GU38" i="21"/>
  <c r="GS38" i="21"/>
  <c r="GR38" i="21"/>
  <c r="GO38" i="21"/>
  <c r="GN38" i="21"/>
  <c r="GM38" i="21"/>
  <c r="GJ38" i="21"/>
  <c r="GG38" i="21"/>
  <c r="GF38" i="21"/>
  <c r="GD38" i="21"/>
  <c r="GC38" i="21"/>
  <c r="GA38" i="21"/>
  <c r="FZ38" i="21"/>
  <c r="FW38" i="21"/>
  <c r="FV38" i="21"/>
  <c r="FT38" i="21"/>
  <c r="FS38" i="21"/>
  <c r="FQ38" i="21"/>
  <c r="FP38" i="21"/>
  <c r="FB38" i="21"/>
  <c r="FA38" i="21"/>
  <c r="EY38" i="21"/>
  <c r="EX38" i="21"/>
  <c r="EU38" i="21"/>
  <c r="ET38" i="21"/>
  <c r="EM38" i="21"/>
  <c r="EK38" i="21"/>
  <c r="EH38" i="21"/>
  <c r="EF38" i="21"/>
  <c r="EE38" i="21"/>
  <c r="EC38" i="21"/>
  <c r="DZ38" i="21"/>
  <c r="DY38" i="21"/>
  <c r="DW38" i="21"/>
  <c r="DR38" i="21"/>
  <c r="DQ38" i="21"/>
  <c r="DU38" i="21" s="1"/>
  <c r="DJ38" i="21"/>
  <c r="DH38" i="21"/>
  <c r="DD38" i="21"/>
  <c r="DA38" i="21"/>
  <c r="CZ38" i="21"/>
  <c r="CX38" i="21"/>
  <c r="CK38" i="21"/>
  <c r="CJ38" i="21"/>
  <c r="CH38" i="21"/>
  <c r="CG38" i="21"/>
  <c r="CF38" i="21"/>
  <c r="CD38" i="21"/>
  <c r="CC38" i="21"/>
  <c r="BY38" i="21"/>
  <c r="BX38" i="21"/>
  <c r="BK38" i="21"/>
  <c r="BJ38" i="21"/>
  <c r="BI38" i="21"/>
  <c r="BF38" i="21"/>
  <c r="BE38" i="21"/>
  <c r="BA38" i="21"/>
  <c r="AZ38" i="21"/>
  <c r="AX38" i="21"/>
  <c r="AW38" i="21"/>
  <c r="AN38" i="21"/>
  <c r="AL38" i="21"/>
  <c r="AK38" i="21"/>
  <c r="AI38" i="21"/>
  <c r="AH38" i="21"/>
  <c r="AC38" i="21"/>
  <c r="AB38" i="21"/>
  <c r="AQ38" i="21" s="1"/>
  <c r="X38" i="21"/>
  <c r="W38" i="21"/>
  <c r="N38" i="21"/>
  <c r="L38" i="21"/>
  <c r="K38" i="21"/>
  <c r="I38" i="21"/>
  <c r="H38" i="21"/>
  <c r="F38" i="21"/>
  <c r="E38" i="21"/>
  <c r="C38" i="21"/>
  <c r="B38" i="21"/>
  <c r="Q38" i="21" s="1"/>
  <c r="HU37" i="21"/>
  <c r="HR37" i="21"/>
  <c r="HL37" i="21"/>
  <c r="HN37" i="21" s="1"/>
  <c r="HB37" i="21"/>
  <c r="GZ37" i="21"/>
  <c r="GX37" i="21"/>
  <c r="GV37" i="21"/>
  <c r="GT37" i="21"/>
  <c r="GQ37" i="21"/>
  <c r="GP37" i="21"/>
  <c r="GI37" i="21"/>
  <c r="GK37" i="21" s="1"/>
  <c r="GH37" i="21"/>
  <c r="GE37" i="21"/>
  <c r="GB37" i="21"/>
  <c r="FX37" i="21"/>
  <c r="FU37" i="21"/>
  <c r="FR37" i="21"/>
  <c r="FC37" i="21"/>
  <c r="EZ37" i="21"/>
  <c r="EV37" i="21"/>
  <c r="EJ37" i="21"/>
  <c r="EN37" i="21" s="1"/>
  <c r="EG38" i="21"/>
  <c r="EB37" i="21"/>
  <c r="ED37" i="21" s="1"/>
  <c r="EA37" i="21"/>
  <c r="DX37" i="21"/>
  <c r="DK37" i="21"/>
  <c r="DF37" i="21"/>
  <c r="DB37" i="21"/>
  <c r="CL37" i="21"/>
  <c r="CI37" i="21"/>
  <c r="CE37" i="21"/>
  <c r="BZ37" i="21"/>
  <c r="BO37" i="21"/>
  <c r="BL37" i="21"/>
  <c r="BG37" i="21"/>
  <c r="BB37" i="21"/>
  <c r="AY37" i="21"/>
  <c r="AM37" i="21"/>
  <c r="AJ37" i="21"/>
  <c r="AD37" i="21"/>
  <c r="M37" i="21"/>
  <c r="J37" i="21"/>
  <c r="G37" i="21"/>
  <c r="D37" i="21"/>
  <c r="HU36" i="21"/>
  <c r="HR36" i="21"/>
  <c r="HL36" i="21"/>
  <c r="HN36" i="21" s="1"/>
  <c r="HB36" i="21"/>
  <c r="GZ36" i="21"/>
  <c r="GX36" i="21"/>
  <c r="GV36" i="21"/>
  <c r="GT36" i="21"/>
  <c r="GQ36" i="21"/>
  <c r="GP36" i="21"/>
  <c r="GI36" i="21"/>
  <c r="GK36" i="21" s="1"/>
  <c r="GH36" i="21"/>
  <c r="GE36" i="21"/>
  <c r="GB36" i="21"/>
  <c r="FX36" i="21"/>
  <c r="FU36" i="21"/>
  <c r="FR36" i="21"/>
  <c r="FC36" i="21"/>
  <c r="EZ36" i="21"/>
  <c r="EV36" i="21"/>
  <c r="EJ36" i="21"/>
  <c r="EN36" i="21" s="1"/>
  <c r="EI36" i="21"/>
  <c r="EB36" i="21"/>
  <c r="ED36" i="21" s="1"/>
  <c r="EA36" i="21"/>
  <c r="DX36" i="21"/>
  <c r="DK36" i="21"/>
  <c r="DF36" i="21"/>
  <c r="DB36" i="21"/>
  <c r="CL36" i="21"/>
  <c r="CI36" i="21"/>
  <c r="CE36" i="21"/>
  <c r="BZ36" i="21"/>
  <c r="BO36" i="21"/>
  <c r="BL36" i="21"/>
  <c r="BG36" i="21"/>
  <c r="BB36" i="21"/>
  <c r="AY36" i="21"/>
  <c r="AM36" i="21"/>
  <c r="AJ36" i="21"/>
  <c r="AD36" i="21"/>
  <c r="M36" i="21"/>
  <c r="J36" i="21"/>
  <c r="G36" i="21"/>
  <c r="D36" i="21"/>
  <c r="HU35" i="21"/>
  <c r="HR35" i="21"/>
  <c r="HL35" i="21"/>
  <c r="HN35" i="21" s="1"/>
  <c r="HB35" i="21"/>
  <c r="GZ35" i="21"/>
  <c r="GX35" i="21"/>
  <c r="GV35" i="21"/>
  <c r="GT35" i="21"/>
  <c r="GQ35" i="21"/>
  <c r="GP35" i="21"/>
  <c r="GI35" i="21"/>
  <c r="GK35" i="21" s="1"/>
  <c r="GH35" i="21"/>
  <c r="GE35" i="21"/>
  <c r="GB35" i="21"/>
  <c r="FX35" i="21"/>
  <c r="FU35" i="21"/>
  <c r="FR35" i="21"/>
  <c r="FC35" i="21"/>
  <c r="EZ35" i="21"/>
  <c r="EV35" i="21"/>
  <c r="EJ35" i="21"/>
  <c r="EN35" i="21" s="1"/>
  <c r="EI35" i="21"/>
  <c r="EB35" i="21"/>
  <c r="ED35" i="21" s="1"/>
  <c r="EA35" i="21"/>
  <c r="DX35" i="21"/>
  <c r="DK35" i="21"/>
  <c r="DF35" i="21"/>
  <c r="DB35" i="21"/>
  <c r="CL35" i="21"/>
  <c r="CI35" i="21"/>
  <c r="CE35" i="21"/>
  <c r="BZ35" i="21"/>
  <c r="BO35" i="21"/>
  <c r="BL35" i="21"/>
  <c r="BG35" i="21"/>
  <c r="BB35" i="21"/>
  <c r="AY35" i="21"/>
  <c r="AM35" i="21"/>
  <c r="AJ35" i="21"/>
  <c r="AD35" i="21"/>
  <c r="M35" i="21"/>
  <c r="J35" i="21"/>
  <c r="G35" i="21"/>
  <c r="D35" i="21"/>
  <c r="HU34" i="21"/>
  <c r="HR34" i="21"/>
  <c r="HL34" i="21"/>
  <c r="HN34" i="21" s="1"/>
  <c r="HB34" i="21"/>
  <c r="GZ34" i="21"/>
  <c r="GX34" i="21"/>
  <c r="GV34" i="21"/>
  <c r="GT34" i="21"/>
  <c r="GQ34" i="21"/>
  <c r="GP34" i="21"/>
  <c r="GI34" i="21"/>
  <c r="GK34" i="21" s="1"/>
  <c r="GH34" i="21"/>
  <c r="GE34" i="21"/>
  <c r="GB34" i="21"/>
  <c r="FX34" i="21"/>
  <c r="FU34" i="21"/>
  <c r="FR34" i="21"/>
  <c r="FC34" i="21"/>
  <c r="EZ34" i="21"/>
  <c r="EV34" i="21"/>
  <c r="EJ34" i="21"/>
  <c r="EN34" i="21" s="1"/>
  <c r="EI34" i="21"/>
  <c r="EB34" i="21"/>
  <c r="ED34" i="21" s="1"/>
  <c r="EA34" i="21"/>
  <c r="DX34" i="21"/>
  <c r="DK34" i="21"/>
  <c r="DF34" i="21"/>
  <c r="DB34" i="21"/>
  <c r="CL34" i="21"/>
  <c r="CI34" i="21"/>
  <c r="CE34" i="21"/>
  <c r="BZ34" i="21"/>
  <c r="BO34" i="21"/>
  <c r="BL34" i="21"/>
  <c r="BG34" i="21"/>
  <c r="BB34" i="21"/>
  <c r="AY34" i="21"/>
  <c r="AM34" i="21"/>
  <c r="AJ34" i="21"/>
  <c r="AD34" i="21"/>
  <c r="M34" i="21"/>
  <c r="J34" i="21"/>
  <c r="G34" i="21"/>
  <c r="D34" i="21"/>
  <c r="HU33" i="21"/>
  <c r="HR33" i="21"/>
  <c r="HL33" i="21"/>
  <c r="HN33" i="21" s="1"/>
  <c r="HB33" i="21"/>
  <c r="GZ33" i="21"/>
  <c r="GX33" i="21"/>
  <c r="GV33" i="21"/>
  <c r="GT33" i="21"/>
  <c r="GQ33" i="21"/>
  <c r="GP33" i="21"/>
  <c r="GI33" i="21"/>
  <c r="GK33" i="21" s="1"/>
  <c r="GH33" i="21"/>
  <c r="GE33" i="21"/>
  <c r="GB33" i="21"/>
  <c r="FX33" i="21"/>
  <c r="FU33" i="21"/>
  <c r="FR33" i="21"/>
  <c r="FC33" i="21"/>
  <c r="EZ33" i="21"/>
  <c r="EV33" i="21"/>
  <c r="EJ33" i="21"/>
  <c r="EN33" i="21" s="1"/>
  <c r="EI33" i="21"/>
  <c r="EB33" i="21"/>
  <c r="ED33" i="21" s="1"/>
  <c r="EA33" i="21"/>
  <c r="DX33" i="21"/>
  <c r="DK33" i="21"/>
  <c r="DF33" i="21"/>
  <c r="DB33" i="21"/>
  <c r="CL33" i="21"/>
  <c r="CI33" i="21"/>
  <c r="CE33" i="21"/>
  <c r="BZ33" i="21"/>
  <c r="BO33" i="21"/>
  <c r="BL33" i="21"/>
  <c r="BG33" i="21"/>
  <c r="BB33" i="21"/>
  <c r="AY33" i="21"/>
  <c r="AM33" i="21"/>
  <c r="AJ33" i="21"/>
  <c r="AD33" i="21"/>
  <c r="M33" i="21"/>
  <c r="J33" i="21"/>
  <c r="G33" i="21"/>
  <c r="D33" i="21"/>
  <c r="HU32" i="21"/>
  <c r="HR32" i="21"/>
  <c r="HL32" i="21"/>
  <c r="HN32" i="21" s="1"/>
  <c r="HB32" i="21"/>
  <c r="GZ32" i="21"/>
  <c r="GX32" i="21"/>
  <c r="GV32" i="21"/>
  <c r="GT32" i="21"/>
  <c r="GQ32" i="21"/>
  <c r="GP32" i="21"/>
  <c r="GI32" i="21"/>
  <c r="GK32" i="21" s="1"/>
  <c r="GH32" i="21"/>
  <c r="GE32" i="21"/>
  <c r="GB32" i="21"/>
  <c r="FX32" i="21"/>
  <c r="FU32" i="21"/>
  <c r="FR32" i="21"/>
  <c r="FC32" i="21"/>
  <c r="EZ32" i="21"/>
  <c r="EV32" i="21"/>
  <c r="EJ32" i="21"/>
  <c r="EN32" i="21" s="1"/>
  <c r="EI32" i="21"/>
  <c r="EB32" i="21"/>
  <c r="ED32" i="21" s="1"/>
  <c r="EA32" i="21"/>
  <c r="DX32" i="21"/>
  <c r="DK32" i="21"/>
  <c r="DF32" i="21"/>
  <c r="DB32" i="21"/>
  <c r="CL32" i="21"/>
  <c r="CI32" i="21"/>
  <c r="CE32" i="21"/>
  <c r="BZ32" i="21"/>
  <c r="BO32" i="21"/>
  <c r="BL32" i="21"/>
  <c r="BG32" i="21"/>
  <c r="BB32" i="21"/>
  <c r="AY32" i="21"/>
  <c r="AM32" i="21"/>
  <c r="AJ32" i="21"/>
  <c r="AD32" i="21"/>
  <c r="M32" i="21"/>
  <c r="J32" i="21"/>
  <c r="G32" i="21"/>
  <c r="D32" i="21"/>
  <c r="HU31" i="21"/>
  <c r="HR31" i="21"/>
  <c r="HL31" i="21"/>
  <c r="HN31" i="21" s="1"/>
  <c r="HB31" i="21"/>
  <c r="GZ31" i="21"/>
  <c r="GX31" i="21"/>
  <c r="GV31" i="21"/>
  <c r="GT31" i="21"/>
  <c r="GQ31" i="21"/>
  <c r="GP31" i="21"/>
  <c r="GI31" i="21"/>
  <c r="GK31" i="21" s="1"/>
  <c r="GH31" i="21"/>
  <c r="GE31" i="21"/>
  <c r="GB31" i="21"/>
  <c r="FX31" i="21"/>
  <c r="FU31" i="21"/>
  <c r="FR31" i="21"/>
  <c r="FC31" i="21"/>
  <c r="EZ31" i="21"/>
  <c r="EV31" i="21"/>
  <c r="EJ31" i="21"/>
  <c r="EN31" i="21" s="1"/>
  <c r="EI31" i="21"/>
  <c r="EB31" i="21"/>
  <c r="ED31" i="21" s="1"/>
  <c r="EA31" i="21"/>
  <c r="DX31" i="21"/>
  <c r="DK31" i="21"/>
  <c r="DF31" i="21"/>
  <c r="DB31" i="21"/>
  <c r="CL31" i="21"/>
  <c r="CI31" i="21"/>
  <c r="CE31" i="21"/>
  <c r="BZ31" i="21"/>
  <c r="BO31" i="21"/>
  <c r="BL31" i="21"/>
  <c r="BG31" i="21"/>
  <c r="BB31" i="21"/>
  <c r="AY31" i="21"/>
  <c r="AM31" i="21"/>
  <c r="AJ31" i="21"/>
  <c r="AD31" i="21"/>
  <c r="M31" i="21"/>
  <c r="J31" i="21"/>
  <c r="G31" i="21"/>
  <c r="D31" i="21"/>
  <c r="HU30" i="21"/>
  <c r="HR30" i="21"/>
  <c r="HL30" i="21"/>
  <c r="HN30" i="21" s="1"/>
  <c r="HB30" i="21"/>
  <c r="GZ30" i="21"/>
  <c r="GX30" i="21"/>
  <c r="GV30" i="21"/>
  <c r="GT30" i="21"/>
  <c r="GQ30" i="21"/>
  <c r="GP30" i="21"/>
  <c r="GI30" i="21"/>
  <c r="GK30" i="21" s="1"/>
  <c r="GH30" i="21"/>
  <c r="GE30" i="21"/>
  <c r="GB30" i="21"/>
  <c r="FX30" i="21"/>
  <c r="FU30" i="21"/>
  <c r="FR30" i="21"/>
  <c r="FC30" i="21"/>
  <c r="EZ30" i="21"/>
  <c r="EV30" i="21"/>
  <c r="EJ30" i="21"/>
  <c r="EN30" i="21" s="1"/>
  <c r="EI30" i="21"/>
  <c r="EB30" i="21"/>
  <c r="ED30" i="21" s="1"/>
  <c r="EA30" i="21"/>
  <c r="DX30" i="21"/>
  <c r="DK30" i="21"/>
  <c r="DF30" i="21"/>
  <c r="DB30" i="21"/>
  <c r="CL30" i="21"/>
  <c r="CI30" i="21"/>
  <c r="CE30" i="21"/>
  <c r="BZ30" i="21"/>
  <c r="BO30" i="21"/>
  <c r="BL30" i="21"/>
  <c r="BG30" i="21"/>
  <c r="BB30" i="21"/>
  <c r="AY30" i="21"/>
  <c r="AM30" i="21"/>
  <c r="AJ30" i="21"/>
  <c r="AD30" i="21"/>
  <c r="M30" i="21"/>
  <c r="J30" i="21"/>
  <c r="G30" i="21"/>
  <c r="D30" i="21"/>
  <c r="HU29" i="21"/>
  <c r="HR29" i="21"/>
  <c r="HL29" i="21"/>
  <c r="HN29" i="21" s="1"/>
  <c r="HB29" i="21"/>
  <c r="GZ29" i="21"/>
  <c r="GX29" i="21"/>
  <c r="GV29" i="21"/>
  <c r="GT29" i="21"/>
  <c r="GQ29" i="21"/>
  <c r="GP29" i="21"/>
  <c r="GI29" i="21"/>
  <c r="GK29" i="21" s="1"/>
  <c r="GH29" i="21"/>
  <c r="GE29" i="21"/>
  <c r="GB29" i="21"/>
  <c r="FX29" i="21"/>
  <c r="FU29" i="21"/>
  <c r="FR29" i="21"/>
  <c r="FC29" i="21"/>
  <c r="EZ29" i="21"/>
  <c r="EV29" i="21"/>
  <c r="EJ29" i="21"/>
  <c r="EN29" i="21" s="1"/>
  <c r="EI29" i="21"/>
  <c r="EB29" i="21"/>
  <c r="ED29" i="21" s="1"/>
  <c r="EA29" i="21"/>
  <c r="DX29" i="21"/>
  <c r="DK29" i="21"/>
  <c r="DF29" i="21"/>
  <c r="DB29" i="21"/>
  <c r="CL29" i="21"/>
  <c r="CI29" i="21"/>
  <c r="CE29" i="21"/>
  <c r="BZ29" i="21"/>
  <c r="BO29" i="21"/>
  <c r="BL29" i="21"/>
  <c r="BG29" i="21"/>
  <c r="BB29" i="21"/>
  <c r="AY29" i="21"/>
  <c r="AM29" i="21"/>
  <c r="AJ29" i="21"/>
  <c r="AD29" i="21"/>
  <c r="M29" i="21"/>
  <c r="J29" i="21"/>
  <c r="G29" i="21"/>
  <c r="D29" i="21"/>
  <c r="HU28" i="21"/>
  <c r="HR28" i="21"/>
  <c r="HL28" i="21"/>
  <c r="HN28" i="21" s="1"/>
  <c r="HB28" i="21"/>
  <c r="GZ28" i="21"/>
  <c r="GX28" i="21"/>
  <c r="GV28" i="21"/>
  <c r="GT28" i="21"/>
  <c r="GQ28" i="21"/>
  <c r="GP28" i="21"/>
  <c r="GI28" i="21"/>
  <c r="GK28" i="21" s="1"/>
  <c r="GH28" i="21"/>
  <c r="GE28" i="21"/>
  <c r="GB28" i="21"/>
  <c r="FX28" i="21"/>
  <c r="FU28" i="21"/>
  <c r="FR28" i="21"/>
  <c r="FC28" i="21"/>
  <c r="EZ28" i="21"/>
  <c r="EV28" i="21"/>
  <c r="EJ28" i="21"/>
  <c r="EN28" i="21" s="1"/>
  <c r="EI28" i="21"/>
  <c r="EB28" i="21"/>
  <c r="ED28" i="21" s="1"/>
  <c r="EA28" i="21"/>
  <c r="DX28" i="21"/>
  <c r="DK28" i="21"/>
  <c r="DF28" i="21"/>
  <c r="DB28" i="21"/>
  <c r="CL28" i="21"/>
  <c r="CI28" i="21"/>
  <c r="CE28" i="21"/>
  <c r="BZ28" i="21"/>
  <c r="BO28" i="21"/>
  <c r="BL28" i="21"/>
  <c r="BG28" i="21"/>
  <c r="BB28" i="21"/>
  <c r="AY28" i="21"/>
  <c r="AM28" i="21"/>
  <c r="AJ28" i="21"/>
  <c r="AD28" i="21"/>
  <c r="M28" i="21"/>
  <c r="J28" i="21"/>
  <c r="G28" i="21"/>
  <c r="D28" i="21"/>
  <c r="HU27" i="21"/>
  <c r="HR27" i="21"/>
  <c r="HL27" i="21"/>
  <c r="HN27" i="21" s="1"/>
  <c r="HB27" i="21"/>
  <c r="GZ27" i="21"/>
  <c r="GX27" i="21"/>
  <c r="GV27" i="21"/>
  <c r="GT27" i="21"/>
  <c r="GQ27" i="21"/>
  <c r="GP27" i="21"/>
  <c r="GI27" i="21"/>
  <c r="GK27" i="21" s="1"/>
  <c r="GH27" i="21"/>
  <c r="GE27" i="21"/>
  <c r="GB27" i="21"/>
  <c r="FX27" i="21"/>
  <c r="FU27" i="21"/>
  <c r="FR27" i="21"/>
  <c r="FC27" i="21"/>
  <c r="EZ27" i="21"/>
  <c r="EV27" i="21"/>
  <c r="EJ27" i="21"/>
  <c r="EN27" i="21" s="1"/>
  <c r="EI27" i="21"/>
  <c r="EB27" i="21"/>
  <c r="ED27" i="21" s="1"/>
  <c r="EA27" i="21"/>
  <c r="DX27" i="21"/>
  <c r="DK27" i="21"/>
  <c r="DF27" i="21"/>
  <c r="DB27" i="21"/>
  <c r="CL27" i="21"/>
  <c r="CI27" i="21"/>
  <c r="CE27" i="21"/>
  <c r="BZ27" i="21"/>
  <c r="BO27" i="21"/>
  <c r="BL27" i="21"/>
  <c r="BG27" i="21"/>
  <c r="BB27" i="21"/>
  <c r="AM27" i="21"/>
  <c r="AJ27" i="21"/>
  <c r="AD27" i="21"/>
  <c r="M27" i="21"/>
  <c r="J27" i="21"/>
  <c r="G27" i="21"/>
  <c r="D27" i="21"/>
  <c r="HU26" i="21"/>
  <c r="HR26" i="21"/>
  <c r="HL26" i="21"/>
  <c r="HN26" i="21" s="1"/>
  <c r="HB26" i="21"/>
  <c r="GZ26" i="21"/>
  <c r="GX26" i="21"/>
  <c r="GV26" i="21"/>
  <c r="GT26" i="21"/>
  <c r="GQ26" i="21"/>
  <c r="GP26" i="21"/>
  <c r="GI26" i="21"/>
  <c r="GK26" i="21" s="1"/>
  <c r="GH26" i="21"/>
  <c r="GE26" i="21"/>
  <c r="GB26" i="21"/>
  <c r="FX26" i="21"/>
  <c r="FU26" i="21"/>
  <c r="FR26" i="21"/>
  <c r="FC26" i="21"/>
  <c r="EZ26" i="21"/>
  <c r="EV26" i="21"/>
  <c r="EJ26" i="21"/>
  <c r="EN26" i="21" s="1"/>
  <c r="EI26" i="21"/>
  <c r="EB26" i="21"/>
  <c r="ED26" i="21" s="1"/>
  <c r="EA26" i="21"/>
  <c r="DX26" i="21"/>
  <c r="DK26" i="21"/>
  <c r="DF26" i="21"/>
  <c r="DB26" i="21"/>
  <c r="CL26" i="21"/>
  <c r="CI26" i="21"/>
  <c r="CE26" i="21"/>
  <c r="BZ26" i="21"/>
  <c r="BO26" i="21"/>
  <c r="BL26" i="21"/>
  <c r="BG26" i="21"/>
  <c r="BB26" i="21"/>
  <c r="AM26" i="21"/>
  <c r="AJ26" i="21"/>
  <c r="AD26" i="21"/>
  <c r="M26" i="21"/>
  <c r="J26" i="21"/>
  <c r="G26" i="21"/>
  <c r="D26" i="21"/>
  <c r="HU25" i="21"/>
  <c r="HR25" i="21"/>
  <c r="HL25" i="21"/>
  <c r="HN25" i="21" s="1"/>
  <c r="HB25" i="21"/>
  <c r="GZ25" i="21"/>
  <c r="GX25" i="21"/>
  <c r="GV25" i="21"/>
  <c r="GT25" i="21"/>
  <c r="GQ25" i="21"/>
  <c r="GP25" i="21"/>
  <c r="GI25" i="21"/>
  <c r="GK25" i="21" s="1"/>
  <c r="GH25" i="21"/>
  <c r="GE25" i="21"/>
  <c r="GB25" i="21"/>
  <c r="FX25" i="21"/>
  <c r="FU25" i="21"/>
  <c r="FR25" i="21"/>
  <c r="FC25" i="21"/>
  <c r="EZ25" i="21"/>
  <c r="EV25" i="21"/>
  <c r="EJ25" i="21"/>
  <c r="EN25" i="21" s="1"/>
  <c r="EI25" i="21"/>
  <c r="EB25" i="21"/>
  <c r="ED25" i="21" s="1"/>
  <c r="EA25" i="21"/>
  <c r="DX25" i="21"/>
  <c r="DK25" i="21"/>
  <c r="DF25" i="21"/>
  <c r="DB25" i="21"/>
  <c r="CL25" i="21"/>
  <c r="CI25" i="21"/>
  <c r="CE25" i="21"/>
  <c r="BZ25" i="21"/>
  <c r="BO25" i="21"/>
  <c r="BL25" i="21"/>
  <c r="BG25" i="21"/>
  <c r="BB25" i="21"/>
  <c r="AM25" i="21"/>
  <c r="AJ25" i="21"/>
  <c r="AD25" i="21"/>
  <c r="M25" i="21"/>
  <c r="J25" i="21"/>
  <c r="G25" i="21"/>
  <c r="D25" i="21"/>
  <c r="HU24" i="21"/>
  <c r="HR24" i="21"/>
  <c r="HL24" i="21"/>
  <c r="HN24" i="21" s="1"/>
  <c r="HB24" i="21"/>
  <c r="GZ24" i="21"/>
  <c r="GX24" i="21"/>
  <c r="GV24" i="21"/>
  <c r="GT24" i="21"/>
  <c r="GQ24" i="21"/>
  <c r="GP24" i="21"/>
  <c r="GI24" i="21"/>
  <c r="GK24" i="21" s="1"/>
  <c r="GH24" i="21"/>
  <c r="GE24" i="21"/>
  <c r="GB24" i="21"/>
  <c r="FX24" i="21"/>
  <c r="FU24" i="21"/>
  <c r="FR24" i="21"/>
  <c r="FC24" i="21"/>
  <c r="EZ24" i="21"/>
  <c r="EV24" i="21"/>
  <c r="EJ24" i="21"/>
  <c r="EN24" i="21" s="1"/>
  <c r="EI24" i="21"/>
  <c r="EB24" i="21"/>
  <c r="ED24" i="21" s="1"/>
  <c r="EA24" i="21"/>
  <c r="DX24" i="21"/>
  <c r="DK24" i="21"/>
  <c r="DF24" i="21"/>
  <c r="DB24" i="21"/>
  <c r="CL24" i="21"/>
  <c r="CI24" i="21"/>
  <c r="CE24" i="21"/>
  <c r="BZ24" i="21"/>
  <c r="BO24" i="21"/>
  <c r="BL24" i="21"/>
  <c r="BG24" i="21"/>
  <c r="BB24" i="21"/>
  <c r="AM24" i="21"/>
  <c r="AJ24" i="21"/>
  <c r="AD24" i="21"/>
  <c r="M24" i="21"/>
  <c r="J24" i="21"/>
  <c r="G24" i="21"/>
  <c r="D24" i="21"/>
  <c r="HU23" i="21"/>
  <c r="HR23" i="21"/>
  <c r="HL23" i="21"/>
  <c r="HN23" i="21" s="1"/>
  <c r="HB23" i="21"/>
  <c r="GZ23" i="21"/>
  <c r="GX23" i="21"/>
  <c r="GV23" i="21"/>
  <c r="GT23" i="21"/>
  <c r="GQ23" i="21"/>
  <c r="GP23" i="21"/>
  <c r="GI23" i="21"/>
  <c r="GK23" i="21" s="1"/>
  <c r="GH23" i="21"/>
  <c r="GE23" i="21"/>
  <c r="GB23" i="21"/>
  <c r="FX23" i="21"/>
  <c r="FU23" i="21"/>
  <c r="FR23" i="21"/>
  <c r="FC23" i="21"/>
  <c r="EZ23" i="21"/>
  <c r="EV23" i="21"/>
  <c r="EJ23" i="21"/>
  <c r="EN23" i="21" s="1"/>
  <c r="EI23" i="21"/>
  <c r="EB23" i="21"/>
  <c r="ED23" i="21" s="1"/>
  <c r="EA23" i="21"/>
  <c r="DX23" i="21"/>
  <c r="DK23" i="21"/>
  <c r="DF23" i="21"/>
  <c r="DB23" i="21"/>
  <c r="CL23" i="21"/>
  <c r="CI23" i="21"/>
  <c r="CE23" i="21"/>
  <c r="BZ23" i="21"/>
  <c r="BO23" i="21"/>
  <c r="BL23" i="21"/>
  <c r="BG23" i="21"/>
  <c r="BB23" i="21"/>
  <c r="AM23" i="21"/>
  <c r="AJ23" i="21"/>
  <c r="AD23" i="21"/>
  <c r="M23" i="21"/>
  <c r="J23" i="21"/>
  <c r="G23" i="21"/>
  <c r="D23" i="21"/>
  <c r="HU22" i="21"/>
  <c r="HR22" i="21"/>
  <c r="HL22" i="21"/>
  <c r="HN22" i="21" s="1"/>
  <c r="HB22" i="21"/>
  <c r="GZ22" i="21"/>
  <c r="GX22" i="21"/>
  <c r="GV22" i="21"/>
  <c r="GT22" i="21"/>
  <c r="GQ22" i="21"/>
  <c r="GP22" i="21"/>
  <c r="GI22" i="21"/>
  <c r="GK22" i="21" s="1"/>
  <c r="GH22" i="21"/>
  <c r="GE22" i="21"/>
  <c r="GB22" i="21"/>
  <c r="FX22" i="21"/>
  <c r="FU22" i="21"/>
  <c r="FR22" i="21"/>
  <c r="FC22" i="21"/>
  <c r="EZ22" i="21"/>
  <c r="EV22" i="21"/>
  <c r="EJ22" i="21"/>
  <c r="EN22" i="21" s="1"/>
  <c r="EI22" i="21"/>
  <c r="EB22" i="21"/>
  <c r="ED22" i="21" s="1"/>
  <c r="EA22" i="21"/>
  <c r="DX22" i="21"/>
  <c r="DK22" i="21"/>
  <c r="DF22" i="21"/>
  <c r="DB22" i="21"/>
  <c r="CL22" i="21"/>
  <c r="CI22" i="21"/>
  <c r="CE22" i="21"/>
  <c r="BZ22" i="21"/>
  <c r="BO22" i="21"/>
  <c r="BL22" i="21"/>
  <c r="BG22" i="21"/>
  <c r="BB22" i="21"/>
  <c r="AM22" i="21"/>
  <c r="AJ22" i="21"/>
  <c r="AD22" i="21"/>
  <c r="M22" i="21"/>
  <c r="J22" i="21"/>
  <c r="G22" i="21"/>
  <c r="D22" i="21"/>
  <c r="HU21" i="21"/>
  <c r="HR21" i="21"/>
  <c r="HL21" i="21"/>
  <c r="HN21" i="21" s="1"/>
  <c r="HB21" i="21"/>
  <c r="GZ21" i="21"/>
  <c r="GX21" i="21"/>
  <c r="GV21" i="21"/>
  <c r="GT21" i="21"/>
  <c r="GQ21" i="21"/>
  <c r="GP21" i="21"/>
  <c r="GI21" i="21"/>
  <c r="GK21" i="21" s="1"/>
  <c r="GH21" i="21"/>
  <c r="GE21" i="21"/>
  <c r="GB21" i="21"/>
  <c r="FX21" i="21"/>
  <c r="FU21" i="21"/>
  <c r="FR21" i="21"/>
  <c r="FC21" i="21"/>
  <c r="EV21" i="21"/>
  <c r="EJ21" i="21"/>
  <c r="EN21" i="21" s="1"/>
  <c r="EI21" i="21"/>
  <c r="EB21" i="21"/>
  <c r="ED21" i="21" s="1"/>
  <c r="EA21" i="21"/>
  <c r="DX21" i="21"/>
  <c r="DK21" i="21"/>
  <c r="DF21" i="21"/>
  <c r="DB21" i="21"/>
  <c r="CL21" i="21"/>
  <c r="CI21" i="21"/>
  <c r="CE21" i="21"/>
  <c r="BZ21" i="21"/>
  <c r="BO21" i="21"/>
  <c r="BL21" i="21"/>
  <c r="BG21" i="21"/>
  <c r="BB21" i="21"/>
  <c r="AM21" i="21"/>
  <c r="AJ21" i="21"/>
  <c r="AD21" i="21"/>
  <c r="M21" i="21"/>
  <c r="J21" i="21"/>
  <c r="G21" i="21"/>
  <c r="D21" i="21"/>
  <c r="HU20" i="21"/>
  <c r="HR20" i="21"/>
  <c r="HL20" i="21"/>
  <c r="HN20" i="21" s="1"/>
  <c r="HB20" i="21"/>
  <c r="GZ20" i="21"/>
  <c r="GX20" i="21"/>
  <c r="GV20" i="21"/>
  <c r="GT20" i="21"/>
  <c r="GQ20" i="21"/>
  <c r="GP20" i="21"/>
  <c r="GI20" i="21"/>
  <c r="GK20" i="21" s="1"/>
  <c r="GH20" i="21"/>
  <c r="GE20" i="21"/>
  <c r="GB20" i="21"/>
  <c r="FX20" i="21"/>
  <c r="FU20" i="21"/>
  <c r="FR20" i="21"/>
  <c r="FC20" i="21"/>
  <c r="EV20" i="21"/>
  <c r="EJ20" i="21"/>
  <c r="EL20" i="21" s="1"/>
  <c r="EI20" i="21"/>
  <c r="EB20" i="21"/>
  <c r="ED20" i="21" s="1"/>
  <c r="EA20" i="21"/>
  <c r="DX20" i="21"/>
  <c r="DK20" i="21"/>
  <c r="DF20" i="21"/>
  <c r="DB20" i="21"/>
  <c r="CL20" i="21"/>
  <c r="CI20" i="21"/>
  <c r="CE20" i="21"/>
  <c r="BZ20" i="21"/>
  <c r="BO20" i="21"/>
  <c r="BL20" i="21"/>
  <c r="BG20" i="21"/>
  <c r="BB20" i="21"/>
  <c r="AM20" i="21"/>
  <c r="AJ20" i="21"/>
  <c r="AD20" i="21"/>
  <c r="M20" i="21"/>
  <c r="J20" i="21"/>
  <c r="G20" i="21"/>
  <c r="D20" i="21"/>
  <c r="HU19" i="21"/>
  <c r="HR19" i="21"/>
  <c r="HL19" i="21"/>
  <c r="HN19" i="21" s="1"/>
  <c r="HB19" i="21"/>
  <c r="GZ19" i="21"/>
  <c r="GX19" i="21"/>
  <c r="GV19" i="21"/>
  <c r="GT19" i="21"/>
  <c r="GQ19" i="21"/>
  <c r="GP19" i="21"/>
  <c r="GI19" i="21"/>
  <c r="GK19" i="21" s="1"/>
  <c r="GH19" i="21"/>
  <c r="GE19" i="21"/>
  <c r="GB19" i="21"/>
  <c r="FX19" i="21"/>
  <c r="FU19" i="21"/>
  <c r="FR19" i="21"/>
  <c r="FC19" i="21"/>
  <c r="EV19" i="21"/>
  <c r="EJ19" i="21"/>
  <c r="EN19" i="21" s="1"/>
  <c r="EI19" i="21"/>
  <c r="EB19" i="21"/>
  <c r="ED19" i="21" s="1"/>
  <c r="EA19" i="21"/>
  <c r="DX19" i="21"/>
  <c r="DK19" i="21"/>
  <c r="DF19" i="21"/>
  <c r="DB19" i="21"/>
  <c r="CL19" i="21"/>
  <c r="CI19" i="21"/>
  <c r="CE19" i="21"/>
  <c r="BZ19" i="21"/>
  <c r="BO19" i="21"/>
  <c r="BL19" i="21"/>
  <c r="BG19" i="21"/>
  <c r="BB19" i="21"/>
  <c r="AM19" i="21"/>
  <c r="AJ19" i="21"/>
  <c r="AD19" i="21"/>
  <c r="M19" i="21"/>
  <c r="J19" i="21"/>
  <c r="G19" i="21"/>
  <c r="D19" i="21"/>
  <c r="HU18" i="21"/>
  <c r="HR18" i="21"/>
  <c r="HL18" i="21"/>
  <c r="HN18" i="21" s="1"/>
  <c r="HB18" i="21"/>
  <c r="GZ18" i="21"/>
  <c r="GX18" i="21"/>
  <c r="GV18" i="21"/>
  <c r="GT18" i="21"/>
  <c r="GQ18" i="21"/>
  <c r="GP18" i="21"/>
  <c r="GI18" i="21"/>
  <c r="GK18" i="21" s="1"/>
  <c r="GH18" i="21"/>
  <c r="GE18" i="21"/>
  <c r="GB18" i="21"/>
  <c r="FX18" i="21"/>
  <c r="FU18" i="21"/>
  <c r="FR18" i="21"/>
  <c r="FC18" i="21"/>
  <c r="EV18" i="21"/>
  <c r="EJ18" i="21"/>
  <c r="EN18" i="21" s="1"/>
  <c r="EI18" i="21"/>
  <c r="EB18" i="21"/>
  <c r="ED18" i="21" s="1"/>
  <c r="EA18" i="21"/>
  <c r="DX18" i="21"/>
  <c r="DK18" i="21"/>
  <c r="DF18" i="21"/>
  <c r="DB18" i="21"/>
  <c r="CL18" i="21"/>
  <c r="CI18" i="21"/>
  <c r="CE18" i="21"/>
  <c r="BZ18" i="21"/>
  <c r="BO18" i="21"/>
  <c r="BL18" i="21"/>
  <c r="BG18" i="21"/>
  <c r="BB18" i="21"/>
  <c r="AM18" i="21"/>
  <c r="AJ18" i="21"/>
  <c r="AD18" i="21"/>
  <c r="M18" i="21"/>
  <c r="J18" i="21"/>
  <c r="G18" i="21"/>
  <c r="D18" i="21"/>
  <c r="HU17" i="21"/>
  <c r="HR17" i="21"/>
  <c r="HL17" i="21"/>
  <c r="HN17" i="21" s="1"/>
  <c r="HB17" i="21"/>
  <c r="GZ17" i="21"/>
  <c r="GX17" i="21"/>
  <c r="GV17" i="21"/>
  <c r="GT17" i="21"/>
  <c r="GQ17" i="21"/>
  <c r="GP17" i="21"/>
  <c r="GI17" i="21"/>
  <c r="GK17" i="21" s="1"/>
  <c r="GH17" i="21"/>
  <c r="GE17" i="21"/>
  <c r="GB17" i="21"/>
  <c r="FX17" i="21"/>
  <c r="FU17" i="21"/>
  <c r="FR17" i="21"/>
  <c r="FC17" i="21"/>
  <c r="EV17" i="21"/>
  <c r="EJ17" i="21"/>
  <c r="EL17" i="21" s="1"/>
  <c r="EI17" i="21"/>
  <c r="EB17" i="21"/>
  <c r="ED17" i="21" s="1"/>
  <c r="EA17" i="21"/>
  <c r="DX17" i="21"/>
  <c r="DK17" i="21"/>
  <c r="DF17" i="21"/>
  <c r="DB17" i="21"/>
  <c r="CL17" i="21"/>
  <c r="CI17" i="21"/>
  <c r="CE17" i="21"/>
  <c r="BZ17" i="21"/>
  <c r="BO17" i="21"/>
  <c r="BL17" i="21"/>
  <c r="BG17" i="21"/>
  <c r="BB17" i="21"/>
  <c r="AM17" i="21"/>
  <c r="AJ17" i="21"/>
  <c r="AD17" i="21"/>
  <c r="M17" i="21"/>
  <c r="J17" i="21"/>
  <c r="G17" i="21"/>
  <c r="D17" i="21"/>
  <c r="HU16" i="21"/>
  <c r="HR16" i="21"/>
  <c r="HL16" i="21"/>
  <c r="HN16" i="21" s="1"/>
  <c r="HB16" i="21"/>
  <c r="GZ16" i="21"/>
  <c r="GX16" i="21"/>
  <c r="GV16" i="21"/>
  <c r="GT16" i="21"/>
  <c r="GQ16" i="21"/>
  <c r="GP16" i="21"/>
  <c r="GI16" i="21"/>
  <c r="GK16" i="21" s="1"/>
  <c r="GH16" i="21"/>
  <c r="GE16" i="21"/>
  <c r="GB16" i="21"/>
  <c r="FX16" i="21"/>
  <c r="FU16" i="21"/>
  <c r="FR16" i="21"/>
  <c r="FC16" i="21"/>
  <c r="EV16" i="21"/>
  <c r="EJ16" i="21"/>
  <c r="EN16" i="21" s="1"/>
  <c r="EI16" i="21"/>
  <c r="EB16" i="21"/>
  <c r="ED16" i="21" s="1"/>
  <c r="EA16" i="21"/>
  <c r="DX16" i="21"/>
  <c r="DK16" i="21"/>
  <c r="DF16" i="21"/>
  <c r="DB16" i="21"/>
  <c r="CL16" i="21"/>
  <c r="CI16" i="21"/>
  <c r="CE16" i="21"/>
  <c r="BZ16" i="21"/>
  <c r="BO16" i="21"/>
  <c r="BL16" i="21"/>
  <c r="BG16" i="21"/>
  <c r="BB16" i="21"/>
  <c r="AM16" i="21"/>
  <c r="AJ16" i="21"/>
  <c r="AD16" i="21"/>
  <c r="M16" i="21"/>
  <c r="J16" i="21"/>
  <c r="G16" i="21"/>
  <c r="D16" i="21"/>
  <c r="HU15" i="21"/>
  <c r="HR15" i="21"/>
  <c r="HL15" i="21"/>
  <c r="HN15" i="21" s="1"/>
  <c r="HB15" i="21"/>
  <c r="GZ15" i="21"/>
  <c r="GX15" i="21"/>
  <c r="GV15" i="21"/>
  <c r="GT15" i="21"/>
  <c r="GQ15" i="21"/>
  <c r="GP15" i="21"/>
  <c r="GI15" i="21"/>
  <c r="GK15" i="21" s="1"/>
  <c r="GH15" i="21"/>
  <c r="GE15" i="21"/>
  <c r="GB15" i="21"/>
  <c r="FX15" i="21"/>
  <c r="FU15" i="21"/>
  <c r="FR15" i="21"/>
  <c r="FC15" i="21"/>
  <c r="EV15" i="21"/>
  <c r="EJ15" i="21"/>
  <c r="EN15" i="21" s="1"/>
  <c r="EI15" i="21"/>
  <c r="EB15" i="21"/>
  <c r="ED15" i="21" s="1"/>
  <c r="EA15" i="21"/>
  <c r="DX15" i="21"/>
  <c r="DK15" i="21"/>
  <c r="DF15" i="21"/>
  <c r="DB15" i="21"/>
  <c r="CL15" i="21"/>
  <c r="CI15" i="21"/>
  <c r="CE15" i="21"/>
  <c r="BZ15" i="21"/>
  <c r="BO15" i="21"/>
  <c r="BL15" i="21"/>
  <c r="BG15" i="21"/>
  <c r="BB15" i="21"/>
  <c r="AM15" i="21"/>
  <c r="AJ15" i="21"/>
  <c r="AD15" i="21"/>
  <c r="M15" i="21"/>
  <c r="J15" i="21"/>
  <c r="G15" i="21"/>
  <c r="D15" i="21"/>
  <c r="HU14" i="21"/>
  <c r="HR14" i="21"/>
  <c r="HL14" i="21"/>
  <c r="HN14" i="21" s="1"/>
  <c r="HB14" i="21"/>
  <c r="GZ14" i="21"/>
  <c r="GX14" i="21"/>
  <c r="GV14" i="21"/>
  <c r="GT14" i="21"/>
  <c r="GQ14" i="21"/>
  <c r="GP14" i="21"/>
  <c r="GI14" i="21"/>
  <c r="GK14" i="21" s="1"/>
  <c r="GH14" i="21"/>
  <c r="GE14" i="21"/>
  <c r="GB14" i="21"/>
  <c r="FX14" i="21"/>
  <c r="FU14" i="21"/>
  <c r="FR14" i="21"/>
  <c r="FC14" i="21"/>
  <c r="EV14" i="21"/>
  <c r="EJ14" i="21"/>
  <c r="EL14" i="21" s="1"/>
  <c r="EI14" i="21"/>
  <c r="EB14" i="21"/>
  <c r="ED14" i="21" s="1"/>
  <c r="EA14" i="21"/>
  <c r="DX14" i="21"/>
  <c r="DK14" i="21"/>
  <c r="DF14" i="21"/>
  <c r="DB14" i="21"/>
  <c r="CL14" i="21"/>
  <c r="CI14" i="21"/>
  <c r="CE14" i="21"/>
  <c r="BZ14" i="21"/>
  <c r="BO14" i="21"/>
  <c r="BL14" i="21"/>
  <c r="BG14" i="21"/>
  <c r="BB14" i="21"/>
  <c r="AM14" i="21"/>
  <c r="AJ14" i="21"/>
  <c r="AD14" i="21"/>
  <c r="M14" i="21"/>
  <c r="J14" i="21"/>
  <c r="G14" i="21"/>
  <c r="D14" i="21"/>
  <c r="HU13" i="21"/>
  <c r="HR13" i="21"/>
  <c r="HL13" i="21"/>
  <c r="HN13" i="21" s="1"/>
  <c r="HB13" i="21"/>
  <c r="GZ13" i="21"/>
  <c r="GX13" i="21"/>
  <c r="GV13" i="21"/>
  <c r="GT13" i="21"/>
  <c r="GQ13" i="21"/>
  <c r="GP13" i="21"/>
  <c r="GI13" i="21"/>
  <c r="GK13" i="21" s="1"/>
  <c r="GH13" i="21"/>
  <c r="GE13" i="21"/>
  <c r="GB13" i="21"/>
  <c r="FX13" i="21"/>
  <c r="FU13" i="21"/>
  <c r="FR13" i="21"/>
  <c r="FC13" i="21"/>
  <c r="EV13" i="21"/>
  <c r="EJ13" i="21"/>
  <c r="EN13" i="21" s="1"/>
  <c r="EI13" i="21"/>
  <c r="EB13" i="21"/>
  <c r="ED13" i="21" s="1"/>
  <c r="EA13" i="21"/>
  <c r="DX13" i="21"/>
  <c r="DK13" i="21"/>
  <c r="DF13" i="21"/>
  <c r="DB13" i="21"/>
  <c r="CL13" i="21"/>
  <c r="CI13" i="21"/>
  <c r="CE13" i="21"/>
  <c r="BZ13" i="21"/>
  <c r="BO13" i="21"/>
  <c r="BL13" i="21"/>
  <c r="BG13" i="21"/>
  <c r="BB13" i="21"/>
  <c r="AM13" i="21"/>
  <c r="AJ13" i="21"/>
  <c r="AD13" i="21"/>
  <c r="M13" i="21"/>
  <c r="J13" i="21"/>
  <c r="G13" i="21"/>
  <c r="D13" i="21"/>
  <c r="HU12" i="21"/>
  <c r="HR12" i="21"/>
  <c r="HL12" i="21"/>
  <c r="HN12" i="21" s="1"/>
  <c r="HB12" i="21"/>
  <c r="GZ12" i="21"/>
  <c r="GX12" i="21"/>
  <c r="GV12" i="21"/>
  <c r="GT12" i="21"/>
  <c r="GQ12" i="21"/>
  <c r="GP12" i="21"/>
  <c r="GI12" i="21"/>
  <c r="GK12" i="21" s="1"/>
  <c r="GH12" i="21"/>
  <c r="GE12" i="21"/>
  <c r="GB12" i="21"/>
  <c r="FX12" i="21"/>
  <c r="FU12" i="21"/>
  <c r="FR12" i="21"/>
  <c r="FC12" i="21"/>
  <c r="EV12" i="21"/>
  <c r="EJ12" i="21"/>
  <c r="EN12" i="21" s="1"/>
  <c r="EI12" i="21"/>
  <c r="EB12" i="21"/>
  <c r="ED12" i="21" s="1"/>
  <c r="EA12" i="21"/>
  <c r="DX12" i="21"/>
  <c r="DK12" i="21"/>
  <c r="DF12" i="21"/>
  <c r="DB12" i="21"/>
  <c r="CL12" i="21"/>
  <c r="CI12" i="21"/>
  <c r="CE12" i="21"/>
  <c r="BZ12" i="21"/>
  <c r="BO12" i="21"/>
  <c r="BL12" i="21"/>
  <c r="BG12" i="21"/>
  <c r="BB12" i="21"/>
  <c r="AM12" i="21"/>
  <c r="AJ12" i="21"/>
  <c r="AD12" i="21"/>
  <c r="M12" i="21"/>
  <c r="J12" i="21"/>
  <c r="G12" i="21"/>
  <c r="D12" i="21"/>
  <c r="HU11" i="21"/>
  <c r="HR11" i="21"/>
  <c r="HL11" i="21"/>
  <c r="HN11" i="21" s="1"/>
  <c r="HB11" i="21"/>
  <c r="GZ11" i="21"/>
  <c r="GX11" i="21"/>
  <c r="GV11" i="21"/>
  <c r="GT11" i="21"/>
  <c r="GQ11" i="21"/>
  <c r="GP11" i="21"/>
  <c r="GI11" i="21"/>
  <c r="GK11" i="21" s="1"/>
  <c r="GH11" i="21"/>
  <c r="GE11" i="21"/>
  <c r="GB11" i="21"/>
  <c r="FX11" i="21"/>
  <c r="FU11" i="21"/>
  <c r="FR11" i="21"/>
  <c r="FC11" i="21"/>
  <c r="EV11" i="21"/>
  <c r="EJ11" i="21"/>
  <c r="EN11" i="21" s="1"/>
  <c r="EI11" i="21"/>
  <c r="EB11" i="21"/>
  <c r="ED11" i="21" s="1"/>
  <c r="EA11" i="21"/>
  <c r="DX11" i="21"/>
  <c r="DK11" i="21"/>
  <c r="DF11" i="21"/>
  <c r="DB11" i="21"/>
  <c r="CL11" i="21"/>
  <c r="CI11" i="21"/>
  <c r="CE11" i="21"/>
  <c r="BZ11" i="21"/>
  <c r="BO11" i="21"/>
  <c r="BL11" i="21"/>
  <c r="BG11" i="21"/>
  <c r="BB11" i="21"/>
  <c r="AM11" i="21"/>
  <c r="AJ11" i="21"/>
  <c r="AD11" i="21"/>
  <c r="M11" i="21"/>
  <c r="J11" i="21"/>
  <c r="G11" i="21"/>
  <c r="D11" i="21"/>
  <c r="HU10" i="21"/>
  <c r="HR10" i="21"/>
  <c r="HL10" i="21"/>
  <c r="HN10" i="21" s="1"/>
  <c r="HB10" i="21"/>
  <c r="GZ10" i="21"/>
  <c r="GX10" i="21"/>
  <c r="GV10" i="21"/>
  <c r="GT10" i="21"/>
  <c r="GQ10" i="21"/>
  <c r="GP10" i="21"/>
  <c r="GI10" i="21"/>
  <c r="GK10" i="21" s="1"/>
  <c r="GH10" i="21"/>
  <c r="GE10" i="21"/>
  <c r="GB10" i="21"/>
  <c r="FX10" i="21"/>
  <c r="FU10" i="21"/>
  <c r="FR10" i="21"/>
  <c r="FC10" i="21"/>
  <c r="EV10" i="21"/>
  <c r="EJ10" i="21"/>
  <c r="EN10" i="21" s="1"/>
  <c r="EI10" i="21"/>
  <c r="EB10" i="21"/>
  <c r="ED10" i="21" s="1"/>
  <c r="EA10" i="21"/>
  <c r="DX10" i="21"/>
  <c r="DK10" i="21"/>
  <c r="DF10" i="21"/>
  <c r="DB10" i="21"/>
  <c r="CL10" i="21"/>
  <c r="CI10" i="21"/>
  <c r="CE10" i="21"/>
  <c r="BZ10" i="21"/>
  <c r="BO10" i="21"/>
  <c r="BL10" i="21"/>
  <c r="BG10" i="21"/>
  <c r="BB10" i="21"/>
  <c r="AM10" i="21"/>
  <c r="AJ10" i="21"/>
  <c r="AD10" i="21"/>
  <c r="M10" i="21"/>
  <c r="J10" i="21"/>
  <c r="G10" i="21"/>
  <c r="D10" i="21"/>
  <c r="HU9" i="21"/>
  <c r="HR9" i="21"/>
  <c r="HL9" i="21"/>
  <c r="HN9" i="21" s="1"/>
  <c r="HB9" i="21"/>
  <c r="GZ9" i="21"/>
  <c r="GX9" i="21"/>
  <c r="GV9" i="21"/>
  <c r="GT9" i="21"/>
  <c r="GQ9" i="21"/>
  <c r="GP9" i="21"/>
  <c r="GI9" i="21"/>
  <c r="GK9" i="21" s="1"/>
  <c r="GH9" i="21"/>
  <c r="GE9" i="21"/>
  <c r="GB9" i="21"/>
  <c r="FX9" i="21"/>
  <c r="FU9" i="21"/>
  <c r="FR9" i="21"/>
  <c r="FC9" i="21"/>
  <c r="EV9" i="21"/>
  <c r="EJ9" i="21"/>
  <c r="EN9" i="21" s="1"/>
  <c r="EI9" i="21"/>
  <c r="EB9" i="21"/>
  <c r="ED9" i="21" s="1"/>
  <c r="EA9" i="21"/>
  <c r="DX9" i="21"/>
  <c r="DK9" i="21"/>
  <c r="DF9" i="21"/>
  <c r="DB9" i="21"/>
  <c r="CL9" i="21"/>
  <c r="CI9" i="21"/>
  <c r="CE9" i="21"/>
  <c r="BZ9" i="21"/>
  <c r="BO9" i="21"/>
  <c r="BL9" i="21"/>
  <c r="BG9" i="21"/>
  <c r="BB9" i="21"/>
  <c r="AM9" i="21"/>
  <c r="AJ9" i="21"/>
  <c r="AD9" i="21"/>
  <c r="M9" i="21"/>
  <c r="J9" i="21"/>
  <c r="G9" i="21"/>
  <c r="D9" i="21"/>
  <c r="HU8" i="21"/>
  <c r="HR8" i="21"/>
  <c r="HL8" i="21"/>
  <c r="HN8" i="21" s="1"/>
  <c r="HB8" i="21"/>
  <c r="GZ8" i="21"/>
  <c r="GX8" i="21"/>
  <c r="GV8" i="21"/>
  <c r="GT8" i="21"/>
  <c r="GQ8" i="21"/>
  <c r="GP8" i="21"/>
  <c r="GI8" i="21"/>
  <c r="GK8" i="21" s="1"/>
  <c r="GH8" i="21"/>
  <c r="GE8" i="21"/>
  <c r="GB8" i="21"/>
  <c r="FX8" i="21"/>
  <c r="FU8" i="21"/>
  <c r="FR8" i="21"/>
  <c r="FC8" i="21"/>
  <c r="EV8" i="21"/>
  <c r="EJ8" i="21"/>
  <c r="EL8" i="21" s="1"/>
  <c r="EI8" i="21"/>
  <c r="EB8" i="21"/>
  <c r="ED8" i="21" s="1"/>
  <c r="EA8" i="21"/>
  <c r="DX8" i="21"/>
  <c r="DK8" i="21"/>
  <c r="DF8" i="21"/>
  <c r="DB8" i="21"/>
  <c r="CL8" i="21"/>
  <c r="CI8" i="21"/>
  <c r="CE8" i="21"/>
  <c r="BZ8" i="21"/>
  <c r="BO8" i="21"/>
  <c r="BL8" i="21"/>
  <c r="BG8" i="21"/>
  <c r="BB8" i="21"/>
  <c r="AM8" i="21"/>
  <c r="AJ8" i="21"/>
  <c r="AD8" i="21"/>
  <c r="M8" i="21"/>
  <c r="J8" i="21"/>
  <c r="G8" i="21"/>
  <c r="D8" i="21"/>
  <c r="HU7" i="21"/>
  <c r="HU38" i="21" s="1"/>
  <c r="HR7" i="21"/>
  <c r="HL7" i="21"/>
  <c r="HB7" i="21"/>
  <c r="GZ7" i="21"/>
  <c r="GX7" i="21"/>
  <c r="GV7" i="21"/>
  <c r="GT7" i="21"/>
  <c r="GQ7" i="21"/>
  <c r="GP7" i="21"/>
  <c r="GI7" i="21"/>
  <c r="GK7" i="21" s="1"/>
  <c r="GH7" i="21"/>
  <c r="GE7" i="21"/>
  <c r="GB7" i="21"/>
  <c r="FX7" i="21"/>
  <c r="FU7" i="21"/>
  <c r="FR7" i="21"/>
  <c r="FC7" i="21"/>
  <c r="EV7" i="21"/>
  <c r="EJ7" i="21"/>
  <c r="EL7" i="21" s="1"/>
  <c r="EI7" i="21"/>
  <c r="EB7" i="21"/>
  <c r="EA7" i="21"/>
  <c r="DX7" i="21"/>
  <c r="DK7" i="21"/>
  <c r="DF7" i="21"/>
  <c r="DB7" i="21"/>
  <c r="CL7" i="21"/>
  <c r="CI7" i="21"/>
  <c r="CE7" i="21"/>
  <c r="BZ7" i="21"/>
  <c r="BO7" i="21"/>
  <c r="BL7" i="21"/>
  <c r="BG7" i="21"/>
  <c r="BB7" i="21"/>
  <c r="AM7" i="21"/>
  <c r="AJ7" i="21"/>
  <c r="AD7" i="21"/>
  <c r="M7" i="21"/>
  <c r="J7" i="21"/>
  <c r="G7" i="21"/>
  <c r="D7" i="21"/>
  <c r="CP38" i="21" l="1"/>
  <c r="CN38" i="21"/>
  <c r="BS38" i="21"/>
  <c r="BQ38" i="21"/>
  <c r="AO38" i="21"/>
  <c r="FU38" i="21"/>
  <c r="FE38" i="21"/>
  <c r="FG38" i="21"/>
  <c r="Y38" i="21"/>
  <c r="O38" i="21"/>
  <c r="BZ38" i="21"/>
  <c r="EI37" i="21"/>
  <c r="FR38" i="21"/>
  <c r="EV38" i="21"/>
  <c r="EL10" i="21"/>
  <c r="HL38" i="21"/>
  <c r="HN38" i="21" s="1"/>
  <c r="FX38" i="21"/>
  <c r="HN7" i="21"/>
  <c r="J38" i="21"/>
  <c r="GB38" i="21"/>
  <c r="M38" i="21"/>
  <c r="G38" i="21"/>
  <c r="EN7" i="21"/>
  <c r="GH38" i="21"/>
  <c r="GE38" i="21"/>
  <c r="DK38" i="21"/>
  <c r="CE38" i="21"/>
  <c r="BL38" i="21"/>
  <c r="FC38" i="21"/>
  <c r="AM38" i="21"/>
  <c r="AY38" i="21"/>
  <c r="GT38" i="21"/>
  <c r="GQ38" i="21"/>
  <c r="GP38" i="21"/>
  <c r="GV38" i="21"/>
  <c r="GX38" i="21"/>
  <c r="GZ38" i="21"/>
  <c r="HB38" i="21"/>
  <c r="EZ38" i="21"/>
  <c r="EA38" i="21"/>
  <c r="DX38" i="21"/>
  <c r="EL24" i="21"/>
  <c r="EL27" i="21"/>
  <c r="EL30" i="21"/>
  <c r="EL33" i="21"/>
  <c r="EL36" i="21"/>
  <c r="EL23" i="21"/>
  <c r="EL26" i="21"/>
  <c r="EL29" i="21"/>
  <c r="EL32" i="21"/>
  <c r="EL35" i="21"/>
  <c r="EB38" i="21"/>
  <c r="ED38" i="21" s="1"/>
  <c r="EN14" i="21"/>
  <c r="EN17" i="21"/>
  <c r="EN20" i="21"/>
  <c r="EN8" i="21"/>
  <c r="EL13" i="21"/>
  <c r="EL16" i="21"/>
  <c r="EL19" i="21"/>
  <c r="EL22" i="21"/>
  <c r="EL25" i="21"/>
  <c r="EL28" i="21"/>
  <c r="EL31" i="21"/>
  <c r="EL34" i="21"/>
  <c r="EJ38" i="21"/>
  <c r="EN38" i="21" s="1"/>
  <c r="DF38" i="21"/>
  <c r="CI38" i="21"/>
  <c r="CL38" i="21"/>
  <c r="DB38" i="21"/>
  <c r="BG38" i="21"/>
  <c r="BB38" i="21"/>
  <c r="AL42" i="21"/>
  <c r="AJ38" i="21"/>
  <c r="D38" i="21"/>
  <c r="EI38" i="21"/>
  <c r="EL18" i="21"/>
  <c r="EL15" i="21"/>
  <c r="GI38" i="21"/>
  <c r="GK38" i="21" s="1"/>
  <c r="AD38" i="21"/>
  <c r="EL12" i="21"/>
  <c r="ED7" i="21"/>
  <c r="EL11" i="21"/>
  <c r="EL37" i="21"/>
  <c r="EL9" i="21"/>
  <c r="EL21" i="21"/>
  <c r="EL38" i="21" l="1"/>
  <c r="AG42" i="20" l="1"/>
  <c r="DJ8" i="20" l="1"/>
  <c r="DJ9" i="20"/>
  <c r="DJ10" i="20"/>
  <c r="DJ11" i="20"/>
  <c r="DJ12" i="20"/>
  <c r="DJ13" i="20"/>
  <c r="DJ14" i="20"/>
  <c r="DJ15" i="20"/>
  <c r="DJ16" i="20"/>
  <c r="DJ17" i="20"/>
  <c r="DJ18" i="20"/>
  <c r="DJ19" i="20"/>
  <c r="DJ20" i="20"/>
  <c r="DJ21" i="20"/>
  <c r="DJ22" i="20"/>
  <c r="DJ23" i="20"/>
  <c r="DJ24" i="20"/>
  <c r="DJ25" i="20"/>
  <c r="DJ26" i="20"/>
  <c r="DJ27" i="20"/>
  <c r="DJ28" i="20"/>
  <c r="DJ29" i="20"/>
  <c r="DJ30" i="20"/>
  <c r="DJ31" i="20"/>
  <c r="DJ32" i="20"/>
  <c r="DJ33" i="20"/>
  <c r="DJ34" i="20"/>
  <c r="DJ35" i="20"/>
  <c r="DJ36" i="20"/>
  <c r="DJ37" i="20"/>
  <c r="DJ7" i="20"/>
  <c r="DG38" i="20"/>
  <c r="DG37" i="20"/>
  <c r="DH38" i="20"/>
  <c r="CX38" i="20" l="1"/>
  <c r="GE38" i="20" l="1"/>
  <c r="GD38" i="20"/>
  <c r="GB38" i="20"/>
  <c r="GA38" i="20"/>
  <c r="FZ38" i="20"/>
  <c r="FX38" i="20"/>
  <c r="FV38" i="20"/>
  <c r="FU38" i="20"/>
  <c r="FT38" i="20"/>
  <c r="FS38" i="20"/>
  <c r="FR38" i="20"/>
  <c r="FO38" i="20"/>
  <c r="FM38" i="20"/>
  <c r="FK38" i="20"/>
  <c r="FI38" i="20"/>
  <c r="FG38" i="20"/>
  <c r="FF38" i="20"/>
  <c r="FC38" i="20"/>
  <c r="FB38" i="20"/>
  <c r="FA38" i="20"/>
  <c r="EX38" i="20"/>
  <c r="EU38" i="20"/>
  <c r="ET38" i="20"/>
  <c r="ER38" i="20"/>
  <c r="EQ38" i="20"/>
  <c r="EO38" i="20"/>
  <c r="EP38" i="20" s="1"/>
  <c r="EN38" i="20"/>
  <c r="EK38" i="20"/>
  <c r="EJ38" i="20"/>
  <c r="EH38" i="20"/>
  <c r="EI38" i="20" s="1"/>
  <c r="EG38" i="20"/>
  <c r="EE38" i="20"/>
  <c r="EF38" i="20" s="1"/>
  <c r="ED38" i="20"/>
  <c r="DX38" i="20"/>
  <c r="DW38" i="20"/>
  <c r="DU38" i="20"/>
  <c r="DV38" i="20" s="1"/>
  <c r="DT38" i="20"/>
  <c r="DQ38" i="20"/>
  <c r="DP38" i="20"/>
  <c r="DM38" i="20"/>
  <c r="DK38" i="20"/>
  <c r="DF38" i="20"/>
  <c r="DE38" i="20"/>
  <c r="DD38" i="20"/>
  <c r="DB38" i="20"/>
  <c r="CY38" i="20"/>
  <c r="CV38" i="20"/>
  <c r="CU38" i="20"/>
  <c r="CS38" i="20"/>
  <c r="CR38" i="20"/>
  <c r="CN38" i="20"/>
  <c r="CL38" i="20"/>
  <c r="CK38" i="20"/>
  <c r="CM38" i="20" s="1"/>
  <c r="CI38" i="20"/>
  <c r="CH38" i="20"/>
  <c r="CG38" i="20"/>
  <c r="CE38" i="20"/>
  <c r="CD38" i="20"/>
  <c r="CB38" i="20"/>
  <c r="CA38" i="20"/>
  <c r="BZ38" i="20"/>
  <c r="BX38" i="20"/>
  <c r="BW38" i="20"/>
  <c r="BU38" i="20"/>
  <c r="BT38" i="20"/>
  <c r="BS38" i="20"/>
  <c r="BQ38" i="20"/>
  <c r="BP38" i="20"/>
  <c r="BN38" i="20"/>
  <c r="BM38" i="20"/>
  <c r="BL38" i="20"/>
  <c r="BJ38" i="20"/>
  <c r="BK38" i="20" s="1"/>
  <c r="BI38" i="20"/>
  <c r="BC38" i="20"/>
  <c r="BB38" i="20"/>
  <c r="BA38" i="20"/>
  <c r="AX38" i="20"/>
  <c r="AW38" i="20"/>
  <c r="AT38" i="20"/>
  <c r="AS38" i="20"/>
  <c r="AQ38" i="20"/>
  <c r="AP38" i="20"/>
  <c r="AN38" i="20"/>
  <c r="AM38" i="20"/>
  <c r="AJ38" i="20"/>
  <c r="AI38" i="20"/>
  <c r="AG38" i="20"/>
  <c r="AF38" i="20"/>
  <c r="AD38" i="20"/>
  <c r="AC38" i="20"/>
  <c r="Z38" i="20"/>
  <c r="Y38" i="20"/>
  <c r="V38" i="20"/>
  <c r="W38" i="20" s="1"/>
  <c r="U38" i="20"/>
  <c r="O38" i="20"/>
  <c r="N38" i="20"/>
  <c r="M38" i="20"/>
  <c r="L38" i="20"/>
  <c r="K38" i="20"/>
  <c r="I38" i="20"/>
  <c r="H38" i="20"/>
  <c r="F38" i="20"/>
  <c r="G38" i="20" s="1"/>
  <c r="E38" i="20"/>
  <c r="C38" i="20"/>
  <c r="B38" i="20"/>
  <c r="GF37" i="20"/>
  <c r="GC37" i="20"/>
  <c r="FW37" i="20"/>
  <c r="FY37" i="20" s="1"/>
  <c r="FP37" i="20"/>
  <c r="FN37" i="20"/>
  <c r="FL37" i="20"/>
  <c r="FJ37" i="20"/>
  <c r="FH37" i="20"/>
  <c r="FE37" i="20"/>
  <c r="FD37" i="20"/>
  <c r="EW37" i="20"/>
  <c r="EY37" i="20" s="1"/>
  <c r="EV37" i="20"/>
  <c r="ES37" i="20"/>
  <c r="EP37" i="20"/>
  <c r="EL37" i="20"/>
  <c r="EI37" i="20"/>
  <c r="EF37" i="20"/>
  <c r="EB37" i="20"/>
  <c r="DY37" i="20"/>
  <c r="DV37" i="20"/>
  <c r="DR37" i="20"/>
  <c r="DN37" i="20"/>
  <c r="DI37" i="20"/>
  <c r="DF37" i="20"/>
  <c r="DA37" i="20"/>
  <c r="DC37" i="20" s="1"/>
  <c r="CZ37" i="20"/>
  <c r="CW37" i="20"/>
  <c r="CT37" i="20"/>
  <c r="CO37" i="20"/>
  <c r="CM37" i="20"/>
  <c r="CJ37" i="20"/>
  <c r="CF37" i="20"/>
  <c r="CB37" i="20"/>
  <c r="BY37" i="20"/>
  <c r="BV37" i="20"/>
  <c r="BR37" i="20"/>
  <c r="BK37" i="20"/>
  <c r="BG37" i="20"/>
  <c r="BD37" i="20"/>
  <c r="AY37" i="20"/>
  <c r="AU37" i="20"/>
  <c r="AR37" i="20"/>
  <c r="AO37" i="20"/>
  <c r="AK37" i="20"/>
  <c r="AH37" i="20"/>
  <c r="AE37" i="20"/>
  <c r="AA37" i="20"/>
  <c r="S37" i="20"/>
  <c r="P37" i="20"/>
  <c r="M37" i="20"/>
  <c r="J37" i="20"/>
  <c r="G37" i="20"/>
  <c r="D37" i="20"/>
  <c r="GF36" i="20"/>
  <c r="GC36" i="20"/>
  <c r="FY36" i="20"/>
  <c r="FW36" i="20"/>
  <c r="FP36" i="20"/>
  <c r="FN36" i="20"/>
  <c r="FL36" i="20"/>
  <c r="FJ36" i="20"/>
  <c r="FH36" i="20"/>
  <c r="FE36" i="20"/>
  <c r="FD36" i="20"/>
  <c r="EW36" i="20"/>
  <c r="EY36" i="20" s="1"/>
  <c r="EV36" i="20"/>
  <c r="ES36" i="20"/>
  <c r="EP36" i="20"/>
  <c r="EL36" i="20"/>
  <c r="EI36" i="20"/>
  <c r="EF36" i="20"/>
  <c r="EB36" i="20"/>
  <c r="DY36" i="20"/>
  <c r="DV36" i="20"/>
  <c r="DR36" i="20"/>
  <c r="DN36" i="20"/>
  <c r="DI36" i="20"/>
  <c r="DF36" i="20"/>
  <c r="DA36" i="20"/>
  <c r="DC36" i="20" s="1"/>
  <c r="CZ36" i="20"/>
  <c r="CW36" i="20"/>
  <c r="CT36" i="20"/>
  <c r="CO36" i="20"/>
  <c r="CM36" i="20"/>
  <c r="CJ36" i="20"/>
  <c r="CF36" i="20"/>
  <c r="CB36" i="20"/>
  <c r="BY36" i="20"/>
  <c r="BV36" i="20"/>
  <c r="BR36" i="20"/>
  <c r="BN36" i="20"/>
  <c r="BK36" i="20"/>
  <c r="BG36" i="20"/>
  <c r="BD36" i="20"/>
  <c r="AY36" i="20"/>
  <c r="AU36" i="20"/>
  <c r="AR36" i="20"/>
  <c r="AO36" i="20"/>
  <c r="AK36" i="20"/>
  <c r="AH36" i="20"/>
  <c r="AE36" i="20"/>
  <c r="AA36" i="20"/>
  <c r="W36" i="20"/>
  <c r="S36" i="20"/>
  <c r="P36" i="20"/>
  <c r="M36" i="20"/>
  <c r="J36" i="20"/>
  <c r="G36" i="20"/>
  <c r="D36" i="20"/>
  <c r="GF35" i="20"/>
  <c r="GC35" i="20"/>
  <c r="FY35" i="20"/>
  <c r="FW35" i="20"/>
  <c r="FP35" i="20"/>
  <c r="FN35" i="20"/>
  <c r="FL35" i="20"/>
  <c r="FJ35" i="20"/>
  <c r="FH35" i="20"/>
  <c r="FE35" i="20"/>
  <c r="FD35" i="20"/>
  <c r="EW35" i="20"/>
  <c r="EY35" i="20" s="1"/>
  <c r="EV35" i="20"/>
  <c r="ES35" i="20"/>
  <c r="EP35" i="20"/>
  <c r="EL35" i="20"/>
  <c r="EI35" i="20"/>
  <c r="EF35" i="20"/>
  <c r="EB35" i="20"/>
  <c r="DY35" i="20"/>
  <c r="DV35" i="20"/>
  <c r="DR35" i="20"/>
  <c r="DN35" i="20"/>
  <c r="DI35" i="20"/>
  <c r="DF35" i="20"/>
  <c r="DA35" i="20"/>
  <c r="DC35" i="20" s="1"/>
  <c r="CZ35" i="20"/>
  <c r="CW35" i="20"/>
  <c r="CT35" i="20"/>
  <c r="CO35" i="20"/>
  <c r="CM35" i="20"/>
  <c r="CJ35" i="20"/>
  <c r="CF35" i="20"/>
  <c r="CB35" i="20"/>
  <c r="BY35" i="20"/>
  <c r="BV35" i="20"/>
  <c r="BR35" i="20"/>
  <c r="BN35" i="20"/>
  <c r="BK35" i="20"/>
  <c r="BG35" i="20"/>
  <c r="BD35" i="20"/>
  <c r="AY35" i="20"/>
  <c r="AU35" i="20"/>
  <c r="AR35" i="20"/>
  <c r="AO35" i="20"/>
  <c r="AK35" i="20"/>
  <c r="AH35" i="20"/>
  <c r="AE35" i="20"/>
  <c r="AA35" i="20"/>
  <c r="W35" i="20"/>
  <c r="S35" i="20"/>
  <c r="P35" i="20"/>
  <c r="M35" i="20"/>
  <c r="J35" i="20"/>
  <c r="G35" i="20"/>
  <c r="D35" i="20"/>
  <c r="GF34" i="20"/>
  <c r="GC34" i="20"/>
  <c r="FY34" i="20"/>
  <c r="FW34" i="20"/>
  <c r="FP34" i="20"/>
  <c r="FN34" i="20"/>
  <c r="FL34" i="20"/>
  <c r="FJ34" i="20"/>
  <c r="FH34" i="20"/>
  <c r="FE34" i="20"/>
  <c r="FD34" i="20"/>
  <c r="EW34" i="20"/>
  <c r="EY34" i="20" s="1"/>
  <c r="EV34" i="20"/>
  <c r="ES34" i="20"/>
  <c r="EP34" i="20"/>
  <c r="EL34" i="20"/>
  <c r="EI34" i="20"/>
  <c r="EF34" i="20"/>
  <c r="EB34" i="20"/>
  <c r="DY34" i="20"/>
  <c r="DV34" i="20"/>
  <c r="DR34" i="20"/>
  <c r="DN34" i="20"/>
  <c r="DI34" i="20"/>
  <c r="DF34" i="20"/>
  <c r="DA34" i="20"/>
  <c r="DC34" i="20" s="1"/>
  <c r="CZ34" i="20"/>
  <c r="CW34" i="20"/>
  <c r="CT34" i="20"/>
  <c r="CO34" i="20"/>
  <c r="CM34" i="20"/>
  <c r="CJ34" i="20"/>
  <c r="CF34" i="20"/>
  <c r="CB34" i="20"/>
  <c r="BY34" i="20"/>
  <c r="BV34" i="20"/>
  <c r="BR34" i="20"/>
  <c r="BN34" i="20"/>
  <c r="BK34" i="20"/>
  <c r="BG34" i="20"/>
  <c r="BD34" i="20"/>
  <c r="AY34" i="20"/>
  <c r="AU34" i="20"/>
  <c r="AR34" i="20"/>
  <c r="AO34" i="20"/>
  <c r="AK34" i="20"/>
  <c r="AH34" i="20"/>
  <c r="AE34" i="20"/>
  <c r="AA34" i="20"/>
  <c r="W34" i="20"/>
  <c r="S34" i="20"/>
  <c r="P34" i="20"/>
  <c r="M34" i="20"/>
  <c r="J34" i="20"/>
  <c r="G34" i="20"/>
  <c r="D34" i="20"/>
  <c r="GF33" i="20"/>
  <c r="GC33" i="20"/>
  <c r="FY33" i="20"/>
  <c r="FW33" i="20"/>
  <c r="FP33" i="20"/>
  <c r="FN33" i="20"/>
  <c r="FL33" i="20"/>
  <c r="FJ33" i="20"/>
  <c r="FH33" i="20"/>
  <c r="FE33" i="20"/>
  <c r="FD33" i="20"/>
  <c r="EW33" i="20"/>
  <c r="EY33" i="20" s="1"/>
  <c r="EV33" i="20"/>
  <c r="ES33" i="20"/>
  <c r="EP33" i="20"/>
  <c r="EL33" i="20"/>
  <c r="EI33" i="20"/>
  <c r="EF33" i="20"/>
  <c r="EB33" i="20"/>
  <c r="DY33" i="20"/>
  <c r="DV33" i="20"/>
  <c r="DR33" i="20"/>
  <c r="DN33" i="20"/>
  <c r="DI33" i="20"/>
  <c r="DF33" i="20"/>
  <c r="DA33" i="20"/>
  <c r="DC33" i="20" s="1"/>
  <c r="CZ33" i="20"/>
  <c r="CW33" i="20"/>
  <c r="CT33" i="20"/>
  <c r="CO33" i="20"/>
  <c r="CM33" i="20"/>
  <c r="CJ33" i="20"/>
  <c r="CF33" i="20"/>
  <c r="CB33" i="20"/>
  <c r="BY33" i="20"/>
  <c r="BV33" i="20"/>
  <c r="BR33" i="20"/>
  <c r="BN33" i="20"/>
  <c r="BK33" i="20"/>
  <c r="BG33" i="20"/>
  <c r="BD33" i="20"/>
  <c r="AY33" i="20"/>
  <c r="AU33" i="20"/>
  <c r="AR33" i="20"/>
  <c r="AO33" i="20"/>
  <c r="AK33" i="20"/>
  <c r="AH33" i="20"/>
  <c r="AE33" i="20"/>
  <c r="AA33" i="20"/>
  <c r="W33" i="20"/>
  <c r="S33" i="20"/>
  <c r="P33" i="20"/>
  <c r="M33" i="20"/>
  <c r="J33" i="20"/>
  <c r="G33" i="20"/>
  <c r="D33" i="20"/>
  <c r="GF32" i="20"/>
  <c r="GC32" i="20"/>
  <c r="FY32" i="20"/>
  <c r="FW32" i="20"/>
  <c r="FP32" i="20"/>
  <c r="FN32" i="20"/>
  <c r="FL32" i="20"/>
  <c r="FJ32" i="20"/>
  <c r="FH32" i="20"/>
  <c r="FE32" i="20"/>
  <c r="FD32" i="20"/>
  <c r="EW32" i="20"/>
  <c r="EY32" i="20" s="1"/>
  <c r="EV32" i="20"/>
  <c r="ES32" i="20"/>
  <c r="EP32" i="20"/>
  <c r="EL32" i="20"/>
  <c r="EI32" i="20"/>
  <c r="EF32" i="20"/>
  <c r="EB32" i="20"/>
  <c r="DY32" i="20"/>
  <c r="DV32" i="20"/>
  <c r="DR32" i="20"/>
  <c r="DN32" i="20"/>
  <c r="DI32" i="20"/>
  <c r="DF32" i="20"/>
  <c r="DA32" i="20"/>
  <c r="DC32" i="20" s="1"/>
  <c r="CZ32" i="20"/>
  <c r="CW32" i="20"/>
  <c r="CT32" i="20"/>
  <c r="CO32" i="20"/>
  <c r="CM32" i="20"/>
  <c r="CJ32" i="20"/>
  <c r="CF32" i="20"/>
  <c r="CB32" i="20"/>
  <c r="BY32" i="20"/>
  <c r="BV32" i="20"/>
  <c r="BR32" i="20"/>
  <c r="BN32" i="20"/>
  <c r="BK32" i="20"/>
  <c r="BG32" i="20"/>
  <c r="BD32" i="20"/>
  <c r="AY32" i="20"/>
  <c r="AU32" i="20"/>
  <c r="AR32" i="20"/>
  <c r="AO32" i="20"/>
  <c r="AK32" i="20"/>
  <c r="AH32" i="20"/>
  <c r="AE32" i="20"/>
  <c r="AA32" i="20"/>
  <c r="W32" i="20"/>
  <c r="S32" i="20"/>
  <c r="P32" i="20"/>
  <c r="M32" i="20"/>
  <c r="J32" i="20"/>
  <c r="G32" i="20"/>
  <c r="D32" i="20"/>
  <c r="GF31" i="20"/>
  <c r="GC31" i="20"/>
  <c r="FY31" i="20"/>
  <c r="FW31" i="20"/>
  <c r="FP31" i="20"/>
  <c r="FN31" i="20"/>
  <c r="FL31" i="20"/>
  <c r="FJ31" i="20"/>
  <c r="FH31" i="20"/>
  <c r="FE31" i="20"/>
  <c r="FD31" i="20"/>
  <c r="EW31" i="20"/>
  <c r="EY31" i="20" s="1"/>
  <c r="EV31" i="20"/>
  <c r="ES31" i="20"/>
  <c r="EP31" i="20"/>
  <c r="EL31" i="20"/>
  <c r="EI31" i="20"/>
  <c r="EF31" i="20"/>
  <c r="EB31" i="20"/>
  <c r="DY31" i="20"/>
  <c r="DV31" i="20"/>
  <c r="DR31" i="20"/>
  <c r="DN31" i="20"/>
  <c r="DI31" i="20"/>
  <c r="DF31" i="20"/>
  <c r="DA31" i="20"/>
  <c r="DC31" i="20" s="1"/>
  <c r="CZ31" i="20"/>
  <c r="CW31" i="20"/>
  <c r="CT31" i="20"/>
  <c r="CO31" i="20"/>
  <c r="CM31" i="20"/>
  <c r="CJ31" i="20"/>
  <c r="CF31" i="20"/>
  <c r="CB31" i="20"/>
  <c r="BY31" i="20"/>
  <c r="BV31" i="20"/>
  <c r="BR31" i="20"/>
  <c r="BN31" i="20"/>
  <c r="BK31" i="20"/>
  <c r="BG31" i="20"/>
  <c r="BD31" i="20"/>
  <c r="AY31" i="20"/>
  <c r="AU31" i="20"/>
  <c r="AR31" i="20"/>
  <c r="AO31" i="20"/>
  <c r="AK31" i="20"/>
  <c r="AH31" i="20"/>
  <c r="AE31" i="20"/>
  <c r="AA31" i="20"/>
  <c r="W31" i="20"/>
  <c r="S31" i="20"/>
  <c r="P31" i="20"/>
  <c r="M31" i="20"/>
  <c r="J31" i="20"/>
  <c r="G31" i="20"/>
  <c r="D31" i="20"/>
  <c r="GF30" i="20"/>
  <c r="GC30" i="20"/>
  <c r="FY30" i="20"/>
  <c r="FW30" i="20"/>
  <c r="FP30" i="20"/>
  <c r="FN30" i="20"/>
  <c r="FL30" i="20"/>
  <c r="FJ30" i="20"/>
  <c r="FH30" i="20"/>
  <c r="FE30" i="20"/>
  <c r="FD30" i="20"/>
  <c r="EW30" i="20"/>
  <c r="EY30" i="20" s="1"/>
  <c r="EV30" i="20"/>
  <c r="ES30" i="20"/>
  <c r="EP30" i="20"/>
  <c r="EL30" i="20"/>
  <c r="EI30" i="20"/>
  <c r="EF30" i="20"/>
  <c r="EB30" i="20"/>
  <c r="DY30" i="20"/>
  <c r="DV30" i="20"/>
  <c r="DR30" i="20"/>
  <c r="DN30" i="20"/>
  <c r="DI30" i="20"/>
  <c r="DF30" i="20"/>
  <c r="DA30" i="20"/>
  <c r="DC30" i="20" s="1"/>
  <c r="CZ30" i="20"/>
  <c r="CW30" i="20"/>
  <c r="CT30" i="20"/>
  <c r="CO30" i="20"/>
  <c r="CM30" i="20"/>
  <c r="CJ30" i="20"/>
  <c r="CF30" i="20"/>
  <c r="CB30" i="20"/>
  <c r="BY30" i="20"/>
  <c r="BV30" i="20"/>
  <c r="BR30" i="20"/>
  <c r="BN30" i="20"/>
  <c r="BK30" i="20"/>
  <c r="BG30" i="20"/>
  <c r="BD30" i="20"/>
  <c r="AY30" i="20"/>
  <c r="AU30" i="20"/>
  <c r="AR30" i="20"/>
  <c r="AO30" i="20"/>
  <c r="AK30" i="20"/>
  <c r="AH30" i="20"/>
  <c r="AE30" i="20"/>
  <c r="AA30" i="20"/>
  <c r="W30" i="20"/>
  <c r="S30" i="20"/>
  <c r="P30" i="20"/>
  <c r="M30" i="20"/>
  <c r="J30" i="20"/>
  <c r="G30" i="20"/>
  <c r="D30" i="20"/>
  <c r="GF29" i="20"/>
  <c r="GC29" i="20"/>
  <c r="FY29" i="20"/>
  <c r="FW29" i="20"/>
  <c r="FP29" i="20"/>
  <c r="FN29" i="20"/>
  <c r="FL29" i="20"/>
  <c r="FJ29" i="20"/>
  <c r="FH29" i="20"/>
  <c r="FE29" i="20"/>
  <c r="FD29" i="20"/>
  <c r="EW29" i="20"/>
  <c r="EY29" i="20" s="1"/>
  <c r="EV29" i="20"/>
  <c r="ES29" i="20"/>
  <c r="EP29" i="20"/>
  <c r="EL29" i="20"/>
  <c r="EI29" i="20"/>
  <c r="EF29" i="20"/>
  <c r="EB29" i="20"/>
  <c r="DY29" i="20"/>
  <c r="DV29" i="20"/>
  <c r="DR29" i="20"/>
  <c r="DN29" i="20"/>
  <c r="DI29" i="20"/>
  <c r="DF29" i="20"/>
  <c r="DA29" i="20"/>
  <c r="DC29" i="20" s="1"/>
  <c r="CZ29" i="20"/>
  <c r="CW29" i="20"/>
  <c r="CT29" i="20"/>
  <c r="CO29" i="20"/>
  <c r="CM29" i="20"/>
  <c r="CJ29" i="20"/>
  <c r="CF29" i="20"/>
  <c r="CB29" i="20"/>
  <c r="BY29" i="20"/>
  <c r="BV29" i="20"/>
  <c r="BR29" i="20"/>
  <c r="BN29" i="20"/>
  <c r="BK29" i="20"/>
  <c r="BG29" i="20"/>
  <c r="BD29" i="20"/>
  <c r="AY29" i="20"/>
  <c r="AU29" i="20"/>
  <c r="AR29" i="20"/>
  <c r="AO29" i="20"/>
  <c r="AK29" i="20"/>
  <c r="AH29" i="20"/>
  <c r="AE29" i="20"/>
  <c r="AA29" i="20"/>
  <c r="W29" i="20"/>
  <c r="S29" i="20"/>
  <c r="P29" i="20"/>
  <c r="M29" i="20"/>
  <c r="J29" i="20"/>
  <c r="G29" i="20"/>
  <c r="D29" i="20"/>
  <c r="GF28" i="20"/>
  <c r="GC28" i="20"/>
  <c r="FY28" i="20"/>
  <c r="FW28" i="20"/>
  <c r="FP28" i="20"/>
  <c r="FN28" i="20"/>
  <c r="FL28" i="20"/>
  <c r="FJ28" i="20"/>
  <c r="FH28" i="20"/>
  <c r="FE28" i="20"/>
  <c r="FD28" i="20"/>
  <c r="EW28" i="20"/>
  <c r="EY28" i="20" s="1"/>
  <c r="EV28" i="20"/>
  <c r="ES28" i="20"/>
  <c r="EP28" i="20"/>
  <c r="EL28" i="20"/>
  <c r="EI28" i="20"/>
  <c r="EF28" i="20"/>
  <c r="EB28" i="20"/>
  <c r="DY28" i="20"/>
  <c r="DV28" i="20"/>
  <c r="DR28" i="20"/>
  <c r="DN28" i="20"/>
  <c r="DI28" i="20"/>
  <c r="DF28" i="20"/>
  <c r="DA28" i="20"/>
  <c r="DC28" i="20" s="1"/>
  <c r="CZ28" i="20"/>
  <c r="CW28" i="20"/>
  <c r="CT28" i="20"/>
  <c r="CO28" i="20"/>
  <c r="CM28" i="20"/>
  <c r="CJ28" i="20"/>
  <c r="CF28" i="20"/>
  <c r="CB28" i="20"/>
  <c r="BY28" i="20"/>
  <c r="BV28" i="20"/>
  <c r="BR28" i="20"/>
  <c r="BN28" i="20"/>
  <c r="BK28" i="20"/>
  <c r="BG28" i="20"/>
  <c r="BD28" i="20"/>
  <c r="AY28" i="20"/>
  <c r="AU28" i="20"/>
  <c r="AR28" i="20"/>
  <c r="AO28" i="20"/>
  <c r="AK28" i="20"/>
  <c r="AH28" i="20"/>
  <c r="AE28" i="20"/>
  <c r="AA28" i="20"/>
  <c r="W28" i="20"/>
  <c r="S28" i="20"/>
  <c r="P28" i="20"/>
  <c r="M28" i="20"/>
  <c r="J28" i="20"/>
  <c r="G28" i="20"/>
  <c r="D28" i="20"/>
  <c r="GF27" i="20"/>
  <c r="GC27" i="20"/>
  <c r="FY27" i="20"/>
  <c r="FW27" i="20"/>
  <c r="FP27" i="20"/>
  <c r="FN27" i="20"/>
  <c r="FL27" i="20"/>
  <c r="FJ27" i="20"/>
  <c r="FH27" i="20"/>
  <c r="FE27" i="20"/>
  <c r="FD27" i="20"/>
  <c r="EW27" i="20"/>
  <c r="EY27" i="20" s="1"/>
  <c r="EV27" i="20"/>
  <c r="ES27" i="20"/>
  <c r="EP27" i="20"/>
  <c r="EL27" i="20"/>
  <c r="EI27" i="20"/>
  <c r="EF27" i="20"/>
  <c r="EB27" i="20"/>
  <c r="DY27" i="20"/>
  <c r="DV27" i="20"/>
  <c r="DR27" i="20"/>
  <c r="DN27" i="20"/>
  <c r="DI27" i="20"/>
  <c r="DF27" i="20"/>
  <c r="DA27" i="20"/>
  <c r="DC27" i="20" s="1"/>
  <c r="CZ27" i="20"/>
  <c r="CW27" i="20"/>
  <c r="CT27" i="20"/>
  <c r="CO27" i="20"/>
  <c r="CM27" i="20"/>
  <c r="CJ27" i="20"/>
  <c r="CF27" i="20"/>
  <c r="CB27" i="20"/>
  <c r="BY27" i="20"/>
  <c r="BV27" i="20"/>
  <c r="BR27" i="20"/>
  <c r="BN27" i="20"/>
  <c r="BK27" i="20"/>
  <c r="BG27" i="20"/>
  <c r="BD27" i="20"/>
  <c r="AY27" i="20"/>
  <c r="AU27" i="20"/>
  <c r="AR27" i="20"/>
  <c r="AO27" i="20"/>
  <c r="AK27" i="20"/>
  <c r="AH27" i="20"/>
  <c r="AE27" i="20"/>
  <c r="AA27" i="20"/>
  <c r="W27" i="20"/>
  <c r="S27" i="20"/>
  <c r="P27" i="20"/>
  <c r="M27" i="20"/>
  <c r="J27" i="20"/>
  <c r="G27" i="20"/>
  <c r="D27" i="20"/>
  <c r="GF26" i="20"/>
  <c r="GC26" i="20"/>
  <c r="FY26" i="20"/>
  <c r="FW26" i="20"/>
  <c r="FP26" i="20"/>
  <c r="FN26" i="20"/>
  <c r="FL26" i="20"/>
  <c r="FJ26" i="20"/>
  <c r="FH26" i="20"/>
  <c r="FE26" i="20"/>
  <c r="FD26" i="20"/>
  <c r="EW26" i="20"/>
  <c r="EY26" i="20" s="1"/>
  <c r="EV26" i="20"/>
  <c r="ES26" i="20"/>
  <c r="EP26" i="20"/>
  <c r="EL26" i="20"/>
  <c r="EI26" i="20"/>
  <c r="EF26" i="20"/>
  <c r="EB26" i="20"/>
  <c r="DY26" i="20"/>
  <c r="DV26" i="20"/>
  <c r="DR26" i="20"/>
  <c r="DN26" i="20"/>
  <c r="DI26" i="20"/>
  <c r="DF26" i="20"/>
  <c r="DA26" i="20"/>
  <c r="DC26" i="20" s="1"/>
  <c r="CZ26" i="20"/>
  <c r="CW26" i="20"/>
  <c r="CT26" i="20"/>
  <c r="CO26" i="20"/>
  <c r="CM26" i="20"/>
  <c r="CJ26" i="20"/>
  <c r="CF26" i="20"/>
  <c r="CB26" i="20"/>
  <c r="BY26" i="20"/>
  <c r="BV26" i="20"/>
  <c r="BR26" i="20"/>
  <c r="BN26" i="20"/>
  <c r="BK26" i="20"/>
  <c r="BG26" i="20"/>
  <c r="BD26" i="20"/>
  <c r="AY26" i="20"/>
  <c r="AU26" i="20"/>
  <c r="AR26" i="20"/>
  <c r="AO26" i="20"/>
  <c r="AK26" i="20"/>
  <c r="AH26" i="20"/>
  <c r="AE26" i="20"/>
  <c r="AA26" i="20"/>
  <c r="W26" i="20"/>
  <c r="S26" i="20"/>
  <c r="P26" i="20"/>
  <c r="M26" i="20"/>
  <c r="J26" i="20"/>
  <c r="G26" i="20"/>
  <c r="D26" i="20"/>
  <c r="GF25" i="20"/>
  <c r="GC25" i="20"/>
  <c r="FY25" i="20"/>
  <c r="FW25" i="20"/>
  <c r="FP25" i="20"/>
  <c r="FN25" i="20"/>
  <c r="FL25" i="20"/>
  <c r="FJ25" i="20"/>
  <c r="FH25" i="20"/>
  <c r="FE25" i="20"/>
  <c r="FD25" i="20"/>
  <c r="EW25" i="20"/>
  <c r="EY25" i="20" s="1"/>
  <c r="EV25" i="20"/>
  <c r="ES25" i="20"/>
  <c r="EP25" i="20"/>
  <c r="EL25" i="20"/>
  <c r="EI25" i="20"/>
  <c r="EF25" i="20"/>
  <c r="EB25" i="20"/>
  <c r="DY25" i="20"/>
  <c r="DV25" i="20"/>
  <c r="DR25" i="20"/>
  <c r="DN25" i="20"/>
  <c r="DI25" i="20"/>
  <c r="DF25" i="20"/>
  <c r="DA25" i="20"/>
  <c r="DC25" i="20" s="1"/>
  <c r="CZ25" i="20"/>
  <c r="CW25" i="20"/>
  <c r="CT25" i="20"/>
  <c r="CO25" i="20"/>
  <c r="CM25" i="20"/>
  <c r="CJ25" i="20"/>
  <c r="CF25" i="20"/>
  <c r="CB25" i="20"/>
  <c r="BY25" i="20"/>
  <c r="BV25" i="20"/>
  <c r="BR25" i="20"/>
  <c r="BN25" i="20"/>
  <c r="BK25" i="20"/>
  <c r="BG25" i="20"/>
  <c r="BD25" i="20"/>
  <c r="AY25" i="20"/>
  <c r="AU25" i="20"/>
  <c r="AR25" i="20"/>
  <c r="AO25" i="20"/>
  <c r="AK25" i="20"/>
  <c r="AH25" i="20"/>
  <c r="AE25" i="20"/>
  <c r="AA25" i="20"/>
  <c r="W25" i="20"/>
  <c r="S25" i="20"/>
  <c r="P25" i="20"/>
  <c r="M25" i="20"/>
  <c r="J25" i="20"/>
  <c r="G25" i="20"/>
  <c r="D25" i="20"/>
  <c r="GF24" i="20"/>
  <c r="GC24" i="20"/>
  <c r="FY24" i="20"/>
  <c r="FW24" i="20"/>
  <c r="FP24" i="20"/>
  <c r="FN24" i="20"/>
  <c r="FL24" i="20"/>
  <c r="FJ24" i="20"/>
  <c r="FH24" i="20"/>
  <c r="FE24" i="20"/>
  <c r="FD24" i="20"/>
  <c r="EW24" i="20"/>
  <c r="EY24" i="20" s="1"/>
  <c r="EV24" i="20"/>
  <c r="ES24" i="20"/>
  <c r="EP24" i="20"/>
  <c r="EL24" i="20"/>
  <c r="EI24" i="20"/>
  <c r="EF24" i="20"/>
  <c r="EB24" i="20"/>
  <c r="DY24" i="20"/>
  <c r="DV24" i="20"/>
  <c r="DR24" i="20"/>
  <c r="DN24" i="20"/>
  <c r="DI24" i="20"/>
  <c r="DF24" i="20"/>
  <c r="DA24" i="20"/>
  <c r="DC24" i="20" s="1"/>
  <c r="CZ24" i="20"/>
  <c r="CW24" i="20"/>
  <c r="CT24" i="20"/>
  <c r="CO24" i="20"/>
  <c r="CM24" i="20"/>
  <c r="CJ24" i="20"/>
  <c r="CF24" i="20"/>
  <c r="CB24" i="20"/>
  <c r="BY24" i="20"/>
  <c r="BV24" i="20"/>
  <c r="BR24" i="20"/>
  <c r="BN24" i="20"/>
  <c r="BK24" i="20"/>
  <c r="BG24" i="20"/>
  <c r="BD24" i="20"/>
  <c r="AY24" i="20"/>
  <c r="AU24" i="20"/>
  <c r="AR24" i="20"/>
  <c r="AO24" i="20"/>
  <c r="AK24" i="20"/>
  <c r="AH24" i="20"/>
  <c r="AE24" i="20"/>
  <c r="AA24" i="20"/>
  <c r="W24" i="20"/>
  <c r="S24" i="20"/>
  <c r="P24" i="20"/>
  <c r="M24" i="20"/>
  <c r="J24" i="20"/>
  <c r="G24" i="20"/>
  <c r="D24" i="20"/>
  <c r="GF23" i="20"/>
  <c r="GC23" i="20"/>
  <c r="FY23" i="20"/>
  <c r="FW23" i="20"/>
  <c r="FP23" i="20"/>
  <c r="FN23" i="20"/>
  <c r="FL23" i="20"/>
  <c r="FJ23" i="20"/>
  <c r="FH23" i="20"/>
  <c r="FE23" i="20"/>
  <c r="FD23" i="20"/>
  <c r="EW23" i="20"/>
  <c r="EY23" i="20" s="1"/>
  <c r="EV23" i="20"/>
  <c r="ES23" i="20"/>
  <c r="EP23" i="20"/>
  <c r="EL23" i="20"/>
  <c r="EI23" i="20"/>
  <c r="EF23" i="20"/>
  <c r="EB23" i="20"/>
  <c r="DY23" i="20"/>
  <c r="DV23" i="20"/>
  <c r="DR23" i="20"/>
  <c r="DN23" i="20"/>
  <c r="DI23" i="20"/>
  <c r="DF23" i="20"/>
  <c r="DA23" i="20"/>
  <c r="DC23" i="20" s="1"/>
  <c r="CZ23" i="20"/>
  <c r="CW23" i="20"/>
  <c r="CT23" i="20"/>
  <c r="CO23" i="20"/>
  <c r="CM23" i="20"/>
  <c r="CJ23" i="20"/>
  <c r="CF23" i="20"/>
  <c r="CB23" i="20"/>
  <c r="BY23" i="20"/>
  <c r="BV23" i="20"/>
  <c r="BR23" i="20"/>
  <c r="BN23" i="20"/>
  <c r="BK23" i="20"/>
  <c r="BG23" i="20"/>
  <c r="BD23" i="20"/>
  <c r="AY23" i="20"/>
  <c r="AU23" i="20"/>
  <c r="AR23" i="20"/>
  <c r="AO23" i="20"/>
  <c r="AK23" i="20"/>
  <c r="AH23" i="20"/>
  <c r="AE23" i="20"/>
  <c r="AA23" i="20"/>
  <c r="W23" i="20"/>
  <c r="S23" i="20"/>
  <c r="P23" i="20"/>
  <c r="M23" i="20"/>
  <c r="J23" i="20"/>
  <c r="G23" i="20"/>
  <c r="D23" i="20"/>
  <c r="GF22" i="20"/>
  <c r="GC22" i="20"/>
  <c r="FY22" i="20"/>
  <c r="FW22" i="20"/>
  <c r="FP22" i="20"/>
  <c r="FN22" i="20"/>
  <c r="FL22" i="20"/>
  <c r="FJ22" i="20"/>
  <c r="FH22" i="20"/>
  <c r="FE22" i="20"/>
  <c r="FD22" i="20"/>
  <c r="EW22" i="20"/>
  <c r="EY22" i="20" s="1"/>
  <c r="EV22" i="20"/>
  <c r="ES22" i="20"/>
  <c r="EP22" i="20"/>
  <c r="EL22" i="20"/>
  <c r="EI22" i="20"/>
  <c r="EF22" i="20"/>
  <c r="EB22" i="20"/>
  <c r="DY22" i="20"/>
  <c r="DV22" i="20"/>
  <c r="DR22" i="20"/>
  <c r="DN22" i="20"/>
  <c r="DI22" i="20"/>
  <c r="DF22" i="20"/>
  <c r="DA22" i="20"/>
  <c r="DC22" i="20" s="1"/>
  <c r="CZ22" i="20"/>
  <c r="CW22" i="20"/>
  <c r="CT22" i="20"/>
  <c r="CO22" i="20"/>
  <c r="CM22" i="20"/>
  <c r="CJ22" i="20"/>
  <c r="CF22" i="20"/>
  <c r="CB22" i="20"/>
  <c r="BY22" i="20"/>
  <c r="BV22" i="20"/>
  <c r="BR22" i="20"/>
  <c r="BN22" i="20"/>
  <c r="BK22" i="20"/>
  <c r="BG22" i="20"/>
  <c r="BD22" i="20"/>
  <c r="AY22" i="20"/>
  <c r="AU22" i="20"/>
  <c r="AR22" i="20"/>
  <c r="AO22" i="20"/>
  <c r="AK22" i="20"/>
  <c r="AH22" i="20"/>
  <c r="AE22" i="20"/>
  <c r="AA22" i="20"/>
  <c r="W22" i="20"/>
  <c r="S22" i="20"/>
  <c r="P22" i="20"/>
  <c r="M22" i="20"/>
  <c r="J22" i="20"/>
  <c r="G22" i="20"/>
  <c r="D22" i="20"/>
  <c r="GF21" i="20"/>
  <c r="GC21" i="20"/>
  <c r="FY21" i="20"/>
  <c r="FW21" i="20"/>
  <c r="FP21" i="20"/>
  <c r="FN21" i="20"/>
  <c r="FL21" i="20"/>
  <c r="FJ21" i="20"/>
  <c r="FH21" i="20"/>
  <c r="FE21" i="20"/>
  <c r="FD21" i="20"/>
  <c r="EW21" i="20"/>
  <c r="EY21" i="20" s="1"/>
  <c r="EV21" i="20"/>
  <c r="ES21" i="20"/>
  <c r="EP21" i="20"/>
  <c r="EL21" i="20"/>
  <c r="EI21" i="20"/>
  <c r="EF21" i="20"/>
  <c r="EB21" i="20"/>
  <c r="DY21" i="20"/>
  <c r="DR21" i="20"/>
  <c r="DN21" i="20"/>
  <c r="DI21" i="20"/>
  <c r="DF21" i="20"/>
  <c r="DA21" i="20"/>
  <c r="DC21" i="20" s="1"/>
  <c r="CZ21" i="20"/>
  <c r="CW21" i="20"/>
  <c r="CT21" i="20"/>
  <c r="CO21" i="20"/>
  <c r="CM21" i="20"/>
  <c r="CJ21" i="20"/>
  <c r="CF21" i="20"/>
  <c r="CB21" i="20"/>
  <c r="BY21" i="20"/>
  <c r="BV21" i="20"/>
  <c r="BR21" i="20"/>
  <c r="BN21" i="20"/>
  <c r="BK21" i="20"/>
  <c r="BG21" i="20"/>
  <c r="BD21" i="20"/>
  <c r="AY21" i="20"/>
  <c r="AU21" i="20"/>
  <c r="AR21" i="20"/>
  <c r="AO21" i="20"/>
  <c r="AK21" i="20"/>
  <c r="AH21" i="20"/>
  <c r="AE21" i="20"/>
  <c r="AA21" i="20"/>
  <c r="W21" i="20"/>
  <c r="S21" i="20"/>
  <c r="P21" i="20"/>
  <c r="M21" i="20"/>
  <c r="J21" i="20"/>
  <c r="G21" i="20"/>
  <c r="D21" i="20"/>
  <c r="GF20" i="20"/>
  <c r="GC20" i="20"/>
  <c r="FW20" i="20"/>
  <c r="FY20" i="20" s="1"/>
  <c r="FP20" i="20"/>
  <c r="FN20" i="20"/>
  <c r="FL20" i="20"/>
  <c r="FJ20" i="20"/>
  <c r="FH20" i="20"/>
  <c r="FE20" i="20"/>
  <c r="FD20" i="20"/>
  <c r="EW20" i="20"/>
  <c r="EY20" i="20" s="1"/>
  <c r="EV20" i="20"/>
  <c r="ES20" i="20"/>
  <c r="EP20" i="20"/>
  <c r="EL20" i="20"/>
  <c r="EI20" i="20"/>
  <c r="EF20" i="20"/>
  <c r="EB20" i="20"/>
  <c r="DY20" i="20"/>
  <c r="DR20" i="20"/>
  <c r="DN20" i="20"/>
  <c r="DI20" i="20"/>
  <c r="DF20" i="20"/>
  <c r="DA20" i="20"/>
  <c r="DC20" i="20" s="1"/>
  <c r="CZ20" i="20"/>
  <c r="CW20" i="20"/>
  <c r="CT20" i="20"/>
  <c r="CO20" i="20"/>
  <c r="CM20" i="20"/>
  <c r="CJ20" i="20"/>
  <c r="CF20" i="20"/>
  <c r="CB20" i="20"/>
  <c r="BY20" i="20"/>
  <c r="BV20" i="20"/>
  <c r="BR20" i="20"/>
  <c r="BN20" i="20"/>
  <c r="BK20" i="20"/>
  <c r="BG20" i="20"/>
  <c r="BD20" i="20"/>
  <c r="AY20" i="20"/>
  <c r="AU20" i="20"/>
  <c r="AR20" i="20"/>
  <c r="AO20" i="20"/>
  <c r="AK20" i="20"/>
  <c r="AH20" i="20"/>
  <c r="AE20" i="20"/>
  <c r="AA20" i="20"/>
  <c r="W20" i="20"/>
  <c r="S20" i="20"/>
  <c r="P20" i="20"/>
  <c r="M20" i="20"/>
  <c r="J20" i="20"/>
  <c r="G20" i="20"/>
  <c r="D20" i="20"/>
  <c r="GF19" i="20"/>
  <c r="GC19" i="20"/>
  <c r="FW19" i="20"/>
  <c r="FY19" i="20" s="1"/>
  <c r="FP19" i="20"/>
  <c r="FN19" i="20"/>
  <c r="FL19" i="20"/>
  <c r="FJ19" i="20"/>
  <c r="FH19" i="20"/>
  <c r="FE19" i="20"/>
  <c r="FD19" i="20"/>
  <c r="EW19" i="20"/>
  <c r="EY19" i="20" s="1"/>
  <c r="EV19" i="20"/>
  <c r="ES19" i="20"/>
  <c r="EP19" i="20"/>
  <c r="EL19" i="20"/>
  <c r="EI19" i="20"/>
  <c r="EF19" i="20"/>
  <c r="EB19" i="20"/>
  <c r="DY19" i="20"/>
  <c r="DR19" i="20"/>
  <c r="DN19" i="20"/>
  <c r="DI19" i="20"/>
  <c r="DF19" i="20"/>
  <c r="DA19" i="20"/>
  <c r="DC19" i="20" s="1"/>
  <c r="CZ19" i="20"/>
  <c r="CW19" i="20"/>
  <c r="CT19" i="20"/>
  <c r="CO19" i="20"/>
  <c r="CM19" i="20"/>
  <c r="CJ19" i="20"/>
  <c r="CF19" i="20"/>
  <c r="CB19" i="20"/>
  <c r="BY19" i="20"/>
  <c r="BV19" i="20"/>
  <c r="BR19" i="20"/>
  <c r="BN19" i="20"/>
  <c r="BK19" i="20"/>
  <c r="BG19" i="20"/>
  <c r="BD19" i="20"/>
  <c r="AY19" i="20"/>
  <c r="AU19" i="20"/>
  <c r="AR19" i="20"/>
  <c r="AO19" i="20"/>
  <c r="AK19" i="20"/>
  <c r="AH19" i="20"/>
  <c r="AE19" i="20"/>
  <c r="AA19" i="20"/>
  <c r="W19" i="20"/>
  <c r="S19" i="20"/>
  <c r="P19" i="20"/>
  <c r="M19" i="20"/>
  <c r="J19" i="20"/>
  <c r="G19" i="20"/>
  <c r="D19" i="20"/>
  <c r="GF18" i="20"/>
  <c r="GC18" i="20"/>
  <c r="FY18" i="20"/>
  <c r="FW18" i="20"/>
  <c r="FP18" i="20"/>
  <c r="FN18" i="20"/>
  <c r="FL18" i="20"/>
  <c r="FJ18" i="20"/>
  <c r="FH18" i="20"/>
  <c r="FE18" i="20"/>
  <c r="FD18" i="20"/>
  <c r="EW18" i="20"/>
  <c r="EY18" i="20" s="1"/>
  <c r="EV18" i="20"/>
  <c r="ES18" i="20"/>
  <c r="EP18" i="20"/>
  <c r="EL18" i="20"/>
  <c r="EI18" i="20"/>
  <c r="EF18" i="20"/>
  <c r="EB18" i="20"/>
  <c r="DY18" i="20"/>
  <c r="DR18" i="20"/>
  <c r="DL18" i="20"/>
  <c r="DI18" i="20"/>
  <c r="DF18" i="20"/>
  <c r="DA18" i="20"/>
  <c r="DC18" i="20" s="1"/>
  <c r="CZ18" i="20"/>
  <c r="CW18" i="20"/>
  <c r="CT18" i="20"/>
  <c r="CO18" i="20"/>
  <c r="CM18" i="20"/>
  <c r="CJ18" i="20"/>
  <c r="CF18" i="20"/>
  <c r="CB18" i="20"/>
  <c r="BY18" i="20"/>
  <c r="BV18" i="20"/>
  <c r="BR18" i="20"/>
  <c r="BN18" i="20"/>
  <c r="BK18" i="20"/>
  <c r="BG18" i="20"/>
  <c r="BD18" i="20"/>
  <c r="AY18" i="20"/>
  <c r="AU18" i="20"/>
  <c r="AR18" i="20"/>
  <c r="AO18" i="20"/>
  <c r="AK18" i="20"/>
  <c r="AH18" i="20"/>
  <c r="AE18" i="20"/>
  <c r="AA18" i="20"/>
  <c r="W18" i="20"/>
  <c r="S18" i="20"/>
  <c r="P18" i="20"/>
  <c r="M18" i="20"/>
  <c r="J18" i="20"/>
  <c r="G18" i="20"/>
  <c r="D18" i="20"/>
  <c r="GF17" i="20"/>
  <c r="GC17" i="20"/>
  <c r="FY17" i="20"/>
  <c r="FW17" i="20"/>
  <c r="FP17" i="20"/>
  <c r="FN17" i="20"/>
  <c r="FL17" i="20"/>
  <c r="FJ17" i="20"/>
  <c r="FH17" i="20"/>
  <c r="FE17" i="20"/>
  <c r="FD17" i="20"/>
  <c r="EW17" i="20"/>
  <c r="EY17" i="20" s="1"/>
  <c r="EV17" i="20"/>
  <c r="ES17" i="20"/>
  <c r="EP17" i="20"/>
  <c r="EL17" i="20"/>
  <c r="EI17" i="20"/>
  <c r="EF17" i="20"/>
  <c r="EB17" i="20"/>
  <c r="DY17" i="20"/>
  <c r="DR17" i="20"/>
  <c r="DL17" i="20"/>
  <c r="DI17" i="20"/>
  <c r="DF17" i="20"/>
  <c r="DA17" i="20"/>
  <c r="DC17" i="20" s="1"/>
  <c r="CZ17" i="20"/>
  <c r="CW17" i="20"/>
  <c r="CT17" i="20"/>
  <c r="CO17" i="20"/>
  <c r="CM17" i="20"/>
  <c r="CJ17" i="20"/>
  <c r="CF17" i="20"/>
  <c r="CB17" i="20"/>
  <c r="BY17" i="20"/>
  <c r="BV17" i="20"/>
  <c r="BR17" i="20"/>
  <c r="BN17" i="20"/>
  <c r="BK17" i="20"/>
  <c r="BG17" i="20"/>
  <c r="BD17" i="20"/>
  <c r="AY17" i="20"/>
  <c r="AU17" i="20"/>
  <c r="AR17" i="20"/>
  <c r="AO17" i="20"/>
  <c r="AK17" i="20"/>
  <c r="AH17" i="20"/>
  <c r="AE17" i="20"/>
  <c r="AA17" i="20"/>
  <c r="W17" i="20"/>
  <c r="S17" i="20"/>
  <c r="P17" i="20"/>
  <c r="M17" i="20"/>
  <c r="J17" i="20"/>
  <c r="G17" i="20"/>
  <c r="D17" i="20"/>
  <c r="GF16" i="20"/>
  <c r="GC16" i="20"/>
  <c r="FY16" i="20"/>
  <c r="FW16" i="20"/>
  <c r="FP16" i="20"/>
  <c r="FN16" i="20"/>
  <c r="FL16" i="20"/>
  <c r="FJ16" i="20"/>
  <c r="FH16" i="20"/>
  <c r="FE16" i="20"/>
  <c r="FD16" i="20"/>
  <c r="EW16" i="20"/>
  <c r="EY16" i="20" s="1"/>
  <c r="EV16" i="20"/>
  <c r="ES16" i="20"/>
  <c r="EP16" i="20"/>
  <c r="EL16" i="20"/>
  <c r="EI16" i="20"/>
  <c r="EF16" i="20"/>
  <c r="EB16" i="20"/>
  <c r="DY16" i="20"/>
  <c r="DR16" i="20"/>
  <c r="DL16" i="20"/>
  <c r="DI16" i="20"/>
  <c r="DF16" i="20"/>
  <c r="DA16" i="20"/>
  <c r="DC16" i="20" s="1"/>
  <c r="CZ16" i="20"/>
  <c r="CW16" i="20"/>
  <c r="CT16" i="20"/>
  <c r="CO16" i="20"/>
  <c r="CM16" i="20"/>
  <c r="CJ16" i="20"/>
  <c r="CF16" i="20"/>
  <c r="CB16" i="20"/>
  <c r="BY16" i="20"/>
  <c r="BV16" i="20"/>
  <c r="BR16" i="20"/>
  <c r="BN16" i="20"/>
  <c r="BK16" i="20"/>
  <c r="BG16" i="20"/>
  <c r="BD16" i="20"/>
  <c r="AY16" i="20"/>
  <c r="AU16" i="20"/>
  <c r="AR16" i="20"/>
  <c r="AO16" i="20"/>
  <c r="AK16" i="20"/>
  <c r="AH16" i="20"/>
  <c r="AE16" i="20"/>
  <c r="AA16" i="20"/>
  <c r="W16" i="20"/>
  <c r="S16" i="20"/>
  <c r="P16" i="20"/>
  <c r="M16" i="20"/>
  <c r="J16" i="20"/>
  <c r="G16" i="20"/>
  <c r="D16" i="20"/>
  <c r="GF15" i="20"/>
  <c r="GC15" i="20"/>
  <c r="FW15" i="20"/>
  <c r="FY15" i="20" s="1"/>
  <c r="FP15" i="20"/>
  <c r="FN15" i="20"/>
  <c r="FL15" i="20"/>
  <c r="FJ15" i="20"/>
  <c r="FH15" i="20"/>
  <c r="FE15" i="20"/>
  <c r="FD15" i="20"/>
  <c r="EW15" i="20"/>
  <c r="EY15" i="20" s="1"/>
  <c r="EV15" i="20"/>
  <c r="ES15" i="20"/>
  <c r="EP15" i="20"/>
  <c r="EL15" i="20"/>
  <c r="EI15" i="20"/>
  <c r="EF15" i="20"/>
  <c r="EB15" i="20"/>
  <c r="DY15" i="20"/>
  <c r="DR15" i="20"/>
  <c r="DN15" i="20"/>
  <c r="DI15" i="20"/>
  <c r="DF15" i="20"/>
  <c r="DA15" i="20"/>
  <c r="DC15" i="20" s="1"/>
  <c r="CZ15" i="20"/>
  <c r="CW15" i="20"/>
  <c r="CT15" i="20"/>
  <c r="CO15" i="20"/>
  <c r="CM15" i="20"/>
  <c r="CJ15" i="20"/>
  <c r="CF15" i="20"/>
  <c r="CB15" i="20"/>
  <c r="BY15" i="20"/>
  <c r="BV15" i="20"/>
  <c r="BR15" i="20"/>
  <c r="BN15" i="20"/>
  <c r="BK15" i="20"/>
  <c r="BG15" i="20"/>
  <c r="BD15" i="20"/>
  <c r="AY15" i="20"/>
  <c r="AU15" i="20"/>
  <c r="AR15" i="20"/>
  <c r="AO15" i="20"/>
  <c r="AK15" i="20"/>
  <c r="AH15" i="20"/>
  <c r="AE15" i="20"/>
  <c r="AA15" i="20"/>
  <c r="W15" i="20"/>
  <c r="S15" i="20"/>
  <c r="P15" i="20"/>
  <c r="M15" i="20"/>
  <c r="J15" i="20"/>
  <c r="G15" i="20"/>
  <c r="D15" i="20"/>
  <c r="GF14" i="20"/>
  <c r="GC14" i="20"/>
  <c r="FW14" i="20"/>
  <c r="FY14" i="20" s="1"/>
  <c r="FP14" i="20"/>
  <c r="FN14" i="20"/>
  <c r="FL14" i="20"/>
  <c r="FJ14" i="20"/>
  <c r="FH14" i="20"/>
  <c r="FE14" i="20"/>
  <c r="FD14" i="20"/>
  <c r="EW14" i="20"/>
  <c r="EY14" i="20" s="1"/>
  <c r="EV14" i="20"/>
  <c r="ES14" i="20"/>
  <c r="EP14" i="20"/>
  <c r="EL14" i="20"/>
  <c r="EI14" i="20"/>
  <c r="EF14" i="20"/>
  <c r="EB14" i="20"/>
  <c r="DY14" i="20"/>
  <c r="DR14" i="20"/>
  <c r="DN14" i="20"/>
  <c r="DI14" i="20"/>
  <c r="DF14" i="20"/>
  <c r="DA14" i="20"/>
  <c r="DC14" i="20" s="1"/>
  <c r="CZ14" i="20"/>
  <c r="CW14" i="20"/>
  <c r="CT14" i="20"/>
  <c r="CO14" i="20"/>
  <c r="CM14" i="20"/>
  <c r="CJ14" i="20"/>
  <c r="CF14" i="20"/>
  <c r="CB14" i="20"/>
  <c r="BY14" i="20"/>
  <c r="BV14" i="20"/>
  <c r="BR14" i="20"/>
  <c r="BN14" i="20"/>
  <c r="BK14" i="20"/>
  <c r="BG14" i="20"/>
  <c r="BD14" i="20"/>
  <c r="AY14" i="20"/>
  <c r="AU14" i="20"/>
  <c r="AR14" i="20"/>
  <c r="AO14" i="20"/>
  <c r="AK14" i="20"/>
  <c r="AH14" i="20"/>
  <c r="AE14" i="20"/>
  <c r="AA14" i="20"/>
  <c r="W14" i="20"/>
  <c r="S14" i="20"/>
  <c r="P14" i="20"/>
  <c r="M14" i="20"/>
  <c r="J14" i="20"/>
  <c r="G14" i="20"/>
  <c r="D14" i="20"/>
  <c r="GF13" i="20"/>
  <c r="GC13" i="20"/>
  <c r="FW13" i="20"/>
  <c r="FY13" i="20" s="1"/>
  <c r="FP13" i="20"/>
  <c r="FN13" i="20"/>
  <c r="FL13" i="20"/>
  <c r="FJ13" i="20"/>
  <c r="FH13" i="20"/>
  <c r="FE13" i="20"/>
  <c r="FD13" i="20"/>
  <c r="EW13" i="20"/>
  <c r="EY13" i="20" s="1"/>
  <c r="EV13" i="20"/>
  <c r="ES13" i="20"/>
  <c r="EP13" i="20"/>
  <c r="EL13" i="20"/>
  <c r="EI13" i="20"/>
  <c r="EF13" i="20"/>
  <c r="EB13" i="20"/>
  <c r="DY13" i="20"/>
  <c r="DR13" i="20"/>
  <c r="DL13" i="20"/>
  <c r="DI13" i="20"/>
  <c r="DF13" i="20"/>
  <c r="DA13" i="20"/>
  <c r="DC13" i="20" s="1"/>
  <c r="CZ13" i="20"/>
  <c r="CW13" i="20"/>
  <c r="CT13" i="20"/>
  <c r="CO13" i="20"/>
  <c r="CM13" i="20"/>
  <c r="CJ13" i="20"/>
  <c r="CF13" i="20"/>
  <c r="CB13" i="20"/>
  <c r="BY13" i="20"/>
  <c r="BV13" i="20"/>
  <c r="BR13" i="20"/>
  <c r="BN13" i="20"/>
  <c r="BK13" i="20"/>
  <c r="BG13" i="20"/>
  <c r="BD13" i="20"/>
  <c r="AY13" i="20"/>
  <c r="AU13" i="20"/>
  <c r="AR13" i="20"/>
  <c r="AO13" i="20"/>
  <c r="AK13" i="20"/>
  <c r="AH13" i="20"/>
  <c r="AE13" i="20"/>
  <c r="AA13" i="20"/>
  <c r="W13" i="20"/>
  <c r="S13" i="20"/>
  <c r="P13" i="20"/>
  <c r="M13" i="20"/>
  <c r="J13" i="20"/>
  <c r="G13" i="20"/>
  <c r="D13" i="20"/>
  <c r="GF12" i="20"/>
  <c r="GC12" i="20"/>
  <c r="FW12" i="20"/>
  <c r="FW38" i="20" s="1"/>
  <c r="FP12" i="20"/>
  <c r="FN12" i="20"/>
  <c r="FL12" i="20"/>
  <c r="FJ12" i="20"/>
  <c r="FH12" i="20"/>
  <c r="FE12" i="20"/>
  <c r="FD12" i="20"/>
  <c r="EW12" i="20"/>
  <c r="EY12" i="20" s="1"/>
  <c r="EV12" i="20"/>
  <c r="ES12" i="20"/>
  <c r="EP12" i="20"/>
  <c r="EL12" i="20"/>
  <c r="EI12" i="20"/>
  <c r="EF12" i="20"/>
  <c r="EB12" i="20"/>
  <c r="DY12" i="20"/>
  <c r="DR12" i="20"/>
  <c r="DL12" i="20"/>
  <c r="DI12" i="20"/>
  <c r="DF12" i="20"/>
  <c r="DA12" i="20"/>
  <c r="DC12" i="20" s="1"/>
  <c r="CZ12" i="20"/>
  <c r="CW12" i="20"/>
  <c r="CT12" i="20"/>
  <c r="CO12" i="20"/>
  <c r="CM12" i="20"/>
  <c r="CJ12" i="20"/>
  <c r="CF12" i="20"/>
  <c r="CB12" i="20"/>
  <c r="BY12" i="20"/>
  <c r="BV12" i="20"/>
  <c r="BR12" i="20"/>
  <c r="BN12" i="20"/>
  <c r="BK12" i="20"/>
  <c r="BG12" i="20"/>
  <c r="BD12" i="20"/>
  <c r="AY12" i="20"/>
  <c r="AU12" i="20"/>
  <c r="AR12" i="20"/>
  <c r="AO12" i="20"/>
  <c r="AK12" i="20"/>
  <c r="AH12" i="20"/>
  <c r="AE12" i="20"/>
  <c r="AA12" i="20"/>
  <c r="W12" i="20"/>
  <c r="S12" i="20"/>
  <c r="P12" i="20"/>
  <c r="M12" i="20"/>
  <c r="J12" i="20"/>
  <c r="G12" i="20"/>
  <c r="D12" i="20"/>
  <c r="GF11" i="20"/>
  <c r="GC11" i="20"/>
  <c r="FW11" i="20"/>
  <c r="FY11" i="20" s="1"/>
  <c r="FP11" i="20"/>
  <c r="FN11" i="20"/>
  <c r="FL11" i="20"/>
  <c r="FJ11" i="20"/>
  <c r="FH11" i="20"/>
  <c r="FE11" i="20"/>
  <c r="FD11" i="20"/>
  <c r="EW11" i="20"/>
  <c r="EY11" i="20" s="1"/>
  <c r="EV11" i="20"/>
  <c r="ES11" i="20"/>
  <c r="EP11" i="20"/>
  <c r="EL11" i="20"/>
  <c r="EI11" i="20"/>
  <c r="EF11" i="20"/>
  <c r="EB11" i="20"/>
  <c r="DY11" i="20"/>
  <c r="DR11" i="20"/>
  <c r="DI11" i="20"/>
  <c r="DF11" i="20"/>
  <c r="DA11" i="20"/>
  <c r="DC11" i="20" s="1"/>
  <c r="CZ11" i="20"/>
  <c r="CW11" i="20"/>
  <c r="CT11" i="20"/>
  <c r="CO11" i="20"/>
  <c r="CM11" i="20"/>
  <c r="CJ11" i="20"/>
  <c r="CF11" i="20"/>
  <c r="CB11" i="20"/>
  <c r="BY11" i="20"/>
  <c r="BV11" i="20"/>
  <c r="BR11" i="20"/>
  <c r="BN11" i="20"/>
  <c r="BK11" i="20"/>
  <c r="BG11" i="20"/>
  <c r="BD11" i="20"/>
  <c r="AY11" i="20"/>
  <c r="AU11" i="20"/>
  <c r="AR11" i="20"/>
  <c r="AO11" i="20"/>
  <c r="AK11" i="20"/>
  <c r="AH11" i="20"/>
  <c r="AE11" i="20"/>
  <c r="AA11" i="20"/>
  <c r="W11" i="20"/>
  <c r="S11" i="20"/>
  <c r="P11" i="20"/>
  <c r="M11" i="20"/>
  <c r="J11" i="20"/>
  <c r="G11" i="20"/>
  <c r="D11" i="20"/>
  <c r="GF10" i="20"/>
  <c r="GC10" i="20"/>
  <c r="FW10" i="20"/>
  <c r="FY10" i="20" s="1"/>
  <c r="FP10" i="20"/>
  <c r="FN10" i="20"/>
  <c r="FL10" i="20"/>
  <c r="FJ10" i="20"/>
  <c r="FH10" i="20"/>
  <c r="FE10" i="20"/>
  <c r="FD10" i="20"/>
  <c r="EW10" i="20"/>
  <c r="EY10" i="20" s="1"/>
  <c r="EV10" i="20"/>
  <c r="ES10" i="20"/>
  <c r="EP10" i="20"/>
  <c r="EL10" i="20"/>
  <c r="EI10" i="20"/>
  <c r="EF10" i="20"/>
  <c r="EB10" i="20"/>
  <c r="DY10" i="20"/>
  <c r="DR10" i="20"/>
  <c r="DN10" i="20"/>
  <c r="DI10" i="20"/>
  <c r="DF10" i="20"/>
  <c r="DA10" i="20"/>
  <c r="DC10" i="20" s="1"/>
  <c r="CZ10" i="20"/>
  <c r="CW10" i="20"/>
  <c r="CT10" i="20"/>
  <c r="CO10" i="20"/>
  <c r="CM10" i="20"/>
  <c r="CJ10" i="20"/>
  <c r="CF10" i="20"/>
  <c r="CB10" i="20"/>
  <c r="BY10" i="20"/>
  <c r="BV10" i="20"/>
  <c r="BR10" i="20"/>
  <c r="BN10" i="20"/>
  <c r="BK10" i="20"/>
  <c r="BG10" i="20"/>
  <c r="BD10" i="20"/>
  <c r="AY10" i="20"/>
  <c r="AU10" i="20"/>
  <c r="AR10" i="20"/>
  <c r="AO10" i="20"/>
  <c r="AK10" i="20"/>
  <c r="AH10" i="20"/>
  <c r="AE10" i="20"/>
  <c r="AA10" i="20"/>
  <c r="W10" i="20"/>
  <c r="S10" i="20"/>
  <c r="P10" i="20"/>
  <c r="M10" i="20"/>
  <c r="J10" i="20"/>
  <c r="G10" i="20"/>
  <c r="D10" i="20"/>
  <c r="GF9" i="20"/>
  <c r="GC9" i="20"/>
  <c r="FY9" i="20"/>
  <c r="FW9" i="20"/>
  <c r="FP9" i="20"/>
  <c r="FN9" i="20"/>
  <c r="FL9" i="20"/>
  <c r="FJ9" i="20"/>
  <c r="FH9" i="20"/>
  <c r="FE9" i="20"/>
  <c r="FD9" i="20"/>
  <c r="EW9" i="20"/>
  <c r="EY9" i="20" s="1"/>
  <c r="EV9" i="20"/>
  <c r="ES9" i="20"/>
  <c r="EP9" i="20"/>
  <c r="EL9" i="20"/>
  <c r="EI9" i="20"/>
  <c r="EF9" i="20"/>
  <c r="EB9" i="20"/>
  <c r="DY9" i="20"/>
  <c r="DR9" i="20"/>
  <c r="DN9" i="20"/>
  <c r="DI9" i="20"/>
  <c r="DF9" i="20"/>
  <c r="DA9" i="20"/>
  <c r="DC9" i="20" s="1"/>
  <c r="CZ9" i="20"/>
  <c r="CW9" i="20"/>
  <c r="CT9" i="20"/>
  <c r="CO9" i="20"/>
  <c r="CM9" i="20"/>
  <c r="CJ9" i="20"/>
  <c r="CF9" i="20"/>
  <c r="CB9" i="20"/>
  <c r="BY9" i="20"/>
  <c r="BV9" i="20"/>
  <c r="BR9" i="20"/>
  <c r="BN9" i="20"/>
  <c r="BK9" i="20"/>
  <c r="BG9" i="20"/>
  <c r="BD9" i="20"/>
  <c r="AY9" i="20"/>
  <c r="AU9" i="20"/>
  <c r="AR9" i="20"/>
  <c r="AO9" i="20"/>
  <c r="AK9" i="20"/>
  <c r="AH9" i="20"/>
  <c r="AE9" i="20"/>
  <c r="AA9" i="20"/>
  <c r="W9" i="20"/>
  <c r="S9" i="20"/>
  <c r="P9" i="20"/>
  <c r="M9" i="20"/>
  <c r="J9" i="20"/>
  <c r="G9" i="20"/>
  <c r="D9" i="20"/>
  <c r="GF8" i="20"/>
  <c r="GC8" i="20"/>
  <c r="FW8" i="20"/>
  <c r="FY8" i="20" s="1"/>
  <c r="FP8" i="20"/>
  <c r="FN8" i="20"/>
  <c r="FL8" i="20"/>
  <c r="FJ8" i="20"/>
  <c r="FH8" i="20"/>
  <c r="FE8" i="20"/>
  <c r="FD8" i="20"/>
  <c r="EW8" i="20"/>
  <c r="EY8" i="20" s="1"/>
  <c r="EV8" i="20"/>
  <c r="ES8" i="20"/>
  <c r="EP8" i="20"/>
  <c r="EL8" i="20"/>
  <c r="EI8" i="20"/>
  <c r="EF8" i="20"/>
  <c r="EB8" i="20"/>
  <c r="DY8" i="20"/>
  <c r="DR8" i="20"/>
  <c r="DN8" i="20"/>
  <c r="DI8" i="20"/>
  <c r="DF8" i="20"/>
  <c r="DA8" i="20"/>
  <c r="DC8" i="20" s="1"/>
  <c r="CZ8" i="20"/>
  <c r="CW8" i="20"/>
  <c r="CT8" i="20"/>
  <c r="CO8" i="20"/>
  <c r="CM8" i="20"/>
  <c r="CJ8" i="20"/>
  <c r="CF8" i="20"/>
  <c r="CB8" i="20"/>
  <c r="BY8" i="20"/>
  <c r="BV8" i="20"/>
  <c r="BR8" i="20"/>
  <c r="BN8" i="20"/>
  <c r="BK8" i="20"/>
  <c r="BG8" i="20"/>
  <c r="BD8" i="20"/>
  <c r="AY8" i="20"/>
  <c r="AU8" i="20"/>
  <c r="AR8" i="20"/>
  <c r="AO8" i="20"/>
  <c r="AK8" i="20"/>
  <c r="AH8" i="20"/>
  <c r="AE8" i="20"/>
  <c r="AA8" i="20"/>
  <c r="W8" i="20"/>
  <c r="S8" i="20"/>
  <c r="P8" i="20"/>
  <c r="M8" i="20"/>
  <c r="J8" i="20"/>
  <c r="G8" i="20"/>
  <c r="D8" i="20"/>
  <c r="GF7" i="20"/>
  <c r="GF38" i="20" s="1"/>
  <c r="GC7" i="20"/>
  <c r="FW7" i="20"/>
  <c r="FY7" i="20" s="1"/>
  <c r="FP7" i="20"/>
  <c r="FN7" i="20"/>
  <c r="FL7" i="20"/>
  <c r="FJ7" i="20"/>
  <c r="FH7" i="20"/>
  <c r="FE7" i="20"/>
  <c r="FD7" i="20"/>
  <c r="EW7" i="20"/>
  <c r="EY7" i="20" s="1"/>
  <c r="EV7" i="20"/>
  <c r="ES7" i="20"/>
  <c r="EP7" i="20"/>
  <c r="EL7" i="20"/>
  <c r="EI7" i="20"/>
  <c r="EF7" i="20"/>
  <c r="EB7" i="20"/>
  <c r="DY7" i="20"/>
  <c r="DR7" i="20"/>
  <c r="DN7" i="20"/>
  <c r="DI7" i="20"/>
  <c r="DF7" i="20"/>
  <c r="DA7" i="20"/>
  <c r="CZ7" i="20"/>
  <c r="CW7" i="20"/>
  <c r="CT7" i="20"/>
  <c r="CO7" i="20"/>
  <c r="CM7" i="20"/>
  <c r="CJ7" i="20"/>
  <c r="CF7" i="20"/>
  <c r="CB7" i="20"/>
  <c r="BY7" i="20"/>
  <c r="BV7" i="20"/>
  <c r="BR7" i="20"/>
  <c r="BN7" i="20"/>
  <c r="BK7" i="20"/>
  <c r="BG7" i="20"/>
  <c r="BD7" i="20"/>
  <c r="AY7" i="20"/>
  <c r="AU7" i="20"/>
  <c r="AR7" i="20"/>
  <c r="AO7" i="20"/>
  <c r="AK7" i="20"/>
  <c r="AH7" i="20"/>
  <c r="AE7" i="20"/>
  <c r="AA7" i="20"/>
  <c r="W7" i="20"/>
  <c r="S7" i="20"/>
  <c r="P7" i="20"/>
  <c r="M7" i="20"/>
  <c r="J7" i="20"/>
  <c r="G7" i="20"/>
  <c r="D7" i="20"/>
  <c r="CJ38" i="20" l="1"/>
  <c r="DY38" i="20"/>
  <c r="P38" i="20"/>
  <c r="DN12" i="20"/>
  <c r="J38" i="20"/>
  <c r="D38" i="20"/>
  <c r="CO38" i="20"/>
  <c r="AE38" i="20"/>
  <c r="FP38" i="20"/>
  <c r="FN38" i="20"/>
  <c r="CF38" i="20"/>
  <c r="BV38" i="20"/>
  <c r="BR38" i="20"/>
  <c r="AR38" i="20"/>
  <c r="AO38" i="20"/>
  <c r="AK38" i="20"/>
  <c r="ES38" i="20"/>
  <c r="AY38" i="20"/>
  <c r="FE38" i="20"/>
  <c r="FD38" i="20"/>
  <c r="FH38" i="20"/>
  <c r="FJ38" i="20"/>
  <c r="FL38" i="20"/>
  <c r="EV38" i="20"/>
  <c r="EL38" i="20"/>
  <c r="DR38" i="20"/>
  <c r="DI38" i="20"/>
  <c r="DL9" i="20"/>
  <c r="DL20" i="20"/>
  <c r="DA38" i="20"/>
  <c r="DC38" i="20" s="1"/>
  <c r="DL19" i="20"/>
  <c r="DL8" i="20"/>
  <c r="DJ38" i="20"/>
  <c r="DN38" i="20" s="1"/>
  <c r="CT38" i="20"/>
  <c r="DL7" i="20"/>
  <c r="CW38" i="20"/>
  <c r="DN13" i="20"/>
  <c r="DL37" i="20"/>
  <c r="CZ38" i="20"/>
  <c r="DL21" i="20"/>
  <c r="BD38" i="20"/>
  <c r="BY38" i="20"/>
  <c r="AU38" i="20"/>
  <c r="AA38" i="20"/>
  <c r="AH38" i="20"/>
  <c r="FY38" i="20"/>
  <c r="DN18" i="20"/>
  <c r="DN17" i="20"/>
  <c r="FY12" i="20"/>
  <c r="DL15" i="20"/>
  <c r="DN16" i="20"/>
  <c r="DL14" i="20"/>
  <c r="EW38" i="20"/>
  <c r="EY38" i="20" s="1"/>
  <c r="DL11" i="20"/>
  <c r="DL10" i="20"/>
  <c r="DN11" i="20"/>
  <c r="DL22" i="20"/>
  <c r="DL23" i="20"/>
  <c r="DL24" i="20"/>
  <c r="DL25" i="20"/>
  <c r="DL26" i="20"/>
  <c r="DL27" i="20"/>
  <c r="DL28" i="20"/>
  <c r="DL29" i="20"/>
  <c r="DL30" i="20"/>
  <c r="DL31" i="20"/>
  <c r="DL32" i="20"/>
  <c r="DL33" i="20"/>
  <c r="DL34" i="20"/>
  <c r="DL35" i="20"/>
  <c r="DL36" i="20"/>
  <c r="DC7" i="20"/>
  <c r="DL38" i="20" l="1"/>
  <c r="BS38" i="19"/>
  <c r="CX38" i="19" l="1"/>
  <c r="CZ8" i="19"/>
  <c r="CZ9" i="19"/>
  <c r="CZ10" i="19"/>
  <c r="CZ11" i="19"/>
  <c r="CZ12" i="19"/>
  <c r="CZ13" i="19"/>
  <c r="CZ14" i="19"/>
  <c r="CZ15" i="19"/>
  <c r="CZ16" i="19"/>
  <c r="CZ17" i="19"/>
  <c r="CZ18" i="19"/>
  <c r="CZ19" i="19"/>
  <c r="CZ20" i="19"/>
  <c r="CZ21" i="19"/>
  <c r="CZ22" i="19"/>
  <c r="CZ23" i="19"/>
  <c r="CZ24" i="19"/>
  <c r="CZ25" i="19"/>
  <c r="CZ26" i="19"/>
  <c r="CZ27" i="19"/>
  <c r="CZ28" i="19"/>
  <c r="CZ29" i="19"/>
  <c r="CZ30" i="19"/>
  <c r="CZ31" i="19"/>
  <c r="CZ32" i="19"/>
  <c r="CZ33" i="19"/>
  <c r="CZ34" i="19"/>
  <c r="CZ35" i="19"/>
  <c r="CZ36" i="19"/>
  <c r="CZ37" i="19"/>
  <c r="CZ7" i="19"/>
  <c r="DG38" i="19" l="1"/>
  <c r="DH38" i="19"/>
  <c r="DI20" i="19"/>
  <c r="DI21" i="19"/>
  <c r="DI22" i="19"/>
  <c r="DI23" i="19"/>
  <c r="DI24" i="19"/>
  <c r="DI25" i="19"/>
  <c r="DI26" i="19"/>
  <c r="DI27" i="19"/>
  <c r="DI28" i="19"/>
  <c r="DI29" i="19"/>
  <c r="DI30" i="19"/>
  <c r="DI31" i="19"/>
  <c r="DI32" i="19"/>
  <c r="DI33" i="19"/>
  <c r="DI34" i="19"/>
  <c r="DI35" i="19"/>
  <c r="DI36" i="19"/>
  <c r="DI37" i="19"/>
  <c r="DI8" i="19"/>
  <c r="DI9" i="19"/>
  <c r="DI10" i="19"/>
  <c r="DI11" i="19"/>
  <c r="DI12" i="19"/>
  <c r="DI13" i="19"/>
  <c r="DI14" i="19"/>
  <c r="DI15" i="19"/>
  <c r="DI16" i="19"/>
  <c r="DI17" i="19"/>
  <c r="DI18" i="19"/>
  <c r="DI19" i="19"/>
  <c r="DI7" i="19"/>
  <c r="DI38" i="19" l="1"/>
  <c r="DJ8" i="19"/>
  <c r="DL8" i="19" s="1"/>
  <c r="DJ9" i="19"/>
  <c r="DL9" i="19" s="1"/>
  <c r="DJ10" i="19"/>
  <c r="DL10" i="19" s="1"/>
  <c r="DJ11" i="19"/>
  <c r="DN11" i="19" s="1"/>
  <c r="DJ12" i="19"/>
  <c r="DN12" i="19" s="1"/>
  <c r="DJ13" i="19"/>
  <c r="DN13" i="19" s="1"/>
  <c r="DJ14" i="19"/>
  <c r="DN14" i="19" s="1"/>
  <c r="DJ15" i="19"/>
  <c r="DN15" i="19" s="1"/>
  <c r="DJ16" i="19"/>
  <c r="DL16" i="19" s="1"/>
  <c r="DJ17" i="19"/>
  <c r="DL17" i="19" s="1"/>
  <c r="DJ18" i="19"/>
  <c r="DL18" i="19" s="1"/>
  <c r="DJ19" i="19"/>
  <c r="DL19" i="19" s="1"/>
  <c r="DJ20" i="19"/>
  <c r="DL20" i="19" s="1"/>
  <c r="DJ21" i="19"/>
  <c r="DL21" i="19" s="1"/>
  <c r="DJ22" i="19"/>
  <c r="DL22" i="19" s="1"/>
  <c r="DJ23" i="19"/>
  <c r="DL23" i="19" s="1"/>
  <c r="DJ24" i="19"/>
  <c r="DN24" i="19" s="1"/>
  <c r="DJ25" i="19"/>
  <c r="DN25" i="19" s="1"/>
  <c r="DJ26" i="19"/>
  <c r="DN26" i="19" s="1"/>
  <c r="DJ27" i="19"/>
  <c r="DN27" i="19" s="1"/>
  <c r="DJ28" i="19"/>
  <c r="DL28" i="19" s="1"/>
  <c r="DJ29" i="19"/>
  <c r="DL29" i="19" s="1"/>
  <c r="DJ30" i="19"/>
  <c r="DL30" i="19" s="1"/>
  <c r="DJ31" i="19"/>
  <c r="DL31" i="19" s="1"/>
  <c r="DJ32" i="19"/>
  <c r="DL32" i="19" s="1"/>
  <c r="DJ33" i="19"/>
  <c r="DL33" i="19" s="1"/>
  <c r="DJ34" i="19"/>
  <c r="DL34" i="19" s="1"/>
  <c r="DJ35" i="19"/>
  <c r="DN35" i="19" s="1"/>
  <c r="DJ36" i="19"/>
  <c r="DN36" i="19" s="1"/>
  <c r="DJ37" i="19"/>
  <c r="DN37" i="19" s="1"/>
  <c r="DJ7" i="19"/>
  <c r="DN7" i="19" s="1"/>
  <c r="DA8" i="19"/>
  <c r="DA9" i="19"/>
  <c r="DA10" i="19"/>
  <c r="DA11" i="19"/>
  <c r="DA12" i="19"/>
  <c r="DA13" i="19"/>
  <c r="DA14" i="19"/>
  <c r="DA15" i="19"/>
  <c r="DA16" i="19"/>
  <c r="DA17" i="19"/>
  <c r="DA18" i="19"/>
  <c r="DA19" i="19"/>
  <c r="DA20" i="19"/>
  <c r="DA21" i="19"/>
  <c r="DA22" i="19"/>
  <c r="DA23" i="19"/>
  <c r="DA24" i="19"/>
  <c r="DA25" i="19"/>
  <c r="DA26" i="19"/>
  <c r="DA27" i="19"/>
  <c r="DA28" i="19"/>
  <c r="DA29" i="19"/>
  <c r="DA30" i="19"/>
  <c r="DA31" i="19"/>
  <c r="DA32" i="19"/>
  <c r="DA33" i="19"/>
  <c r="DA34" i="19"/>
  <c r="DA35" i="19"/>
  <c r="DA36" i="19"/>
  <c r="DA37" i="19"/>
  <c r="DA7" i="19"/>
  <c r="CW8" i="19"/>
  <c r="CW9" i="19"/>
  <c r="CW10" i="19"/>
  <c r="CW11" i="19"/>
  <c r="CW12" i="19"/>
  <c r="CW13" i="19"/>
  <c r="CW14" i="19"/>
  <c r="CW15" i="19"/>
  <c r="CW16" i="19"/>
  <c r="CW17" i="19"/>
  <c r="CW18" i="19"/>
  <c r="CW19" i="19"/>
  <c r="CW20" i="19"/>
  <c r="CW21" i="19"/>
  <c r="CW22" i="19"/>
  <c r="CW23" i="19"/>
  <c r="CW24" i="19"/>
  <c r="CW25" i="19"/>
  <c r="CW26" i="19"/>
  <c r="CW27" i="19"/>
  <c r="CW28" i="19"/>
  <c r="CW29" i="19"/>
  <c r="CW30" i="19"/>
  <c r="CW31" i="19"/>
  <c r="CW32" i="19"/>
  <c r="CW33" i="19"/>
  <c r="CW34" i="19"/>
  <c r="CW35" i="19"/>
  <c r="CW36" i="19"/>
  <c r="CW37" i="19"/>
  <c r="CW7" i="19"/>
  <c r="DN31" i="19" l="1"/>
  <c r="DN30" i="19"/>
  <c r="DL27" i="19"/>
  <c r="DL26" i="19"/>
  <c r="DN34" i="19"/>
  <c r="DN23" i="19"/>
  <c r="DN22" i="19"/>
  <c r="DL35" i="19"/>
  <c r="DN19" i="19"/>
  <c r="DN18" i="19"/>
  <c r="DL37" i="19"/>
  <c r="DL25" i="19"/>
  <c r="DN33" i="19"/>
  <c r="DN21" i="19"/>
  <c r="DL36" i="19"/>
  <c r="DL24" i="19"/>
  <c r="DN32" i="19"/>
  <c r="DN20" i="19"/>
  <c r="DN29" i="19"/>
  <c r="DN28" i="19"/>
  <c r="DL15" i="19"/>
  <c r="DL14" i="19"/>
  <c r="DL13" i="19"/>
  <c r="DL7" i="19"/>
  <c r="DN10" i="19"/>
  <c r="DL12" i="19"/>
  <c r="DL11" i="19"/>
  <c r="DN9" i="19"/>
  <c r="DN16" i="19"/>
  <c r="DN8" i="19"/>
  <c r="DN17" i="19"/>
  <c r="GE38" i="19" l="1"/>
  <c r="GD38" i="19"/>
  <c r="GB38" i="19"/>
  <c r="GA38" i="19"/>
  <c r="FZ38" i="19"/>
  <c r="FX38" i="19"/>
  <c r="FV38" i="19"/>
  <c r="FU38" i="19"/>
  <c r="FT38" i="19"/>
  <c r="FS38" i="19"/>
  <c r="FR38" i="19"/>
  <c r="EX38" i="19"/>
  <c r="EU38" i="19"/>
  <c r="ET38" i="19"/>
  <c r="ER38" i="19"/>
  <c r="EQ38" i="19"/>
  <c r="EO38" i="19"/>
  <c r="EN38" i="19"/>
  <c r="EK38" i="19"/>
  <c r="EJ38" i="19"/>
  <c r="EH38" i="19"/>
  <c r="EG38" i="19"/>
  <c r="EE38" i="19"/>
  <c r="ED38" i="19"/>
  <c r="DX38" i="19"/>
  <c r="DW38" i="19"/>
  <c r="DU38" i="19"/>
  <c r="DT38" i="19"/>
  <c r="DQ38" i="19"/>
  <c r="DP38" i="19"/>
  <c r="DM38" i="19"/>
  <c r="DK38" i="19"/>
  <c r="DJ38" i="19"/>
  <c r="DE38" i="19"/>
  <c r="DD38" i="19"/>
  <c r="DB38" i="19"/>
  <c r="DA38" i="19"/>
  <c r="CY38" i="19"/>
  <c r="CZ38" i="19" s="1"/>
  <c r="CV38" i="19"/>
  <c r="CU38" i="19"/>
  <c r="CS38" i="19"/>
  <c r="CR38" i="19"/>
  <c r="CN38" i="19"/>
  <c r="CL38" i="19"/>
  <c r="CK38" i="19"/>
  <c r="CI38" i="19"/>
  <c r="CH38" i="19"/>
  <c r="CG38" i="19"/>
  <c r="CE38" i="19"/>
  <c r="CD38" i="19"/>
  <c r="CA38" i="19"/>
  <c r="BZ38" i="19"/>
  <c r="BX38" i="19"/>
  <c r="BW38" i="19"/>
  <c r="BU38" i="19"/>
  <c r="BT38" i="19"/>
  <c r="BQ38" i="19"/>
  <c r="BP38" i="19"/>
  <c r="BM38" i="19"/>
  <c r="BL38" i="19"/>
  <c r="BJ38" i="19"/>
  <c r="BI38" i="19"/>
  <c r="BC38" i="19"/>
  <c r="BB38" i="19"/>
  <c r="BA38" i="19"/>
  <c r="AX38" i="19"/>
  <c r="AW38" i="19"/>
  <c r="AT38" i="19"/>
  <c r="AS38" i="19"/>
  <c r="AQ38" i="19"/>
  <c r="AP38" i="19"/>
  <c r="AN38" i="19"/>
  <c r="AM38" i="19"/>
  <c r="AJ38" i="19"/>
  <c r="AI38" i="19"/>
  <c r="AG38" i="19"/>
  <c r="AF38" i="19"/>
  <c r="AD38" i="19"/>
  <c r="AC38" i="19"/>
  <c r="Z38" i="19"/>
  <c r="Y38" i="19"/>
  <c r="V38" i="19"/>
  <c r="U38" i="19"/>
  <c r="O38" i="19"/>
  <c r="N38" i="19"/>
  <c r="L38" i="19"/>
  <c r="K38" i="19"/>
  <c r="I38" i="19"/>
  <c r="H38" i="19"/>
  <c r="F38" i="19"/>
  <c r="E38" i="19"/>
  <c r="C38" i="19"/>
  <c r="B38" i="19"/>
  <c r="GF37" i="19"/>
  <c r="GC37" i="19"/>
  <c r="FW37" i="19"/>
  <c r="FY37" i="19" s="1"/>
  <c r="EW37" i="19"/>
  <c r="EY37" i="19" s="1"/>
  <c r="EV37" i="19"/>
  <c r="ES37" i="19"/>
  <c r="EP37" i="19"/>
  <c r="EL37" i="19"/>
  <c r="EI37" i="19"/>
  <c r="EF37" i="19"/>
  <c r="EB37" i="19"/>
  <c r="DY37" i="19"/>
  <c r="DV37" i="19"/>
  <c r="DR37" i="19"/>
  <c r="DF37" i="19"/>
  <c r="DC37" i="19"/>
  <c r="CT37" i="19"/>
  <c r="CO37" i="19"/>
  <c r="CM37" i="19"/>
  <c r="CJ37" i="19"/>
  <c r="CF37" i="19"/>
  <c r="CB37" i="19"/>
  <c r="BY37" i="19"/>
  <c r="BV37" i="19"/>
  <c r="BR37" i="19"/>
  <c r="BK37" i="19"/>
  <c r="BG37" i="19"/>
  <c r="BD37" i="19"/>
  <c r="AY37" i="19"/>
  <c r="AU37" i="19"/>
  <c r="AR37" i="19"/>
  <c r="AO37" i="19"/>
  <c r="AK37" i="19"/>
  <c r="AH37" i="19"/>
  <c r="AE37" i="19"/>
  <c r="AA37" i="19"/>
  <c r="S37" i="19"/>
  <c r="P37" i="19"/>
  <c r="M37" i="19"/>
  <c r="J37" i="19"/>
  <c r="G37" i="19"/>
  <c r="D37" i="19"/>
  <c r="GF36" i="19"/>
  <c r="GC36" i="19"/>
  <c r="FW36" i="19"/>
  <c r="FY36" i="19" s="1"/>
  <c r="EW36" i="19"/>
  <c r="EY36" i="19" s="1"/>
  <c r="EV36" i="19"/>
  <c r="ES36" i="19"/>
  <c r="EP36" i="19"/>
  <c r="EL36" i="19"/>
  <c r="EI36" i="19"/>
  <c r="EF36" i="19"/>
  <c r="EB36" i="19"/>
  <c r="DY36" i="19"/>
  <c r="DV36" i="19"/>
  <c r="DR36" i="19"/>
  <c r="DF36" i="19"/>
  <c r="DC36" i="19"/>
  <c r="CT36" i="19"/>
  <c r="CO36" i="19"/>
  <c r="CM36" i="19"/>
  <c r="CJ36" i="19"/>
  <c r="CF36" i="19"/>
  <c r="CB36" i="19"/>
  <c r="BY36" i="19"/>
  <c r="BV36" i="19"/>
  <c r="BR36" i="19"/>
  <c r="BN36" i="19"/>
  <c r="BK36" i="19"/>
  <c r="BG36" i="19"/>
  <c r="BD36" i="19"/>
  <c r="AY36" i="19"/>
  <c r="AU36" i="19"/>
  <c r="AR36" i="19"/>
  <c r="AO36" i="19"/>
  <c r="AK36" i="19"/>
  <c r="AH36" i="19"/>
  <c r="AE36" i="19"/>
  <c r="AA36" i="19"/>
  <c r="W36" i="19"/>
  <c r="S36" i="19"/>
  <c r="P36" i="19"/>
  <c r="M36" i="19"/>
  <c r="J36" i="19"/>
  <c r="G36" i="19"/>
  <c r="D36" i="19"/>
  <c r="GF35" i="19"/>
  <c r="GC35" i="19"/>
  <c r="FW35" i="19"/>
  <c r="FY35" i="19" s="1"/>
  <c r="EW35" i="19"/>
  <c r="EY35" i="19" s="1"/>
  <c r="EV35" i="19"/>
  <c r="ES35" i="19"/>
  <c r="EP35" i="19"/>
  <c r="EL35" i="19"/>
  <c r="EI35" i="19"/>
  <c r="EF35" i="19"/>
  <c r="EB35" i="19"/>
  <c r="DY35" i="19"/>
  <c r="DV35" i="19"/>
  <c r="DR35" i="19"/>
  <c r="DF35" i="19"/>
  <c r="DC35" i="19"/>
  <c r="CT35" i="19"/>
  <c r="CO35" i="19"/>
  <c r="CM35" i="19"/>
  <c r="CJ35" i="19"/>
  <c r="CF35" i="19"/>
  <c r="CB35" i="19"/>
  <c r="BY35" i="19"/>
  <c r="BV35" i="19"/>
  <c r="BR35" i="19"/>
  <c r="BN35" i="19"/>
  <c r="BK35" i="19"/>
  <c r="BG35" i="19"/>
  <c r="BD35" i="19"/>
  <c r="AY35" i="19"/>
  <c r="AU35" i="19"/>
  <c r="AR35" i="19"/>
  <c r="AO35" i="19"/>
  <c r="AK35" i="19"/>
  <c r="AH35" i="19"/>
  <c r="AE35" i="19"/>
  <c r="AA35" i="19"/>
  <c r="W35" i="19"/>
  <c r="S35" i="19"/>
  <c r="P35" i="19"/>
  <c r="M35" i="19"/>
  <c r="J35" i="19"/>
  <c r="G35" i="19"/>
  <c r="D35" i="19"/>
  <c r="GF34" i="19"/>
  <c r="GC34" i="19"/>
  <c r="FW34" i="19"/>
  <c r="FY34" i="19" s="1"/>
  <c r="EW34" i="19"/>
  <c r="EY34" i="19" s="1"/>
  <c r="EV34" i="19"/>
  <c r="ES34" i="19"/>
  <c r="EP34" i="19"/>
  <c r="EL34" i="19"/>
  <c r="EI34" i="19"/>
  <c r="EF34" i="19"/>
  <c r="EB34" i="19"/>
  <c r="DY34" i="19"/>
  <c r="DV34" i="19"/>
  <c r="DR34" i="19"/>
  <c r="DF34" i="19"/>
  <c r="DC34" i="19"/>
  <c r="CT34" i="19"/>
  <c r="CO34" i="19"/>
  <c r="CM34" i="19"/>
  <c r="CJ34" i="19"/>
  <c r="CF34" i="19"/>
  <c r="CB34" i="19"/>
  <c r="BY34" i="19"/>
  <c r="BV34" i="19"/>
  <c r="BR34" i="19"/>
  <c r="BN34" i="19"/>
  <c r="BK34" i="19"/>
  <c r="BG34" i="19"/>
  <c r="BD34" i="19"/>
  <c r="AY34" i="19"/>
  <c r="AU34" i="19"/>
  <c r="AR34" i="19"/>
  <c r="AO34" i="19"/>
  <c r="AK34" i="19"/>
  <c r="AH34" i="19"/>
  <c r="AE34" i="19"/>
  <c r="AA34" i="19"/>
  <c r="W34" i="19"/>
  <c r="S34" i="19"/>
  <c r="P34" i="19"/>
  <c r="M34" i="19"/>
  <c r="J34" i="19"/>
  <c r="G34" i="19"/>
  <c r="D34" i="19"/>
  <c r="GF33" i="19"/>
  <c r="GC33" i="19"/>
  <c r="FW33" i="19"/>
  <c r="FY33" i="19" s="1"/>
  <c r="EW33" i="19"/>
  <c r="EY33" i="19" s="1"/>
  <c r="EV33" i="19"/>
  <c r="ES33" i="19"/>
  <c r="EP33" i="19"/>
  <c r="EL33" i="19"/>
  <c r="EI33" i="19"/>
  <c r="EF33" i="19"/>
  <c r="EB33" i="19"/>
  <c r="DY33" i="19"/>
  <c r="DV33" i="19"/>
  <c r="DR33" i="19"/>
  <c r="DF33" i="19"/>
  <c r="DC33" i="19"/>
  <c r="CT33" i="19"/>
  <c r="CO33" i="19"/>
  <c r="CM33" i="19"/>
  <c r="CJ33" i="19"/>
  <c r="CF33" i="19"/>
  <c r="CB33" i="19"/>
  <c r="BY33" i="19"/>
  <c r="BV33" i="19"/>
  <c r="BR33" i="19"/>
  <c r="BN33" i="19"/>
  <c r="BK33" i="19"/>
  <c r="BG33" i="19"/>
  <c r="BD33" i="19"/>
  <c r="AY33" i="19"/>
  <c r="AU33" i="19"/>
  <c r="AR33" i="19"/>
  <c r="AO33" i="19"/>
  <c r="AK33" i="19"/>
  <c r="AH33" i="19"/>
  <c r="AE33" i="19"/>
  <c r="AA33" i="19"/>
  <c r="W33" i="19"/>
  <c r="S33" i="19"/>
  <c r="P33" i="19"/>
  <c r="M33" i="19"/>
  <c r="J33" i="19"/>
  <c r="G33" i="19"/>
  <c r="D33" i="19"/>
  <c r="GF32" i="19"/>
  <c r="GC32" i="19"/>
  <c r="FW32" i="19"/>
  <c r="FY32" i="19" s="1"/>
  <c r="EW32" i="19"/>
  <c r="EY32" i="19" s="1"/>
  <c r="EV32" i="19"/>
  <c r="ES32" i="19"/>
  <c r="EP32" i="19"/>
  <c r="EL32" i="19"/>
  <c r="EI32" i="19"/>
  <c r="EF32" i="19"/>
  <c r="EB32" i="19"/>
  <c r="DY32" i="19"/>
  <c r="DV32" i="19"/>
  <c r="DR32" i="19"/>
  <c r="DF32" i="19"/>
  <c r="DC32" i="19"/>
  <c r="CT32" i="19"/>
  <c r="CO32" i="19"/>
  <c r="CM32" i="19"/>
  <c r="CJ32" i="19"/>
  <c r="CF32" i="19"/>
  <c r="CB32" i="19"/>
  <c r="BY32" i="19"/>
  <c r="BV32" i="19"/>
  <c r="BR32" i="19"/>
  <c r="BN32" i="19"/>
  <c r="BK32" i="19"/>
  <c r="BG32" i="19"/>
  <c r="BD32" i="19"/>
  <c r="AY32" i="19"/>
  <c r="AU32" i="19"/>
  <c r="AR32" i="19"/>
  <c r="AO32" i="19"/>
  <c r="AK32" i="19"/>
  <c r="AH32" i="19"/>
  <c r="AE32" i="19"/>
  <c r="AA32" i="19"/>
  <c r="W32" i="19"/>
  <c r="S32" i="19"/>
  <c r="P32" i="19"/>
  <c r="M32" i="19"/>
  <c r="J32" i="19"/>
  <c r="G32" i="19"/>
  <c r="D32" i="19"/>
  <c r="GF31" i="19"/>
  <c r="GC31" i="19"/>
  <c r="FW31" i="19"/>
  <c r="FY31" i="19" s="1"/>
  <c r="EW31" i="19"/>
  <c r="EY31" i="19" s="1"/>
  <c r="EV31" i="19"/>
  <c r="ES31" i="19"/>
  <c r="EP31" i="19"/>
  <c r="EL31" i="19"/>
  <c r="EI31" i="19"/>
  <c r="EF31" i="19"/>
  <c r="EB31" i="19"/>
  <c r="DY31" i="19"/>
  <c r="DV31" i="19"/>
  <c r="DR31" i="19"/>
  <c r="DF31" i="19"/>
  <c r="DC31" i="19"/>
  <c r="CT31" i="19"/>
  <c r="CO31" i="19"/>
  <c r="CM31" i="19"/>
  <c r="CJ31" i="19"/>
  <c r="CF31" i="19"/>
  <c r="CB31" i="19"/>
  <c r="BY31" i="19"/>
  <c r="BV31" i="19"/>
  <c r="BR31" i="19"/>
  <c r="BN31" i="19"/>
  <c r="BK31" i="19"/>
  <c r="BG31" i="19"/>
  <c r="BD31" i="19"/>
  <c r="AY31" i="19"/>
  <c r="AU31" i="19"/>
  <c r="AR31" i="19"/>
  <c r="AO31" i="19"/>
  <c r="AK31" i="19"/>
  <c r="AH31" i="19"/>
  <c r="AE31" i="19"/>
  <c r="AA31" i="19"/>
  <c r="W31" i="19"/>
  <c r="S31" i="19"/>
  <c r="P31" i="19"/>
  <c r="M31" i="19"/>
  <c r="J31" i="19"/>
  <c r="G31" i="19"/>
  <c r="D31" i="19"/>
  <c r="GF30" i="19"/>
  <c r="GC30" i="19"/>
  <c r="FW30" i="19"/>
  <c r="FY30" i="19" s="1"/>
  <c r="EW30" i="19"/>
  <c r="EY30" i="19" s="1"/>
  <c r="EV30" i="19"/>
  <c r="ES30" i="19"/>
  <c r="EP30" i="19"/>
  <c r="EL30" i="19"/>
  <c r="EI30" i="19"/>
  <c r="EF30" i="19"/>
  <c r="EB30" i="19"/>
  <c r="DY30" i="19"/>
  <c r="DV30" i="19"/>
  <c r="DR30" i="19"/>
  <c r="DF30" i="19"/>
  <c r="DC30" i="19"/>
  <c r="CT30" i="19"/>
  <c r="CO30" i="19"/>
  <c r="CM30" i="19"/>
  <c r="CJ30" i="19"/>
  <c r="CF30" i="19"/>
  <c r="CB30" i="19"/>
  <c r="BY30" i="19"/>
  <c r="BV30" i="19"/>
  <c r="BR30" i="19"/>
  <c r="BN30" i="19"/>
  <c r="BK30" i="19"/>
  <c r="BG30" i="19"/>
  <c r="BD30" i="19"/>
  <c r="AY30" i="19"/>
  <c r="AU30" i="19"/>
  <c r="AR30" i="19"/>
  <c r="AO30" i="19"/>
  <c r="AK30" i="19"/>
  <c r="AH30" i="19"/>
  <c r="AE30" i="19"/>
  <c r="AA30" i="19"/>
  <c r="W30" i="19"/>
  <c r="S30" i="19"/>
  <c r="P30" i="19"/>
  <c r="M30" i="19"/>
  <c r="J30" i="19"/>
  <c r="G30" i="19"/>
  <c r="D30" i="19"/>
  <c r="GF29" i="19"/>
  <c r="GC29" i="19"/>
  <c r="FW29" i="19"/>
  <c r="FY29" i="19" s="1"/>
  <c r="EW29" i="19"/>
  <c r="EY29" i="19" s="1"/>
  <c r="EV29" i="19"/>
  <c r="ES29" i="19"/>
  <c r="EP29" i="19"/>
  <c r="EL29" i="19"/>
  <c r="EI29" i="19"/>
  <c r="EF29" i="19"/>
  <c r="EB29" i="19"/>
  <c r="DY29" i="19"/>
  <c r="DV29" i="19"/>
  <c r="DR29" i="19"/>
  <c r="DF29" i="19"/>
  <c r="DC29" i="19"/>
  <c r="CT29" i="19"/>
  <c r="CO29" i="19"/>
  <c r="CM29" i="19"/>
  <c r="CJ29" i="19"/>
  <c r="CF29" i="19"/>
  <c r="CB29" i="19"/>
  <c r="BY29" i="19"/>
  <c r="BV29" i="19"/>
  <c r="BR29" i="19"/>
  <c r="BN29" i="19"/>
  <c r="BK29" i="19"/>
  <c r="BG29" i="19"/>
  <c r="BD29" i="19"/>
  <c r="AY29" i="19"/>
  <c r="AU29" i="19"/>
  <c r="AR29" i="19"/>
  <c r="AO29" i="19"/>
  <c r="AK29" i="19"/>
  <c r="AH29" i="19"/>
  <c r="AE29" i="19"/>
  <c r="AA29" i="19"/>
  <c r="W29" i="19"/>
  <c r="S29" i="19"/>
  <c r="P29" i="19"/>
  <c r="M29" i="19"/>
  <c r="J29" i="19"/>
  <c r="G29" i="19"/>
  <c r="D29" i="19"/>
  <c r="GF28" i="19"/>
  <c r="GC28" i="19"/>
  <c r="FW28" i="19"/>
  <c r="FY28" i="19" s="1"/>
  <c r="EW28" i="19"/>
  <c r="EY28" i="19" s="1"/>
  <c r="EV28" i="19"/>
  <c r="ES28" i="19"/>
  <c r="EP28" i="19"/>
  <c r="EL28" i="19"/>
  <c r="EI28" i="19"/>
  <c r="EF28" i="19"/>
  <c r="EB28" i="19"/>
  <c r="DY28" i="19"/>
  <c r="DV28" i="19"/>
  <c r="DR28" i="19"/>
  <c r="DF28" i="19"/>
  <c r="DC28" i="19"/>
  <c r="CT28" i="19"/>
  <c r="CO28" i="19"/>
  <c r="CM28" i="19"/>
  <c r="CJ28" i="19"/>
  <c r="CF28" i="19"/>
  <c r="CB28" i="19"/>
  <c r="BY28" i="19"/>
  <c r="BV28" i="19"/>
  <c r="BR28" i="19"/>
  <c r="BN28" i="19"/>
  <c r="BK28" i="19"/>
  <c r="BG28" i="19"/>
  <c r="BD28" i="19"/>
  <c r="AY28" i="19"/>
  <c r="AU28" i="19"/>
  <c r="AR28" i="19"/>
  <c r="AO28" i="19"/>
  <c r="AK28" i="19"/>
  <c r="AH28" i="19"/>
  <c r="AE28" i="19"/>
  <c r="AA28" i="19"/>
  <c r="W28" i="19"/>
  <c r="S28" i="19"/>
  <c r="P28" i="19"/>
  <c r="M28" i="19"/>
  <c r="J28" i="19"/>
  <c r="G28" i="19"/>
  <c r="D28" i="19"/>
  <c r="GF27" i="19"/>
  <c r="GC27" i="19"/>
  <c r="FW27" i="19"/>
  <c r="FY27" i="19" s="1"/>
  <c r="EW27" i="19"/>
  <c r="EY27" i="19" s="1"/>
  <c r="EV27" i="19"/>
  <c r="ES27" i="19"/>
  <c r="EP27" i="19"/>
  <c r="EL27" i="19"/>
  <c r="EI27" i="19"/>
  <c r="EF27" i="19"/>
  <c r="EB27" i="19"/>
  <c r="DY27" i="19"/>
  <c r="DV27" i="19"/>
  <c r="DR27" i="19"/>
  <c r="DF27" i="19"/>
  <c r="DC27" i="19"/>
  <c r="CT27" i="19"/>
  <c r="CO27" i="19"/>
  <c r="CM27" i="19"/>
  <c r="CJ27" i="19"/>
  <c r="CF27" i="19"/>
  <c r="CB27" i="19"/>
  <c r="BY27" i="19"/>
  <c r="BV27" i="19"/>
  <c r="BR27" i="19"/>
  <c r="BN27" i="19"/>
  <c r="BK27" i="19"/>
  <c r="BG27" i="19"/>
  <c r="BD27" i="19"/>
  <c r="AY27" i="19"/>
  <c r="AU27" i="19"/>
  <c r="AR27" i="19"/>
  <c r="AO27" i="19"/>
  <c r="AK27" i="19"/>
  <c r="AH27" i="19"/>
  <c r="AE27" i="19"/>
  <c r="AA27" i="19"/>
  <c r="W27" i="19"/>
  <c r="S27" i="19"/>
  <c r="P27" i="19"/>
  <c r="M27" i="19"/>
  <c r="J27" i="19"/>
  <c r="G27" i="19"/>
  <c r="D27" i="19"/>
  <c r="GF26" i="19"/>
  <c r="GC26" i="19"/>
  <c r="FW26" i="19"/>
  <c r="FY26" i="19" s="1"/>
  <c r="EW26" i="19"/>
  <c r="EY26" i="19" s="1"/>
  <c r="EV26" i="19"/>
  <c r="ES26" i="19"/>
  <c r="EP26" i="19"/>
  <c r="EL26" i="19"/>
  <c r="EI26" i="19"/>
  <c r="EF26" i="19"/>
  <c r="EB26" i="19"/>
  <c r="DY26" i="19"/>
  <c r="DV26" i="19"/>
  <c r="DR26" i="19"/>
  <c r="DF26" i="19"/>
  <c r="DC26" i="19"/>
  <c r="CT26" i="19"/>
  <c r="CO26" i="19"/>
  <c r="CM26" i="19"/>
  <c r="CJ26" i="19"/>
  <c r="CF26" i="19"/>
  <c r="CB26" i="19"/>
  <c r="BY26" i="19"/>
  <c r="BV26" i="19"/>
  <c r="BR26" i="19"/>
  <c r="BN26" i="19"/>
  <c r="BK26" i="19"/>
  <c r="BG26" i="19"/>
  <c r="BD26" i="19"/>
  <c r="AY26" i="19"/>
  <c r="AU26" i="19"/>
  <c r="AR26" i="19"/>
  <c r="AO26" i="19"/>
  <c r="AK26" i="19"/>
  <c r="AH26" i="19"/>
  <c r="AE26" i="19"/>
  <c r="AA26" i="19"/>
  <c r="W26" i="19"/>
  <c r="S26" i="19"/>
  <c r="P26" i="19"/>
  <c r="M26" i="19"/>
  <c r="J26" i="19"/>
  <c r="G26" i="19"/>
  <c r="D26" i="19"/>
  <c r="GF25" i="19"/>
  <c r="GC25" i="19"/>
  <c r="FW25" i="19"/>
  <c r="FY25" i="19" s="1"/>
  <c r="EW25" i="19"/>
  <c r="EY25" i="19" s="1"/>
  <c r="EV25" i="19"/>
  <c r="ES25" i="19"/>
  <c r="EP25" i="19"/>
  <c r="EL25" i="19"/>
  <c r="EI25" i="19"/>
  <c r="EF25" i="19"/>
  <c r="EB25" i="19"/>
  <c r="DY25" i="19"/>
  <c r="DV25" i="19"/>
  <c r="DR25" i="19"/>
  <c r="DF25" i="19"/>
  <c r="DC25" i="19"/>
  <c r="CT25" i="19"/>
  <c r="CO25" i="19"/>
  <c r="CM25" i="19"/>
  <c r="CJ25" i="19"/>
  <c r="CF25" i="19"/>
  <c r="CB25" i="19"/>
  <c r="BY25" i="19"/>
  <c r="BV25" i="19"/>
  <c r="BR25" i="19"/>
  <c r="BN25" i="19"/>
  <c r="BK25" i="19"/>
  <c r="BG25" i="19"/>
  <c r="BD25" i="19"/>
  <c r="AY25" i="19"/>
  <c r="AU25" i="19"/>
  <c r="AR25" i="19"/>
  <c r="AO25" i="19"/>
  <c r="AK25" i="19"/>
  <c r="AH25" i="19"/>
  <c r="AE25" i="19"/>
  <c r="AA25" i="19"/>
  <c r="W25" i="19"/>
  <c r="S25" i="19"/>
  <c r="P25" i="19"/>
  <c r="M25" i="19"/>
  <c r="J25" i="19"/>
  <c r="G25" i="19"/>
  <c r="D25" i="19"/>
  <c r="GF24" i="19"/>
  <c r="GC24" i="19"/>
  <c r="FW24" i="19"/>
  <c r="FY24" i="19" s="1"/>
  <c r="EW24" i="19"/>
  <c r="EY24" i="19" s="1"/>
  <c r="EV24" i="19"/>
  <c r="ES24" i="19"/>
  <c r="EP24" i="19"/>
  <c r="EL24" i="19"/>
  <c r="EI24" i="19"/>
  <c r="EF24" i="19"/>
  <c r="EB24" i="19"/>
  <c r="DY24" i="19"/>
  <c r="DV24" i="19"/>
  <c r="DR24" i="19"/>
  <c r="DF24" i="19"/>
  <c r="DC24" i="19"/>
  <c r="CT24" i="19"/>
  <c r="CO24" i="19"/>
  <c r="CM24" i="19"/>
  <c r="CJ24" i="19"/>
  <c r="CF24" i="19"/>
  <c r="CB24" i="19"/>
  <c r="BY24" i="19"/>
  <c r="BV24" i="19"/>
  <c r="BR24" i="19"/>
  <c r="BN24" i="19"/>
  <c r="BK24" i="19"/>
  <c r="BG24" i="19"/>
  <c r="BD24" i="19"/>
  <c r="AY24" i="19"/>
  <c r="AU24" i="19"/>
  <c r="AR24" i="19"/>
  <c r="AO24" i="19"/>
  <c r="AK24" i="19"/>
  <c r="AH24" i="19"/>
  <c r="AE24" i="19"/>
  <c r="AA24" i="19"/>
  <c r="W24" i="19"/>
  <c r="S24" i="19"/>
  <c r="P24" i="19"/>
  <c r="M24" i="19"/>
  <c r="J24" i="19"/>
  <c r="G24" i="19"/>
  <c r="D24" i="19"/>
  <c r="GF23" i="19"/>
  <c r="GC23" i="19"/>
  <c r="FW23" i="19"/>
  <c r="FY23" i="19" s="1"/>
  <c r="EW23" i="19"/>
  <c r="EY23" i="19" s="1"/>
  <c r="EV23" i="19"/>
  <c r="ES23" i="19"/>
  <c r="EP23" i="19"/>
  <c r="EL23" i="19"/>
  <c r="EI23" i="19"/>
  <c r="EF23" i="19"/>
  <c r="EB23" i="19"/>
  <c r="DY23" i="19"/>
  <c r="DV23" i="19"/>
  <c r="DR23" i="19"/>
  <c r="DF23" i="19"/>
  <c r="DC23" i="19"/>
  <c r="CT23" i="19"/>
  <c r="CO23" i="19"/>
  <c r="CM23" i="19"/>
  <c r="CJ23" i="19"/>
  <c r="CF23" i="19"/>
  <c r="CB23" i="19"/>
  <c r="BY23" i="19"/>
  <c r="BV23" i="19"/>
  <c r="BR23" i="19"/>
  <c r="BN23" i="19"/>
  <c r="BK23" i="19"/>
  <c r="BG23" i="19"/>
  <c r="BD23" i="19"/>
  <c r="AY23" i="19"/>
  <c r="AU23" i="19"/>
  <c r="AR23" i="19"/>
  <c r="AO23" i="19"/>
  <c r="AK23" i="19"/>
  <c r="AH23" i="19"/>
  <c r="AE23" i="19"/>
  <c r="AA23" i="19"/>
  <c r="W23" i="19"/>
  <c r="S23" i="19"/>
  <c r="P23" i="19"/>
  <c r="M23" i="19"/>
  <c r="J23" i="19"/>
  <c r="G23" i="19"/>
  <c r="D23" i="19"/>
  <c r="GF22" i="19"/>
  <c r="GC22" i="19"/>
  <c r="FW22" i="19"/>
  <c r="FY22" i="19" s="1"/>
  <c r="EW22" i="19"/>
  <c r="EY22" i="19" s="1"/>
  <c r="EV22" i="19"/>
  <c r="ES22" i="19"/>
  <c r="EP22" i="19"/>
  <c r="EL22" i="19"/>
  <c r="EI22" i="19"/>
  <c r="EF22" i="19"/>
  <c r="EB22" i="19"/>
  <c r="DY22" i="19"/>
  <c r="DV22" i="19"/>
  <c r="DR22" i="19"/>
  <c r="DF22" i="19"/>
  <c r="DC22" i="19"/>
  <c r="CT22" i="19"/>
  <c r="CO22" i="19"/>
  <c r="CM22" i="19"/>
  <c r="CJ22" i="19"/>
  <c r="CF22" i="19"/>
  <c r="CB22" i="19"/>
  <c r="BY22" i="19"/>
  <c r="BV22" i="19"/>
  <c r="BR22" i="19"/>
  <c r="BN22" i="19"/>
  <c r="BK22" i="19"/>
  <c r="BG22" i="19"/>
  <c r="BD22" i="19"/>
  <c r="AY22" i="19"/>
  <c r="AU22" i="19"/>
  <c r="AR22" i="19"/>
  <c r="AO22" i="19"/>
  <c r="AK22" i="19"/>
  <c r="AH22" i="19"/>
  <c r="AE22" i="19"/>
  <c r="AA22" i="19"/>
  <c r="W22" i="19"/>
  <c r="S22" i="19"/>
  <c r="P22" i="19"/>
  <c r="M22" i="19"/>
  <c r="J22" i="19"/>
  <c r="G22" i="19"/>
  <c r="D22" i="19"/>
  <c r="GF21" i="19"/>
  <c r="GC21" i="19"/>
  <c r="FW21" i="19"/>
  <c r="FY21" i="19" s="1"/>
  <c r="EW21" i="19"/>
  <c r="EY21" i="19" s="1"/>
  <c r="EV21" i="19"/>
  <c r="ES21" i="19"/>
  <c r="EP21" i="19"/>
  <c r="EL21" i="19"/>
  <c r="EI21" i="19"/>
  <c r="EF21" i="19"/>
  <c r="EB21" i="19"/>
  <c r="DY21" i="19"/>
  <c r="DR21" i="19"/>
  <c r="DF21" i="19"/>
  <c r="DC21" i="19"/>
  <c r="CT21" i="19"/>
  <c r="CO21" i="19"/>
  <c r="CM21" i="19"/>
  <c r="CJ21" i="19"/>
  <c r="CF21" i="19"/>
  <c r="CB21" i="19"/>
  <c r="BY21" i="19"/>
  <c r="BV21" i="19"/>
  <c r="BR21" i="19"/>
  <c r="BN21" i="19"/>
  <c r="BK21" i="19"/>
  <c r="BG21" i="19"/>
  <c r="BD21" i="19"/>
  <c r="AY21" i="19"/>
  <c r="AU21" i="19"/>
  <c r="AR21" i="19"/>
  <c r="AO21" i="19"/>
  <c r="AK21" i="19"/>
  <c r="AH21" i="19"/>
  <c r="AE21" i="19"/>
  <c r="AA21" i="19"/>
  <c r="W21" i="19"/>
  <c r="S21" i="19"/>
  <c r="P21" i="19"/>
  <c r="M21" i="19"/>
  <c r="J21" i="19"/>
  <c r="G21" i="19"/>
  <c r="D21" i="19"/>
  <c r="GF20" i="19"/>
  <c r="GC20" i="19"/>
  <c r="FW20" i="19"/>
  <c r="FY20" i="19" s="1"/>
  <c r="EW20" i="19"/>
  <c r="EY20" i="19" s="1"/>
  <c r="EV20" i="19"/>
  <c r="ES20" i="19"/>
  <c r="EP20" i="19"/>
  <c r="EL20" i="19"/>
  <c r="EI20" i="19"/>
  <c r="EF20" i="19"/>
  <c r="EB20" i="19"/>
  <c r="DY20" i="19"/>
  <c r="DR20" i="19"/>
  <c r="DF20" i="19"/>
  <c r="DC20" i="19"/>
  <c r="CT20" i="19"/>
  <c r="CO20" i="19"/>
  <c r="CM20" i="19"/>
  <c r="CJ20" i="19"/>
  <c r="CF20" i="19"/>
  <c r="CB20" i="19"/>
  <c r="BY20" i="19"/>
  <c r="BV20" i="19"/>
  <c r="BR20" i="19"/>
  <c r="BN20" i="19"/>
  <c r="BK20" i="19"/>
  <c r="BG20" i="19"/>
  <c r="BD20" i="19"/>
  <c r="AY20" i="19"/>
  <c r="AU20" i="19"/>
  <c r="AR20" i="19"/>
  <c r="AO20" i="19"/>
  <c r="AK20" i="19"/>
  <c r="AH20" i="19"/>
  <c r="AE20" i="19"/>
  <c r="AA20" i="19"/>
  <c r="W20" i="19"/>
  <c r="S20" i="19"/>
  <c r="P20" i="19"/>
  <c r="M20" i="19"/>
  <c r="J20" i="19"/>
  <c r="G20" i="19"/>
  <c r="D20" i="19"/>
  <c r="GF19" i="19"/>
  <c r="GC19" i="19"/>
  <c r="FW19" i="19"/>
  <c r="FY19" i="19" s="1"/>
  <c r="EW19" i="19"/>
  <c r="EY19" i="19" s="1"/>
  <c r="EV19" i="19"/>
  <c r="ES19" i="19"/>
  <c r="EP19" i="19"/>
  <c r="EL19" i="19"/>
  <c r="EI19" i="19"/>
  <c r="EF19" i="19"/>
  <c r="EB19" i="19"/>
  <c r="DY19" i="19"/>
  <c r="DR19" i="19"/>
  <c r="DF19" i="19"/>
  <c r="DC19" i="19"/>
  <c r="CT19" i="19"/>
  <c r="CO19" i="19"/>
  <c r="CM19" i="19"/>
  <c r="CJ19" i="19"/>
  <c r="CF19" i="19"/>
  <c r="CB19" i="19"/>
  <c r="BY19" i="19"/>
  <c r="BV19" i="19"/>
  <c r="BR19" i="19"/>
  <c r="BN19" i="19"/>
  <c r="BK19" i="19"/>
  <c r="BG19" i="19"/>
  <c r="BD19" i="19"/>
  <c r="AY19" i="19"/>
  <c r="AU19" i="19"/>
  <c r="AR19" i="19"/>
  <c r="AO19" i="19"/>
  <c r="AK19" i="19"/>
  <c r="AH19" i="19"/>
  <c r="AE19" i="19"/>
  <c r="AA19" i="19"/>
  <c r="W19" i="19"/>
  <c r="S19" i="19"/>
  <c r="P19" i="19"/>
  <c r="M19" i="19"/>
  <c r="J19" i="19"/>
  <c r="G19" i="19"/>
  <c r="D19" i="19"/>
  <c r="GF18" i="19"/>
  <c r="GC18" i="19"/>
  <c r="FW18" i="19"/>
  <c r="FY18" i="19" s="1"/>
  <c r="EW18" i="19"/>
  <c r="EY18" i="19" s="1"/>
  <c r="EV18" i="19"/>
  <c r="ES18" i="19"/>
  <c r="EP18" i="19"/>
  <c r="EL18" i="19"/>
  <c r="EI18" i="19"/>
  <c r="EF18" i="19"/>
  <c r="EB18" i="19"/>
  <c r="DY18" i="19"/>
  <c r="DR18" i="19"/>
  <c r="DF18" i="19"/>
  <c r="DC18" i="19"/>
  <c r="CT18" i="19"/>
  <c r="CO18" i="19"/>
  <c r="CM18" i="19"/>
  <c r="CJ18" i="19"/>
  <c r="CF18" i="19"/>
  <c r="CB18" i="19"/>
  <c r="BY18" i="19"/>
  <c r="BV18" i="19"/>
  <c r="BR18" i="19"/>
  <c r="BN18" i="19"/>
  <c r="BK18" i="19"/>
  <c r="BG18" i="19"/>
  <c r="BD18" i="19"/>
  <c r="AY18" i="19"/>
  <c r="AU18" i="19"/>
  <c r="AR18" i="19"/>
  <c r="AO18" i="19"/>
  <c r="AK18" i="19"/>
  <c r="AH18" i="19"/>
  <c r="AE18" i="19"/>
  <c r="AA18" i="19"/>
  <c r="W18" i="19"/>
  <c r="S18" i="19"/>
  <c r="P18" i="19"/>
  <c r="M18" i="19"/>
  <c r="J18" i="19"/>
  <c r="G18" i="19"/>
  <c r="D18" i="19"/>
  <c r="GF17" i="19"/>
  <c r="GC17" i="19"/>
  <c r="FW17" i="19"/>
  <c r="FY17" i="19" s="1"/>
  <c r="EW17" i="19"/>
  <c r="EY17" i="19" s="1"/>
  <c r="EV17" i="19"/>
  <c r="ES17" i="19"/>
  <c r="EP17" i="19"/>
  <c r="EL17" i="19"/>
  <c r="EI17" i="19"/>
  <c r="EF17" i="19"/>
  <c r="EB17" i="19"/>
  <c r="DY17" i="19"/>
  <c r="DR17" i="19"/>
  <c r="DF17" i="19"/>
  <c r="DC17" i="19"/>
  <c r="CT17" i="19"/>
  <c r="CO17" i="19"/>
  <c r="CM17" i="19"/>
  <c r="CJ17" i="19"/>
  <c r="CF17" i="19"/>
  <c r="CB17" i="19"/>
  <c r="BY17" i="19"/>
  <c r="BV17" i="19"/>
  <c r="BR17" i="19"/>
  <c r="BN17" i="19"/>
  <c r="BK17" i="19"/>
  <c r="BG17" i="19"/>
  <c r="BD17" i="19"/>
  <c r="AY17" i="19"/>
  <c r="AU17" i="19"/>
  <c r="AR17" i="19"/>
  <c r="AO17" i="19"/>
  <c r="AK17" i="19"/>
  <c r="AH17" i="19"/>
  <c r="AE17" i="19"/>
  <c r="AA17" i="19"/>
  <c r="W17" i="19"/>
  <c r="S17" i="19"/>
  <c r="P17" i="19"/>
  <c r="M17" i="19"/>
  <c r="J17" i="19"/>
  <c r="G17" i="19"/>
  <c r="D17" i="19"/>
  <c r="GF16" i="19"/>
  <c r="GC16" i="19"/>
  <c r="FW16" i="19"/>
  <c r="FY16" i="19" s="1"/>
  <c r="EW16" i="19"/>
  <c r="EY16" i="19" s="1"/>
  <c r="EV16" i="19"/>
  <c r="ES16" i="19"/>
  <c r="EP16" i="19"/>
  <c r="EL16" i="19"/>
  <c r="EI16" i="19"/>
  <c r="EF16" i="19"/>
  <c r="EB16" i="19"/>
  <c r="DY16" i="19"/>
  <c r="DR16" i="19"/>
  <c r="DF16" i="19"/>
  <c r="DC16" i="19"/>
  <c r="CT16" i="19"/>
  <c r="CO16" i="19"/>
  <c r="CM16" i="19"/>
  <c r="CJ16" i="19"/>
  <c r="CF16" i="19"/>
  <c r="CB16" i="19"/>
  <c r="BY16" i="19"/>
  <c r="BV16" i="19"/>
  <c r="BR16" i="19"/>
  <c r="BN16" i="19"/>
  <c r="BK16" i="19"/>
  <c r="BG16" i="19"/>
  <c r="BD16" i="19"/>
  <c r="AY16" i="19"/>
  <c r="AU16" i="19"/>
  <c r="AR16" i="19"/>
  <c r="AO16" i="19"/>
  <c r="AK16" i="19"/>
  <c r="AH16" i="19"/>
  <c r="AE16" i="19"/>
  <c r="AA16" i="19"/>
  <c r="W16" i="19"/>
  <c r="S16" i="19"/>
  <c r="P16" i="19"/>
  <c r="M16" i="19"/>
  <c r="J16" i="19"/>
  <c r="G16" i="19"/>
  <c r="D16" i="19"/>
  <c r="GF15" i="19"/>
  <c r="GC15" i="19"/>
  <c r="FW15" i="19"/>
  <c r="FY15" i="19" s="1"/>
  <c r="EW15" i="19"/>
  <c r="EY15" i="19" s="1"/>
  <c r="EV15" i="19"/>
  <c r="ES15" i="19"/>
  <c r="EP15" i="19"/>
  <c r="EL15" i="19"/>
  <c r="EI15" i="19"/>
  <c r="EF15" i="19"/>
  <c r="EB15" i="19"/>
  <c r="DY15" i="19"/>
  <c r="DR15" i="19"/>
  <c r="DF15" i="19"/>
  <c r="DC15" i="19"/>
  <c r="CT15" i="19"/>
  <c r="CO15" i="19"/>
  <c r="CM15" i="19"/>
  <c r="CJ15" i="19"/>
  <c r="CF15" i="19"/>
  <c r="CB15" i="19"/>
  <c r="BY15" i="19"/>
  <c r="BV15" i="19"/>
  <c r="BR15" i="19"/>
  <c r="BN15" i="19"/>
  <c r="BK15" i="19"/>
  <c r="BG15" i="19"/>
  <c r="BD15" i="19"/>
  <c r="AY15" i="19"/>
  <c r="AU15" i="19"/>
  <c r="AR15" i="19"/>
  <c r="AO15" i="19"/>
  <c r="AK15" i="19"/>
  <c r="AH15" i="19"/>
  <c r="AE15" i="19"/>
  <c r="AA15" i="19"/>
  <c r="W15" i="19"/>
  <c r="S15" i="19"/>
  <c r="P15" i="19"/>
  <c r="M15" i="19"/>
  <c r="J15" i="19"/>
  <c r="G15" i="19"/>
  <c r="D15" i="19"/>
  <c r="GF14" i="19"/>
  <c r="GC14" i="19"/>
  <c r="FW14" i="19"/>
  <c r="FY14" i="19" s="1"/>
  <c r="EW14" i="19"/>
  <c r="EY14" i="19" s="1"/>
  <c r="EV14" i="19"/>
  <c r="ES14" i="19"/>
  <c r="EP14" i="19"/>
  <c r="EL14" i="19"/>
  <c r="EI14" i="19"/>
  <c r="EF14" i="19"/>
  <c r="EB14" i="19"/>
  <c r="DY14" i="19"/>
  <c r="DR14" i="19"/>
  <c r="DF14" i="19"/>
  <c r="DC14" i="19"/>
  <c r="CT14" i="19"/>
  <c r="CO14" i="19"/>
  <c r="CM14" i="19"/>
  <c r="CJ14" i="19"/>
  <c r="CF14" i="19"/>
  <c r="CB14" i="19"/>
  <c r="BY14" i="19"/>
  <c r="BV14" i="19"/>
  <c r="BR14" i="19"/>
  <c r="BN14" i="19"/>
  <c r="BK14" i="19"/>
  <c r="BG14" i="19"/>
  <c r="BD14" i="19"/>
  <c r="AY14" i="19"/>
  <c r="AU14" i="19"/>
  <c r="AR14" i="19"/>
  <c r="AO14" i="19"/>
  <c r="AK14" i="19"/>
  <c r="AH14" i="19"/>
  <c r="AE14" i="19"/>
  <c r="AA14" i="19"/>
  <c r="W14" i="19"/>
  <c r="S14" i="19"/>
  <c r="P14" i="19"/>
  <c r="M14" i="19"/>
  <c r="J14" i="19"/>
  <c r="G14" i="19"/>
  <c r="D14" i="19"/>
  <c r="GF13" i="19"/>
  <c r="GC13" i="19"/>
  <c r="FW13" i="19"/>
  <c r="FY13" i="19" s="1"/>
  <c r="EW13" i="19"/>
  <c r="EY13" i="19" s="1"/>
  <c r="EV13" i="19"/>
  <c r="ES13" i="19"/>
  <c r="EP13" i="19"/>
  <c r="EL13" i="19"/>
  <c r="EI13" i="19"/>
  <c r="EF13" i="19"/>
  <c r="EB13" i="19"/>
  <c r="DY13" i="19"/>
  <c r="DR13" i="19"/>
  <c r="DF13" i="19"/>
  <c r="DC13" i="19"/>
  <c r="CT13" i="19"/>
  <c r="CO13" i="19"/>
  <c r="CM13" i="19"/>
  <c r="CJ13" i="19"/>
  <c r="CF13" i="19"/>
  <c r="CB13" i="19"/>
  <c r="BY13" i="19"/>
  <c r="BV13" i="19"/>
  <c r="BR13" i="19"/>
  <c r="BN13" i="19"/>
  <c r="BK13" i="19"/>
  <c r="BG13" i="19"/>
  <c r="BD13" i="19"/>
  <c r="AY13" i="19"/>
  <c r="AU13" i="19"/>
  <c r="AR13" i="19"/>
  <c r="AO13" i="19"/>
  <c r="AK13" i="19"/>
  <c r="AH13" i="19"/>
  <c r="AE13" i="19"/>
  <c r="AA13" i="19"/>
  <c r="W13" i="19"/>
  <c r="S13" i="19"/>
  <c r="P13" i="19"/>
  <c r="M13" i="19"/>
  <c r="J13" i="19"/>
  <c r="G13" i="19"/>
  <c r="D13" i="19"/>
  <c r="GF12" i="19"/>
  <c r="GC12" i="19"/>
  <c r="FW12" i="19"/>
  <c r="FY12" i="19" s="1"/>
  <c r="EW12" i="19"/>
  <c r="EY12" i="19" s="1"/>
  <c r="EV12" i="19"/>
  <c r="ES12" i="19"/>
  <c r="EP12" i="19"/>
  <c r="EL12" i="19"/>
  <c r="EI12" i="19"/>
  <c r="EF12" i="19"/>
  <c r="EB12" i="19"/>
  <c r="DY12" i="19"/>
  <c r="DR12" i="19"/>
  <c r="DF12" i="19"/>
  <c r="DC12" i="19"/>
  <c r="CT12" i="19"/>
  <c r="CO12" i="19"/>
  <c r="CM12" i="19"/>
  <c r="CJ12" i="19"/>
  <c r="CF12" i="19"/>
  <c r="CB12" i="19"/>
  <c r="BY12" i="19"/>
  <c r="BV12" i="19"/>
  <c r="BR12" i="19"/>
  <c r="BN12" i="19"/>
  <c r="BK12" i="19"/>
  <c r="BG12" i="19"/>
  <c r="BD12" i="19"/>
  <c r="AY12" i="19"/>
  <c r="AU12" i="19"/>
  <c r="AR12" i="19"/>
  <c r="AO12" i="19"/>
  <c r="AK12" i="19"/>
  <c r="AH12" i="19"/>
  <c r="AE12" i="19"/>
  <c r="AA12" i="19"/>
  <c r="W12" i="19"/>
  <c r="S12" i="19"/>
  <c r="P12" i="19"/>
  <c r="M12" i="19"/>
  <c r="J12" i="19"/>
  <c r="G12" i="19"/>
  <c r="D12" i="19"/>
  <c r="GF11" i="19"/>
  <c r="GC11" i="19"/>
  <c r="FW11" i="19"/>
  <c r="FY11" i="19" s="1"/>
  <c r="EW11" i="19"/>
  <c r="EY11" i="19" s="1"/>
  <c r="EV11" i="19"/>
  <c r="ES11" i="19"/>
  <c r="EP11" i="19"/>
  <c r="EL11" i="19"/>
  <c r="EI11" i="19"/>
  <c r="EF11" i="19"/>
  <c r="EB11" i="19"/>
  <c r="DY11" i="19"/>
  <c r="DR11" i="19"/>
  <c r="DF11" i="19"/>
  <c r="DC11" i="19"/>
  <c r="CT11" i="19"/>
  <c r="CO11" i="19"/>
  <c r="CM11" i="19"/>
  <c r="CJ11" i="19"/>
  <c r="CF11" i="19"/>
  <c r="CB11" i="19"/>
  <c r="BY11" i="19"/>
  <c r="BV11" i="19"/>
  <c r="BR11" i="19"/>
  <c r="BN11" i="19"/>
  <c r="BK11" i="19"/>
  <c r="BG11" i="19"/>
  <c r="BD11" i="19"/>
  <c r="AY11" i="19"/>
  <c r="AU11" i="19"/>
  <c r="AR11" i="19"/>
  <c r="AO11" i="19"/>
  <c r="AK11" i="19"/>
  <c r="AH11" i="19"/>
  <c r="AE11" i="19"/>
  <c r="AA11" i="19"/>
  <c r="W11" i="19"/>
  <c r="S11" i="19"/>
  <c r="P11" i="19"/>
  <c r="M11" i="19"/>
  <c r="J11" i="19"/>
  <c r="G11" i="19"/>
  <c r="D11" i="19"/>
  <c r="GF10" i="19"/>
  <c r="GC10" i="19"/>
  <c r="FW10" i="19"/>
  <c r="FY10" i="19" s="1"/>
  <c r="EW10" i="19"/>
  <c r="EY10" i="19" s="1"/>
  <c r="EV10" i="19"/>
  <c r="ES10" i="19"/>
  <c r="EP10" i="19"/>
  <c r="EL10" i="19"/>
  <c r="EI10" i="19"/>
  <c r="EF10" i="19"/>
  <c r="EB10" i="19"/>
  <c r="DY10" i="19"/>
  <c r="DR10" i="19"/>
  <c r="DF10" i="19"/>
  <c r="DC10" i="19"/>
  <c r="CT10" i="19"/>
  <c r="CO10" i="19"/>
  <c r="CM10" i="19"/>
  <c r="CJ10" i="19"/>
  <c r="CF10" i="19"/>
  <c r="CB10" i="19"/>
  <c r="BY10" i="19"/>
  <c r="BV10" i="19"/>
  <c r="BR10" i="19"/>
  <c r="BN10" i="19"/>
  <c r="BK10" i="19"/>
  <c r="BG10" i="19"/>
  <c r="BD10" i="19"/>
  <c r="AY10" i="19"/>
  <c r="AU10" i="19"/>
  <c r="AR10" i="19"/>
  <c r="AO10" i="19"/>
  <c r="AK10" i="19"/>
  <c r="AH10" i="19"/>
  <c r="AE10" i="19"/>
  <c r="AA10" i="19"/>
  <c r="W10" i="19"/>
  <c r="S10" i="19"/>
  <c r="P10" i="19"/>
  <c r="M10" i="19"/>
  <c r="J10" i="19"/>
  <c r="G10" i="19"/>
  <c r="D10" i="19"/>
  <c r="GF9" i="19"/>
  <c r="GC9" i="19"/>
  <c r="FW9" i="19"/>
  <c r="FY9" i="19" s="1"/>
  <c r="EW9" i="19"/>
  <c r="EY9" i="19" s="1"/>
  <c r="EV9" i="19"/>
  <c r="ES9" i="19"/>
  <c r="EP9" i="19"/>
  <c r="EL9" i="19"/>
  <c r="EI9" i="19"/>
  <c r="EF9" i="19"/>
  <c r="EB9" i="19"/>
  <c r="DY9" i="19"/>
  <c r="DR9" i="19"/>
  <c r="DF9" i="19"/>
  <c r="DC9" i="19"/>
  <c r="CT9" i="19"/>
  <c r="CO9" i="19"/>
  <c r="CM9" i="19"/>
  <c r="CJ9" i="19"/>
  <c r="CF9" i="19"/>
  <c r="CB9" i="19"/>
  <c r="BY9" i="19"/>
  <c r="BV9" i="19"/>
  <c r="BR9" i="19"/>
  <c r="BN9" i="19"/>
  <c r="BK9" i="19"/>
  <c r="BG9" i="19"/>
  <c r="BD9" i="19"/>
  <c r="AY9" i="19"/>
  <c r="AU9" i="19"/>
  <c r="AR9" i="19"/>
  <c r="AO9" i="19"/>
  <c r="AK9" i="19"/>
  <c r="AH9" i="19"/>
  <c r="AE9" i="19"/>
  <c r="AA9" i="19"/>
  <c r="W9" i="19"/>
  <c r="S9" i="19"/>
  <c r="P9" i="19"/>
  <c r="M9" i="19"/>
  <c r="J9" i="19"/>
  <c r="G9" i="19"/>
  <c r="D9" i="19"/>
  <c r="GF8" i="19"/>
  <c r="GC8" i="19"/>
  <c r="FW8" i="19"/>
  <c r="EW8" i="19"/>
  <c r="EY8" i="19" s="1"/>
  <c r="EV8" i="19"/>
  <c r="ES8" i="19"/>
  <c r="EP8" i="19"/>
  <c r="EL8" i="19"/>
  <c r="EI8" i="19"/>
  <c r="EF8" i="19"/>
  <c r="EB8" i="19"/>
  <c r="DY8" i="19"/>
  <c r="DR8" i="19"/>
  <c r="DF8" i="19"/>
  <c r="DC8" i="19"/>
  <c r="CT8" i="19"/>
  <c r="CO8" i="19"/>
  <c r="CM8" i="19"/>
  <c r="CJ8" i="19"/>
  <c r="CF8" i="19"/>
  <c r="CB8" i="19"/>
  <c r="BY8" i="19"/>
  <c r="BV8" i="19"/>
  <c r="BR8" i="19"/>
  <c r="BN8" i="19"/>
  <c r="BK8" i="19"/>
  <c r="BG8" i="19"/>
  <c r="BD8" i="19"/>
  <c r="AY8" i="19"/>
  <c r="AU8" i="19"/>
  <c r="AR8" i="19"/>
  <c r="AO8" i="19"/>
  <c r="AK8" i="19"/>
  <c r="AH8" i="19"/>
  <c r="AE8" i="19"/>
  <c r="AA8" i="19"/>
  <c r="W8" i="19"/>
  <c r="S8" i="19"/>
  <c r="P8" i="19"/>
  <c r="M8" i="19"/>
  <c r="J8" i="19"/>
  <c r="G8" i="19"/>
  <c r="D8" i="19"/>
  <c r="GF7" i="19"/>
  <c r="GF38" i="19" s="1"/>
  <c r="GC7" i="19"/>
  <c r="FW7" i="19"/>
  <c r="FY7" i="19" s="1"/>
  <c r="EW7" i="19"/>
  <c r="EY7" i="19" s="1"/>
  <c r="EV7" i="19"/>
  <c r="ES7" i="19"/>
  <c r="EP7" i="19"/>
  <c r="EL7" i="19"/>
  <c r="EI7" i="19"/>
  <c r="EF7" i="19"/>
  <c r="EB7" i="19"/>
  <c r="DY7" i="19"/>
  <c r="DR7" i="19"/>
  <c r="DF7" i="19"/>
  <c r="DF38" i="19" s="1"/>
  <c r="DC7" i="19"/>
  <c r="CT7" i="19"/>
  <c r="CO7" i="19"/>
  <c r="CM7" i="19"/>
  <c r="CJ7" i="19"/>
  <c r="CF7" i="19"/>
  <c r="CB7" i="19"/>
  <c r="BY7" i="19"/>
  <c r="BV7" i="19"/>
  <c r="BR7" i="19"/>
  <c r="BN7" i="19"/>
  <c r="BK7" i="19"/>
  <c r="BG7" i="19"/>
  <c r="BD7" i="19"/>
  <c r="AY7" i="19"/>
  <c r="AU7" i="19"/>
  <c r="AR7" i="19"/>
  <c r="AO7" i="19"/>
  <c r="AK7" i="19"/>
  <c r="AH7" i="19"/>
  <c r="AE7" i="19"/>
  <c r="AA7" i="19"/>
  <c r="W7" i="19"/>
  <c r="S7" i="19"/>
  <c r="P7" i="19"/>
  <c r="M7" i="19"/>
  <c r="J7" i="19"/>
  <c r="G7" i="19"/>
  <c r="D7" i="19"/>
  <c r="DC38" i="19" l="1"/>
  <c r="CM38" i="19"/>
  <c r="BK38" i="19"/>
  <c r="DY38" i="19"/>
  <c r="CW38" i="19"/>
  <c r="DL38" i="19"/>
  <c r="DN38" i="19"/>
  <c r="CB38" i="19"/>
  <c r="EP38" i="19"/>
  <c r="BN38" i="19"/>
  <c r="DV38" i="19"/>
  <c r="G38" i="19"/>
  <c r="W38" i="19"/>
  <c r="M38" i="19"/>
  <c r="FW38" i="19"/>
  <c r="FY38" i="19" s="1"/>
  <c r="P38" i="19"/>
  <c r="CO38" i="19"/>
  <c r="EL38" i="19"/>
  <c r="DR38" i="19"/>
  <c r="AR38" i="19"/>
  <c r="AE38" i="19"/>
  <c r="EV38" i="19"/>
  <c r="ES38" i="19"/>
  <c r="EI38" i="19"/>
  <c r="EF38" i="19"/>
  <c r="CT38" i="19"/>
  <c r="CJ38" i="19"/>
  <c r="CF38" i="19"/>
  <c r="BY38" i="19"/>
  <c r="BV38" i="19"/>
  <c r="BR38" i="19"/>
  <c r="BD38" i="19"/>
  <c r="AY38" i="19"/>
  <c r="AU38" i="19"/>
  <c r="AO38" i="19"/>
  <c r="AK38" i="19"/>
  <c r="AH38" i="19"/>
  <c r="AA38" i="19"/>
  <c r="J38" i="19"/>
  <c r="D38" i="19"/>
  <c r="FY8" i="19"/>
  <c r="EW38" i="19"/>
  <c r="EY38" i="19" s="1"/>
  <c r="BA38" i="18" l="1"/>
  <c r="DG38" i="18" l="1"/>
  <c r="EF8" i="18"/>
  <c r="EF9" i="18"/>
  <c r="EF10" i="18"/>
  <c r="EF11" i="18"/>
  <c r="EF12" i="18"/>
  <c r="EF13" i="18"/>
  <c r="EF14" i="18"/>
  <c r="EF15" i="18"/>
  <c r="EF16" i="18"/>
  <c r="EF17" i="18"/>
  <c r="EF18" i="18"/>
  <c r="EF19" i="18"/>
  <c r="EF20" i="18"/>
  <c r="EF21" i="18"/>
  <c r="EF22" i="18"/>
  <c r="EF23" i="18"/>
  <c r="EF24" i="18"/>
  <c r="EF25" i="18"/>
  <c r="EF26" i="18"/>
  <c r="EF27" i="18"/>
  <c r="EF28" i="18"/>
  <c r="EF29" i="18"/>
  <c r="EF30" i="18"/>
  <c r="EF31" i="18"/>
  <c r="EF32" i="18"/>
  <c r="EF33" i="18"/>
  <c r="EF34" i="18"/>
  <c r="EF35" i="18"/>
  <c r="EF36" i="18"/>
  <c r="EF37" i="18"/>
  <c r="EF7" i="18"/>
  <c r="FC8" i="18" l="1"/>
  <c r="FC9" i="18"/>
  <c r="FC10" i="18"/>
  <c r="FC11" i="18"/>
  <c r="FC12" i="18"/>
  <c r="FC13" i="18"/>
  <c r="FC14" i="18"/>
  <c r="FC15" i="18"/>
  <c r="FC16" i="18"/>
  <c r="FC17" i="18"/>
  <c r="FC18" i="18"/>
  <c r="FC19" i="18"/>
  <c r="FC7" i="18"/>
  <c r="CN38" i="18" l="1"/>
  <c r="CO8" i="18"/>
  <c r="CO9" i="18"/>
  <c r="CO10" i="18"/>
  <c r="CO11" i="18"/>
  <c r="CO12" i="18"/>
  <c r="CO13" i="18"/>
  <c r="CO14" i="18"/>
  <c r="CO15" i="18"/>
  <c r="CO16" i="18"/>
  <c r="CO17" i="18"/>
  <c r="CO18" i="18"/>
  <c r="CO19" i="18"/>
  <c r="CO20" i="18"/>
  <c r="CO21" i="18"/>
  <c r="CO22" i="18"/>
  <c r="CO23" i="18"/>
  <c r="CO24" i="18"/>
  <c r="CO25" i="18"/>
  <c r="CO26" i="18"/>
  <c r="CO27" i="18"/>
  <c r="CO28" i="18"/>
  <c r="CO29" i="18"/>
  <c r="CO30" i="18"/>
  <c r="CO31" i="18"/>
  <c r="CO32" i="18"/>
  <c r="CO33" i="18"/>
  <c r="CO34" i="18"/>
  <c r="CO35" i="18"/>
  <c r="CO36" i="18"/>
  <c r="CO37" i="18"/>
  <c r="CO7" i="18"/>
  <c r="FS38" i="18" l="1"/>
  <c r="FR38" i="18"/>
  <c r="FP38" i="18"/>
  <c r="FO38" i="18"/>
  <c r="FN38" i="18"/>
  <c r="FL38" i="18"/>
  <c r="FJ38" i="18"/>
  <c r="FI38" i="18"/>
  <c r="FH38" i="18"/>
  <c r="FG38" i="18"/>
  <c r="FF38" i="18"/>
  <c r="FB38" i="18"/>
  <c r="EZ38" i="18"/>
  <c r="EY38" i="18"/>
  <c r="EV38" i="18"/>
  <c r="EU38" i="18"/>
  <c r="ER38" i="18"/>
  <c r="EO38" i="18"/>
  <c r="EN38" i="18"/>
  <c r="EL38" i="18"/>
  <c r="EK38" i="18"/>
  <c r="EI38" i="18"/>
  <c r="EH38" i="18"/>
  <c r="EE38" i="18"/>
  <c r="ED38" i="18"/>
  <c r="EB38" i="18"/>
  <c r="EA38" i="18"/>
  <c r="DY38" i="18"/>
  <c r="DX38" i="18"/>
  <c r="DR38" i="18"/>
  <c r="DQ38" i="18"/>
  <c r="DO38" i="18"/>
  <c r="DN38" i="18"/>
  <c r="DK38" i="18"/>
  <c r="DJ38" i="18"/>
  <c r="DF38" i="18"/>
  <c r="DE38" i="18"/>
  <c r="DC38" i="18"/>
  <c r="DB38" i="18"/>
  <c r="CZ38" i="18"/>
  <c r="CY38" i="18"/>
  <c r="CW38" i="18"/>
  <c r="CV38" i="18"/>
  <c r="CU38" i="18"/>
  <c r="CS38" i="18"/>
  <c r="CR38" i="18"/>
  <c r="CL38" i="18"/>
  <c r="CK38" i="18"/>
  <c r="CI38" i="18"/>
  <c r="CH38" i="18"/>
  <c r="CG38" i="18"/>
  <c r="CE38" i="18"/>
  <c r="CD38" i="18"/>
  <c r="CO38" i="18" s="1"/>
  <c r="CA38" i="18"/>
  <c r="BZ38" i="18"/>
  <c r="BX38" i="18"/>
  <c r="BW38" i="18"/>
  <c r="BU38" i="18"/>
  <c r="BT38" i="18"/>
  <c r="BQ38" i="18"/>
  <c r="BP38" i="18"/>
  <c r="BM38" i="18"/>
  <c r="BL38" i="18"/>
  <c r="BJ38" i="18"/>
  <c r="BI38" i="18"/>
  <c r="BC38" i="18"/>
  <c r="BB38" i="18"/>
  <c r="AX38" i="18"/>
  <c r="AW38" i="18"/>
  <c r="AT38" i="18"/>
  <c r="AS38" i="18"/>
  <c r="AQ38" i="18"/>
  <c r="AP38" i="18"/>
  <c r="AN38" i="18"/>
  <c r="AM38" i="18"/>
  <c r="AJ38" i="18"/>
  <c r="AI38" i="18"/>
  <c r="AG38" i="18"/>
  <c r="AF38" i="18"/>
  <c r="AD38" i="18"/>
  <c r="AC38" i="18"/>
  <c r="Z38" i="18"/>
  <c r="Y38" i="18"/>
  <c r="V38" i="18"/>
  <c r="U38" i="18"/>
  <c r="O38" i="18"/>
  <c r="N38" i="18"/>
  <c r="L38" i="18"/>
  <c r="K38" i="18"/>
  <c r="I38" i="18"/>
  <c r="H38" i="18"/>
  <c r="F38" i="18"/>
  <c r="E38" i="18"/>
  <c r="C38" i="18"/>
  <c r="B38" i="18"/>
  <c r="FT37" i="18"/>
  <c r="FQ37" i="18"/>
  <c r="FK37" i="18"/>
  <c r="FM37" i="18" s="1"/>
  <c r="FC37" i="18"/>
  <c r="FD37" i="18" s="1"/>
  <c r="FA37" i="18"/>
  <c r="EW37" i="18"/>
  <c r="EQ37" i="18"/>
  <c r="ES37" i="18" s="1"/>
  <c r="EP37" i="18"/>
  <c r="EM37" i="18"/>
  <c r="EJ37" i="18"/>
  <c r="EC37" i="18"/>
  <c r="DZ37" i="18"/>
  <c r="DV37" i="18"/>
  <c r="DS37" i="18"/>
  <c r="DP37" i="18"/>
  <c r="DL37" i="18"/>
  <c r="DH37" i="18"/>
  <c r="DD37" i="18"/>
  <c r="DA37" i="18"/>
  <c r="CX37" i="18"/>
  <c r="CT37" i="18"/>
  <c r="CM37" i="18"/>
  <c r="CJ37" i="18"/>
  <c r="CF37" i="18"/>
  <c r="CB37" i="18"/>
  <c r="BY37" i="18"/>
  <c r="BV37" i="18"/>
  <c r="BR37" i="18"/>
  <c r="BK37" i="18"/>
  <c r="BG37" i="18"/>
  <c r="BD37" i="18"/>
  <c r="AY37" i="18"/>
  <c r="AU37" i="18"/>
  <c r="AR37" i="18"/>
  <c r="AO37" i="18"/>
  <c r="AK37" i="18"/>
  <c r="AH37" i="18"/>
  <c r="AE37" i="18"/>
  <c r="AA37" i="18"/>
  <c r="S37" i="18"/>
  <c r="P37" i="18"/>
  <c r="M37" i="18"/>
  <c r="J37" i="18"/>
  <c r="G37" i="18"/>
  <c r="D37" i="18"/>
  <c r="FT36" i="18"/>
  <c r="FQ36" i="18"/>
  <c r="FK36" i="18"/>
  <c r="FM36" i="18" s="1"/>
  <c r="FC36" i="18"/>
  <c r="FD36" i="18" s="1"/>
  <c r="FA36" i="18"/>
  <c r="EW36" i="18"/>
  <c r="EQ36" i="18"/>
  <c r="ES36" i="18" s="1"/>
  <c r="EP36" i="18"/>
  <c r="EM36" i="18"/>
  <c r="EJ36" i="18"/>
  <c r="EC36" i="18"/>
  <c r="DZ36" i="18"/>
  <c r="DV36" i="18"/>
  <c r="DS36" i="18"/>
  <c r="DP36" i="18"/>
  <c r="DL36" i="18"/>
  <c r="DH36" i="18"/>
  <c r="DD36" i="18"/>
  <c r="DA36" i="18"/>
  <c r="CX36" i="18"/>
  <c r="CT36" i="18"/>
  <c r="CM36" i="18"/>
  <c r="CJ36" i="18"/>
  <c r="CF36" i="18"/>
  <c r="CB36" i="18"/>
  <c r="BY36" i="18"/>
  <c r="BV36" i="18"/>
  <c r="BR36" i="18"/>
  <c r="BN36" i="18"/>
  <c r="BK36" i="18"/>
  <c r="BG36" i="18"/>
  <c r="BD36" i="18"/>
  <c r="AY36" i="18"/>
  <c r="AU36" i="18"/>
  <c r="AR36" i="18"/>
  <c r="AO36" i="18"/>
  <c r="AK36" i="18"/>
  <c r="AH36" i="18"/>
  <c r="AE36" i="18"/>
  <c r="AA36" i="18"/>
  <c r="W36" i="18"/>
  <c r="S36" i="18"/>
  <c r="P36" i="18"/>
  <c r="M36" i="18"/>
  <c r="J36" i="18"/>
  <c r="G36" i="18"/>
  <c r="D36" i="18"/>
  <c r="FT35" i="18"/>
  <c r="FQ35" i="18"/>
  <c r="FK35" i="18"/>
  <c r="FM35" i="18" s="1"/>
  <c r="FC35" i="18"/>
  <c r="FD35" i="18" s="1"/>
  <c r="FA35" i="18"/>
  <c r="EW35" i="18"/>
  <c r="EQ35" i="18"/>
  <c r="ES35" i="18" s="1"/>
  <c r="EP35" i="18"/>
  <c r="EM35" i="18"/>
  <c r="EJ35" i="18"/>
  <c r="EC35" i="18"/>
  <c r="DZ35" i="18"/>
  <c r="DV35" i="18"/>
  <c r="DS35" i="18"/>
  <c r="DP35" i="18"/>
  <c r="DL35" i="18"/>
  <c r="DH35" i="18"/>
  <c r="DD35" i="18"/>
  <c r="DA35" i="18"/>
  <c r="CX35" i="18"/>
  <c r="CT35" i="18"/>
  <c r="CM35" i="18"/>
  <c r="CJ35" i="18"/>
  <c r="CF35" i="18"/>
  <c r="CB35" i="18"/>
  <c r="BY35" i="18"/>
  <c r="BV35" i="18"/>
  <c r="BR35" i="18"/>
  <c r="BN35" i="18"/>
  <c r="BK35" i="18"/>
  <c r="BG35" i="18"/>
  <c r="BD35" i="18"/>
  <c r="AY35" i="18"/>
  <c r="AU35" i="18"/>
  <c r="AR35" i="18"/>
  <c r="AO35" i="18"/>
  <c r="AK35" i="18"/>
  <c r="AH35" i="18"/>
  <c r="AE35" i="18"/>
  <c r="AA35" i="18"/>
  <c r="W35" i="18"/>
  <c r="S35" i="18"/>
  <c r="P35" i="18"/>
  <c r="M35" i="18"/>
  <c r="J35" i="18"/>
  <c r="G35" i="18"/>
  <c r="D35" i="18"/>
  <c r="FT34" i="18"/>
  <c r="FQ34" i="18"/>
  <c r="FK34" i="18"/>
  <c r="FM34" i="18" s="1"/>
  <c r="FC34" i="18"/>
  <c r="FD34" i="18" s="1"/>
  <c r="FA34" i="18"/>
  <c r="EW34" i="18"/>
  <c r="EQ34" i="18"/>
  <c r="ES34" i="18" s="1"/>
  <c r="EP34" i="18"/>
  <c r="EM34" i="18"/>
  <c r="EJ34" i="18"/>
  <c r="EC34" i="18"/>
  <c r="DZ34" i="18"/>
  <c r="DV34" i="18"/>
  <c r="DS34" i="18"/>
  <c r="DP34" i="18"/>
  <c r="DL34" i="18"/>
  <c r="DH34" i="18"/>
  <c r="DD34" i="18"/>
  <c r="DA34" i="18"/>
  <c r="CX34" i="18"/>
  <c r="CT34" i="18"/>
  <c r="CM34" i="18"/>
  <c r="CJ34" i="18"/>
  <c r="CF34" i="18"/>
  <c r="CB34" i="18"/>
  <c r="BY34" i="18"/>
  <c r="BV34" i="18"/>
  <c r="BR34" i="18"/>
  <c r="BN34" i="18"/>
  <c r="BK34" i="18"/>
  <c r="BG34" i="18"/>
  <c r="BD34" i="18"/>
  <c r="AY34" i="18"/>
  <c r="AU34" i="18"/>
  <c r="AR34" i="18"/>
  <c r="AO34" i="18"/>
  <c r="AK34" i="18"/>
  <c r="AH34" i="18"/>
  <c r="AE34" i="18"/>
  <c r="AA34" i="18"/>
  <c r="W34" i="18"/>
  <c r="S34" i="18"/>
  <c r="P34" i="18"/>
  <c r="M34" i="18"/>
  <c r="J34" i="18"/>
  <c r="G34" i="18"/>
  <c r="D34" i="18"/>
  <c r="FT33" i="18"/>
  <c r="FQ33" i="18"/>
  <c r="FK33" i="18"/>
  <c r="FM33" i="18" s="1"/>
  <c r="FC33" i="18"/>
  <c r="FD33" i="18" s="1"/>
  <c r="FA33" i="18"/>
  <c r="EW33" i="18"/>
  <c r="EQ33" i="18"/>
  <c r="ES33" i="18" s="1"/>
  <c r="EP33" i="18"/>
  <c r="EM33" i="18"/>
  <c r="EJ33" i="18"/>
  <c r="EC33" i="18"/>
  <c r="DZ33" i="18"/>
  <c r="DV33" i="18"/>
  <c r="DS33" i="18"/>
  <c r="DP33" i="18"/>
  <c r="DL33" i="18"/>
  <c r="DH33" i="18"/>
  <c r="DD33" i="18"/>
  <c r="DA33" i="18"/>
  <c r="CX33" i="18"/>
  <c r="CT33" i="18"/>
  <c r="CM33" i="18"/>
  <c r="CJ33" i="18"/>
  <c r="CF33" i="18"/>
  <c r="CB33" i="18"/>
  <c r="BY33" i="18"/>
  <c r="BV33" i="18"/>
  <c r="BR33" i="18"/>
  <c r="BN33" i="18"/>
  <c r="BK33" i="18"/>
  <c r="BG33" i="18"/>
  <c r="BD33" i="18"/>
  <c r="AY33" i="18"/>
  <c r="AU33" i="18"/>
  <c r="AR33" i="18"/>
  <c r="AO33" i="18"/>
  <c r="AK33" i="18"/>
  <c r="AH33" i="18"/>
  <c r="AE33" i="18"/>
  <c r="AA33" i="18"/>
  <c r="W33" i="18"/>
  <c r="S33" i="18"/>
  <c r="P33" i="18"/>
  <c r="M33" i="18"/>
  <c r="J33" i="18"/>
  <c r="G33" i="18"/>
  <c r="D33" i="18"/>
  <c r="FT32" i="18"/>
  <c r="FQ32" i="18"/>
  <c r="FK32" i="18"/>
  <c r="FM32" i="18" s="1"/>
  <c r="FC32" i="18"/>
  <c r="FD32" i="18" s="1"/>
  <c r="FA32" i="18"/>
  <c r="EW32" i="18"/>
  <c r="EQ32" i="18"/>
  <c r="ES32" i="18" s="1"/>
  <c r="EP32" i="18"/>
  <c r="EM32" i="18"/>
  <c r="EJ32" i="18"/>
  <c r="EC32" i="18"/>
  <c r="DZ32" i="18"/>
  <c r="DV32" i="18"/>
  <c r="DS32" i="18"/>
  <c r="DP32" i="18"/>
  <c r="DL32" i="18"/>
  <c r="DH32" i="18"/>
  <c r="DD32" i="18"/>
  <c r="DA32" i="18"/>
  <c r="CX32" i="18"/>
  <c r="CT32" i="18"/>
  <c r="CM32" i="18"/>
  <c r="CJ32" i="18"/>
  <c r="CF32" i="18"/>
  <c r="CB32" i="18"/>
  <c r="BY32" i="18"/>
  <c r="BV32" i="18"/>
  <c r="BR32" i="18"/>
  <c r="BN32" i="18"/>
  <c r="BK32" i="18"/>
  <c r="BG32" i="18"/>
  <c r="BD32" i="18"/>
  <c r="AY32" i="18"/>
  <c r="AU32" i="18"/>
  <c r="AR32" i="18"/>
  <c r="AO32" i="18"/>
  <c r="AK32" i="18"/>
  <c r="AH32" i="18"/>
  <c r="AE32" i="18"/>
  <c r="AA32" i="18"/>
  <c r="W32" i="18"/>
  <c r="S32" i="18"/>
  <c r="P32" i="18"/>
  <c r="M32" i="18"/>
  <c r="J32" i="18"/>
  <c r="G32" i="18"/>
  <c r="D32" i="18"/>
  <c r="FT31" i="18"/>
  <c r="FQ31" i="18"/>
  <c r="FK31" i="18"/>
  <c r="FM31" i="18" s="1"/>
  <c r="FC31" i="18"/>
  <c r="FD31" i="18" s="1"/>
  <c r="FA31" i="18"/>
  <c r="EW31" i="18"/>
  <c r="EQ31" i="18"/>
  <c r="ES31" i="18" s="1"/>
  <c r="EP31" i="18"/>
  <c r="EM31" i="18"/>
  <c r="EJ31" i="18"/>
  <c r="EC31" i="18"/>
  <c r="DZ31" i="18"/>
  <c r="DV31" i="18"/>
  <c r="DS31" i="18"/>
  <c r="DP31" i="18"/>
  <c r="DL31" i="18"/>
  <c r="DH31" i="18"/>
  <c r="DD31" i="18"/>
  <c r="DA31" i="18"/>
  <c r="CX31" i="18"/>
  <c r="CT31" i="18"/>
  <c r="CM31" i="18"/>
  <c r="CJ31" i="18"/>
  <c r="CF31" i="18"/>
  <c r="CB31" i="18"/>
  <c r="BY31" i="18"/>
  <c r="BV31" i="18"/>
  <c r="BR31" i="18"/>
  <c r="BN31" i="18"/>
  <c r="BK31" i="18"/>
  <c r="BG31" i="18"/>
  <c r="BD31" i="18"/>
  <c r="AY31" i="18"/>
  <c r="AU31" i="18"/>
  <c r="AR31" i="18"/>
  <c r="AO31" i="18"/>
  <c r="AK31" i="18"/>
  <c r="AH31" i="18"/>
  <c r="AE31" i="18"/>
  <c r="AA31" i="18"/>
  <c r="W31" i="18"/>
  <c r="S31" i="18"/>
  <c r="P31" i="18"/>
  <c r="M31" i="18"/>
  <c r="J31" i="18"/>
  <c r="G31" i="18"/>
  <c r="D31" i="18"/>
  <c r="FT30" i="18"/>
  <c r="FQ30" i="18"/>
  <c r="FK30" i="18"/>
  <c r="FM30" i="18" s="1"/>
  <c r="FC30" i="18"/>
  <c r="FD30" i="18" s="1"/>
  <c r="FA30" i="18"/>
  <c r="EW30" i="18"/>
  <c r="EQ30" i="18"/>
  <c r="ES30" i="18" s="1"/>
  <c r="EP30" i="18"/>
  <c r="EM30" i="18"/>
  <c r="EJ30" i="18"/>
  <c r="EC30" i="18"/>
  <c r="DZ30" i="18"/>
  <c r="DV30" i="18"/>
  <c r="DS30" i="18"/>
  <c r="DP30" i="18"/>
  <c r="DL30" i="18"/>
  <c r="DH30" i="18"/>
  <c r="DD30" i="18"/>
  <c r="DA30" i="18"/>
  <c r="CX30" i="18"/>
  <c r="CT30" i="18"/>
  <c r="CM30" i="18"/>
  <c r="CJ30" i="18"/>
  <c r="CF30" i="18"/>
  <c r="CB30" i="18"/>
  <c r="BY30" i="18"/>
  <c r="BV30" i="18"/>
  <c r="BR30" i="18"/>
  <c r="BN30" i="18"/>
  <c r="BK30" i="18"/>
  <c r="BG30" i="18"/>
  <c r="BD30" i="18"/>
  <c r="AY30" i="18"/>
  <c r="AU30" i="18"/>
  <c r="AR30" i="18"/>
  <c r="AO30" i="18"/>
  <c r="AK30" i="18"/>
  <c r="AH30" i="18"/>
  <c r="AE30" i="18"/>
  <c r="AA30" i="18"/>
  <c r="W30" i="18"/>
  <c r="S30" i="18"/>
  <c r="P30" i="18"/>
  <c r="M30" i="18"/>
  <c r="J30" i="18"/>
  <c r="G30" i="18"/>
  <c r="D30" i="18"/>
  <c r="FT29" i="18"/>
  <c r="FQ29" i="18"/>
  <c r="FK29" i="18"/>
  <c r="FM29" i="18" s="1"/>
  <c r="FC29" i="18"/>
  <c r="FD29" i="18" s="1"/>
  <c r="FA29" i="18"/>
  <c r="EW29" i="18"/>
  <c r="EQ29" i="18"/>
  <c r="ES29" i="18" s="1"/>
  <c r="EP29" i="18"/>
  <c r="EM29" i="18"/>
  <c r="EJ29" i="18"/>
  <c r="EC29" i="18"/>
  <c r="DZ29" i="18"/>
  <c r="DV29" i="18"/>
  <c r="DS29" i="18"/>
  <c r="DP29" i="18"/>
  <c r="DL29" i="18"/>
  <c r="DH29" i="18"/>
  <c r="DD29" i="18"/>
  <c r="DA29" i="18"/>
  <c r="CX29" i="18"/>
  <c r="CT29" i="18"/>
  <c r="CM29" i="18"/>
  <c r="CJ29" i="18"/>
  <c r="CF29" i="18"/>
  <c r="CB29" i="18"/>
  <c r="BY29" i="18"/>
  <c r="BV29" i="18"/>
  <c r="BR29" i="18"/>
  <c r="BN29" i="18"/>
  <c r="BK29" i="18"/>
  <c r="BG29" i="18"/>
  <c r="BD29" i="18"/>
  <c r="AY29" i="18"/>
  <c r="AU29" i="18"/>
  <c r="AR29" i="18"/>
  <c r="AO29" i="18"/>
  <c r="AK29" i="18"/>
  <c r="AH29" i="18"/>
  <c r="AE29" i="18"/>
  <c r="AA29" i="18"/>
  <c r="W29" i="18"/>
  <c r="S29" i="18"/>
  <c r="P29" i="18"/>
  <c r="M29" i="18"/>
  <c r="J29" i="18"/>
  <c r="G29" i="18"/>
  <c r="D29" i="18"/>
  <c r="FT28" i="18"/>
  <c r="FQ28" i="18"/>
  <c r="FK28" i="18"/>
  <c r="FM28" i="18" s="1"/>
  <c r="FC28" i="18"/>
  <c r="FD28" i="18" s="1"/>
  <c r="FA28" i="18"/>
  <c r="EW28" i="18"/>
  <c r="EQ28" i="18"/>
  <c r="ES28" i="18" s="1"/>
  <c r="EP28" i="18"/>
  <c r="EM28" i="18"/>
  <c r="EJ28" i="18"/>
  <c r="EC28" i="18"/>
  <c r="DZ28" i="18"/>
  <c r="DV28" i="18"/>
  <c r="DS28" i="18"/>
  <c r="DP28" i="18"/>
  <c r="DL28" i="18"/>
  <c r="DH28" i="18"/>
  <c r="DD28" i="18"/>
  <c r="DA28" i="18"/>
  <c r="CX28" i="18"/>
  <c r="CT28" i="18"/>
  <c r="CM28" i="18"/>
  <c r="CJ28" i="18"/>
  <c r="CF28" i="18"/>
  <c r="CB28" i="18"/>
  <c r="BY28" i="18"/>
  <c r="BV28" i="18"/>
  <c r="BR28" i="18"/>
  <c r="BN28" i="18"/>
  <c r="BK28" i="18"/>
  <c r="BG28" i="18"/>
  <c r="BD28" i="18"/>
  <c r="AY28" i="18"/>
  <c r="AU28" i="18"/>
  <c r="AR28" i="18"/>
  <c r="AO28" i="18"/>
  <c r="AK28" i="18"/>
  <c r="AH28" i="18"/>
  <c r="AE28" i="18"/>
  <c r="AA28" i="18"/>
  <c r="W28" i="18"/>
  <c r="S28" i="18"/>
  <c r="P28" i="18"/>
  <c r="M28" i="18"/>
  <c r="J28" i="18"/>
  <c r="G28" i="18"/>
  <c r="D28" i="18"/>
  <c r="FT27" i="18"/>
  <c r="FQ27" i="18"/>
  <c r="FK27" i="18"/>
  <c r="FM27" i="18" s="1"/>
  <c r="FC27" i="18"/>
  <c r="FD27" i="18" s="1"/>
  <c r="FA27" i="18"/>
  <c r="EW27" i="18"/>
  <c r="EQ27" i="18"/>
  <c r="ES27" i="18" s="1"/>
  <c r="EP27" i="18"/>
  <c r="EM27" i="18"/>
  <c r="EJ27" i="18"/>
  <c r="EC27" i="18"/>
  <c r="DZ27" i="18"/>
  <c r="DV27" i="18"/>
  <c r="DS27" i="18"/>
  <c r="DP27" i="18"/>
  <c r="DL27" i="18"/>
  <c r="DH27" i="18"/>
  <c r="DD27" i="18"/>
  <c r="DA27" i="18"/>
  <c r="CX27" i="18"/>
  <c r="CT27" i="18"/>
  <c r="CM27" i="18"/>
  <c r="CJ27" i="18"/>
  <c r="CF27" i="18"/>
  <c r="CB27" i="18"/>
  <c r="BY27" i="18"/>
  <c r="BV27" i="18"/>
  <c r="BR27" i="18"/>
  <c r="BN27" i="18"/>
  <c r="BK27" i="18"/>
  <c r="BG27" i="18"/>
  <c r="BD27" i="18"/>
  <c r="AY27" i="18"/>
  <c r="AU27" i="18"/>
  <c r="AR27" i="18"/>
  <c r="AO27" i="18"/>
  <c r="AK27" i="18"/>
  <c r="AH27" i="18"/>
  <c r="AE27" i="18"/>
  <c r="AA27" i="18"/>
  <c r="W27" i="18"/>
  <c r="S27" i="18"/>
  <c r="P27" i="18"/>
  <c r="M27" i="18"/>
  <c r="J27" i="18"/>
  <c r="G27" i="18"/>
  <c r="D27" i="18"/>
  <c r="FT26" i="18"/>
  <c r="FQ26" i="18"/>
  <c r="FK26" i="18"/>
  <c r="FM26" i="18" s="1"/>
  <c r="FC26" i="18"/>
  <c r="FD26" i="18" s="1"/>
  <c r="FA26" i="18"/>
  <c r="EW26" i="18"/>
  <c r="EQ26" i="18"/>
  <c r="ES26" i="18" s="1"/>
  <c r="EP26" i="18"/>
  <c r="EM26" i="18"/>
  <c r="EJ26" i="18"/>
  <c r="EC26" i="18"/>
  <c r="DZ26" i="18"/>
  <c r="DV26" i="18"/>
  <c r="DS26" i="18"/>
  <c r="DP26" i="18"/>
  <c r="DL26" i="18"/>
  <c r="DH26" i="18"/>
  <c r="DD26" i="18"/>
  <c r="DA26" i="18"/>
  <c r="CX26" i="18"/>
  <c r="CT26" i="18"/>
  <c r="CM26" i="18"/>
  <c r="CJ26" i="18"/>
  <c r="CF26" i="18"/>
  <c r="CB26" i="18"/>
  <c r="BY26" i="18"/>
  <c r="BV26" i="18"/>
  <c r="BR26" i="18"/>
  <c r="BN26" i="18"/>
  <c r="BK26" i="18"/>
  <c r="BG26" i="18"/>
  <c r="BD26" i="18"/>
  <c r="AY26" i="18"/>
  <c r="AU26" i="18"/>
  <c r="AR26" i="18"/>
  <c r="AO26" i="18"/>
  <c r="AK26" i="18"/>
  <c r="AH26" i="18"/>
  <c r="AE26" i="18"/>
  <c r="AA26" i="18"/>
  <c r="W26" i="18"/>
  <c r="S26" i="18"/>
  <c r="P26" i="18"/>
  <c r="M26" i="18"/>
  <c r="J26" i="18"/>
  <c r="G26" i="18"/>
  <c r="D26" i="18"/>
  <c r="FT25" i="18"/>
  <c r="FQ25" i="18"/>
  <c r="FK25" i="18"/>
  <c r="FM25" i="18" s="1"/>
  <c r="FC25" i="18"/>
  <c r="FD25" i="18" s="1"/>
  <c r="FA25" i="18"/>
  <c r="EW25" i="18"/>
  <c r="EQ25" i="18"/>
  <c r="ES25" i="18" s="1"/>
  <c r="EP25" i="18"/>
  <c r="EM25" i="18"/>
  <c r="EJ25" i="18"/>
  <c r="EC25" i="18"/>
  <c r="DZ25" i="18"/>
  <c r="DV25" i="18"/>
  <c r="DS25" i="18"/>
  <c r="DP25" i="18"/>
  <c r="DL25" i="18"/>
  <c r="DH25" i="18"/>
  <c r="DD25" i="18"/>
  <c r="DA25" i="18"/>
  <c r="CX25" i="18"/>
  <c r="CT25" i="18"/>
  <c r="CM25" i="18"/>
  <c r="CJ25" i="18"/>
  <c r="CF25" i="18"/>
  <c r="CB25" i="18"/>
  <c r="BY25" i="18"/>
  <c r="BV25" i="18"/>
  <c r="BR25" i="18"/>
  <c r="BN25" i="18"/>
  <c r="BK25" i="18"/>
  <c r="BG25" i="18"/>
  <c r="BD25" i="18"/>
  <c r="AY25" i="18"/>
  <c r="AU25" i="18"/>
  <c r="AR25" i="18"/>
  <c r="AO25" i="18"/>
  <c r="AK25" i="18"/>
  <c r="AH25" i="18"/>
  <c r="AE25" i="18"/>
  <c r="AA25" i="18"/>
  <c r="W25" i="18"/>
  <c r="S25" i="18"/>
  <c r="P25" i="18"/>
  <c r="M25" i="18"/>
  <c r="J25" i="18"/>
  <c r="G25" i="18"/>
  <c r="D25" i="18"/>
  <c r="FT24" i="18"/>
  <c r="FQ24" i="18"/>
  <c r="FK24" i="18"/>
  <c r="FM24" i="18" s="1"/>
  <c r="FC24" i="18"/>
  <c r="FD24" i="18" s="1"/>
  <c r="FA24" i="18"/>
  <c r="EW24" i="18"/>
  <c r="EQ24" i="18"/>
  <c r="ES24" i="18" s="1"/>
  <c r="EP24" i="18"/>
  <c r="EM24" i="18"/>
  <c r="EJ24" i="18"/>
  <c r="EC24" i="18"/>
  <c r="DZ24" i="18"/>
  <c r="DV24" i="18"/>
  <c r="DS24" i="18"/>
  <c r="DP24" i="18"/>
  <c r="DL24" i="18"/>
  <c r="DH24" i="18"/>
  <c r="DD24" i="18"/>
  <c r="DA24" i="18"/>
  <c r="CX24" i="18"/>
  <c r="CT24" i="18"/>
  <c r="CM24" i="18"/>
  <c r="CJ24" i="18"/>
  <c r="CF24" i="18"/>
  <c r="CB24" i="18"/>
  <c r="BY24" i="18"/>
  <c r="BV24" i="18"/>
  <c r="BR24" i="18"/>
  <c r="BN24" i="18"/>
  <c r="BK24" i="18"/>
  <c r="BG24" i="18"/>
  <c r="BD24" i="18"/>
  <c r="AY24" i="18"/>
  <c r="AU24" i="18"/>
  <c r="AR24" i="18"/>
  <c r="AO24" i="18"/>
  <c r="AK24" i="18"/>
  <c r="AH24" i="18"/>
  <c r="AE24" i="18"/>
  <c r="AA24" i="18"/>
  <c r="W24" i="18"/>
  <c r="S24" i="18"/>
  <c r="P24" i="18"/>
  <c r="M24" i="18"/>
  <c r="J24" i="18"/>
  <c r="G24" i="18"/>
  <c r="D24" i="18"/>
  <c r="FT23" i="18"/>
  <c r="FQ23" i="18"/>
  <c r="FK23" i="18"/>
  <c r="FM23" i="18" s="1"/>
  <c r="FC23" i="18"/>
  <c r="FD23" i="18" s="1"/>
  <c r="FA23" i="18"/>
  <c r="EW23" i="18"/>
  <c r="EQ23" i="18"/>
  <c r="ES23" i="18" s="1"/>
  <c r="EP23" i="18"/>
  <c r="EM23" i="18"/>
  <c r="EJ23" i="18"/>
  <c r="EC23" i="18"/>
  <c r="DZ23" i="18"/>
  <c r="DV23" i="18"/>
  <c r="DS23" i="18"/>
  <c r="DP23" i="18"/>
  <c r="DL23" i="18"/>
  <c r="DH23" i="18"/>
  <c r="DD23" i="18"/>
  <c r="DA23" i="18"/>
  <c r="CX23" i="18"/>
  <c r="CT23" i="18"/>
  <c r="CM23" i="18"/>
  <c r="CJ23" i="18"/>
  <c r="CF23" i="18"/>
  <c r="CB23" i="18"/>
  <c r="BY23" i="18"/>
  <c r="BV23" i="18"/>
  <c r="BR23" i="18"/>
  <c r="BN23" i="18"/>
  <c r="BK23" i="18"/>
  <c r="BG23" i="18"/>
  <c r="BD23" i="18"/>
  <c r="AY23" i="18"/>
  <c r="AU23" i="18"/>
  <c r="AR23" i="18"/>
  <c r="AO23" i="18"/>
  <c r="AK23" i="18"/>
  <c r="AH23" i="18"/>
  <c r="AE23" i="18"/>
  <c r="AA23" i="18"/>
  <c r="W23" i="18"/>
  <c r="S23" i="18"/>
  <c r="P23" i="18"/>
  <c r="M23" i="18"/>
  <c r="J23" i="18"/>
  <c r="G23" i="18"/>
  <c r="D23" i="18"/>
  <c r="FT22" i="18"/>
  <c r="FQ22" i="18"/>
  <c r="FK22" i="18"/>
  <c r="FM22" i="18" s="1"/>
  <c r="FC22" i="18"/>
  <c r="FD22" i="18" s="1"/>
  <c r="FA22" i="18"/>
  <c r="EW22" i="18"/>
  <c r="EQ22" i="18"/>
  <c r="ES22" i="18" s="1"/>
  <c r="EP22" i="18"/>
  <c r="EM22" i="18"/>
  <c r="EJ22" i="18"/>
  <c r="EC22" i="18"/>
  <c r="DZ22" i="18"/>
  <c r="DV22" i="18"/>
  <c r="DS22" i="18"/>
  <c r="DP22" i="18"/>
  <c r="DL22" i="18"/>
  <c r="DH22" i="18"/>
  <c r="DD22" i="18"/>
  <c r="DA22" i="18"/>
  <c r="CX22" i="18"/>
  <c r="CT22" i="18"/>
  <c r="CM22" i="18"/>
  <c r="CJ22" i="18"/>
  <c r="CF22" i="18"/>
  <c r="CB22" i="18"/>
  <c r="BY22" i="18"/>
  <c r="BV22" i="18"/>
  <c r="BR22" i="18"/>
  <c r="BN22" i="18"/>
  <c r="BK22" i="18"/>
  <c r="BG22" i="18"/>
  <c r="BD22" i="18"/>
  <c r="AY22" i="18"/>
  <c r="AU22" i="18"/>
  <c r="AR22" i="18"/>
  <c r="AO22" i="18"/>
  <c r="AK22" i="18"/>
  <c r="AH22" i="18"/>
  <c r="AE22" i="18"/>
  <c r="AA22" i="18"/>
  <c r="W22" i="18"/>
  <c r="S22" i="18"/>
  <c r="P22" i="18"/>
  <c r="M22" i="18"/>
  <c r="J22" i="18"/>
  <c r="G22" i="18"/>
  <c r="D22" i="18"/>
  <c r="FT21" i="18"/>
  <c r="FQ21" i="18"/>
  <c r="FK21" i="18"/>
  <c r="FM21" i="18" s="1"/>
  <c r="FC21" i="18"/>
  <c r="FD21" i="18" s="1"/>
  <c r="FA21" i="18"/>
  <c r="EW21" i="18"/>
  <c r="EQ21" i="18"/>
  <c r="ES21" i="18" s="1"/>
  <c r="EP21" i="18"/>
  <c r="EM21" i="18"/>
  <c r="EJ21" i="18"/>
  <c r="EC21" i="18"/>
  <c r="DZ21" i="18"/>
  <c r="DV21" i="18"/>
  <c r="DS21" i="18"/>
  <c r="DL21" i="18"/>
  <c r="DH21" i="18"/>
  <c r="DD21" i="18"/>
  <c r="DA21" i="18"/>
  <c r="CX21" i="18"/>
  <c r="CT21" i="18"/>
  <c r="CM21" i="18"/>
  <c r="CJ21" i="18"/>
  <c r="CF21" i="18"/>
  <c r="CB21" i="18"/>
  <c r="BY21" i="18"/>
  <c r="BV21" i="18"/>
  <c r="BR21" i="18"/>
  <c r="BN21" i="18"/>
  <c r="BK21" i="18"/>
  <c r="BG21" i="18"/>
  <c r="BD21" i="18"/>
  <c r="AY21" i="18"/>
  <c r="AU21" i="18"/>
  <c r="AR21" i="18"/>
  <c r="AO21" i="18"/>
  <c r="AK21" i="18"/>
  <c r="AH21" i="18"/>
  <c r="AE21" i="18"/>
  <c r="AA21" i="18"/>
  <c r="W21" i="18"/>
  <c r="S21" i="18"/>
  <c r="P21" i="18"/>
  <c r="M21" i="18"/>
  <c r="J21" i="18"/>
  <c r="G21" i="18"/>
  <c r="D21" i="18"/>
  <c r="FT20" i="18"/>
  <c r="FQ20" i="18"/>
  <c r="FK20" i="18"/>
  <c r="FM20" i="18" s="1"/>
  <c r="FC20" i="18"/>
  <c r="FD20" i="18" s="1"/>
  <c r="FA20" i="18"/>
  <c r="EW20" i="18"/>
  <c r="EQ20" i="18"/>
  <c r="ES20" i="18" s="1"/>
  <c r="EP20" i="18"/>
  <c r="EM20" i="18"/>
  <c r="EJ20" i="18"/>
  <c r="EC20" i="18"/>
  <c r="DZ20" i="18"/>
  <c r="DV20" i="18"/>
  <c r="DS20" i="18"/>
  <c r="DL20" i="18"/>
  <c r="DH20" i="18"/>
  <c r="DD20" i="18"/>
  <c r="DA20" i="18"/>
  <c r="CX20" i="18"/>
  <c r="CT20" i="18"/>
  <c r="CM20" i="18"/>
  <c r="CJ20" i="18"/>
  <c r="CF20" i="18"/>
  <c r="CB20" i="18"/>
  <c r="BY20" i="18"/>
  <c r="BV20" i="18"/>
  <c r="BR20" i="18"/>
  <c r="BN20" i="18"/>
  <c r="BK20" i="18"/>
  <c r="BG20" i="18"/>
  <c r="BD20" i="18"/>
  <c r="AY20" i="18"/>
  <c r="AU20" i="18"/>
  <c r="AR20" i="18"/>
  <c r="AO20" i="18"/>
  <c r="AK20" i="18"/>
  <c r="AH20" i="18"/>
  <c r="AE20" i="18"/>
  <c r="AA20" i="18"/>
  <c r="W20" i="18"/>
  <c r="S20" i="18"/>
  <c r="P20" i="18"/>
  <c r="M20" i="18"/>
  <c r="J20" i="18"/>
  <c r="G20" i="18"/>
  <c r="D20" i="18"/>
  <c r="FT19" i="18"/>
  <c r="FQ19" i="18"/>
  <c r="FK19" i="18"/>
  <c r="FM19" i="18" s="1"/>
  <c r="FA19" i="18"/>
  <c r="EW19" i="18"/>
  <c r="FD19" i="18" s="1"/>
  <c r="EQ19" i="18"/>
  <c r="ES19" i="18" s="1"/>
  <c r="EP19" i="18"/>
  <c r="EM19" i="18"/>
  <c r="EJ19" i="18"/>
  <c r="EC19" i="18"/>
  <c r="DZ19" i="18"/>
  <c r="DV19" i="18"/>
  <c r="DS19" i="18"/>
  <c r="DL19" i="18"/>
  <c r="DH19" i="18"/>
  <c r="DD19" i="18"/>
  <c r="DA19" i="18"/>
  <c r="CX19" i="18"/>
  <c r="CT19" i="18"/>
  <c r="CM19" i="18"/>
  <c r="CJ19" i="18"/>
  <c r="CF19" i="18"/>
  <c r="CB19" i="18"/>
  <c r="BY19" i="18"/>
  <c r="BV19" i="18"/>
  <c r="BR19" i="18"/>
  <c r="BN19" i="18"/>
  <c r="BK19" i="18"/>
  <c r="BG19" i="18"/>
  <c r="BD19" i="18"/>
  <c r="AY19" i="18"/>
  <c r="AU19" i="18"/>
  <c r="AR19" i="18"/>
  <c r="AO19" i="18"/>
  <c r="AK19" i="18"/>
  <c r="AH19" i="18"/>
  <c r="AE19" i="18"/>
  <c r="AA19" i="18"/>
  <c r="W19" i="18"/>
  <c r="S19" i="18"/>
  <c r="P19" i="18"/>
  <c r="M19" i="18"/>
  <c r="J19" i="18"/>
  <c r="G19" i="18"/>
  <c r="D19" i="18"/>
  <c r="FT18" i="18"/>
  <c r="FQ18" i="18"/>
  <c r="FK18" i="18"/>
  <c r="FM18" i="18" s="1"/>
  <c r="FD18" i="18"/>
  <c r="FA18" i="18"/>
  <c r="EW18" i="18"/>
  <c r="EQ18" i="18"/>
  <c r="ES18" i="18" s="1"/>
  <c r="EP18" i="18"/>
  <c r="EM18" i="18"/>
  <c r="EJ18" i="18"/>
  <c r="EC18" i="18"/>
  <c r="DZ18" i="18"/>
  <c r="DV18" i="18"/>
  <c r="DS18" i="18"/>
  <c r="DL18" i="18"/>
  <c r="DH18" i="18"/>
  <c r="DD18" i="18"/>
  <c r="DA18" i="18"/>
  <c r="CX18" i="18"/>
  <c r="CT18" i="18"/>
  <c r="CM18" i="18"/>
  <c r="CJ18" i="18"/>
  <c r="CF18" i="18"/>
  <c r="CB18" i="18"/>
  <c r="BY18" i="18"/>
  <c r="BV18" i="18"/>
  <c r="BR18" i="18"/>
  <c r="BN18" i="18"/>
  <c r="BK18" i="18"/>
  <c r="BG18" i="18"/>
  <c r="BD18" i="18"/>
  <c r="AY18" i="18"/>
  <c r="AU18" i="18"/>
  <c r="AR18" i="18"/>
  <c r="AO18" i="18"/>
  <c r="AK18" i="18"/>
  <c r="AH18" i="18"/>
  <c r="AE18" i="18"/>
  <c r="AA18" i="18"/>
  <c r="W18" i="18"/>
  <c r="S18" i="18"/>
  <c r="P18" i="18"/>
  <c r="M18" i="18"/>
  <c r="J18" i="18"/>
  <c r="G18" i="18"/>
  <c r="D18" i="18"/>
  <c r="FT17" i="18"/>
  <c r="FQ17" i="18"/>
  <c r="FK17" i="18"/>
  <c r="FM17" i="18" s="1"/>
  <c r="FD17" i="18"/>
  <c r="FA17" i="18"/>
  <c r="EW17" i="18"/>
  <c r="EQ17" i="18"/>
  <c r="ES17" i="18" s="1"/>
  <c r="EP17" i="18"/>
  <c r="EM17" i="18"/>
  <c r="EJ17" i="18"/>
  <c r="EC17" i="18"/>
  <c r="DZ17" i="18"/>
  <c r="DV17" i="18"/>
  <c r="DS17" i="18"/>
  <c r="DL17" i="18"/>
  <c r="DH17" i="18"/>
  <c r="DD17" i="18"/>
  <c r="DA17" i="18"/>
  <c r="CX17" i="18"/>
  <c r="CT17" i="18"/>
  <c r="CM17" i="18"/>
  <c r="CJ17" i="18"/>
  <c r="CF17" i="18"/>
  <c r="CB17" i="18"/>
  <c r="BY17" i="18"/>
  <c r="BV17" i="18"/>
  <c r="BR17" i="18"/>
  <c r="BN17" i="18"/>
  <c r="BK17" i="18"/>
  <c r="BG17" i="18"/>
  <c r="BD17" i="18"/>
  <c r="AY17" i="18"/>
  <c r="AU17" i="18"/>
  <c r="AR17" i="18"/>
  <c r="AO17" i="18"/>
  <c r="AK17" i="18"/>
  <c r="AH17" i="18"/>
  <c r="AE17" i="18"/>
  <c r="AA17" i="18"/>
  <c r="W17" i="18"/>
  <c r="S17" i="18"/>
  <c r="P17" i="18"/>
  <c r="M17" i="18"/>
  <c r="J17" i="18"/>
  <c r="G17" i="18"/>
  <c r="D17" i="18"/>
  <c r="FT16" i="18"/>
  <c r="FQ16" i="18"/>
  <c r="FK16" i="18"/>
  <c r="FM16" i="18" s="1"/>
  <c r="FD16" i="18"/>
  <c r="FA16" i="18"/>
  <c r="EW16" i="18"/>
  <c r="EQ16" i="18"/>
  <c r="ES16" i="18" s="1"/>
  <c r="EP16" i="18"/>
  <c r="EM16" i="18"/>
  <c r="EJ16" i="18"/>
  <c r="EC16" i="18"/>
  <c r="DZ16" i="18"/>
  <c r="DV16" i="18"/>
  <c r="DS16" i="18"/>
  <c r="DL16" i="18"/>
  <c r="DH16" i="18"/>
  <c r="DD16" i="18"/>
  <c r="DA16" i="18"/>
  <c r="CX16" i="18"/>
  <c r="CT16" i="18"/>
  <c r="CM16" i="18"/>
  <c r="CJ16" i="18"/>
  <c r="CF16" i="18"/>
  <c r="CB16" i="18"/>
  <c r="BY16" i="18"/>
  <c r="BV16" i="18"/>
  <c r="BR16" i="18"/>
  <c r="BN16" i="18"/>
  <c r="BK16" i="18"/>
  <c r="BG16" i="18"/>
  <c r="BD16" i="18"/>
  <c r="AY16" i="18"/>
  <c r="AU16" i="18"/>
  <c r="AR16" i="18"/>
  <c r="AO16" i="18"/>
  <c r="AK16" i="18"/>
  <c r="AH16" i="18"/>
  <c r="AE16" i="18"/>
  <c r="AA16" i="18"/>
  <c r="W16" i="18"/>
  <c r="S16" i="18"/>
  <c r="P16" i="18"/>
  <c r="M16" i="18"/>
  <c r="J16" i="18"/>
  <c r="G16" i="18"/>
  <c r="D16" i="18"/>
  <c r="FT15" i="18"/>
  <c r="FQ15" i="18"/>
  <c r="FK15" i="18"/>
  <c r="FM15" i="18" s="1"/>
  <c r="FD15" i="18"/>
  <c r="FA15" i="18"/>
  <c r="EW15" i="18"/>
  <c r="EQ15" i="18"/>
  <c r="ES15" i="18" s="1"/>
  <c r="EP15" i="18"/>
  <c r="EM15" i="18"/>
  <c r="EJ15" i="18"/>
  <c r="EC15" i="18"/>
  <c r="DZ15" i="18"/>
  <c r="DV15" i="18"/>
  <c r="DS15" i="18"/>
  <c r="DL15" i="18"/>
  <c r="DH15" i="18"/>
  <c r="DD15" i="18"/>
  <c r="DA15" i="18"/>
  <c r="CX15" i="18"/>
  <c r="CT15" i="18"/>
  <c r="CM15" i="18"/>
  <c r="CJ15" i="18"/>
  <c r="CF15" i="18"/>
  <c r="CB15" i="18"/>
  <c r="BY15" i="18"/>
  <c r="BV15" i="18"/>
  <c r="BR15" i="18"/>
  <c r="BN15" i="18"/>
  <c r="BK15" i="18"/>
  <c r="BG15" i="18"/>
  <c r="BD15" i="18"/>
  <c r="AY15" i="18"/>
  <c r="AU15" i="18"/>
  <c r="AR15" i="18"/>
  <c r="AO15" i="18"/>
  <c r="AK15" i="18"/>
  <c r="AH15" i="18"/>
  <c r="AE15" i="18"/>
  <c r="AA15" i="18"/>
  <c r="W15" i="18"/>
  <c r="S15" i="18"/>
  <c r="P15" i="18"/>
  <c r="M15" i="18"/>
  <c r="J15" i="18"/>
  <c r="G15" i="18"/>
  <c r="D15" i="18"/>
  <c r="FT14" i="18"/>
  <c r="FQ14" i="18"/>
  <c r="FK14" i="18"/>
  <c r="FM14" i="18" s="1"/>
  <c r="FD14" i="18"/>
  <c r="FA14" i="18"/>
  <c r="EW14" i="18"/>
  <c r="EQ14" i="18"/>
  <c r="ES14" i="18" s="1"/>
  <c r="EP14" i="18"/>
  <c r="EM14" i="18"/>
  <c r="EJ14" i="18"/>
  <c r="EC14" i="18"/>
  <c r="DZ14" i="18"/>
  <c r="DV14" i="18"/>
  <c r="DS14" i="18"/>
  <c r="DL14" i="18"/>
  <c r="DH14" i="18"/>
  <c r="DD14" i="18"/>
  <c r="DA14" i="18"/>
  <c r="CX14" i="18"/>
  <c r="CT14" i="18"/>
  <c r="CM14" i="18"/>
  <c r="CJ14" i="18"/>
  <c r="CF14" i="18"/>
  <c r="CB14" i="18"/>
  <c r="BY14" i="18"/>
  <c r="BV14" i="18"/>
  <c r="BR14" i="18"/>
  <c r="BN14" i="18"/>
  <c r="BK14" i="18"/>
  <c r="BG14" i="18"/>
  <c r="BD14" i="18"/>
  <c r="AY14" i="18"/>
  <c r="AU14" i="18"/>
  <c r="AR14" i="18"/>
  <c r="AO14" i="18"/>
  <c r="AK14" i="18"/>
  <c r="AH14" i="18"/>
  <c r="AE14" i="18"/>
  <c r="AA14" i="18"/>
  <c r="W14" i="18"/>
  <c r="S14" i="18"/>
  <c r="P14" i="18"/>
  <c r="M14" i="18"/>
  <c r="J14" i="18"/>
  <c r="G14" i="18"/>
  <c r="D14" i="18"/>
  <c r="FT13" i="18"/>
  <c r="FQ13" i="18"/>
  <c r="FK13" i="18"/>
  <c r="FM13" i="18" s="1"/>
  <c r="FD13" i="18"/>
  <c r="FA13" i="18"/>
  <c r="EW13" i="18"/>
  <c r="EQ13" i="18"/>
  <c r="ES13" i="18" s="1"/>
  <c r="EP13" i="18"/>
  <c r="EM13" i="18"/>
  <c r="EJ13" i="18"/>
  <c r="EC13" i="18"/>
  <c r="DZ13" i="18"/>
  <c r="DV13" i="18"/>
  <c r="DS13" i="18"/>
  <c r="DL13" i="18"/>
  <c r="DH13" i="18"/>
  <c r="DD13" i="18"/>
  <c r="DA13" i="18"/>
  <c r="CX13" i="18"/>
  <c r="CT13" i="18"/>
  <c r="CM13" i="18"/>
  <c r="CJ13" i="18"/>
  <c r="CF13" i="18"/>
  <c r="CB13" i="18"/>
  <c r="BY13" i="18"/>
  <c r="BV13" i="18"/>
  <c r="BR13" i="18"/>
  <c r="BN13" i="18"/>
  <c r="BK13" i="18"/>
  <c r="BG13" i="18"/>
  <c r="BD13" i="18"/>
  <c r="AY13" i="18"/>
  <c r="AU13" i="18"/>
  <c r="AR13" i="18"/>
  <c r="AO13" i="18"/>
  <c r="AK13" i="18"/>
  <c r="AH13" i="18"/>
  <c r="AE13" i="18"/>
  <c r="AA13" i="18"/>
  <c r="W13" i="18"/>
  <c r="S13" i="18"/>
  <c r="P13" i="18"/>
  <c r="M13" i="18"/>
  <c r="J13" i="18"/>
  <c r="G13" i="18"/>
  <c r="D13" i="18"/>
  <c r="FT12" i="18"/>
  <c r="FQ12" i="18"/>
  <c r="FK12" i="18"/>
  <c r="FM12" i="18" s="1"/>
  <c r="FD12" i="18"/>
  <c r="FA12" i="18"/>
  <c r="EW12" i="18"/>
  <c r="EQ12" i="18"/>
  <c r="ES12" i="18" s="1"/>
  <c r="EP12" i="18"/>
  <c r="EM12" i="18"/>
  <c r="EJ12" i="18"/>
  <c r="EC12" i="18"/>
  <c r="DZ12" i="18"/>
  <c r="DV12" i="18"/>
  <c r="DS12" i="18"/>
  <c r="DL12" i="18"/>
  <c r="DH12" i="18"/>
  <c r="DD12" i="18"/>
  <c r="DA12" i="18"/>
  <c r="CX12" i="18"/>
  <c r="CT12" i="18"/>
  <c r="CM12" i="18"/>
  <c r="CJ12" i="18"/>
  <c r="CF12" i="18"/>
  <c r="CB12" i="18"/>
  <c r="BY12" i="18"/>
  <c r="BV12" i="18"/>
  <c r="BR12" i="18"/>
  <c r="BN12" i="18"/>
  <c r="BK12" i="18"/>
  <c r="BG12" i="18"/>
  <c r="BD12" i="18"/>
  <c r="AY12" i="18"/>
  <c r="AU12" i="18"/>
  <c r="AR12" i="18"/>
  <c r="AO12" i="18"/>
  <c r="AK12" i="18"/>
  <c r="AH12" i="18"/>
  <c r="AE12" i="18"/>
  <c r="AA12" i="18"/>
  <c r="W12" i="18"/>
  <c r="S12" i="18"/>
  <c r="P12" i="18"/>
  <c r="M12" i="18"/>
  <c r="J12" i="18"/>
  <c r="G12" i="18"/>
  <c r="D12" i="18"/>
  <c r="FT11" i="18"/>
  <c r="FQ11" i="18"/>
  <c r="FK11" i="18"/>
  <c r="FM11" i="18" s="1"/>
  <c r="FD11" i="18"/>
  <c r="FA11" i="18"/>
  <c r="EW11" i="18"/>
  <c r="EQ11" i="18"/>
  <c r="ES11" i="18" s="1"/>
  <c r="EP11" i="18"/>
  <c r="EM11" i="18"/>
  <c r="EJ11" i="18"/>
  <c r="EC11" i="18"/>
  <c r="DZ11" i="18"/>
  <c r="DV11" i="18"/>
  <c r="DS11" i="18"/>
  <c r="DL11" i="18"/>
  <c r="DH11" i="18"/>
  <c r="DD11" i="18"/>
  <c r="DA11" i="18"/>
  <c r="CX11" i="18"/>
  <c r="CT11" i="18"/>
  <c r="CM11" i="18"/>
  <c r="CJ11" i="18"/>
  <c r="CF11" i="18"/>
  <c r="CB11" i="18"/>
  <c r="BY11" i="18"/>
  <c r="BV11" i="18"/>
  <c r="BR11" i="18"/>
  <c r="BN11" i="18"/>
  <c r="BK11" i="18"/>
  <c r="BG11" i="18"/>
  <c r="BD11" i="18"/>
  <c r="AY11" i="18"/>
  <c r="AU11" i="18"/>
  <c r="AR11" i="18"/>
  <c r="AO11" i="18"/>
  <c r="AK11" i="18"/>
  <c r="AH11" i="18"/>
  <c r="AE11" i="18"/>
  <c r="AA11" i="18"/>
  <c r="W11" i="18"/>
  <c r="S11" i="18"/>
  <c r="P11" i="18"/>
  <c r="M11" i="18"/>
  <c r="J11" i="18"/>
  <c r="G11" i="18"/>
  <c r="D11" i="18"/>
  <c r="FT10" i="18"/>
  <c r="FQ10" i="18"/>
  <c r="FK10" i="18"/>
  <c r="FM10" i="18" s="1"/>
  <c r="FD10" i="18"/>
  <c r="FA10" i="18"/>
  <c r="EW10" i="18"/>
  <c r="EQ10" i="18"/>
  <c r="ES10" i="18" s="1"/>
  <c r="EP10" i="18"/>
  <c r="EM10" i="18"/>
  <c r="EJ10" i="18"/>
  <c r="EC10" i="18"/>
  <c r="DZ10" i="18"/>
  <c r="DV10" i="18"/>
  <c r="DS10" i="18"/>
  <c r="DL10" i="18"/>
  <c r="DH10" i="18"/>
  <c r="DD10" i="18"/>
  <c r="DA10" i="18"/>
  <c r="CX10" i="18"/>
  <c r="CT10" i="18"/>
  <c r="CM10" i="18"/>
  <c r="CJ10" i="18"/>
  <c r="CF10" i="18"/>
  <c r="CB10" i="18"/>
  <c r="BY10" i="18"/>
  <c r="BV10" i="18"/>
  <c r="BR10" i="18"/>
  <c r="BN10" i="18"/>
  <c r="BK10" i="18"/>
  <c r="BG10" i="18"/>
  <c r="BD10" i="18"/>
  <c r="AY10" i="18"/>
  <c r="AU10" i="18"/>
  <c r="AR10" i="18"/>
  <c r="AO10" i="18"/>
  <c r="AK10" i="18"/>
  <c r="AH10" i="18"/>
  <c r="AE10" i="18"/>
  <c r="AA10" i="18"/>
  <c r="W10" i="18"/>
  <c r="S10" i="18"/>
  <c r="P10" i="18"/>
  <c r="M10" i="18"/>
  <c r="J10" i="18"/>
  <c r="G10" i="18"/>
  <c r="D10" i="18"/>
  <c r="FT9" i="18"/>
  <c r="FQ9" i="18"/>
  <c r="FK9" i="18"/>
  <c r="FM9" i="18" s="1"/>
  <c r="FD9" i="18"/>
  <c r="FA9" i="18"/>
  <c r="EW9" i="18"/>
  <c r="EQ9" i="18"/>
  <c r="ES9" i="18" s="1"/>
  <c r="EP9" i="18"/>
  <c r="EM9" i="18"/>
  <c r="EJ9" i="18"/>
  <c r="EC9" i="18"/>
  <c r="DZ9" i="18"/>
  <c r="DV9" i="18"/>
  <c r="DS9" i="18"/>
  <c r="DL9" i="18"/>
  <c r="DH9" i="18"/>
  <c r="DD9" i="18"/>
  <c r="DA9" i="18"/>
  <c r="CX9" i="18"/>
  <c r="CT9" i="18"/>
  <c r="CM9" i="18"/>
  <c r="CJ9" i="18"/>
  <c r="CF9" i="18"/>
  <c r="CB9" i="18"/>
  <c r="BY9" i="18"/>
  <c r="BV9" i="18"/>
  <c r="BR9" i="18"/>
  <c r="BN9" i="18"/>
  <c r="BK9" i="18"/>
  <c r="BG9" i="18"/>
  <c r="BD9" i="18"/>
  <c r="AY9" i="18"/>
  <c r="AU9" i="18"/>
  <c r="AR9" i="18"/>
  <c r="AO9" i="18"/>
  <c r="AK9" i="18"/>
  <c r="AH9" i="18"/>
  <c r="AE9" i="18"/>
  <c r="AA9" i="18"/>
  <c r="W9" i="18"/>
  <c r="S9" i="18"/>
  <c r="P9" i="18"/>
  <c r="M9" i="18"/>
  <c r="J9" i="18"/>
  <c r="G9" i="18"/>
  <c r="D9" i="18"/>
  <c r="FT8" i="18"/>
  <c r="FQ8" i="18"/>
  <c r="FK8" i="18"/>
  <c r="FD8" i="18"/>
  <c r="FA8" i="18"/>
  <c r="EW8" i="18"/>
  <c r="EQ8" i="18"/>
  <c r="ES8" i="18" s="1"/>
  <c r="EP8" i="18"/>
  <c r="EM8" i="18"/>
  <c r="EJ8" i="18"/>
  <c r="EC8" i="18"/>
  <c r="DZ8" i="18"/>
  <c r="DV8" i="18"/>
  <c r="DS8" i="18"/>
  <c r="DL8" i="18"/>
  <c r="DH8" i="18"/>
  <c r="DD8" i="18"/>
  <c r="DA8" i="18"/>
  <c r="CX8" i="18"/>
  <c r="CT8" i="18"/>
  <c r="CM8" i="18"/>
  <c r="CJ8" i="18"/>
  <c r="CF8" i="18"/>
  <c r="CB8" i="18"/>
  <c r="BY8" i="18"/>
  <c r="BV8" i="18"/>
  <c r="BR8" i="18"/>
  <c r="BN8" i="18"/>
  <c r="BK8" i="18"/>
  <c r="BG8" i="18"/>
  <c r="BD8" i="18"/>
  <c r="AY8" i="18"/>
  <c r="AU8" i="18"/>
  <c r="AR8" i="18"/>
  <c r="AO8" i="18"/>
  <c r="AK8" i="18"/>
  <c r="AH8" i="18"/>
  <c r="AE8" i="18"/>
  <c r="AA8" i="18"/>
  <c r="W8" i="18"/>
  <c r="S8" i="18"/>
  <c r="P8" i="18"/>
  <c r="M8" i="18"/>
  <c r="J8" i="18"/>
  <c r="G8" i="18"/>
  <c r="D8" i="18"/>
  <c r="FT7" i="18"/>
  <c r="FT38" i="18" s="1"/>
  <c r="FQ7" i="18"/>
  <c r="FK7" i="18"/>
  <c r="FM7" i="18" s="1"/>
  <c r="FA7" i="18"/>
  <c r="EW7" i="18"/>
  <c r="EQ7" i="18"/>
  <c r="EP7" i="18"/>
  <c r="EM7" i="18"/>
  <c r="EJ7" i="18"/>
  <c r="EC7" i="18"/>
  <c r="DZ7" i="18"/>
  <c r="DV7" i="18"/>
  <c r="DS7" i="18"/>
  <c r="DL7" i="18"/>
  <c r="DH7" i="18"/>
  <c r="DD7" i="18"/>
  <c r="DD38" i="18" s="1"/>
  <c r="DA7" i="18"/>
  <c r="DA38" i="18" s="1"/>
  <c r="CX7" i="18"/>
  <c r="CT7" i="18"/>
  <c r="CM7" i="18"/>
  <c r="CJ7" i="18"/>
  <c r="CF7" i="18"/>
  <c r="CB7" i="18"/>
  <c r="BY7" i="18"/>
  <c r="BV7" i="18"/>
  <c r="BR7" i="18"/>
  <c r="BN7" i="18"/>
  <c r="BK7" i="18"/>
  <c r="BG7" i="18"/>
  <c r="BD7" i="18"/>
  <c r="AY7" i="18"/>
  <c r="AU7" i="18"/>
  <c r="AR7" i="18"/>
  <c r="AO7" i="18"/>
  <c r="AK7" i="18"/>
  <c r="AH7" i="18"/>
  <c r="AE7" i="18"/>
  <c r="AA7" i="18"/>
  <c r="W7" i="18"/>
  <c r="S7" i="18"/>
  <c r="P7" i="18"/>
  <c r="M7" i="18"/>
  <c r="J7" i="18"/>
  <c r="G7" i="18"/>
  <c r="D7" i="18"/>
  <c r="EM37" i="17"/>
  <c r="EJ38" i="18" l="1"/>
  <c r="CB38" i="18"/>
  <c r="DH38" i="18" a="1"/>
  <c r="DH38" i="18" s="1"/>
  <c r="FC38" i="18"/>
  <c r="M38" i="18"/>
  <c r="W38" i="18"/>
  <c r="G38" i="18"/>
  <c r="DP38" i="18"/>
  <c r="BN38" i="18"/>
  <c r="FK38" i="18"/>
  <c r="FM38" i="18" s="1"/>
  <c r="CM38" i="18"/>
  <c r="CJ38" i="18"/>
  <c r="FD7" i="18"/>
  <c r="EF38" i="18"/>
  <c r="AA38" i="18"/>
  <c r="AO38" i="18"/>
  <c r="CT38" i="18"/>
  <c r="AH38" i="18"/>
  <c r="EW38" i="18"/>
  <c r="FA38" i="18"/>
  <c r="FD38" i="18"/>
  <c r="EP38" i="18"/>
  <c r="EM38" i="18"/>
  <c r="EQ38" i="18"/>
  <c r="ES38" i="18" s="1"/>
  <c r="EC38" i="18"/>
  <c r="DZ38" i="18"/>
  <c r="DS38" i="18"/>
  <c r="DL38" i="18"/>
  <c r="CX38" i="18"/>
  <c r="CF38" i="18"/>
  <c r="BY38" i="18"/>
  <c r="BV38" i="18"/>
  <c r="BR38" i="18"/>
  <c r="BK38" i="18"/>
  <c r="BD38" i="18"/>
  <c r="AY38" i="18"/>
  <c r="AU38" i="18"/>
  <c r="AR38" i="18"/>
  <c r="AK38" i="18"/>
  <c r="AE38" i="18"/>
  <c r="P38" i="18"/>
  <c r="J38" i="18"/>
  <c r="D38" i="18"/>
  <c r="FM8" i="18"/>
  <c r="ES7" i="18"/>
  <c r="EZ14" i="17"/>
  <c r="EZ15" i="17"/>
  <c r="EZ18" i="17"/>
  <c r="EW8" i="17"/>
  <c r="EW9" i="17"/>
  <c r="EW10" i="17"/>
  <c r="EW11" i="17"/>
  <c r="EW12" i="17"/>
  <c r="EW13" i="17"/>
  <c r="EW14" i="17"/>
  <c r="EW15" i="17"/>
  <c r="EW16" i="17"/>
  <c r="EW17" i="17"/>
  <c r="EW18" i="17"/>
  <c r="EW19" i="17"/>
  <c r="EW20" i="17"/>
  <c r="EW21" i="17"/>
  <c r="EW22" i="17"/>
  <c r="EW23" i="17"/>
  <c r="EW24" i="17"/>
  <c r="EW25" i="17"/>
  <c r="EW26" i="17"/>
  <c r="EW27" i="17"/>
  <c r="EW28" i="17"/>
  <c r="EW29" i="17"/>
  <c r="EW30" i="17"/>
  <c r="EW31" i="17"/>
  <c r="EW32" i="17"/>
  <c r="EW33" i="17"/>
  <c r="EW34" i="17"/>
  <c r="EW35" i="17"/>
  <c r="EW36" i="17"/>
  <c r="EW37" i="17"/>
  <c r="EW7" i="17"/>
  <c r="EY37" i="17"/>
  <c r="EZ37" i="17" s="1"/>
  <c r="EY36" i="17"/>
  <c r="EZ36" i="17" s="1"/>
  <c r="EY35" i="17"/>
  <c r="EZ35" i="17" s="1"/>
  <c r="EY34" i="17"/>
  <c r="EZ34" i="17" s="1"/>
  <c r="EY33" i="17"/>
  <c r="EZ33" i="17" s="1"/>
  <c r="EY32" i="17"/>
  <c r="EZ32" i="17" s="1"/>
  <c r="EY31" i="17"/>
  <c r="EZ31" i="17" s="1"/>
  <c r="EY30" i="17"/>
  <c r="EZ30" i="17" s="1"/>
  <c r="EY29" i="17"/>
  <c r="EZ29" i="17" s="1"/>
  <c r="EY28" i="17"/>
  <c r="EZ28" i="17" s="1"/>
  <c r="EY27" i="17"/>
  <c r="EZ27" i="17" s="1"/>
  <c r="EY26" i="17"/>
  <c r="EZ26" i="17" s="1"/>
  <c r="EY25" i="17"/>
  <c r="EZ25" i="17" s="1"/>
  <c r="EY24" i="17"/>
  <c r="EZ24" i="17" s="1"/>
  <c r="EY23" i="17"/>
  <c r="EZ23" i="17" s="1"/>
  <c r="EY22" i="17"/>
  <c r="EZ22" i="17" s="1"/>
  <c r="EY21" i="17"/>
  <c r="EZ21" i="17" s="1"/>
  <c r="EY20" i="17"/>
  <c r="EZ20" i="17" s="1"/>
  <c r="EY18" i="17"/>
  <c r="EY17" i="17"/>
  <c r="EZ17" i="17" s="1"/>
  <c r="EY16" i="17"/>
  <c r="EZ16" i="17" s="1"/>
  <c r="EY15" i="17"/>
  <c r="EY14" i="17"/>
  <c r="EY13" i="17"/>
  <c r="EZ13" i="17" s="1"/>
  <c r="EY12" i="17"/>
  <c r="EZ12" i="17" s="1"/>
  <c r="EY11" i="17"/>
  <c r="EZ11" i="17" s="1"/>
  <c r="EY10" i="17"/>
  <c r="EZ10" i="17" s="1"/>
  <c r="EY9" i="17"/>
  <c r="EZ9" i="17" s="1"/>
  <c r="EY8" i="17"/>
  <c r="EZ8" i="17" s="1"/>
  <c r="EY7" i="17"/>
  <c r="EZ7" i="17" s="1"/>
  <c r="EV38" i="17"/>
  <c r="EX38" i="17"/>
  <c r="EY38" i="17"/>
  <c r="DB38" i="17" l="1"/>
  <c r="DA38" i="17"/>
  <c r="CY38" i="17"/>
  <c r="CX38" i="17"/>
  <c r="DD37" i="17"/>
  <c r="CZ37" i="17"/>
  <c r="DD36" i="17"/>
  <c r="CZ36" i="17"/>
  <c r="DD35" i="17"/>
  <c r="CZ35" i="17"/>
  <c r="DD34" i="17"/>
  <c r="CZ34" i="17"/>
  <c r="DD33" i="17"/>
  <c r="CZ33" i="17"/>
  <c r="DD32" i="17"/>
  <c r="CZ32" i="17"/>
  <c r="DD31" i="17"/>
  <c r="CZ31" i="17"/>
  <c r="DD30" i="17"/>
  <c r="CZ30" i="17"/>
  <c r="DD29" i="17"/>
  <c r="CZ29" i="17"/>
  <c r="DD28" i="17"/>
  <c r="CZ28" i="17"/>
  <c r="DD27" i="17"/>
  <c r="CZ27" i="17"/>
  <c r="DD26" i="17"/>
  <c r="CZ26" i="17"/>
  <c r="DD25" i="17"/>
  <c r="CZ25" i="17"/>
  <c r="DD24" i="17"/>
  <c r="CZ24" i="17"/>
  <c r="DD23" i="17"/>
  <c r="CZ23" i="17"/>
  <c r="DD22" i="17"/>
  <c r="CZ22" i="17"/>
  <c r="DD21" i="17"/>
  <c r="CZ21" i="17"/>
  <c r="DD20" i="17"/>
  <c r="CZ20" i="17"/>
  <c r="DD19" i="17"/>
  <c r="CZ19" i="17"/>
  <c r="DD18" i="17"/>
  <c r="CZ18" i="17"/>
  <c r="DD17" i="17"/>
  <c r="CZ17" i="17"/>
  <c r="DD16" i="17"/>
  <c r="CZ16" i="17"/>
  <c r="DD15" i="17"/>
  <c r="CZ15" i="17"/>
  <c r="DD14" i="17"/>
  <c r="CZ14" i="17"/>
  <c r="DD13" i="17"/>
  <c r="CZ13" i="17"/>
  <c r="DD12" i="17"/>
  <c r="CZ12" i="17"/>
  <c r="DD11" i="17"/>
  <c r="CZ11" i="17"/>
  <c r="DD10" i="17"/>
  <c r="CZ10" i="17"/>
  <c r="DD9" i="17"/>
  <c r="CZ9" i="17"/>
  <c r="DD8" i="17"/>
  <c r="CZ8" i="17"/>
  <c r="DD7" i="17"/>
  <c r="CZ7" i="17"/>
  <c r="CZ38" i="17" s="1"/>
  <c r="CV38" i="17"/>
  <c r="CU38" i="17"/>
  <c r="CW37" i="17"/>
  <c r="CW36" i="17"/>
  <c r="CW35" i="17"/>
  <c r="CW34" i="17"/>
  <c r="CW33" i="17"/>
  <c r="CW32" i="17"/>
  <c r="CW31" i="17"/>
  <c r="CW30" i="17"/>
  <c r="CW29" i="17"/>
  <c r="CW28" i="17"/>
  <c r="CW27" i="17"/>
  <c r="CW26" i="17"/>
  <c r="CW25" i="17"/>
  <c r="CW24" i="17"/>
  <c r="CW23" i="17"/>
  <c r="CW22" i="17"/>
  <c r="CW21" i="17"/>
  <c r="CW20" i="17"/>
  <c r="CW19" i="17"/>
  <c r="CW18" i="17"/>
  <c r="CW17" i="17"/>
  <c r="CW16" i="17"/>
  <c r="CW15" i="17"/>
  <c r="CW14" i="17"/>
  <c r="CW13" i="17"/>
  <c r="CW12" i="17"/>
  <c r="CW11" i="17"/>
  <c r="CW10" i="17"/>
  <c r="CW9" i="17"/>
  <c r="CW8" i="17"/>
  <c r="CW7" i="17"/>
  <c r="CW38" i="17" s="1"/>
  <c r="CS38" i="17"/>
  <c r="CR38" i="17"/>
  <c r="CQ38" i="17"/>
  <c r="CT37" i="17"/>
  <c r="CT36" i="17"/>
  <c r="CT35" i="17"/>
  <c r="CT34" i="17"/>
  <c r="CT33" i="17"/>
  <c r="CT32" i="17"/>
  <c r="CT31" i="17"/>
  <c r="CT30" i="17"/>
  <c r="CT29" i="17"/>
  <c r="CT28" i="17"/>
  <c r="CT27" i="17"/>
  <c r="CT26" i="17"/>
  <c r="CT25" i="17"/>
  <c r="CT24" i="17"/>
  <c r="CT23" i="17"/>
  <c r="CT22" i="17"/>
  <c r="CT21" i="17"/>
  <c r="CT20" i="17"/>
  <c r="CT19" i="17"/>
  <c r="CT18" i="17"/>
  <c r="CT17" i="17"/>
  <c r="CT16" i="17"/>
  <c r="CT15" i="17"/>
  <c r="CT14" i="17"/>
  <c r="CT13" i="17"/>
  <c r="CT12" i="17"/>
  <c r="CT11" i="17"/>
  <c r="CT10" i="17"/>
  <c r="CT9" i="17"/>
  <c r="CT8" i="17"/>
  <c r="CT7" i="17"/>
  <c r="DH7" i="17"/>
  <c r="DO7" i="17"/>
  <c r="DR7" i="17"/>
  <c r="DH8" i="17"/>
  <c r="DO8" i="17"/>
  <c r="DR8" i="17"/>
  <c r="DH9" i="17"/>
  <c r="DO9" i="17"/>
  <c r="DR9" i="17"/>
  <c r="DH10" i="17"/>
  <c r="DO10" i="17"/>
  <c r="DR10" i="17"/>
  <c r="DH11" i="17"/>
  <c r="DO11" i="17"/>
  <c r="DR11" i="17"/>
  <c r="DH12" i="17"/>
  <c r="DO12" i="17"/>
  <c r="DR12" i="17"/>
  <c r="DH13" i="17"/>
  <c r="DO13" i="17"/>
  <c r="DR13" i="17"/>
  <c r="DH14" i="17"/>
  <c r="DO14" i="17"/>
  <c r="DR14" i="17"/>
  <c r="DH15" i="17"/>
  <c r="DO15" i="17"/>
  <c r="DR15" i="17"/>
  <c r="DH16" i="17"/>
  <c r="DO16" i="17"/>
  <c r="DR16" i="17"/>
  <c r="DH17" i="17"/>
  <c r="DO17" i="17"/>
  <c r="DR17" i="17"/>
  <c r="DH18" i="17"/>
  <c r="DO18" i="17"/>
  <c r="DR18" i="17"/>
  <c r="DH19" i="17"/>
  <c r="DO19" i="17"/>
  <c r="DR19" i="17"/>
  <c r="DH20" i="17"/>
  <c r="DO20" i="17"/>
  <c r="DR20" i="17"/>
  <c r="DH21" i="17"/>
  <c r="DO21" i="17"/>
  <c r="DR21" i="17"/>
  <c r="DH22" i="17"/>
  <c r="DL22" i="17"/>
  <c r="DO22" i="17"/>
  <c r="DR22" i="17"/>
  <c r="DH23" i="17"/>
  <c r="DL23" i="17"/>
  <c r="DO23" i="17"/>
  <c r="DR23" i="17"/>
  <c r="DH24" i="17"/>
  <c r="DL24" i="17"/>
  <c r="DO24" i="17"/>
  <c r="DR24" i="17"/>
  <c r="DH25" i="17"/>
  <c r="DL25" i="17"/>
  <c r="DO25" i="17"/>
  <c r="DR25" i="17"/>
  <c r="DH26" i="17"/>
  <c r="DL26" i="17"/>
  <c r="DO26" i="17"/>
  <c r="DR26" i="17"/>
  <c r="DH27" i="17"/>
  <c r="DL27" i="17"/>
  <c r="DO27" i="17"/>
  <c r="DR27" i="17"/>
  <c r="DH28" i="17"/>
  <c r="DL28" i="17"/>
  <c r="DO28" i="17"/>
  <c r="DR28" i="17"/>
  <c r="DH29" i="17"/>
  <c r="DL29" i="17"/>
  <c r="DO29" i="17"/>
  <c r="DR29" i="17"/>
  <c r="DH30" i="17"/>
  <c r="DL30" i="17"/>
  <c r="DO30" i="17"/>
  <c r="DR30" i="17"/>
  <c r="DH31" i="17"/>
  <c r="DL31" i="17"/>
  <c r="DO31" i="17"/>
  <c r="DR31" i="17"/>
  <c r="DH32" i="17"/>
  <c r="DL32" i="17"/>
  <c r="DO32" i="17"/>
  <c r="DR32" i="17"/>
  <c r="DH33" i="17"/>
  <c r="DL33" i="17"/>
  <c r="DO33" i="17"/>
  <c r="DR33" i="17"/>
  <c r="DH34" i="17"/>
  <c r="DL34" i="17"/>
  <c r="DO34" i="17"/>
  <c r="DR34" i="17"/>
  <c r="DH35" i="17"/>
  <c r="DL35" i="17"/>
  <c r="DO35" i="17"/>
  <c r="DR35" i="17"/>
  <c r="DH36" i="17"/>
  <c r="DL36" i="17"/>
  <c r="DO36" i="17"/>
  <c r="DR36" i="17"/>
  <c r="DH37" i="17"/>
  <c r="DL37" i="17"/>
  <c r="DO37" i="17"/>
  <c r="DR37" i="17"/>
  <c r="DF38" i="17"/>
  <c r="DG38" i="17"/>
  <c r="DJ38" i="17"/>
  <c r="DK38" i="17"/>
  <c r="DM38" i="17"/>
  <c r="DN38" i="17"/>
  <c r="DD38" i="17" l="1"/>
  <c r="CT38" i="17"/>
  <c r="DO38" i="17"/>
  <c r="DH38" i="17"/>
  <c r="DL38" i="17"/>
  <c r="D21" i="17" l="1"/>
  <c r="G21" i="17"/>
  <c r="J21" i="17"/>
  <c r="M21" i="17"/>
  <c r="P21" i="17"/>
  <c r="S21" i="17"/>
  <c r="W21" i="17"/>
  <c r="AA21" i="17"/>
  <c r="AE21" i="17"/>
  <c r="AH21" i="17"/>
  <c r="AK21" i="17"/>
  <c r="AO21" i="17"/>
  <c r="AR21" i="17"/>
  <c r="AU21" i="17"/>
  <c r="AY21" i="17"/>
  <c r="BC21" i="17"/>
  <c r="BF21" i="17"/>
  <c r="BJ21" i="17"/>
  <c r="BM21" i="17"/>
  <c r="BQ21" i="17"/>
  <c r="BU21" i="17"/>
  <c r="BX21" i="17"/>
  <c r="CA21" i="17"/>
  <c r="CE21" i="17"/>
  <c r="CI21" i="17"/>
  <c r="CL21" i="17"/>
  <c r="CP21" i="17"/>
  <c r="DV21" i="17"/>
  <c r="DY21" i="17"/>
  <c r="EB21" i="17"/>
  <c r="EF21" i="17"/>
  <c r="EI21" i="17"/>
  <c r="EL21" i="17"/>
  <c r="EM21" i="17"/>
  <c r="EO21" i="17" s="1"/>
  <c r="ES21" i="17"/>
  <c r="FG21" i="17"/>
  <c r="FI21" i="17" s="1"/>
  <c r="FM21" i="17"/>
  <c r="FP21" i="17"/>
  <c r="D22" i="17"/>
  <c r="G22" i="17"/>
  <c r="J22" i="17"/>
  <c r="M22" i="17"/>
  <c r="P22" i="17"/>
  <c r="S22" i="17"/>
  <c r="W22" i="17"/>
  <c r="AA22" i="17"/>
  <c r="AE22" i="17"/>
  <c r="AH22" i="17"/>
  <c r="AK22" i="17"/>
  <c r="AO22" i="17"/>
  <c r="AR22" i="17"/>
  <c r="AU22" i="17"/>
  <c r="AY22" i="17"/>
  <c r="BC22" i="17"/>
  <c r="BF22" i="17"/>
  <c r="BJ22" i="17"/>
  <c r="BM22" i="17"/>
  <c r="BQ22" i="17"/>
  <c r="BU22" i="17"/>
  <c r="BX22" i="17"/>
  <c r="CA22" i="17"/>
  <c r="CE22" i="17"/>
  <c r="CI22" i="17"/>
  <c r="CL22" i="17"/>
  <c r="CP22" i="17"/>
  <c r="DV22" i="17"/>
  <c r="DY22" i="17"/>
  <c r="EB22" i="17"/>
  <c r="EF22" i="17"/>
  <c r="EI22" i="17"/>
  <c r="EL22" i="17"/>
  <c r="EM22" i="17"/>
  <c r="EO22" i="17" s="1"/>
  <c r="ES22" i="17"/>
  <c r="FG22" i="17"/>
  <c r="FI22" i="17" s="1"/>
  <c r="FM22" i="17"/>
  <c r="FP22" i="17"/>
  <c r="D23" i="17"/>
  <c r="G23" i="17"/>
  <c r="J23" i="17"/>
  <c r="M23" i="17"/>
  <c r="P23" i="17"/>
  <c r="S23" i="17"/>
  <c r="W23" i="17"/>
  <c r="AA23" i="17"/>
  <c r="AE23" i="17"/>
  <c r="AH23" i="17"/>
  <c r="AK23" i="17"/>
  <c r="AO23" i="17"/>
  <c r="AR23" i="17"/>
  <c r="AU23" i="17"/>
  <c r="AY23" i="17"/>
  <c r="BC23" i="17"/>
  <c r="BF23" i="17"/>
  <c r="BJ23" i="17"/>
  <c r="BM23" i="17"/>
  <c r="BQ23" i="17"/>
  <c r="BU23" i="17"/>
  <c r="BX23" i="17"/>
  <c r="CA23" i="17"/>
  <c r="CE23" i="17"/>
  <c r="CI23" i="17"/>
  <c r="CL23" i="17"/>
  <c r="CP23" i="17"/>
  <c r="DV23" i="17"/>
  <c r="DY23" i="17"/>
  <c r="EB23" i="17"/>
  <c r="EF23" i="17"/>
  <c r="EI23" i="17"/>
  <c r="EL23" i="17"/>
  <c r="EM23" i="17"/>
  <c r="EO23" i="17" s="1"/>
  <c r="ES23" i="17"/>
  <c r="FG23" i="17"/>
  <c r="FI23" i="17" s="1"/>
  <c r="FM23" i="17"/>
  <c r="FP23" i="17"/>
  <c r="FO38" i="17" l="1"/>
  <c r="FN38" i="17"/>
  <c r="FL38" i="17"/>
  <c r="FK38" i="17"/>
  <c r="FJ38" i="17"/>
  <c r="FH38" i="17"/>
  <c r="FF38" i="17"/>
  <c r="FE38" i="17"/>
  <c r="FD38" i="17"/>
  <c r="FC38" i="17"/>
  <c r="FB38" i="17"/>
  <c r="EU38" i="17"/>
  <c r="ER38" i="17"/>
  <c r="EQ38" i="17"/>
  <c r="EN38" i="17"/>
  <c r="EK38" i="17"/>
  <c r="EJ38" i="17"/>
  <c r="EH38" i="17"/>
  <c r="EG38" i="17"/>
  <c r="EE38" i="17"/>
  <c r="ED38" i="17"/>
  <c r="EA38" i="17"/>
  <c r="DZ38" i="17"/>
  <c r="DX38" i="17"/>
  <c r="DW38" i="17"/>
  <c r="DU38" i="17"/>
  <c r="DT38" i="17"/>
  <c r="CO38" i="17"/>
  <c r="CN38" i="17"/>
  <c r="CK38" i="17"/>
  <c r="CJ38" i="17"/>
  <c r="CH38" i="17"/>
  <c r="CG38" i="17"/>
  <c r="CF38" i="17"/>
  <c r="CD38" i="17"/>
  <c r="CC38" i="17"/>
  <c r="BZ38" i="17"/>
  <c r="BY38" i="17"/>
  <c r="BW38" i="17"/>
  <c r="BV38" i="17"/>
  <c r="BT38" i="17"/>
  <c r="BS38" i="17"/>
  <c r="BP38" i="17"/>
  <c r="BO38" i="17"/>
  <c r="BL38" i="17"/>
  <c r="BK38" i="17"/>
  <c r="BI38" i="17"/>
  <c r="BH38" i="17"/>
  <c r="BB38" i="17"/>
  <c r="BA38" i="17"/>
  <c r="AX38" i="17"/>
  <c r="AW38" i="17"/>
  <c r="AT38" i="17"/>
  <c r="AS38" i="17"/>
  <c r="AQ38" i="17"/>
  <c r="AP38" i="17"/>
  <c r="AN38" i="17"/>
  <c r="AM38" i="17"/>
  <c r="AJ38" i="17"/>
  <c r="AI38" i="17"/>
  <c r="AG38" i="17"/>
  <c r="AF38" i="17"/>
  <c r="AD38" i="17"/>
  <c r="AC38" i="17"/>
  <c r="Z38" i="17"/>
  <c r="Y38" i="17"/>
  <c r="V38" i="17"/>
  <c r="U38" i="17"/>
  <c r="O38" i="17"/>
  <c r="N38" i="17"/>
  <c r="L38" i="17"/>
  <c r="K38" i="17"/>
  <c r="I38" i="17"/>
  <c r="H38" i="17"/>
  <c r="F38" i="17"/>
  <c r="E38" i="17"/>
  <c r="C38" i="17"/>
  <c r="B38" i="17"/>
  <c r="FP37" i="17"/>
  <c r="FM37" i="17"/>
  <c r="FG37" i="17"/>
  <c r="FI37" i="17" s="1"/>
  <c r="ES37" i="17"/>
  <c r="EO37" i="17"/>
  <c r="EL37" i="17"/>
  <c r="EI37" i="17"/>
  <c r="EF37" i="17"/>
  <c r="EB37" i="17"/>
  <c r="DY37" i="17"/>
  <c r="DV37" i="17"/>
  <c r="CP37" i="17"/>
  <c r="CL37" i="17"/>
  <c r="CI37" i="17"/>
  <c r="CE37" i="17"/>
  <c r="CA37" i="17"/>
  <c r="BX37" i="17"/>
  <c r="BU37" i="17"/>
  <c r="BQ37" i="17"/>
  <c r="BJ37" i="17"/>
  <c r="BF37" i="17"/>
  <c r="BC37" i="17"/>
  <c r="AY37" i="17"/>
  <c r="AU37" i="17"/>
  <c r="AR37" i="17"/>
  <c r="AO37" i="17"/>
  <c r="AK37" i="17"/>
  <c r="AH37" i="17"/>
  <c r="AE37" i="17"/>
  <c r="AA37" i="17"/>
  <c r="S37" i="17"/>
  <c r="P37" i="17"/>
  <c r="M37" i="17"/>
  <c r="J37" i="17"/>
  <c r="G37" i="17"/>
  <c r="D37" i="17"/>
  <c r="FP36" i="17"/>
  <c r="FM36" i="17"/>
  <c r="FG36" i="17"/>
  <c r="FI36" i="17" s="1"/>
  <c r="ES36" i="17"/>
  <c r="EM36" i="17"/>
  <c r="EO36" i="17" s="1"/>
  <c r="EL36" i="17"/>
  <c r="EI36" i="17"/>
  <c r="EF36" i="17"/>
  <c r="EB36" i="17"/>
  <c r="DY36" i="17"/>
  <c r="DV36" i="17"/>
  <c r="CP36" i="17"/>
  <c r="CL36" i="17"/>
  <c r="CI36" i="17"/>
  <c r="CE36" i="17"/>
  <c r="CA36" i="17"/>
  <c r="BX36" i="17"/>
  <c r="BU36" i="17"/>
  <c r="BQ36" i="17"/>
  <c r="BM36" i="17"/>
  <c r="BJ36" i="17"/>
  <c r="BF36" i="17"/>
  <c r="BC36" i="17"/>
  <c r="AY36" i="17"/>
  <c r="AU36" i="17"/>
  <c r="AR36" i="17"/>
  <c r="AO36" i="17"/>
  <c r="AK36" i="17"/>
  <c r="AH36" i="17"/>
  <c r="AE36" i="17"/>
  <c r="AA36" i="17"/>
  <c r="W36" i="17"/>
  <c r="S36" i="17"/>
  <c r="P36" i="17"/>
  <c r="M36" i="17"/>
  <c r="J36" i="17"/>
  <c r="G36" i="17"/>
  <c r="D36" i="17"/>
  <c r="FP35" i="17"/>
  <c r="FM35" i="17"/>
  <c r="FG35" i="17"/>
  <c r="FI35" i="17" s="1"/>
  <c r="ES35" i="17"/>
  <c r="EM35" i="17"/>
  <c r="EO35" i="17" s="1"/>
  <c r="EL35" i="17"/>
  <c r="EI35" i="17"/>
  <c r="EF35" i="17"/>
  <c r="EB35" i="17"/>
  <c r="DY35" i="17"/>
  <c r="DV35" i="17"/>
  <c r="CP35" i="17"/>
  <c r="CL35" i="17"/>
  <c r="CI35" i="17"/>
  <c r="CE35" i="17"/>
  <c r="CA35" i="17"/>
  <c r="BX35" i="17"/>
  <c r="BU35" i="17"/>
  <c r="BQ35" i="17"/>
  <c r="BM35" i="17"/>
  <c r="BJ35" i="17"/>
  <c r="BF35" i="17"/>
  <c r="BC35" i="17"/>
  <c r="AY35" i="17"/>
  <c r="AU35" i="17"/>
  <c r="AR35" i="17"/>
  <c r="AO35" i="17"/>
  <c r="AK35" i="17"/>
  <c r="AH35" i="17"/>
  <c r="AE35" i="17"/>
  <c r="AA35" i="17"/>
  <c r="W35" i="17"/>
  <c r="S35" i="17"/>
  <c r="P35" i="17"/>
  <c r="M35" i="17"/>
  <c r="J35" i="17"/>
  <c r="G35" i="17"/>
  <c r="D35" i="17"/>
  <c r="FP34" i="17"/>
  <c r="FM34" i="17"/>
  <c r="FG34" i="17"/>
  <c r="FI34" i="17" s="1"/>
  <c r="ES34" i="17"/>
  <c r="EM34" i="17"/>
  <c r="EO34" i="17" s="1"/>
  <c r="EL34" i="17"/>
  <c r="EI34" i="17"/>
  <c r="EF34" i="17"/>
  <c r="EB34" i="17"/>
  <c r="DY34" i="17"/>
  <c r="DV34" i="17"/>
  <c r="CP34" i="17"/>
  <c r="CL34" i="17"/>
  <c r="CI34" i="17"/>
  <c r="CE34" i="17"/>
  <c r="CA34" i="17"/>
  <c r="BX34" i="17"/>
  <c r="BU34" i="17"/>
  <c r="BQ34" i="17"/>
  <c r="BM34" i="17"/>
  <c r="BJ34" i="17"/>
  <c r="BF34" i="17"/>
  <c r="BC34" i="17"/>
  <c r="AY34" i="17"/>
  <c r="AU34" i="17"/>
  <c r="AR34" i="17"/>
  <c r="AO34" i="17"/>
  <c r="AK34" i="17"/>
  <c r="AH34" i="17"/>
  <c r="AE34" i="17"/>
  <c r="AA34" i="17"/>
  <c r="W34" i="17"/>
  <c r="S34" i="17"/>
  <c r="P34" i="17"/>
  <c r="M34" i="17"/>
  <c r="J34" i="17"/>
  <c r="G34" i="17"/>
  <c r="D34" i="17"/>
  <c r="FP33" i="17"/>
  <c r="FM33" i="17"/>
  <c r="FG33" i="17"/>
  <c r="FI33" i="17" s="1"/>
  <c r="ES33" i="17"/>
  <c r="EM33" i="17"/>
  <c r="EO33" i="17" s="1"/>
  <c r="EL33" i="17"/>
  <c r="EI33" i="17"/>
  <c r="EF33" i="17"/>
  <c r="EB33" i="17"/>
  <c r="DY33" i="17"/>
  <c r="DV33" i="17"/>
  <c r="CP33" i="17"/>
  <c r="CL33" i="17"/>
  <c r="CI33" i="17"/>
  <c r="CE33" i="17"/>
  <c r="CA33" i="17"/>
  <c r="BX33" i="17"/>
  <c r="BU33" i="17"/>
  <c r="BQ33" i="17"/>
  <c r="BM33" i="17"/>
  <c r="BJ33" i="17"/>
  <c r="BF33" i="17"/>
  <c r="BC33" i="17"/>
  <c r="AY33" i="17"/>
  <c r="AU33" i="17"/>
  <c r="AR33" i="17"/>
  <c r="AO33" i="17"/>
  <c r="AK33" i="17"/>
  <c r="AH33" i="17"/>
  <c r="AE33" i="17"/>
  <c r="AA33" i="17"/>
  <c r="W33" i="17"/>
  <c r="S33" i="17"/>
  <c r="P33" i="17"/>
  <c r="M33" i="17"/>
  <c r="J33" i="17"/>
  <c r="G33" i="17"/>
  <c r="D33" i="17"/>
  <c r="FP32" i="17"/>
  <c r="FM32" i="17"/>
  <c r="FG32" i="17"/>
  <c r="FI32" i="17" s="1"/>
  <c r="ES32" i="17"/>
  <c r="EM32" i="17"/>
  <c r="EO32" i="17" s="1"/>
  <c r="EL32" i="17"/>
  <c r="EI32" i="17"/>
  <c r="EF32" i="17"/>
  <c r="EB32" i="17"/>
  <c r="DY32" i="17"/>
  <c r="DV32" i="17"/>
  <c r="CP32" i="17"/>
  <c r="CL32" i="17"/>
  <c r="CI32" i="17"/>
  <c r="CE32" i="17"/>
  <c r="CA32" i="17"/>
  <c r="BX32" i="17"/>
  <c r="BU32" i="17"/>
  <c r="BQ32" i="17"/>
  <c r="BM32" i="17"/>
  <c r="BJ32" i="17"/>
  <c r="BF32" i="17"/>
  <c r="BC32" i="17"/>
  <c r="AY32" i="17"/>
  <c r="AU32" i="17"/>
  <c r="AR32" i="17"/>
  <c r="AO32" i="17"/>
  <c r="AK32" i="17"/>
  <c r="AH32" i="17"/>
  <c r="AE32" i="17"/>
  <c r="AA32" i="17"/>
  <c r="W32" i="17"/>
  <c r="S32" i="17"/>
  <c r="P32" i="17"/>
  <c r="M32" i="17"/>
  <c r="J32" i="17"/>
  <c r="G32" i="17"/>
  <c r="D32" i="17"/>
  <c r="FP31" i="17"/>
  <c r="FM31" i="17"/>
  <c r="FG31" i="17"/>
  <c r="FI31" i="17" s="1"/>
  <c r="ES31" i="17"/>
  <c r="EM31" i="17"/>
  <c r="EO31" i="17" s="1"/>
  <c r="EL31" i="17"/>
  <c r="EI31" i="17"/>
  <c r="EF31" i="17"/>
  <c r="EB31" i="17"/>
  <c r="DY31" i="17"/>
  <c r="DV31" i="17"/>
  <c r="CP31" i="17"/>
  <c r="CL31" i="17"/>
  <c r="CI31" i="17"/>
  <c r="CE31" i="17"/>
  <c r="CA31" i="17"/>
  <c r="BX31" i="17"/>
  <c r="BU31" i="17"/>
  <c r="BQ31" i="17"/>
  <c r="BM31" i="17"/>
  <c r="BJ31" i="17"/>
  <c r="BF31" i="17"/>
  <c r="BC31" i="17"/>
  <c r="AY31" i="17"/>
  <c r="AU31" i="17"/>
  <c r="AR31" i="17"/>
  <c r="AO31" i="17"/>
  <c r="AK31" i="17"/>
  <c r="AH31" i="17"/>
  <c r="AE31" i="17"/>
  <c r="AA31" i="17"/>
  <c r="W31" i="17"/>
  <c r="S31" i="17"/>
  <c r="P31" i="17"/>
  <c r="M31" i="17"/>
  <c r="J31" i="17"/>
  <c r="G31" i="17"/>
  <c r="D31" i="17"/>
  <c r="FP30" i="17"/>
  <c r="FM30" i="17"/>
  <c r="FG30" i="17"/>
  <c r="FI30" i="17" s="1"/>
  <c r="ES30" i="17"/>
  <c r="EM30" i="17"/>
  <c r="EO30" i="17" s="1"/>
  <c r="EL30" i="17"/>
  <c r="EI30" i="17"/>
  <c r="EF30" i="17"/>
  <c r="EB30" i="17"/>
  <c r="DY30" i="17"/>
  <c r="DV30" i="17"/>
  <c r="CP30" i="17"/>
  <c r="CL30" i="17"/>
  <c r="CI30" i="17"/>
  <c r="CE30" i="17"/>
  <c r="CA30" i="17"/>
  <c r="BX30" i="17"/>
  <c r="BU30" i="17"/>
  <c r="BQ30" i="17"/>
  <c r="BM30" i="17"/>
  <c r="BJ30" i="17"/>
  <c r="BF30" i="17"/>
  <c r="BC30" i="17"/>
  <c r="AY30" i="17"/>
  <c r="AU30" i="17"/>
  <c r="AR30" i="17"/>
  <c r="AO30" i="17"/>
  <c r="AK30" i="17"/>
  <c r="AH30" i="17"/>
  <c r="AE30" i="17"/>
  <c r="AA30" i="17"/>
  <c r="W30" i="17"/>
  <c r="S30" i="17"/>
  <c r="P30" i="17"/>
  <c r="M30" i="17"/>
  <c r="J30" i="17"/>
  <c r="G30" i="17"/>
  <c r="D30" i="17"/>
  <c r="FP29" i="17"/>
  <c r="FM29" i="17"/>
  <c r="FG29" i="17"/>
  <c r="FI29" i="17" s="1"/>
  <c r="ES29" i="17"/>
  <c r="EM29" i="17"/>
  <c r="EO29" i="17" s="1"/>
  <c r="EL29" i="17"/>
  <c r="EI29" i="17"/>
  <c r="EF29" i="17"/>
  <c r="EB29" i="17"/>
  <c r="DY29" i="17"/>
  <c r="DV29" i="17"/>
  <c r="CP29" i="17"/>
  <c r="CL29" i="17"/>
  <c r="CI29" i="17"/>
  <c r="CE29" i="17"/>
  <c r="CA29" i="17"/>
  <c r="BX29" i="17"/>
  <c r="BU29" i="17"/>
  <c r="BQ29" i="17"/>
  <c r="BM29" i="17"/>
  <c r="BJ29" i="17"/>
  <c r="BF29" i="17"/>
  <c r="BC29" i="17"/>
  <c r="AY29" i="17"/>
  <c r="AU29" i="17"/>
  <c r="AR29" i="17"/>
  <c r="AO29" i="17"/>
  <c r="AK29" i="17"/>
  <c r="AH29" i="17"/>
  <c r="AE29" i="17"/>
  <c r="AA29" i="17"/>
  <c r="W29" i="17"/>
  <c r="S29" i="17"/>
  <c r="P29" i="17"/>
  <c r="M29" i="17"/>
  <c r="J29" i="17"/>
  <c r="G29" i="17"/>
  <c r="D29" i="17"/>
  <c r="FP28" i="17"/>
  <c r="FM28" i="17"/>
  <c r="FG28" i="17"/>
  <c r="FI28" i="17" s="1"/>
  <c r="ES28" i="17"/>
  <c r="EM28" i="17"/>
  <c r="EO28" i="17" s="1"/>
  <c r="EL28" i="17"/>
  <c r="EI28" i="17"/>
  <c r="EF28" i="17"/>
  <c r="EB28" i="17"/>
  <c r="DY28" i="17"/>
  <c r="DV28" i="17"/>
  <c r="CP28" i="17"/>
  <c r="CL28" i="17"/>
  <c r="CI28" i="17"/>
  <c r="CE28" i="17"/>
  <c r="CA28" i="17"/>
  <c r="BX28" i="17"/>
  <c r="BU28" i="17"/>
  <c r="BQ28" i="17"/>
  <c r="BM28" i="17"/>
  <c r="BJ28" i="17"/>
  <c r="BF28" i="17"/>
  <c r="BC28" i="17"/>
  <c r="AY28" i="17"/>
  <c r="AU28" i="17"/>
  <c r="AR28" i="17"/>
  <c r="AO28" i="17"/>
  <c r="AK28" i="17"/>
  <c r="AH28" i="17"/>
  <c r="AE28" i="17"/>
  <c r="AA28" i="17"/>
  <c r="W28" i="17"/>
  <c r="S28" i="17"/>
  <c r="P28" i="17"/>
  <c r="M28" i="17"/>
  <c r="J28" i="17"/>
  <c r="G28" i="17"/>
  <c r="D28" i="17"/>
  <c r="FP27" i="17"/>
  <c r="FM27" i="17"/>
  <c r="FG27" i="17"/>
  <c r="FI27" i="17" s="1"/>
  <c r="ES27" i="17"/>
  <c r="EM27" i="17"/>
  <c r="EO27" i="17" s="1"/>
  <c r="EL27" i="17"/>
  <c r="EI27" i="17"/>
  <c r="EF27" i="17"/>
  <c r="EB27" i="17"/>
  <c r="DY27" i="17"/>
  <c r="DV27" i="17"/>
  <c r="CP27" i="17"/>
  <c r="CL27" i="17"/>
  <c r="CI27" i="17"/>
  <c r="CE27" i="17"/>
  <c r="CA27" i="17"/>
  <c r="BX27" i="17"/>
  <c r="BU27" i="17"/>
  <c r="BQ27" i="17"/>
  <c r="BM27" i="17"/>
  <c r="BJ27" i="17"/>
  <c r="BF27" i="17"/>
  <c r="BC27" i="17"/>
  <c r="AY27" i="17"/>
  <c r="AU27" i="17"/>
  <c r="AR27" i="17"/>
  <c r="AO27" i="17"/>
  <c r="AK27" i="17"/>
  <c r="AH27" i="17"/>
  <c r="AE27" i="17"/>
  <c r="AA27" i="17"/>
  <c r="W27" i="17"/>
  <c r="S27" i="17"/>
  <c r="P27" i="17"/>
  <c r="M27" i="17"/>
  <c r="J27" i="17"/>
  <c r="G27" i="17"/>
  <c r="D27" i="17"/>
  <c r="FP26" i="17"/>
  <c r="FM26" i="17"/>
  <c r="FG26" i="17"/>
  <c r="FI26" i="17" s="1"/>
  <c r="ES26" i="17"/>
  <c r="EM26" i="17"/>
  <c r="EO26" i="17" s="1"/>
  <c r="EL26" i="17"/>
  <c r="EI26" i="17"/>
  <c r="EF26" i="17"/>
  <c r="EB26" i="17"/>
  <c r="DY26" i="17"/>
  <c r="DV26" i="17"/>
  <c r="CP26" i="17"/>
  <c r="CL26" i="17"/>
  <c r="CI26" i="17"/>
  <c r="CE26" i="17"/>
  <c r="CA26" i="17"/>
  <c r="BX26" i="17"/>
  <c r="BU26" i="17"/>
  <c r="BQ26" i="17"/>
  <c r="BM26" i="17"/>
  <c r="BJ26" i="17"/>
  <c r="BF26" i="17"/>
  <c r="BC26" i="17"/>
  <c r="AY26" i="17"/>
  <c r="AU26" i="17"/>
  <c r="AR26" i="17"/>
  <c r="AO26" i="17"/>
  <c r="AK26" i="17"/>
  <c r="AH26" i="17"/>
  <c r="AE26" i="17"/>
  <c r="AA26" i="17"/>
  <c r="W26" i="17"/>
  <c r="S26" i="17"/>
  <c r="P26" i="17"/>
  <c r="M26" i="17"/>
  <c r="J26" i="17"/>
  <c r="G26" i="17"/>
  <c r="D26" i="17"/>
  <c r="FP25" i="17"/>
  <c r="FM25" i="17"/>
  <c r="FG25" i="17"/>
  <c r="FI25" i="17" s="1"/>
  <c r="ES25" i="17"/>
  <c r="EM25" i="17"/>
  <c r="EO25" i="17" s="1"/>
  <c r="EL25" i="17"/>
  <c r="EI25" i="17"/>
  <c r="EF25" i="17"/>
  <c r="EB25" i="17"/>
  <c r="DY25" i="17"/>
  <c r="DV25" i="17"/>
  <c r="CP25" i="17"/>
  <c r="CL25" i="17"/>
  <c r="CI25" i="17"/>
  <c r="CE25" i="17"/>
  <c r="CA25" i="17"/>
  <c r="BX25" i="17"/>
  <c r="BU25" i="17"/>
  <c r="BQ25" i="17"/>
  <c r="BM25" i="17"/>
  <c r="BJ25" i="17"/>
  <c r="BF25" i="17"/>
  <c r="BC25" i="17"/>
  <c r="AY25" i="17"/>
  <c r="AU25" i="17"/>
  <c r="AR25" i="17"/>
  <c r="AO25" i="17"/>
  <c r="AK25" i="17"/>
  <c r="AH25" i="17"/>
  <c r="AE25" i="17"/>
  <c r="AA25" i="17"/>
  <c r="W25" i="17"/>
  <c r="S25" i="17"/>
  <c r="P25" i="17"/>
  <c r="M25" i="17"/>
  <c r="J25" i="17"/>
  <c r="G25" i="17"/>
  <c r="D25" i="17"/>
  <c r="FP24" i="17"/>
  <c r="FM24" i="17"/>
  <c r="FG24" i="17"/>
  <c r="FI24" i="17" s="1"/>
  <c r="ES24" i="17"/>
  <c r="EM24" i="17"/>
  <c r="EO24" i="17" s="1"/>
  <c r="EL24" i="17"/>
  <c r="EI24" i="17"/>
  <c r="EF24" i="17"/>
  <c r="EB24" i="17"/>
  <c r="DY24" i="17"/>
  <c r="DV24" i="17"/>
  <c r="CP24" i="17"/>
  <c r="CL24" i="17"/>
  <c r="CI24" i="17"/>
  <c r="CE24" i="17"/>
  <c r="CA24" i="17"/>
  <c r="BX24" i="17"/>
  <c r="BU24" i="17"/>
  <c r="BQ24" i="17"/>
  <c r="BM24" i="17"/>
  <c r="BJ24" i="17"/>
  <c r="BF24" i="17"/>
  <c r="BC24" i="17"/>
  <c r="AY24" i="17"/>
  <c r="AU24" i="17"/>
  <c r="AR24" i="17"/>
  <c r="AO24" i="17"/>
  <c r="AK24" i="17"/>
  <c r="AH24" i="17"/>
  <c r="AE24" i="17"/>
  <c r="AA24" i="17"/>
  <c r="W24" i="17"/>
  <c r="S24" i="17"/>
  <c r="P24" i="17"/>
  <c r="M24" i="17"/>
  <c r="J24" i="17"/>
  <c r="G24" i="17"/>
  <c r="D24" i="17"/>
  <c r="FP20" i="17"/>
  <c r="FM20" i="17"/>
  <c r="FG20" i="17"/>
  <c r="FI20" i="17" s="1"/>
  <c r="ES20" i="17"/>
  <c r="EM20" i="17"/>
  <c r="EO20" i="17" s="1"/>
  <c r="EL20" i="17"/>
  <c r="EI20" i="17"/>
  <c r="EF20" i="17"/>
  <c r="EB20" i="17"/>
  <c r="DY20" i="17"/>
  <c r="DV20" i="17"/>
  <c r="CP20" i="17"/>
  <c r="CL20" i="17"/>
  <c r="CI20" i="17"/>
  <c r="CE20" i="17"/>
  <c r="CA20" i="17"/>
  <c r="BX20" i="17"/>
  <c r="BU20" i="17"/>
  <c r="BQ20" i="17"/>
  <c r="BM20" i="17"/>
  <c r="BJ20" i="17"/>
  <c r="BF20" i="17"/>
  <c r="BC20" i="17"/>
  <c r="AY20" i="17"/>
  <c r="AU20" i="17"/>
  <c r="AR20" i="17"/>
  <c r="AO20" i="17"/>
  <c r="AK20" i="17"/>
  <c r="AH20" i="17"/>
  <c r="AE20" i="17"/>
  <c r="AA20" i="17"/>
  <c r="W20" i="17"/>
  <c r="S20" i="17"/>
  <c r="P20" i="17"/>
  <c r="M20" i="17"/>
  <c r="J20" i="17"/>
  <c r="G20" i="17"/>
  <c r="D20" i="17"/>
  <c r="FP19" i="17"/>
  <c r="FM19" i="17"/>
  <c r="FG19" i="17"/>
  <c r="FI19" i="17" s="1"/>
  <c r="ES19" i="17"/>
  <c r="EY19" i="17" s="1"/>
  <c r="EZ19" i="17" s="1"/>
  <c r="EM19" i="17"/>
  <c r="EO19" i="17" s="1"/>
  <c r="EL19" i="17"/>
  <c r="EI19" i="17"/>
  <c r="EF19" i="17"/>
  <c r="EB19" i="17"/>
  <c r="DY19" i="17"/>
  <c r="DV19" i="17"/>
  <c r="CP19" i="17"/>
  <c r="CL19" i="17"/>
  <c r="CI19" i="17"/>
  <c r="CE19" i="17"/>
  <c r="CA19" i="17"/>
  <c r="BX19" i="17"/>
  <c r="BU19" i="17"/>
  <c r="BQ19" i="17"/>
  <c r="BM19" i="17"/>
  <c r="BJ19" i="17"/>
  <c r="BF19" i="17"/>
  <c r="BC19" i="17"/>
  <c r="AY19" i="17"/>
  <c r="AU19" i="17"/>
  <c r="AR19" i="17"/>
  <c r="AO19" i="17"/>
  <c r="AK19" i="17"/>
  <c r="AH19" i="17"/>
  <c r="AE19" i="17"/>
  <c r="AA19" i="17"/>
  <c r="W19" i="17"/>
  <c r="S19" i="17"/>
  <c r="P19" i="17"/>
  <c r="M19" i="17"/>
  <c r="J19" i="17"/>
  <c r="G19" i="17"/>
  <c r="D19" i="17"/>
  <c r="FP18" i="17"/>
  <c r="FM18" i="17"/>
  <c r="FG18" i="17"/>
  <c r="FI18" i="17" s="1"/>
  <c r="ES18" i="17"/>
  <c r="EM18" i="17"/>
  <c r="EO18" i="17" s="1"/>
  <c r="EL18" i="17"/>
  <c r="EI18" i="17"/>
  <c r="EF18" i="17"/>
  <c r="EB18" i="17"/>
  <c r="DY18" i="17"/>
  <c r="DV18" i="17"/>
  <c r="CP18" i="17"/>
  <c r="CL18" i="17"/>
  <c r="CI18" i="17"/>
  <c r="CE18" i="17"/>
  <c r="CA18" i="17"/>
  <c r="BX18" i="17"/>
  <c r="BU18" i="17"/>
  <c r="BQ18" i="17"/>
  <c r="BM18" i="17"/>
  <c r="BJ18" i="17"/>
  <c r="BF18" i="17"/>
  <c r="BC18" i="17"/>
  <c r="AY18" i="17"/>
  <c r="AU18" i="17"/>
  <c r="AR18" i="17"/>
  <c r="AO18" i="17"/>
  <c r="AK18" i="17"/>
  <c r="AH18" i="17"/>
  <c r="AE18" i="17"/>
  <c r="AA18" i="17"/>
  <c r="W18" i="17"/>
  <c r="S18" i="17"/>
  <c r="P18" i="17"/>
  <c r="M18" i="17"/>
  <c r="J18" i="17"/>
  <c r="G18" i="17"/>
  <c r="D18" i="17"/>
  <c r="FP17" i="17"/>
  <c r="FM17" i="17"/>
  <c r="FG17" i="17"/>
  <c r="FI17" i="17" s="1"/>
  <c r="ES17" i="17"/>
  <c r="EM17" i="17"/>
  <c r="EO17" i="17" s="1"/>
  <c r="EL17" i="17"/>
  <c r="EI17" i="17"/>
  <c r="EF17" i="17"/>
  <c r="EB17" i="17"/>
  <c r="DY17" i="17"/>
  <c r="DV17" i="17"/>
  <c r="CP17" i="17"/>
  <c r="CL17" i="17"/>
  <c r="CI17" i="17"/>
  <c r="CE17" i="17"/>
  <c r="CA17" i="17"/>
  <c r="BX17" i="17"/>
  <c r="BU17" i="17"/>
  <c r="BQ17" i="17"/>
  <c r="BM17" i="17"/>
  <c r="BJ17" i="17"/>
  <c r="BF17" i="17"/>
  <c r="BC17" i="17"/>
  <c r="AY17" i="17"/>
  <c r="AU17" i="17"/>
  <c r="AR17" i="17"/>
  <c r="AO17" i="17"/>
  <c r="AK17" i="17"/>
  <c r="AH17" i="17"/>
  <c r="AE17" i="17"/>
  <c r="AA17" i="17"/>
  <c r="W17" i="17"/>
  <c r="S17" i="17"/>
  <c r="P17" i="17"/>
  <c r="M17" i="17"/>
  <c r="J17" i="17"/>
  <c r="G17" i="17"/>
  <c r="D17" i="17"/>
  <c r="FP16" i="17"/>
  <c r="FM16" i="17"/>
  <c r="FG16" i="17"/>
  <c r="FI16" i="17" s="1"/>
  <c r="ES16" i="17"/>
  <c r="EM16" i="17"/>
  <c r="EO16" i="17" s="1"/>
  <c r="EL16" i="17"/>
  <c r="EI16" i="17"/>
  <c r="EF16" i="17"/>
  <c r="EB16" i="17"/>
  <c r="DY16" i="17"/>
  <c r="DV16" i="17"/>
  <c r="CP16" i="17"/>
  <c r="CL16" i="17"/>
  <c r="CI16" i="17"/>
  <c r="CE16" i="17"/>
  <c r="CA16" i="17"/>
  <c r="BX16" i="17"/>
  <c r="BU16" i="17"/>
  <c r="BQ16" i="17"/>
  <c r="BM16" i="17"/>
  <c r="BJ16" i="17"/>
  <c r="BF16" i="17"/>
  <c r="BC16" i="17"/>
  <c r="AY16" i="17"/>
  <c r="AU16" i="17"/>
  <c r="AR16" i="17"/>
  <c r="AO16" i="17"/>
  <c r="AK16" i="17"/>
  <c r="AH16" i="17"/>
  <c r="AE16" i="17"/>
  <c r="AA16" i="17"/>
  <c r="W16" i="17"/>
  <c r="S16" i="17"/>
  <c r="P16" i="17"/>
  <c r="M16" i="17"/>
  <c r="J16" i="17"/>
  <c r="G16" i="17"/>
  <c r="D16" i="17"/>
  <c r="FP15" i="17"/>
  <c r="FM15" i="17"/>
  <c r="FG15" i="17"/>
  <c r="FI15" i="17" s="1"/>
  <c r="ES15" i="17"/>
  <c r="EM15" i="17"/>
  <c r="EO15" i="17" s="1"/>
  <c r="EL15" i="17"/>
  <c r="EI15" i="17"/>
  <c r="EF15" i="17"/>
  <c r="EB15" i="17"/>
  <c r="DY15" i="17"/>
  <c r="DV15" i="17"/>
  <c r="CP15" i="17"/>
  <c r="CL15" i="17"/>
  <c r="CI15" i="17"/>
  <c r="CE15" i="17"/>
  <c r="CA15" i="17"/>
  <c r="BX15" i="17"/>
  <c r="BU15" i="17"/>
  <c r="BQ15" i="17"/>
  <c r="BM15" i="17"/>
  <c r="BJ15" i="17"/>
  <c r="BF15" i="17"/>
  <c r="BC15" i="17"/>
  <c r="AY15" i="17"/>
  <c r="AU15" i="17"/>
  <c r="AR15" i="17"/>
  <c r="AO15" i="17"/>
  <c r="AK15" i="17"/>
  <c r="AH15" i="17"/>
  <c r="AE15" i="17"/>
  <c r="AA15" i="17"/>
  <c r="W15" i="17"/>
  <c r="S15" i="17"/>
  <c r="P15" i="17"/>
  <c r="M15" i="17"/>
  <c r="J15" i="17"/>
  <c r="G15" i="17"/>
  <c r="D15" i="17"/>
  <c r="FP14" i="17"/>
  <c r="FM14" i="17"/>
  <c r="FG14" i="17"/>
  <c r="FI14" i="17" s="1"/>
  <c r="ES14" i="17"/>
  <c r="EM14" i="17"/>
  <c r="EO14" i="17" s="1"/>
  <c r="EL14" i="17"/>
  <c r="EI14" i="17"/>
  <c r="EF14" i="17"/>
  <c r="EB14" i="17"/>
  <c r="DY14" i="17"/>
  <c r="DV14" i="17"/>
  <c r="CP14" i="17"/>
  <c r="CL14" i="17"/>
  <c r="CI14" i="17"/>
  <c r="CE14" i="17"/>
  <c r="CA14" i="17"/>
  <c r="BX14" i="17"/>
  <c r="BU14" i="17"/>
  <c r="BQ14" i="17"/>
  <c r="BM14" i="17"/>
  <c r="BJ14" i="17"/>
  <c r="BF14" i="17"/>
  <c r="BC14" i="17"/>
  <c r="AY14" i="17"/>
  <c r="AU14" i="17"/>
  <c r="AR14" i="17"/>
  <c r="AO14" i="17"/>
  <c r="AK14" i="17"/>
  <c r="AH14" i="17"/>
  <c r="AE14" i="17"/>
  <c r="AA14" i="17"/>
  <c r="W14" i="17"/>
  <c r="S14" i="17"/>
  <c r="P14" i="17"/>
  <c r="M14" i="17"/>
  <c r="J14" i="17"/>
  <c r="G14" i="17"/>
  <c r="D14" i="17"/>
  <c r="FP13" i="17"/>
  <c r="FM13" i="17"/>
  <c r="FG13" i="17"/>
  <c r="FI13" i="17" s="1"/>
  <c r="ES13" i="17"/>
  <c r="EM13" i="17"/>
  <c r="EO13" i="17" s="1"/>
  <c r="EL13" i="17"/>
  <c r="EI13" i="17"/>
  <c r="EF13" i="17"/>
  <c r="EB13" i="17"/>
  <c r="DY13" i="17"/>
  <c r="DV13" i="17"/>
  <c r="CP13" i="17"/>
  <c r="CL13" i="17"/>
  <c r="CI13" i="17"/>
  <c r="CE13" i="17"/>
  <c r="CA13" i="17"/>
  <c r="BX13" i="17"/>
  <c r="BU13" i="17"/>
  <c r="BQ13" i="17"/>
  <c r="BM13" i="17"/>
  <c r="BJ13" i="17"/>
  <c r="BF13" i="17"/>
  <c r="BC13" i="17"/>
  <c r="AY13" i="17"/>
  <c r="AU13" i="17"/>
  <c r="AR13" i="17"/>
  <c r="AO13" i="17"/>
  <c r="AK13" i="17"/>
  <c r="AH13" i="17"/>
  <c r="AE13" i="17"/>
  <c r="AA13" i="17"/>
  <c r="W13" i="17"/>
  <c r="S13" i="17"/>
  <c r="P13" i="17"/>
  <c r="M13" i="17"/>
  <c r="J13" i="17"/>
  <c r="G13" i="17"/>
  <c r="D13" i="17"/>
  <c r="FP12" i="17"/>
  <c r="FM12" i="17"/>
  <c r="FG12" i="17"/>
  <c r="FI12" i="17" s="1"/>
  <c r="ES12" i="17"/>
  <c r="EM12" i="17"/>
  <c r="EO12" i="17" s="1"/>
  <c r="EL12" i="17"/>
  <c r="EI12" i="17"/>
  <c r="EF12" i="17"/>
  <c r="EB12" i="17"/>
  <c r="DY12" i="17"/>
  <c r="DV12" i="17"/>
  <c r="CP12" i="17"/>
  <c r="CL12" i="17"/>
  <c r="CI12" i="17"/>
  <c r="CE12" i="17"/>
  <c r="CA12" i="17"/>
  <c r="BX12" i="17"/>
  <c r="BU12" i="17"/>
  <c r="BQ12" i="17"/>
  <c r="BM12" i="17"/>
  <c r="BJ12" i="17"/>
  <c r="BF12" i="17"/>
  <c r="BC12" i="17"/>
  <c r="AY12" i="17"/>
  <c r="AU12" i="17"/>
  <c r="AR12" i="17"/>
  <c r="AO12" i="17"/>
  <c r="AK12" i="17"/>
  <c r="AH12" i="17"/>
  <c r="AE12" i="17"/>
  <c r="AA12" i="17"/>
  <c r="W12" i="17"/>
  <c r="S12" i="17"/>
  <c r="P12" i="17"/>
  <c r="M12" i="17"/>
  <c r="J12" i="17"/>
  <c r="G12" i="17"/>
  <c r="D12" i="17"/>
  <c r="FP11" i="17"/>
  <c r="FM11" i="17"/>
  <c r="FG11" i="17"/>
  <c r="FI11" i="17" s="1"/>
  <c r="ES11" i="17"/>
  <c r="EM11" i="17"/>
  <c r="EO11" i="17" s="1"/>
  <c r="EL11" i="17"/>
  <c r="EI11" i="17"/>
  <c r="EF11" i="17"/>
  <c r="EB11" i="17"/>
  <c r="DY11" i="17"/>
  <c r="DV11" i="17"/>
  <c r="CP11" i="17"/>
  <c r="CL11" i="17"/>
  <c r="CI11" i="17"/>
  <c r="CE11" i="17"/>
  <c r="CA11" i="17"/>
  <c r="BX11" i="17"/>
  <c r="BU11" i="17"/>
  <c r="BQ11" i="17"/>
  <c r="BM11" i="17"/>
  <c r="BJ11" i="17"/>
  <c r="BF11" i="17"/>
  <c r="BC11" i="17"/>
  <c r="AY11" i="17"/>
  <c r="AU11" i="17"/>
  <c r="AR11" i="17"/>
  <c r="AO11" i="17"/>
  <c r="AK11" i="17"/>
  <c r="AH11" i="17"/>
  <c r="AE11" i="17"/>
  <c r="AA11" i="17"/>
  <c r="W11" i="17"/>
  <c r="S11" i="17"/>
  <c r="P11" i="17"/>
  <c r="M11" i="17"/>
  <c r="J11" i="17"/>
  <c r="G11" i="17"/>
  <c r="D11" i="17"/>
  <c r="FP10" i="17"/>
  <c r="FM10" i="17"/>
  <c r="FG10" i="17"/>
  <c r="FI10" i="17" s="1"/>
  <c r="ES10" i="17"/>
  <c r="EM10" i="17"/>
  <c r="EO10" i="17" s="1"/>
  <c r="EL10" i="17"/>
  <c r="EI10" i="17"/>
  <c r="EF10" i="17"/>
  <c r="DY10" i="17"/>
  <c r="DV10" i="17"/>
  <c r="CP10" i="17"/>
  <c r="CL10" i="17"/>
  <c r="CI10" i="17"/>
  <c r="CE10" i="17"/>
  <c r="CA10" i="17"/>
  <c r="BX10" i="17"/>
  <c r="BU10" i="17"/>
  <c r="BQ10" i="17"/>
  <c r="BM10" i="17"/>
  <c r="BJ10" i="17"/>
  <c r="BF10" i="17"/>
  <c r="BC10" i="17"/>
  <c r="AY10" i="17"/>
  <c r="AU10" i="17"/>
  <c r="AR10" i="17"/>
  <c r="AO10" i="17"/>
  <c r="AK10" i="17"/>
  <c r="AH10" i="17"/>
  <c r="AE10" i="17"/>
  <c r="AA10" i="17"/>
  <c r="W10" i="17"/>
  <c r="S10" i="17"/>
  <c r="P10" i="17"/>
  <c r="M10" i="17"/>
  <c r="J10" i="17"/>
  <c r="G10" i="17"/>
  <c r="D10" i="17"/>
  <c r="FP9" i="17"/>
  <c r="FM9" i="17"/>
  <c r="FG9" i="17"/>
  <c r="FI9" i="17" s="1"/>
  <c r="ES9" i="17"/>
  <c r="EM9" i="17"/>
  <c r="EO9" i="17" s="1"/>
  <c r="EL9" i="17"/>
  <c r="EI9" i="17"/>
  <c r="EF9" i="17"/>
  <c r="DY9" i="17"/>
  <c r="DV9" i="17"/>
  <c r="CP9" i="17"/>
  <c r="CL9" i="17"/>
  <c r="CI9" i="17"/>
  <c r="CE9" i="17"/>
  <c r="CA9" i="17"/>
  <c r="BX9" i="17"/>
  <c r="BU9" i="17"/>
  <c r="BQ9" i="17"/>
  <c r="BM9" i="17"/>
  <c r="BJ9" i="17"/>
  <c r="BF9" i="17"/>
  <c r="BC9" i="17"/>
  <c r="AY9" i="17"/>
  <c r="AU9" i="17"/>
  <c r="AR9" i="17"/>
  <c r="AO9" i="17"/>
  <c r="AK9" i="17"/>
  <c r="AH9" i="17"/>
  <c r="AE9" i="17"/>
  <c r="AA9" i="17"/>
  <c r="W9" i="17"/>
  <c r="S9" i="17"/>
  <c r="P9" i="17"/>
  <c r="M9" i="17"/>
  <c r="J9" i="17"/>
  <c r="G9" i="17"/>
  <c r="D9" i="17"/>
  <c r="FP8" i="17"/>
  <c r="FM8" i="17"/>
  <c r="FG8" i="17"/>
  <c r="FI8" i="17" s="1"/>
  <c r="ES8" i="17"/>
  <c r="EM8" i="17"/>
  <c r="EO8" i="17" s="1"/>
  <c r="EL8" i="17"/>
  <c r="EI8" i="17"/>
  <c r="EF8" i="17"/>
  <c r="DY8" i="17"/>
  <c r="DV8" i="17"/>
  <c r="CP8" i="17"/>
  <c r="CL8" i="17"/>
  <c r="CI8" i="17"/>
  <c r="CE8" i="17"/>
  <c r="CA8" i="17"/>
  <c r="BX8" i="17"/>
  <c r="BU8" i="17"/>
  <c r="BQ8" i="17"/>
  <c r="BM8" i="17"/>
  <c r="BJ8" i="17"/>
  <c r="BF8" i="17"/>
  <c r="BC8" i="17"/>
  <c r="AY8" i="17"/>
  <c r="AU8" i="17"/>
  <c r="AR8" i="17"/>
  <c r="AO8" i="17"/>
  <c r="AK8" i="17"/>
  <c r="AH8" i="17"/>
  <c r="AE8" i="17"/>
  <c r="AA8" i="17"/>
  <c r="W8" i="17"/>
  <c r="S8" i="17"/>
  <c r="P8" i="17"/>
  <c r="M8" i="17"/>
  <c r="J8" i="17"/>
  <c r="G8" i="17"/>
  <c r="D8" i="17"/>
  <c r="FP7" i="17"/>
  <c r="FP38" i="17" s="1"/>
  <c r="FM7" i="17"/>
  <c r="FG7" i="17"/>
  <c r="FI7" i="17" s="1"/>
  <c r="ES7" i="17"/>
  <c r="EM7" i="17"/>
  <c r="EL7" i="17"/>
  <c r="EI7" i="17"/>
  <c r="EF7" i="17"/>
  <c r="DY7" i="17"/>
  <c r="DV7" i="17"/>
  <c r="CP7" i="17"/>
  <c r="CL7" i="17"/>
  <c r="CI7" i="17"/>
  <c r="CE7" i="17"/>
  <c r="CA7" i="17"/>
  <c r="BX7" i="17"/>
  <c r="BU7" i="17"/>
  <c r="BQ7" i="17"/>
  <c r="BM7" i="17"/>
  <c r="BJ7" i="17"/>
  <c r="BF7" i="17"/>
  <c r="BC7" i="17"/>
  <c r="AY7" i="17"/>
  <c r="AU7" i="17"/>
  <c r="AR7" i="17"/>
  <c r="AO7" i="17"/>
  <c r="AK7" i="17"/>
  <c r="AH7" i="17"/>
  <c r="AE7" i="17"/>
  <c r="AA7" i="17"/>
  <c r="W7" i="17"/>
  <c r="S7" i="17"/>
  <c r="P7" i="17"/>
  <c r="M7" i="17"/>
  <c r="J7" i="17"/>
  <c r="G7" i="17"/>
  <c r="D7" i="17"/>
  <c r="EW38" i="17" l="1"/>
  <c r="EZ38" i="17"/>
  <c r="G38" i="17"/>
  <c r="CA38" i="17"/>
  <c r="EF38" i="17"/>
  <c r="J38" i="17"/>
  <c r="CL38" i="17"/>
  <c r="CI38" i="17"/>
  <c r="BJ38" i="17"/>
  <c r="M38" i="17"/>
  <c r="W38" i="17"/>
  <c r="CE38" i="17"/>
  <c r="AY38" i="17"/>
  <c r="AA38" i="17"/>
  <c r="AK38" i="17"/>
  <c r="BM38" i="17"/>
  <c r="BC38" i="17"/>
  <c r="AR38" i="17"/>
  <c r="AO38" i="17"/>
  <c r="BU38" i="17"/>
  <c r="BQ38" i="17"/>
  <c r="EB38" i="17"/>
  <c r="ES38" i="17"/>
  <c r="EL38" i="17"/>
  <c r="EI38" i="17"/>
  <c r="EM38" i="17"/>
  <c r="EO38" i="17" s="1"/>
  <c r="DY38" i="17"/>
  <c r="DV38" i="17"/>
  <c r="CP38" i="17"/>
  <c r="BX38" i="17"/>
  <c r="AU38" i="17"/>
  <c r="AH38" i="17"/>
  <c r="AE38" i="17"/>
  <c r="P38" i="17"/>
  <c r="D38" i="17"/>
  <c r="FG38" i="17"/>
  <c r="FI38" i="17" s="1"/>
  <c r="EO7" i="17"/>
  <c r="FA38" i="16" l="1"/>
  <c r="EZ38" i="16"/>
  <c r="EX38" i="16"/>
  <c r="EW38" i="16"/>
  <c r="EV38" i="16"/>
  <c r="ET38" i="16"/>
  <c r="ER38" i="16"/>
  <c r="EQ38" i="16"/>
  <c r="EP38" i="16"/>
  <c r="EO38" i="16"/>
  <c r="EN38" i="16"/>
  <c r="FB37" i="16"/>
  <c r="EY37" i="16"/>
  <c r="ES37" i="16"/>
  <c r="EU37" i="16" s="1"/>
  <c r="FB36" i="16"/>
  <c r="EY36" i="16"/>
  <c r="ES36" i="16"/>
  <c r="EU36" i="16" s="1"/>
  <c r="FB35" i="16"/>
  <c r="EY35" i="16"/>
  <c r="ES35" i="16"/>
  <c r="EU35" i="16" s="1"/>
  <c r="FB34" i="16"/>
  <c r="EY34" i="16"/>
  <c r="ES34" i="16"/>
  <c r="EU34" i="16" s="1"/>
  <c r="FB33" i="16"/>
  <c r="EY33" i="16"/>
  <c r="ES33" i="16"/>
  <c r="EU33" i="16" s="1"/>
  <c r="FB32" i="16"/>
  <c r="EY32" i="16"/>
  <c r="ES32" i="16"/>
  <c r="EU32" i="16" s="1"/>
  <c r="FB31" i="16"/>
  <c r="EY31" i="16"/>
  <c r="ES31" i="16"/>
  <c r="EU31" i="16" s="1"/>
  <c r="FB30" i="16"/>
  <c r="EY30" i="16"/>
  <c r="ES30" i="16"/>
  <c r="EU30" i="16" s="1"/>
  <c r="FB29" i="16"/>
  <c r="EY29" i="16"/>
  <c r="ES29" i="16"/>
  <c r="EU29" i="16" s="1"/>
  <c r="FB28" i="16"/>
  <c r="EY28" i="16"/>
  <c r="ES28" i="16"/>
  <c r="EU28" i="16" s="1"/>
  <c r="FB27" i="16"/>
  <c r="EY27" i="16"/>
  <c r="ES27" i="16"/>
  <c r="EU27" i="16" s="1"/>
  <c r="FB26" i="16"/>
  <c r="EY26" i="16"/>
  <c r="ES26" i="16"/>
  <c r="EU26" i="16" s="1"/>
  <c r="FB25" i="16"/>
  <c r="EY25" i="16"/>
  <c r="ES25" i="16"/>
  <c r="EU25" i="16" s="1"/>
  <c r="FB24" i="16"/>
  <c r="EY24" i="16"/>
  <c r="ES24" i="16"/>
  <c r="EU24" i="16" s="1"/>
  <c r="FB23" i="16"/>
  <c r="EY23" i="16"/>
  <c r="ES23" i="16"/>
  <c r="EU23" i="16" s="1"/>
  <c r="FB22" i="16"/>
  <c r="EY22" i="16"/>
  <c r="ES22" i="16"/>
  <c r="EU22" i="16" s="1"/>
  <c r="FB21" i="16"/>
  <c r="EY21" i="16"/>
  <c r="ES21" i="16"/>
  <c r="EU21" i="16" s="1"/>
  <c r="FB20" i="16"/>
  <c r="EY20" i="16"/>
  <c r="ES20" i="16"/>
  <c r="EU20" i="16" s="1"/>
  <c r="FB19" i="16"/>
  <c r="EY19" i="16"/>
  <c r="ES19" i="16"/>
  <c r="EU19" i="16" s="1"/>
  <c r="FB18" i="16"/>
  <c r="EY18" i="16"/>
  <c r="ES18" i="16"/>
  <c r="EU18" i="16" s="1"/>
  <c r="FB17" i="16"/>
  <c r="EY17" i="16"/>
  <c r="ES17" i="16"/>
  <c r="EU17" i="16" s="1"/>
  <c r="FB16" i="16"/>
  <c r="EY16" i="16"/>
  <c r="ES16" i="16"/>
  <c r="EU16" i="16" s="1"/>
  <c r="FB15" i="16"/>
  <c r="EY15" i="16"/>
  <c r="ES15" i="16"/>
  <c r="EU15" i="16" s="1"/>
  <c r="FB14" i="16"/>
  <c r="EY14" i="16"/>
  <c r="ES14" i="16"/>
  <c r="EU14" i="16" s="1"/>
  <c r="FB13" i="16"/>
  <c r="EY13" i="16"/>
  <c r="ES13" i="16"/>
  <c r="EU13" i="16" s="1"/>
  <c r="FB12" i="16"/>
  <c r="EY12" i="16"/>
  <c r="ES12" i="16"/>
  <c r="EU12" i="16" s="1"/>
  <c r="FB11" i="16"/>
  <c r="EY11" i="16"/>
  <c r="ES11" i="16"/>
  <c r="EU11" i="16" s="1"/>
  <c r="FB10" i="16"/>
  <c r="EY10" i="16"/>
  <c r="ES10" i="16"/>
  <c r="EU10" i="16" s="1"/>
  <c r="FB9" i="16"/>
  <c r="EY9" i="16"/>
  <c r="ES9" i="16"/>
  <c r="FB8" i="16"/>
  <c r="EY8" i="16"/>
  <c r="ES8" i="16"/>
  <c r="EU8" i="16" s="1"/>
  <c r="FB7" i="16"/>
  <c r="FB38" i="16" s="1"/>
  <c r="EY7" i="16"/>
  <c r="ES7" i="16"/>
  <c r="EU7" i="16" s="1"/>
  <c r="ES38" i="16" l="1"/>
  <c r="EU38" i="16"/>
  <c r="EU9" i="16"/>
  <c r="CF38" i="16" l="1"/>
  <c r="AE18" i="16" l="1"/>
  <c r="AE19" i="16"/>
  <c r="AE20" i="16"/>
  <c r="EK38" i="16"/>
  <c r="EJ38" i="16"/>
  <c r="EH38" i="16"/>
  <c r="EG38" i="16"/>
  <c r="ED38" i="16"/>
  <c r="EC38" i="16"/>
  <c r="DZ38" i="16"/>
  <c r="DW38" i="16"/>
  <c r="DV38" i="16"/>
  <c r="DT38" i="16"/>
  <c r="DS38" i="16"/>
  <c r="DQ38" i="16"/>
  <c r="DP38" i="16"/>
  <c r="DM38" i="16"/>
  <c r="DL38" i="16"/>
  <c r="DJ38" i="16"/>
  <c r="DI38" i="16"/>
  <c r="DG38" i="16"/>
  <c r="DF38" i="16"/>
  <c r="CZ38" i="16"/>
  <c r="CY38" i="16"/>
  <c r="CW38" i="16"/>
  <c r="CV38" i="16"/>
  <c r="CS38" i="16"/>
  <c r="CR38" i="16"/>
  <c r="CO38" i="16"/>
  <c r="CN38" i="16"/>
  <c r="CK38" i="16"/>
  <c r="CJ38" i="16"/>
  <c r="CH38" i="16"/>
  <c r="CG38" i="16"/>
  <c r="CD38" i="16"/>
  <c r="CC38" i="16"/>
  <c r="BZ38" i="16"/>
  <c r="CA38" i="16" s="1"/>
  <c r="BY38" i="16"/>
  <c r="BW38" i="16"/>
  <c r="BV38" i="16"/>
  <c r="BT38" i="16"/>
  <c r="BS38" i="16"/>
  <c r="BP38" i="16"/>
  <c r="BO38" i="16"/>
  <c r="BL38" i="16"/>
  <c r="BK38" i="16"/>
  <c r="BI38" i="16"/>
  <c r="BH38" i="16"/>
  <c r="BB38" i="16"/>
  <c r="BA38" i="16"/>
  <c r="AX38" i="16"/>
  <c r="AW38" i="16"/>
  <c r="AT38" i="16"/>
  <c r="AS38" i="16"/>
  <c r="AQ38" i="16"/>
  <c r="AP38" i="16"/>
  <c r="AN38" i="16"/>
  <c r="AM38" i="16"/>
  <c r="AJ38" i="16"/>
  <c r="AI38" i="16"/>
  <c r="AG38" i="16"/>
  <c r="AF38" i="16"/>
  <c r="AD38" i="16"/>
  <c r="AC38" i="16"/>
  <c r="Z38" i="16"/>
  <c r="Y38" i="16"/>
  <c r="V38" i="16"/>
  <c r="U38" i="16"/>
  <c r="O38" i="16"/>
  <c r="N38" i="16"/>
  <c r="L38" i="16"/>
  <c r="K38" i="16"/>
  <c r="I38" i="16"/>
  <c r="H38" i="16"/>
  <c r="F38" i="16"/>
  <c r="E38" i="16"/>
  <c r="G38" i="16" s="1"/>
  <c r="C38" i="16"/>
  <c r="B38" i="16"/>
  <c r="EL37" i="16"/>
  <c r="EE37" i="16"/>
  <c r="EA37" i="16"/>
  <c r="DX37" i="16"/>
  <c r="DU37" i="16"/>
  <c r="DR37" i="16"/>
  <c r="DN37" i="16"/>
  <c r="DK37" i="16"/>
  <c r="DH37" i="16"/>
  <c r="DD37" i="16"/>
  <c r="DA37" i="16"/>
  <c r="CX37" i="16"/>
  <c r="CT37" i="16"/>
  <c r="CP37" i="16"/>
  <c r="CL37" i="16"/>
  <c r="CI37" i="16"/>
  <c r="CE37" i="16"/>
  <c r="CA37" i="16"/>
  <c r="BX37" i="16"/>
  <c r="BU37" i="16"/>
  <c r="BQ37" i="16"/>
  <c r="BJ37" i="16"/>
  <c r="BF37" i="16"/>
  <c r="BC37" i="16"/>
  <c r="AY37" i="16"/>
  <c r="AU37" i="16"/>
  <c r="AR37" i="16"/>
  <c r="AO37" i="16"/>
  <c r="AK37" i="16"/>
  <c r="AH37" i="16"/>
  <c r="AE37" i="16"/>
  <c r="AA37" i="16"/>
  <c r="S37" i="16"/>
  <c r="P37" i="16"/>
  <c r="M37" i="16"/>
  <c r="J37" i="16"/>
  <c r="G37" i="16"/>
  <c r="D37" i="16"/>
  <c r="EL36" i="16"/>
  <c r="EE36" i="16"/>
  <c r="DY36" i="16"/>
  <c r="EA36" i="16" s="1"/>
  <c r="DX36" i="16"/>
  <c r="DU36" i="16"/>
  <c r="DR36" i="16"/>
  <c r="DN36" i="16"/>
  <c r="DK36" i="16"/>
  <c r="DH36" i="16"/>
  <c r="DD36" i="16"/>
  <c r="DA36" i="16"/>
  <c r="CX36" i="16"/>
  <c r="CT36" i="16"/>
  <c r="CP36" i="16"/>
  <c r="CL36" i="16"/>
  <c r="CI36" i="16"/>
  <c r="CE36" i="16"/>
  <c r="CA36" i="16"/>
  <c r="BX36" i="16"/>
  <c r="BU36" i="16"/>
  <c r="BQ36" i="16"/>
  <c r="BM36" i="16"/>
  <c r="BJ36" i="16"/>
  <c r="BF36" i="16"/>
  <c r="BC36" i="16"/>
  <c r="AY36" i="16"/>
  <c r="AU36" i="16"/>
  <c r="AR36" i="16"/>
  <c r="AO36" i="16"/>
  <c r="AK36" i="16"/>
  <c r="AH36" i="16"/>
  <c r="AE36" i="16"/>
  <c r="AA36" i="16"/>
  <c r="W36" i="16"/>
  <c r="S36" i="16"/>
  <c r="P36" i="16"/>
  <c r="M36" i="16"/>
  <c r="J36" i="16"/>
  <c r="G36" i="16"/>
  <c r="D36" i="16"/>
  <c r="EL35" i="16"/>
  <c r="EE35" i="16"/>
  <c r="DY35" i="16"/>
  <c r="EA35" i="16" s="1"/>
  <c r="DX35" i="16"/>
  <c r="DU35" i="16"/>
  <c r="DR35" i="16"/>
  <c r="DN35" i="16"/>
  <c r="DK35" i="16"/>
  <c r="DH35" i="16"/>
  <c r="DD35" i="16"/>
  <c r="DA35" i="16"/>
  <c r="CX35" i="16"/>
  <c r="CT35" i="16"/>
  <c r="CP35" i="16"/>
  <c r="CL35" i="16"/>
  <c r="CI35" i="16"/>
  <c r="CE35" i="16"/>
  <c r="CA35" i="16"/>
  <c r="BX35" i="16"/>
  <c r="BU35" i="16"/>
  <c r="BQ35" i="16"/>
  <c r="BM35" i="16"/>
  <c r="BJ35" i="16"/>
  <c r="BF35" i="16"/>
  <c r="BC35" i="16"/>
  <c r="AY35" i="16"/>
  <c r="AU35" i="16"/>
  <c r="AR35" i="16"/>
  <c r="AO35" i="16"/>
  <c r="AK35" i="16"/>
  <c r="AH35" i="16"/>
  <c r="AE35" i="16"/>
  <c r="AA35" i="16"/>
  <c r="W35" i="16"/>
  <c r="S35" i="16"/>
  <c r="P35" i="16"/>
  <c r="M35" i="16"/>
  <c r="J35" i="16"/>
  <c r="G35" i="16"/>
  <c r="D35" i="16"/>
  <c r="EL34" i="16"/>
  <c r="EE34" i="16"/>
  <c r="DY34" i="16"/>
  <c r="EA34" i="16" s="1"/>
  <c r="DX34" i="16"/>
  <c r="DU34" i="16"/>
  <c r="DR34" i="16"/>
  <c r="DN34" i="16"/>
  <c r="DK34" i="16"/>
  <c r="DH34" i="16"/>
  <c r="DD34" i="16"/>
  <c r="DA34" i="16"/>
  <c r="CX34" i="16"/>
  <c r="CT34" i="16"/>
  <c r="CP34" i="16"/>
  <c r="CL34" i="16"/>
  <c r="CI34" i="16"/>
  <c r="CE34" i="16"/>
  <c r="CA34" i="16"/>
  <c r="BX34" i="16"/>
  <c r="BU34" i="16"/>
  <c r="BQ34" i="16"/>
  <c r="BM34" i="16"/>
  <c r="BJ34" i="16"/>
  <c r="BF34" i="16"/>
  <c r="BC34" i="16"/>
  <c r="AY34" i="16"/>
  <c r="AU34" i="16"/>
  <c r="AR34" i="16"/>
  <c r="AO34" i="16"/>
  <c r="AK34" i="16"/>
  <c r="AH34" i="16"/>
  <c r="AE34" i="16"/>
  <c r="AA34" i="16"/>
  <c r="W34" i="16"/>
  <c r="S34" i="16"/>
  <c r="P34" i="16"/>
  <c r="M34" i="16"/>
  <c r="J34" i="16"/>
  <c r="G34" i="16"/>
  <c r="D34" i="16"/>
  <c r="EL33" i="16"/>
  <c r="EE33" i="16"/>
  <c r="DY33" i="16"/>
  <c r="EA33" i="16" s="1"/>
  <c r="DX33" i="16"/>
  <c r="DU33" i="16"/>
  <c r="DR33" i="16"/>
  <c r="DN33" i="16"/>
  <c r="DK33" i="16"/>
  <c r="DH33" i="16"/>
  <c r="DD33" i="16"/>
  <c r="DA33" i="16"/>
  <c r="CX33" i="16"/>
  <c r="CT33" i="16"/>
  <c r="CP33" i="16"/>
  <c r="CL33" i="16"/>
  <c r="CI33" i="16"/>
  <c r="CE33" i="16"/>
  <c r="CA33" i="16"/>
  <c r="BX33" i="16"/>
  <c r="BU33" i="16"/>
  <c r="BQ33" i="16"/>
  <c r="BM33" i="16"/>
  <c r="BJ33" i="16"/>
  <c r="BF33" i="16"/>
  <c r="BC33" i="16"/>
  <c r="AY33" i="16"/>
  <c r="AU33" i="16"/>
  <c r="AR33" i="16"/>
  <c r="AO33" i="16"/>
  <c r="AK33" i="16"/>
  <c r="AH33" i="16"/>
  <c r="AE33" i="16"/>
  <c r="AA33" i="16"/>
  <c r="W33" i="16"/>
  <c r="S33" i="16"/>
  <c r="P33" i="16"/>
  <c r="M33" i="16"/>
  <c r="J33" i="16"/>
  <c r="G33" i="16"/>
  <c r="D33" i="16"/>
  <c r="EL32" i="16"/>
  <c r="EE32" i="16"/>
  <c r="DY32" i="16"/>
  <c r="EA32" i="16" s="1"/>
  <c r="DX32" i="16"/>
  <c r="DU32" i="16"/>
  <c r="DR32" i="16"/>
  <c r="DN32" i="16"/>
  <c r="DK32" i="16"/>
  <c r="DH32" i="16"/>
  <c r="DD32" i="16"/>
  <c r="DA32" i="16"/>
  <c r="CX32" i="16"/>
  <c r="CT32" i="16"/>
  <c r="CP32" i="16"/>
  <c r="CL32" i="16"/>
  <c r="CI32" i="16"/>
  <c r="CE32" i="16"/>
  <c r="CA32" i="16"/>
  <c r="BX32" i="16"/>
  <c r="BU32" i="16"/>
  <c r="BQ32" i="16"/>
  <c r="BM32" i="16"/>
  <c r="BJ32" i="16"/>
  <c r="BF32" i="16"/>
  <c r="BC32" i="16"/>
  <c r="AY32" i="16"/>
  <c r="AU32" i="16"/>
  <c r="AR32" i="16"/>
  <c r="AO32" i="16"/>
  <c r="AK32" i="16"/>
  <c r="AH32" i="16"/>
  <c r="AE32" i="16"/>
  <c r="AA32" i="16"/>
  <c r="W32" i="16"/>
  <c r="S32" i="16"/>
  <c r="P32" i="16"/>
  <c r="M32" i="16"/>
  <c r="J32" i="16"/>
  <c r="G32" i="16"/>
  <c r="D32" i="16"/>
  <c r="EL31" i="16"/>
  <c r="EE31" i="16"/>
  <c r="DY31" i="16"/>
  <c r="EA31" i="16" s="1"/>
  <c r="DX31" i="16"/>
  <c r="DU31" i="16"/>
  <c r="DR31" i="16"/>
  <c r="DN31" i="16"/>
  <c r="DK31" i="16"/>
  <c r="DH31" i="16"/>
  <c r="DD31" i="16"/>
  <c r="DA31" i="16"/>
  <c r="CX31" i="16"/>
  <c r="CT31" i="16"/>
  <c r="CP31" i="16"/>
  <c r="CL31" i="16"/>
  <c r="CI31" i="16"/>
  <c r="CE31" i="16"/>
  <c r="CA31" i="16"/>
  <c r="BX31" i="16"/>
  <c r="BU31" i="16"/>
  <c r="BQ31" i="16"/>
  <c r="BM31" i="16"/>
  <c r="BJ31" i="16"/>
  <c r="BF31" i="16"/>
  <c r="BC31" i="16"/>
  <c r="AY31" i="16"/>
  <c r="AU31" i="16"/>
  <c r="AR31" i="16"/>
  <c r="AO31" i="16"/>
  <c r="AK31" i="16"/>
  <c r="AH31" i="16"/>
  <c r="AE31" i="16"/>
  <c r="AA31" i="16"/>
  <c r="W31" i="16"/>
  <c r="S31" i="16"/>
  <c r="P31" i="16"/>
  <c r="M31" i="16"/>
  <c r="J31" i="16"/>
  <c r="G31" i="16"/>
  <c r="D31" i="16"/>
  <c r="EL30" i="16"/>
  <c r="EE30" i="16"/>
  <c r="DY30" i="16"/>
  <c r="EA30" i="16" s="1"/>
  <c r="DX30" i="16"/>
  <c r="DU30" i="16"/>
  <c r="DR30" i="16"/>
  <c r="DN30" i="16"/>
  <c r="DK30" i="16"/>
  <c r="DH30" i="16"/>
  <c r="DD30" i="16"/>
  <c r="DA30" i="16"/>
  <c r="CX30" i="16"/>
  <c r="CT30" i="16"/>
  <c r="CP30" i="16"/>
  <c r="CL30" i="16"/>
  <c r="CI30" i="16"/>
  <c r="CE30" i="16"/>
  <c r="CA30" i="16"/>
  <c r="BX30" i="16"/>
  <c r="BU30" i="16"/>
  <c r="BQ30" i="16"/>
  <c r="BM30" i="16"/>
  <c r="BJ30" i="16"/>
  <c r="BF30" i="16"/>
  <c r="BC30" i="16"/>
  <c r="AY30" i="16"/>
  <c r="AU30" i="16"/>
  <c r="AR30" i="16"/>
  <c r="AO30" i="16"/>
  <c r="AK30" i="16"/>
  <c r="AH30" i="16"/>
  <c r="AE30" i="16"/>
  <c r="AA30" i="16"/>
  <c r="W30" i="16"/>
  <c r="S30" i="16"/>
  <c r="P30" i="16"/>
  <c r="M30" i="16"/>
  <c r="J30" i="16"/>
  <c r="G30" i="16"/>
  <c r="D30" i="16"/>
  <c r="EL29" i="16"/>
  <c r="EE29" i="16"/>
  <c r="DY29" i="16"/>
  <c r="EA29" i="16" s="1"/>
  <c r="DX29" i="16"/>
  <c r="DU29" i="16"/>
  <c r="DR29" i="16"/>
  <c r="DN29" i="16"/>
  <c r="DK29" i="16"/>
  <c r="DH29" i="16"/>
  <c r="DD29" i="16"/>
  <c r="DA29" i="16"/>
  <c r="CX29" i="16"/>
  <c r="CT29" i="16"/>
  <c r="CP29" i="16"/>
  <c r="CL29" i="16"/>
  <c r="CI29" i="16"/>
  <c r="CE29" i="16"/>
  <c r="CA29" i="16"/>
  <c r="BX29" i="16"/>
  <c r="BU29" i="16"/>
  <c r="BQ29" i="16"/>
  <c r="BM29" i="16"/>
  <c r="BJ29" i="16"/>
  <c r="BF29" i="16"/>
  <c r="BC29" i="16"/>
  <c r="AY29" i="16"/>
  <c r="AU29" i="16"/>
  <c r="AR29" i="16"/>
  <c r="AO29" i="16"/>
  <c r="AK29" i="16"/>
  <c r="AH29" i="16"/>
  <c r="AE29" i="16"/>
  <c r="AA29" i="16"/>
  <c r="W29" i="16"/>
  <c r="S29" i="16"/>
  <c r="P29" i="16"/>
  <c r="M29" i="16"/>
  <c r="J29" i="16"/>
  <c r="G29" i="16"/>
  <c r="D29" i="16"/>
  <c r="EL28" i="16"/>
  <c r="EE28" i="16"/>
  <c r="DY28" i="16"/>
  <c r="EA28" i="16" s="1"/>
  <c r="DX28" i="16"/>
  <c r="DU28" i="16"/>
  <c r="DR28" i="16"/>
  <c r="DN28" i="16"/>
  <c r="DK28" i="16"/>
  <c r="DH28" i="16"/>
  <c r="DD28" i="16"/>
  <c r="DA28" i="16"/>
  <c r="CX28" i="16"/>
  <c r="CT28" i="16"/>
  <c r="CP28" i="16"/>
  <c r="CL28" i="16"/>
  <c r="CI28" i="16"/>
  <c r="CE28" i="16"/>
  <c r="CA28" i="16"/>
  <c r="BX28" i="16"/>
  <c r="BU28" i="16"/>
  <c r="BQ28" i="16"/>
  <c r="BM28" i="16"/>
  <c r="BJ28" i="16"/>
  <c r="BF28" i="16"/>
  <c r="BC28" i="16"/>
  <c r="AY28" i="16"/>
  <c r="AU28" i="16"/>
  <c r="AR28" i="16"/>
  <c r="AO28" i="16"/>
  <c r="AK28" i="16"/>
  <c r="AH28" i="16"/>
  <c r="AE28" i="16"/>
  <c r="AA28" i="16"/>
  <c r="W28" i="16"/>
  <c r="S28" i="16"/>
  <c r="P28" i="16"/>
  <c r="M28" i="16"/>
  <c r="J28" i="16"/>
  <c r="G28" i="16"/>
  <c r="D28" i="16"/>
  <c r="EL27" i="16"/>
  <c r="EE27" i="16"/>
  <c r="DY27" i="16"/>
  <c r="EA27" i="16" s="1"/>
  <c r="DX27" i="16"/>
  <c r="DU27" i="16"/>
  <c r="DR27" i="16"/>
  <c r="DN27" i="16"/>
  <c r="DK27" i="16"/>
  <c r="DH27" i="16"/>
  <c r="DD27" i="16"/>
  <c r="DA27" i="16"/>
  <c r="CX27" i="16"/>
  <c r="CT27" i="16"/>
  <c r="CP27" i="16"/>
  <c r="CL27" i="16"/>
  <c r="CI27" i="16"/>
  <c r="CE27" i="16"/>
  <c r="CA27" i="16"/>
  <c r="BX27" i="16"/>
  <c r="BU27" i="16"/>
  <c r="BQ27" i="16"/>
  <c r="BM27" i="16"/>
  <c r="BJ27" i="16"/>
  <c r="BF27" i="16"/>
  <c r="BC27" i="16"/>
  <c r="AY27" i="16"/>
  <c r="AU27" i="16"/>
  <c r="AR27" i="16"/>
  <c r="AO27" i="16"/>
  <c r="AK27" i="16"/>
  <c r="AH27" i="16"/>
  <c r="AE27" i="16"/>
  <c r="AA27" i="16"/>
  <c r="W27" i="16"/>
  <c r="S27" i="16"/>
  <c r="P27" i="16"/>
  <c r="M27" i="16"/>
  <c r="J27" i="16"/>
  <c r="G27" i="16"/>
  <c r="D27" i="16"/>
  <c r="EL26" i="16"/>
  <c r="EE26" i="16"/>
  <c r="DY26" i="16"/>
  <c r="EA26" i="16" s="1"/>
  <c r="DX26" i="16"/>
  <c r="DU26" i="16"/>
  <c r="DR26" i="16"/>
  <c r="DN26" i="16"/>
  <c r="DK26" i="16"/>
  <c r="DH26" i="16"/>
  <c r="DD26" i="16"/>
  <c r="DA26" i="16"/>
  <c r="CX26" i="16"/>
  <c r="CT26" i="16"/>
  <c r="CP26" i="16"/>
  <c r="CL26" i="16"/>
  <c r="CI26" i="16"/>
  <c r="CE26" i="16"/>
  <c r="CA26" i="16"/>
  <c r="BX26" i="16"/>
  <c r="BU26" i="16"/>
  <c r="BQ26" i="16"/>
  <c r="BM26" i="16"/>
  <c r="BJ26" i="16"/>
  <c r="BF26" i="16"/>
  <c r="BC26" i="16"/>
  <c r="AY26" i="16"/>
  <c r="AU26" i="16"/>
  <c r="AR26" i="16"/>
  <c r="AO26" i="16"/>
  <c r="AK26" i="16"/>
  <c r="AH26" i="16"/>
  <c r="AE26" i="16"/>
  <c r="AA26" i="16"/>
  <c r="W26" i="16"/>
  <c r="S26" i="16"/>
  <c r="P26" i="16"/>
  <c r="M26" i="16"/>
  <c r="J26" i="16"/>
  <c r="G26" i="16"/>
  <c r="D26" i="16"/>
  <c r="EL25" i="16"/>
  <c r="EE25" i="16"/>
  <c r="DY25" i="16"/>
  <c r="EA25" i="16" s="1"/>
  <c r="DX25" i="16"/>
  <c r="DU25" i="16"/>
  <c r="DR25" i="16"/>
  <c r="DN25" i="16"/>
  <c r="DK25" i="16"/>
  <c r="DH25" i="16"/>
  <c r="DD25" i="16"/>
  <c r="DA25" i="16"/>
  <c r="CX25" i="16"/>
  <c r="CT25" i="16"/>
  <c r="CP25" i="16"/>
  <c r="CL25" i="16"/>
  <c r="CI25" i="16"/>
  <c r="CE25" i="16"/>
  <c r="CA25" i="16"/>
  <c r="BX25" i="16"/>
  <c r="BU25" i="16"/>
  <c r="BQ25" i="16"/>
  <c r="BM25" i="16"/>
  <c r="BJ25" i="16"/>
  <c r="BF25" i="16"/>
  <c r="BC25" i="16"/>
  <c r="AY25" i="16"/>
  <c r="AU25" i="16"/>
  <c r="AR25" i="16"/>
  <c r="AO25" i="16"/>
  <c r="AK25" i="16"/>
  <c r="AH25" i="16"/>
  <c r="AE25" i="16"/>
  <c r="AA25" i="16"/>
  <c r="W25" i="16"/>
  <c r="S25" i="16"/>
  <c r="P25" i="16"/>
  <c r="M25" i="16"/>
  <c r="J25" i="16"/>
  <c r="G25" i="16"/>
  <c r="D25" i="16"/>
  <c r="EL24" i="16"/>
  <c r="EE24" i="16"/>
  <c r="DY24" i="16"/>
  <c r="EA24" i="16" s="1"/>
  <c r="DX24" i="16"/>
  <c r="DU24" i="16"/>
  <c r="DR24" i="16"/>
  <c r="DN24" i="16"/>
  <c r="DK24" i="16"/>
  <c r="DH24" i="16"/>
  <c r="DD24" i="16"/>
  <c r="DA24" i="16"/>
  <c r="CX24" i="16"/>
  <c r="CT24" i="16"/>
  <c r="CP24" i="16"/>
  <c r="CL24" i="16"/>
  <c r="CI24" i="16"/>
  <c r="CE24" i="16"/>
  <c r="CA24" i="16"/>
  <c r="BX24" i="16"/>
  <c r="BU24" i="16"/>
  <c r="BQ24" i="16"/>
  <c r="BM24" i="16"/>
  <c r="BJ24" i="16"/>
  <c r="BF24" i="16"/>
  <c r="BC24" i="16"/>
  <c r="AY24" i="16"/>
  <c r="AU24" i="16"/>
  <c r="AR24" i="16"/>
  <c r="AO24" i="16"/>
  <c r="AK24" i="16"/>
  <c r="AH24" i="16"/>
  <c r="AE24" i="16"/>
  <c r="AA24" i="16"/>
  <c r="W24" i="16"/>
  <c r="S24" i="16"/>
  <c r="P24" i="16"/>
  <c r="M24" i="16"/>
  <c r="J24" i="16"/>
  <c r="G24" i="16"/>
  <c r="D24" i="16"/>
  <c r="EL23" i="16"/>
  <c r="EE23" i="16"/>
  <c r="DY23" i="16"/>
  <c r="EA23" i="16" s="1"/>
  <c r="DX23" i="16"/>
  <c r="DU23" i="16"/>
  <c r="DR23" i="16"/>
  <c r="DN23" i="16"/>
  <c r="DK23" i="16"/>
  <c r="DH23" i="16"/>
  <c r="DD23" i="16"/>
  <c r="DA23" i="16"/>
  <c r="CX23" i="16"/>
  <c r="CT23" i="16"/>
  <c r="CP23" i="16"/>
  <c r="CL23" i="16"/>
  <c r="CI23" i="16"/>
  <c r="CE23" i="16"/>
  <c r="CA23" i="16"/>
  <c r="BX23" i="16"/>
  <c r="BU23" i="16"/>
  <c r="BQ23" i="16"/>
  <c r="BM23" i="16"/>
  <c r="BJ23" i="16"/>
  <c r="BF23" i="16"/>
  <c r="BC23" i="16"/>
  <c r="AY23" i="16"/>
  <c r="AU23" i="16"/>
  <c r="AR23" i="16"/>
  <c r="AO23" i="16"/>
  <c r="AK23" i="16"/>
  <c r="AH23" i="16"/>
  <c r="AE23" i="16"/>
  <c r="AA23" i="16"/>
  <c r="W23" i="16"/>
  <c r="S23" i="16"/>
  <c r="P23" i="16"/>
  <c r="M23" i="16"/>
  <c r="J23" i="16"/>
  <c r="G23" i="16"/>
  <c r="D23" i="16"/>
  <c r="EL22" i="16"/>
  <c r="EE22" i="16"/>
  <c r="DY22" i="16"/>
  <c r="EA22" i="16" s="1"/>
  <c r="DX22" i="16"/>
  <c r="DU22" i="16"/>
  <c r="DR22" i="16"/>
  <c r="DN22" i="16"/>
  <c r="DK22" i="16"/>
  <c r="DH22" i="16"/>
  <c r="DD22" i="16"/>
  <c r="DA22" i="16"/>
  <c r="CX22" i="16"/>
  <c r="CT22" i="16"/>
  <c r="CP22" i="16"/>
  <c r="CL22" i="16"/>
  <c r="CI22" i="16"/>
  <c r="CE22" i="16"/>
  <c r="CA22" i="16"/>
  <c r="BX22" i="16"/>
  <c r="BU22" i="16"/>
  <c r="BQ22" i="16"/>
  <c r="BM22" i="16"/>
  <c r="BJ22" i="16"/>
  <c r="BF22" i="16"/>
  <c r="BC22" i="16"/>
  <c r="AY22" i="16"/>
  <c r="AU22" i="16"/>
  <c r="AR22" i="16"/>
  <c r="AO22" i="16"/>
  <c r="AK22" i="16"/>
  <c r="AH22" i="16"/>
  <c r="AE22" i="16"/>
  <c r="AA22" i="16"/>
  <c r="W22" i="16"/>
  <c r="S22" i="16"/>
  <c r="P22" i="16"/>
  <c r="M22" i="16"/>
  <c r="J22" i="16"/>
  <c r="G22" i="16"/>
  <c r="D22" i="16"/>
  <c r="EL21" i="16"/>
  <c r="EE21" i="16"/>
  <c r="DY21" i="16"/>
  <c r="EA21" i="16" s="1"/>
  <c r="DX21" i="16"/>
  <c r="DU21" i="16"/>
  <c r="DR21" i="16"/>
  <c r="DN21" i="16"/>
  <c r="DK21" i="16"/>
  <c r="DH21" i="16"/>
  <c r="DD21" i="16"/>
  <c r="DA21" i="16"/>
  <c r="CT21" i="16"/>
  <c r="CP21" i="16"/>
  <c r="CL21" i="16"/>
  <c r="CI21" i="16"/>
  <c r="CE21" i="16"/>
  <c r="CA21" i="16"/>
  <c r="BX21" i="16"/>
  <c r="BU21" i="16"/>
  <c r="BQ21" i="16"/>
  <c r="BM21" i="16"/>
  <c r="BJ21" i="16"/>
  <c r="BF21" i="16"/>
  <c r="BC21" i="16"/>
  <c r="AY21" i="16"/>
  <c r="AU21" i="16"/>
  <c r="AR21" i="16"/>
  <c r="AO21" i="16"/>
  <c r="AK21" i="16"/>
  <c r="AH21" i="16"/>
  <c r="AE21" i="16"/>
  <c r="AA21" i="16"/>
  <c r="W21" i="16"/>
  <c r="S21" i="16"/>
  <c r="P21" i="16"/>
  <c r="M21" i="16"/>
  <c r="J21" i="16"/>
  <c r="G21" i="16"/>
  <c r="D21" i="16"/>
  <c r="EL20" i="16"/>
  <c r="EE20" i="16"/>
  <c r="DY20" i="16"/>
  <c r="EA20" i="16" s="1"/>
  <c r="DX20" i="16"/>
  <c r="DU20" i="16"/>
  <c r="DR20" i="16"/>
  <c r="DN20" i="16"/>
  <c r="DK20" i="16"/>
  <c r="DH20" i="16"/>
  <c r="DD20" i="16"/>
  <c r="DA20" i="16"/>
  <c r="CT20" i="16"/>
  <c r="CP20" i="16"/>
  <c r="CL20" i="16"/>
  <c r="CI20" i="16"/>
  <c r="CE20" i="16"/>
  <c r="CA20" i="16"/>
  <c r="BX20" i="16"/>
  <c r="BU20" i="16"/>
  <c r="BQ20" i="16"/>
  <c r="BM20" i="16"/>
  <c r="BJ20" i="16"/>
  <c r="BF20" i="16"/>
  <c r="BC20" i="16"/>
  <c r="AY20" i="16"/>
  <c r="AU20" i="16"/>
  <c r="AR20" i="16"/>
  <c r="AO20" i="16"/>
  <c r="AK20" i="16"/>
  <c r="AH20" i="16"/>
  <c r="AA20" i="16"/>
  <c r="W20" i="16"/>
  <c r="S20" i="16"/>
  <c r="P20" i="16"/>
  <c r="M20" i="16"/>
  <c r="J20" i="16"/>
  <c r="G20" i="16"/>
  <c r="D20" i="16"/>
  <c r="EL19" i="16"/>
  <c r="EE19" i="16"/>
  <c r="DY19" i="16"/>
  <c r="EA19" i="16" s="1"/>
  <c r="DX19" i="16"/>
  <c r="DU19" i="16"/>
  <c r="DR19" i="16"/>
  <c r="DN19" i="16"/>
  <c r="DK19" i="16"/>
  <c r="DH19" i="16"/>
  <c r="DD19" i="16"/>
  <c r="DA19" i="16"/>
  <c r="CT19" i="16"/>
  <c r="CP19" i="16"/>
  <c r="CL19" i="16"/>
  <c r="CI19" i="16"/>
  <c r="CE19" i="16"/>
  <c r="CA19" i="16"/>
  <c r="BX19" i="16"/>
  <c r="BU19" i="16"/>
  <c r="BQ19" i="16"/>
  <c r="BM19" i="16"/>
  <c r="BJ19" i="16"/>
  <c r="BF19" i="16"/>
  <c r="BC19" i="16"/>
  <c r="AY19" i="16"/>
  <c r="AU19" i="16"/>
  <c r="AR19" i="16"/>
  <c r="AO19" i="16"/>
  <c r="AK19" i="16"/>
  <c r="AH19" i="16"/>
  <c r="AA19" i="16"/>
  <c r="W19" i="16"/>
  <c r="S19" i="16"/>
  <c r="P19" i="16"/>
  <c r="M19" i="16"/>
  <c r="J19" i="16"/>
  <c r="G19" i="16"/>
  <c r="D19" i="16"/>
  <c r="EL18" i="16"/>
  <c r="EE18" i="16"/>
  <c r="DY18" i="16"/>
  <c r="EA18" i="16" s="1"/>
  <c r="DX18" i="16"/>
  <c r="DU18" i="16"/>
  <c r="DR18" i="16"/>
  <c r="DN18" i="16"/>
  <c r="DK18" i="16"/>
  <c r="DH18" i="16"/>
  <c r="DD18" i="16"/>
  <c r="DA18" i="16"/>
  <c r="CT18" i="16"/>
  <c r="CP18" i="16"/>
  <c r="CL18" i="16"/>
  <c r="CI18" i="16"/>
  <c r="CE18" i="16"/>
  <c r="CA18" i="16"/>
  <c r="BX18" i="16"/>
  <c r="BU18" i="16"/>
  <c r="BQ18" i="16"/>
  <c r="BM18" i="16"/>
  <c r="BJ18" i="16"/>
  <c r="BF18" i="16"/>
  <c r="BC18" i="16"/>
  <c r="AY18" i="16"/>
  <c r="AU18" i="16"/>
  <c r="AR18" i="16"/>
  <c r="AO18" i="16"/>
  <c r="AK18" i="16"/>
  <c r="AH18" i="16"/>
  <c r="AA18" i="16"/>
  <c r="W18" i="16"/>
  <c r="S18" i="16"/>
  <c r="P18" i="16"/>
  <c r="M18" i="16"/>
  <c r="J18" i="16"/>
  <c r="G18" i="16"/>
  <c r="D18" i="16"/>
  <c r="EL17" i="16"/>
  <c r="EE17" i="16"/>
  <c r="DY17" i="16"/>
  <c r="EA17" i="16" s="1"/>
  <c r="DX17" i="16"/>
  <c r="DU17" i="16"/>
  <c r="DR17" i="16"/>
  <c r="DN17" i="16"/>
  <c r="DK17" i="16"/>
  <c r="DH17" i="16"/>
  <c r="DD17" i="16"/>
  <c r="DA17" i="16"/>
  <c r="CT17" i="16"/>
  <c r="CP17" i="16"/>
  <c r="CL17" i="16"/>
  <c r="CI17" i="16"/>
  <c r="CE17" i="16"/>
  <c r="CA17" i="16"/>
  <c r="BX17" i="16"/>
  <c r="BU17" i="16"/>
  <c r="BQ17" i="16"/>
  <c r="BM17" i="16"/>
  <c r="BJ17" i="16"/>
  <c r="BF17" i="16"/>
  <c r="BC17" i="16"/>
  <c r="AY17" i="16"/>
  <c r="AU17" i="16"/>
  <c r="AR17" i="16"/>
  <c r="AO17" i="16"/>
  <c r="AK17" i="16"/>
  <c r="AH17" i="16"/>
  <c r="AE17" i="16"/>
  <c r="AA17" i="16"/>
  <c r="W17" i="16"/>
  <c r="S17" i="16"/>
  <c r="P17" i="16"/>
  <c r="M17" i="16"/>
  <c r="J17" i="16"/>
  <c r="G17" i="16"/>
  <c r="D17" i="16"/>
  <c r="EL16" i="16"/>
  <c r="EE16" i="16"/>
  <c r="DY16" i="16"/>
  <c r="EA16" i="16" s="1"/>
  <c r="DX16" i="16"/>
  <c r="DU16" i="16"/>
  <c r="DR16" i="16"/>
  <c r="DN16" i="16"/>
  <c r="DK16" i="16"/>
  <c r="DH16" i="16"/>
  <c r="DD16" i="16"/>
  <c r="DA16" i="16"/>
  <c r="CT16" i="16"/>
  <c r="CP16" i="16"/>
  <c r="CL16" i="16"/>
  <c r="CI16" i="16"/>
  <c r="CE16" i="16"/>
  <c r="CA16" i="16"/>
  <c r="BX16" i="16"/>
  <c r="BU16" i="16"/>
  <c r="BQ16" i="16"/>
  <c r="BM16" i="16"/>
  <c r="BJ16" i="16"/>
  <c r="BF16" i="16"/>
  <c r="BC16" i="16"/>
  <c r="AY16" i="16"/>
  <c r="AU16" i="16"/>
  <c r="AR16" i="16"/>
  <c r="AO16" i="16"/>
  <c r="AK16" i="16"/>
  <c r="AH16" i="16"/>
  <c r="AE16" i="16"/>
  <c r="AA16" i="16"/>
  <c r="W16" i="16"/>
  <c r="S16" i="16"/>
  <c r="P16" i="16"/>
  <c r="M16" i="16"/>
  <c r="J16" i="16"/>
  <c r="G16" i="16"/>
  <c r="D16" i="16"/>
  <c r="EL15" i="16"/>
  <c r="EE15" i="16"/>
  <c r="DY15" i="16"/>
  <c r="EA15" i="16" s="1"/>
  <c r="DX15" i="16"/>
  <c r="DU15" i="16"/>
  <c r="DR15" i="16"/>
  <c r="DN15" i="16"/>
  <c r="DK15" i="16"/>
  <c r="DH15" i="16"/>
  <c r="DD15" i="16"/>
  <c r="DA15" i="16"/>
  <c r="CT15" i="16"/>
  <c r="CP15" i="16"/>
  <c r="CL15" i="16"/>
  <c r="CI15" i="16"/>
  <c r="CE15" i="16"/>
  <c r="CA15" i="16"/>
  <c r="BX15" i="16"/>
  <c r="BU15" i="16"/>
  <c r="BQ15" i="16"/>
  <c r="BM15" i="16"/>
  <c r="BJ15" i="16"/>
  <c r="BF15" i="16"/>
  <c r="BC15" i="16"/>
  <c r="AY15" i="16"/>
  <c r="AU15" i="16"/>
  <c r="AR15" i="16"/>
  <c r="AO15" i="16"/>
  <c r="AK15" i="16"/>
  <c r="AH15" i="16"/>
  <c r="AE15" i="16"/>
  <c r="AA15" i="16"/>
  <c r="W15" i="16"/>
  <c r="S15" i="16"/>
  <c r="P15" i="16"/>
  <c r="M15" i="16"/>
  <c r="J15" i="16"/>
  <c r="G15" i="16"/>
  <c r="D15" i="16"/>
  <c r="EL14" i="16"/>
  <c r="EE14" i="16"/>
  <c r="DY14" i="16"/>
  <c r="EA14" i="16" s="1"/>
  <c r="DX14" i="16"/>
  <c r="DU14" i="16"/>
  <c r="DR14" i="16"/>
  <c r="DN14" i="16"/>
  <c r="DK14" i="16"/>
  <c r="DH14" i="16"/>
  <c r="DD14" i="16"/>
  <c r="DA14" i="16"/>
  <c r="CT14" i="16"/>
  <c r="CP14" i="16"/>
  <c r="CL14" i="16"/>
  <c r="CI14" i="16"/>
  <c r="CE14" i="16"/>
  <c r="CA14" i="16"/>
  <c r="BX14" i="16"/>
  <c r="BU14" i="16"/>
  <c r="BQ14" i="16"/>
  <c r="BM14" i="16"/>
  <c r="BJ14" i="16"/>
  <c r="BF14" i="16"/>
  <c r="BC14" i="16"/>
  <c r="AY14" i="16"/>
  <c r="AU14" i="16"/>
  <c r="AR14" i="16"/>
  <c r="AO14" i="16"/>
  <c r="AK14" i="16"/>
  <c r="AH14" i="16"/>
  <c r="AE14" i="16"/>
  <c r="AA14" i="16"/>
  <c r="W14" i="16"/>
  <c r="S14" i="16"/>
  <c r="P14" i="16"/>
  <c r="M14" i="16"/>
  <c r="J14" i="16"/>
  <c r="G14" i="16"/>
  <c r="D14" i="16"/>
  <c r="EL13" i="16"/>
  <c r="EE13" i="16"/>
  <c r="DY13" i="16"/>
  <c r="EA13" i="16" s="1"/>
  <c r="DX13" i="16"/>
  <c r="DU13" i="16"/>
  <c r="DR13" i="16"/>
  <c r="DN13" i="16"/>
  <c r="DK13" i="16"/>
  <c r="DH13" i="16"/>
  <c r="DD13" i="16"/>
  <c r="DA13" i="16"/>
  <c r="CT13" i="16"/>
  <c r="CP13" i="16"/>
  <c r="CL13" i="16"/>
  <c r="CI13" i="16"/>
  <c r="CE13" i="16"/>
  <c r="CA13" i="16"/>
  <c r="BX13" i="16"/>
  <c r="BU13" i="16"/>
  <c r="BQ13" i="16"/>
  <c r="BM13" i="16"/>
  <c r="BJ13" i="16"/>
  <c r="BF13" i="16"/>
  <c r="BC13" i="16"/>
  <c r="AY13" i="16"/>
  <c r="AU13" i="16"/>
  <c r="AR13" i="16"/>
  <c r="AO13" i="16"/>
  <c r="AK13" i="16"/>
  <c r="AH13" i="16"/>
  <c r="AE13" i="16"/>
  <c r="AA13" i="16"/>
  <c r="W13" i="16"/>
  <c r="S13" i="16"/>
  <c r="P13" i="16"/>
  <c r="M13" i="16"/>
  <c r="J13" i="16"/>
  <c r="G13" i="16"/>
  <c r="D13" i="16"/>
  <c r="EL12" i="16"/>
  <c r="EE12" i="16"/>
  <c r="DY12" i="16"/>
  <c r="EA12" i="16" s="1"/>
  <c r="DX12" i="16"/>
  <c r="DU12" i="16"/>
  <c r="DR12" i="16"/>
  <c r="DN12" i="16"/>
  <c r="DK12" i="16"/>
  <c r="DH12" i="16"/>
  <c r="DD12" i="16"/>
  <c r="DA12" i="16"/>
  <c r="CT12" i="16"/>
  <c r="CP12" i="16"/>
  <c r="CL12" i="16"/>
  <c r="CI12" i="16"/>
  <c r="CE12" i="16"/>
  <c r="CA12" i="16"/>
  <c r="BX12" i="16"/>
  <c r="BU12" i="16"/>
  <c r="BQ12" i="16"/>
  <c r="BM12" i="16"/>
  <c r="BJ12" i="16"/>
  <c r="BF12" i="16"/>
  <c r="BC12" i="16"/>
  <c r="AY12" i="16"/>
  <c r="AU12" i="16"/>
  <c r="AR12" i="16"/>
  <c r="AO12" i="16"/>
  <c r="AK12" i="16"/>
  <c r="AH12" i="16"/>
  <c r="AE12" i="16"/>
  <c r="AA12" i="16"/>
  <c r="W12" i="16"/>
  <c r="S12" i="16"/>
  <c r="P12" i="16"/>
  <c r="M12" i="16"/>
  <c r="J12" i="16"/>
  <c r="G12" i="16"/>
  <c r="D12" i="16"/>
  <c r="EL11" i="16"/>
  <c r="EE11" i="16"/>
  <c r="DY11" i="16"/>
  <c r="EA11" i="16" s="1"/>
  <c r="DX11" i="16"/>
  <c r="DU11" i="16"/>
  <c r="DR11" i="16"/>
  <c r="DN11" i="16"/>
  <c r="DK11" i="16"/>
  <c r="DH11" i="16"/>
  <c r="DD11" i="16"/>
  <c r="DA11" i="16"/>
  <c r="CT11" i="16"/>
  <c r="CP11" i="16"/>
  <c r="CL11" i="16"/>
  <c r="CI11" i="16"/>
  <c r="CE11" i="16"/>
  <c r="CA11" i="16"/>
  <c r="BX11" i="16"/>
  <c r="BU11" i="16"/>
  <c r="BQ11" i="16"/>
  <c r="BM11" i="16"/>
  <c r="BJ11" i="16"/>
  <c r="BF11" i="16"/>
  <c r="BC11" i="16"/>
  <c r="AY11" i="16"/>
  <c r="AU11" i="16"/>
  <c r="AR11" i="16"/>
  <c r="AO11" i="16"/>
  <c r="AK11" i="16"/>
  <c r="AH11" i="16"/>
  <c r="AE11" i="16"/>
  <c r="AA11" i="16"/>
  <c r="W11" i="16"/>
  <c r="S11" i="16"/>
  <c r="P11" i="16"/>
  <c r="M11" i="16"/>
  <c r="J11" i="16"/>
  <c r="G11" i="16"/>
  <c r="D11" i="16"/>
  <c r="EL10" i="16"/>
  <c r="EE10" i="16"/>
  <c r="DY10" i="16"/>
  <c r="EA10" i="16" s="1"/>
  <c r="DX10" i="16"/>
  <c r="DU10" i="16"/>
  <c r="DR10" i="16"/>
  <c r="DK10" i="16"/>
  <c r="DH10" i="16"/>
  <c r="DD10" i="16"/>
  <c r="DA10" i="16"/>
  <c r="CT10" i="16"/>
  <c r="CP10" i="16"/>
  <c r="CL10" i="16"/>
  <c r="CI10" i="16"/>
  <c r="CE10" i="16"/>
  <c r="CA10" i="16"/>
  <c r="BX10" i="16"/>
  <c r="BU10" i="16"/>
  <c r="BQ10" i="16"/>
  <c r="BM10" i="16"/>
  <c r="BJ10" i="16"/>
  <c r="BF10" i="16"/>
  <c r="BC10" i="16"/>
  <c r="AY10" i="16"/>
  <c r="AU10" i="16"/>
  <c r="AR10" i="16"/>
  <c r="AO10" i="16"/>
  <c r="AK10" i="16"/>
  <c r="AH10" i="16"/>
  <c r="AE10" i="16"/>
  <c r="AA10" i="16"/>
  <c r="W10" i="16"/>
  <c r="S10" i="16"/>
  <c r="P10" i="16"/>
  <c r="M10" i="16"/>
  <c r="J10" i="16"/>
  <c r="G10" i="16"/>
  <c r="D10" i="16"/>
  <c r="EL9" i="16"/>
  <c r="EE9" i="16"/>
  <c r="DY9" i="16"/>
  <c r="EA9" i="16" s="1"/>
  <c r="DX9" i="16"/>
  <c r="DU9" i="16"/>
  <c r="DR9" i="16"/>
  <c r="DK9" i="16"/>
  <c r="DH9" i="16"/>
  <c r="DD9" i="16"/>
  <c r="DA9" i="16"/>
  <c r="CT9" i="16"/>
  <c r="CP9" i="16"/>
  <c r="CL9" i="16"/>
  <c r="CI9" i="16"/>
  <c r="CE9" i="16"/>
  <c r="CA9" i="16"/>
  <c r="BX9" i="16"/>
  <c r="BU9" i="16"/>
  <c r="BQ9" i="16"/>
  <c r="BM9" i="16"/>
  <c r="BJ9" i="16"/>
  <c r="BF9" i="16"/>
  <c r="BC9" i="16"/>
  <c r="AY9" i="16"/>
  <c r="AU9" i="16"/>
  <c r="AR9" i="16"/>
  <c r="AO9" i="16"/>
  <c r="AK9" i="16"/>
  <c r="AH9" i="16"/>
  <c r="AE9" i="16"/>
  <c r="AA9" i="16"/>
  <c r="W9" i="16"/>
  <c r="S9" i="16"/>
  <c r="P9" i="16"/>
  <c r="M9" i="16"/>
  <c r="J9" i="16"/>
  <c r="G9" i="16"/>
  <c r="D9" i="16"/>
  <c r="EL8" i="16"/>
  <c r="EE8" i="16"/>
  <c r="DY8" i="16"/>
  <c r="EA8" i="16" s="1"/>
  <c r="DX8" i="16"/>
  <c r="DU8" i="16"/>
  <c r="DR8" i="16"/>
  <c r="DK8" i="16"/>
  <c r="DH8" i="16"/>
  <c r="DD8" i="16"/>
  <c r="DA8" i="16"/>
  <c r="CT8" i="16"/>
  <c r="CP8" i="16"/>
  <c r="CL8" i="16"/>
  <c r="CI8" i="16"/>
  <c r="CE8" i="16"/>
  <c r="CA8" i="16"/>
  <c r="BX8" i="16"/>
  <c r="BU8" i="16"/>
  <c r="BQ8" i="16"/>
  <c r="BM8" i="16"/>
  <c r="BJ8" i="16"/>
  <c r="BF8" i="16"/>
  <c r="BC8" i="16"/>
  <c r="AY8" i="16"/>
  <c r="AU8" i="16"/>
  <c r="AR8" i="16"/>
  <c r="AO8" i="16"/>
  <c r="AK8" i="16"/>
  <c r="AH8" i="16"/>
  <c r="AE8" i="16"/>
  <c r="AA8" i="16"/>
  <c r="W8" i="16"/>
  <c r="S8" i="16"/>
  <c r="P8" i="16"/>
  <c r="M8" i="16"/>
  <c r="J8" i="16"/>
  <c r="G8" i="16"/>
  <c r="D8" i="16"/>
  <c r="EL7" i="16"/>
  <c r="EE7" i="16"/>
  <c r="DY7" i="16"/>
  <c r="EA7" i="16" s="1"/>
  <c r="DX7" i="16"/>
  <c r="DU7" i="16"/>
  <c r="DR7" i="16"/>
  <c r="DK7" i="16"/>
  <c r="DH7" i="16"/>
  <c r="DD7" i="16"/>
  <c r="DA7" i="16"/>
  <c r="CT7" i="16"/>
  <c r="CP7" i="16"/>
  <c r="CL7" i="16"/>
  <c r="CI7" i="16"/>
  <c r="CE7" i="16"/>
  <c r="CA7" i="16"/>
  <c r="BX7" i="16"/>
  <c r="BU7" i="16"/>
  <c r="BQ7" i="16"/>
  <c r="BM7" i="16"/>
  <c r="BJ7" i="16"/>
  <c r="BF7" i="16"/>
  <c r="BC7" i="16"/>
  <c r="AY7" i="16"/>
  <c r="AU7" i="16"/>
  <c r="AR7" i="16"/>
  <c r="AO7" i="16"/>
  <c r="AK7" i="16"/>
  <c r="AH7" i="16"/>
  <c r="AE7" i="16"/>
  <c r="AA7" i="16"/>
  <c r="W7" i="16"/>
  <c r="S7" i="16"/>
  <c r="P7" i="16"/>
  <c r="M7" i="16"/>
  <c r="J7" i="16"/>
  <c r="G7" i="16"/>
  <c r="D7" i="16"/>
  <c r="CL38" i="16" l="1"/>
  <c r="EI38" i="16"/>
  <c r="DR38" i="16"/>
  <c r="AY38" i="16"/>
  <c r="CE38" i="16"/>
  <c r="BQ38" i="16"/>
  <c r="AK38" i="16"/>
  <c r="CT38" i="16"/>
  <c r="AE38" i="16"/>
  <c r="DX38" i="16"/>
  <c r="DK38" i="16"/>
  <c r="EL38" i="16"/>
  <c r="EE38" i="16"/>
  <c r="DU38" i="16"/>
  <c r="DN38" i="16"/>
  <c r="DH38" i="16"/>
  <c r="DA38" i="16"/>
  <c r="CX38" i="16"/>
  <c r="CP38" i="16"/>
  <c r="CI38" i="16"/>
  <c r="BX38" i="16"/>
  <c r="BU38" i="16"/>
  <c r="BM38" i="16"/>
  <c r="BJ38" i="16"/>
  <c r="BC38" i="16"/>
  <c r="AU38" i="16"/>
  <c r="AR38" i="16"/>
  <c r="AO38" i="16"/>
  <c r="AH38" i="16"/>
  <c r="AA38" i="16"/>
  <c r="W38" i="16"/>
  <c r="P38" i="16"/>
  <c r="M38" i="16"/>
  <c r="J38" i="16"/>
  <c r="D38" i="16"/>
  <c r="DY38" i="16"/>
  <c r="EA38" i="16" s="1"/>
  <c r="CE24" i="15" l="1"/>
  <c r="CE25" i="15"/>
  <c r="CE26" i="15"/>
  <c r="CE27" i="15"/>
  <c r="CO38" i="15"/>
  <c r="CN38" i="15"/>
  <c r="CP37" i="15"/>
  <c r="CP36" i="15"/>
  <c r="CP35" i="15"/>
  <c r="CP34" i="15"/>
  <c r="CP33" i="15"/>
  <c r="CP32" i="15"/>
  <c r="CP31" i="15"/>
  <c r="CP30" i="15"/>
  <c r="CP29" i="15"/>
  <c r="CP28" i="15"/>
  <c r="CP27" i="15"/>
  <c r="CP26" i="15"/>
  <c r="CP25" i="15"/>
  <c r="CP24" i="15"/>
  <c r="CP23" i="15"/>
  <c r="CP22" i="15"/>
  <c r="CP21" i="15"/>
  <c r="CP20" i="15"/>
  <c r="CP19" i="15"/>
  <c r="CP18" i="15"/>
  <c r="CP17" i="15"/>
  <c r="CP16" i="15"/>
  <c r="CP15" i="15"/>
  <c r="CP14" i="15"/>
  <c r="CP13" i="15"/>
  <c r="CP12" i="15"/>
  <c r="CP11" i="15"/>
  <c r="CP10" i="15"/>
  <c r="CP9" i="15"/>
  <c r="CP8" i="15"/>
  <c r="CP7" i="15"/>
  <c r="CT7" i="15"/>
  <c r="DA7" i="15"/>
  <c r="CT8" i="15"/>
  <c r="DA8" i="15"/>
  <c r="CT9" i="15"/>
  <c r="DA9" i="15"/>
  <c r="CT10" i="15"/>
  <c r="DA10" i="15"/>
  <c r="CT11" i="15"/>
  <c r="DA11" i="15"/>
  <c r="CT12" i="15"/>
  <c r="DA12" i="15"/>
  <c r="CT13" i="15"/>
  <c r="DA13" i="15"/>
  <c r="CT14" i="15"/>
  <c r="DA14" i="15"/>
  <c r="CT15" i="15"/>
  <c r="DA15" i="15"/>
  <c r="CT16" i="15"/>
  <c r="DA16" i="15"/>
  <c r="CT17" i="15"/>
  <c r="DA17" i="15"/>
  <c r="CT18" i="15"/>
  <c r="DA18" i="15"/>
  <c r="CT19" i="15"/>
  <c r="DA19" i="15"/>
  <c r="CT20" i="15"/>
  <c r="DA20" i="15"/>
  <c r="CT21" i="15"/>
  <c r="DA21" i="15"/>
  <c r="CT22" i="15"/>
  <c r="CX22" i="15"/>
  <c r="DA22" i="15"/>
  <c r="CT23" i="15"/>
  <c r="CX23" i="15"/>
  <c r="DA23" i="15"/>
  <c r="CT24" i="15"/>
  <c r="CX24" i="15"/>
  <c r="DA24" i="15"/>
  <c r="CT25" i="15"/>
  <c r="CX25" i="15"/>
  <c r="DA25" i="15"/>
  <c r="CT26" i="15"/>
  <c r="CX26" i="15"/>
  <c r="DA26" i="15"/>
  <c r="CT27" i="15"/>
  <c r="CX27" i="15"/>
  <c r="DA27" i="15"/>
  <c r="CT28" i="15"/>
  <c r="CX28" i="15"/>
  <c r="DA28" i="15"/>
  <c r="CT29" i="15"/>
  <c r="CX29" i="15"/>
  <c r="DA29" i="15"/>
  <c r="CT30" i="15"/>
  <c r="CX30" i="15"/>
  <c r="DA30" i="15"/>
  <c r="CT31" i="15"/>
  <c r="CX31" i="15"/>
  <c r="DA31" i="15"/>
  <c r="CT32" i="15"/>
  <c r="CX32" i="15"/>
  <c r="DA32" i="15"/>
  <c r="CT33" i="15"/>
  <c r="CX33" i="15"/>
  <c r="DA33" i="15"/>
  <c r="CT34" i="15"/>
  <c r="CX34" i="15"/>
  <c r="DA34" i="15"/>
  <c r="CT35" i="15"/>
  <c r="CX35" i="15"/>
  <c r="DA35" i="15"/>
  <c r="CT36" i="15"/>
  <c r="CX36" i="15"/>
  <c r="DA36" i="15"/>
  <c r="CT37" i="15"/>
  <c r="CX37" i="15"/>
  <c r="DA37" i="15"/>
  <c r="CR38" i="15"/>
  <c r="CS38" i="15"/>
  <c r="CV38" i="15"/>
  <c r="CW38" i="15"/>
  <c r="CY38" i="15"/>
  <c r="CZ38" i="15"/>
  <c r="BJ22" i="15"/>
  <c r="BJ23" i="15"/>
  <c r="CT38" i="15" l="1"/>
  <c r="CX38" i="15"/>
  <c r="DA38" i="15"/>
  <c r="CP38" i="15"/>
  <c r="EK38" i="15"/>
  <c r="EJ38" i="15"/>
  <c r="EH38" i="15"/>
  <c r="EG38" i="15"/>
  <c r="ED38" i="15"/>
  <c r="EC38" i="15"/>
  <c r="EL37" i="15"/>
  <c r="EE37" i="15"/>
  <c r="EL36" i="15"/>
  <c r="EE36" i="15"/>
  <c r="EL35" i="15"/>
  <c r="EE35" i="15"/>
  <c r="EL34" i="15"/>
  <c r="EE34" i="15"/>
  <c r="EL33" i="15"/>
  <c r="EE33" i="15"/>
  <c r="EL32" i="15"/>
  <c r="EE32" i="15"/>
  <c r="EL31" i="15"/>
  <c r="EE31" i="15"/>
  <c r="EL30" i="15"/>
  <c r="EE30" i="15"/>
  <c r="EL29" i="15"/>
  <c r="EE29" i="15"/>
  <c r="EL28" i="15"/>
  <c r="EE28" i="15"/>
  <c r="EL27" i="15"/>
  <c r="EE27" i="15"/>
  <c r="EL26" i="15"/>
  <c r="EE26" i="15"/>
  <c r="EL25" i="15"/>
  <c r="EE25" i="15"/>
  <c r="EL24" i="15"/>
  <c r="EE24" i="15"/>
  <c r="EL23" i="15"/>
  <c r="EE23" i="15"/>
  <c r="EL22" i="15"/>
  <c r="EE22" i="15"/>
  <c r="EL21" i="15"/>
  <c r="EE21" i="15"/>
  <c r="EL20" i="15"/>
  <c r="EE20" i="15"/>
  <c r="EL19" i="15"/>
  <c r="EE19" i="15"/>
  <c r="EL18" i="15"/>
  <c r="EE18" i="15"/>
  <c r="EL17" i="15"/>
  <c r="EE17" i="15"/>
  <c r="EL16" i="15"/>
  <c r="EE16" i="15"/>
  <c r="EL15" i="15"/>
  <c r="EE15" i="15"/>
  <c r="EL14" i="15"/>
  <c r="EE14" i="15"/>
  <c r="EL13" i="15"/>
  <c r="EE13" i="15"/>
  <c r="EL12" i="15"/>
  <c r="EE12" i="15"/>
  <c r="EL11" i="15"/>
  <c r="EE11" i="15"/>
  <c r="EL10" i="15"/>
  <c r="EE10" i="15"/>
  <c r="EL9" i="15"/>
  <c r="EE9" i="15"/>
  <c r="EL8" i="15"/>
  <c r="EE8" i="15"/>
  <c r="EL7" i="15"/>
  <c r="EE7" i="15"/>
  <c r="EL38" i="15" l="1"/>
  <c r="EE38" i="15"/>
  <c r="EI38" i="15"/>
  <c r="DQ38" i="15" l="1"/>
  <c r="DP38" i="15"/>
  <c r="DM38" i="15"/>
  <c r="DL38" i="15"/>
  <c r="DJ38" i="15"/>
  <c r="DI38" i="15"/>
  <c r="DG38" i="15"/>
  <c r="DF38" i="15"/>
  <c r="DZ38" i="15"/>
  <c r="DW38" i="15"/>
  <c r="DV38" i="15"/>
  <c r="DT38" i="15"/>
  <c r="DS38" i="15"/>
  <c r="O38" i="15"/>
  <c r="N38" i="15"/>
  <c r="L38" i="15"/>
  <c r="K38" i="15"/>
  <c r="I38" i="15"/>
  <c r="H38" i="15"/>
  <c r="F38" i="15"/>
  <c r="E38" i="15"/>
  <c r="DU38" i="15" l="1"/>
  <c r="DN38" i="15"/>
  <c r="DR38" i="15"/>
  <c r="DK38" i="15"/>
  <c r="DH38" i="15"/>
  <c r="DX38" i="15"/>
  <c r="C38" i="15"/>
  <c r="CK38" i="15" l="1"/>
  <c r="CJ38" i="15"/>
  <c r="CH38" i="15"/>
  <c r="CD38" i="15"/>
  <c r="CC38" i="15"/>
  <c r="BZ38" i="15"/>
  <c r="BY38" i="15"/>
  <c r="BW38" i="15"/>
  <c r="BV38" i="15"/>
  <c r="BT38" i="15"/>
  <c r="BS38" i="15"/>
  <c r="BP38" i="15"/>
  <c r="BO38" i="15"/>
  <c r="BL38" i="15"/>
  <c r="BK38" i="15"/>
  <c r="BI38" i="15"/>
  <c r="BH38" i="15"/>
  <c r="BB38" i="15"/>
  <c r="BA38" i="15"/>
  <c r="AX38" i="15"/>
  <c r="AW38" i="15"/>
  <c r="AT38" i="15"/>
  <c r="AS38" i="15"/>
  <c r="AQ38" i="15"/>
  <c r="AP38" i="15"/>
  <c r="AN38" i="15"/>
  <c r="AM38" i="15"/>
  <c r="AJ38" i="15"/>
  <c r="AI38" i="15"/>
  <c r="AG38" i="15"/>
  <c r="AF38" i="15"/>
  <c r="AD38" i="15"/>
  <c r="AC38" i="15"/>
  <c r="Z38" i="15"/>
  <c r="Y38" i="15"/>
  <c r="V38" i="15"/>
  <c r="U38" i="15"/>
  <c r="B38" i="15"/>
  <c r="AO18" i="15"/>
  <c r="AO19" i="15"/>
  <c r="AO20" i="15"/>
  <c r="M38" i="15" l="1"/>
  <c r="AK38" i="15"/>
  <c r="CE38" i="15"/>
  <c r="AO38" i="15"/>
  <c r="CL38" i="15"/>
  <c r="AU38" i="15"/>
  <c r="BU38" i="15"/>
  <c r="CA38" i="15"/>
  <c r="BC38" i="15"/>
  <c r="P38" i="15"/>
  <c r="BJ38" i="15"/>
  <c r="W38" i="15"/>
  <c r="BM38" i="15"/>
  <c r="D38" i="15"/>
  <c r="AR38" i="15"/>
  <c r="BQ38" i="15"/>
  <c r="G38" i="15"/>
  <c r="J38" i="15"/>
  <c r="AH38" i="15"/>
  <c r="AY38" i="15"/>
  <c r="BX38" i="15"/>
  <c r="AA38" i="15"/>
  <c r="AE38" i="15"/>
  <c r="D7" i="15"/>
  <c r="G7" i="15"/>
  <c r="J7" i="15"/>
  <c r="M7" i="15"/>
  <c r="P7" i="15"/>
  <c r="S7" i="15"/>
  <c r="W7" i="15"/>
  <c r="AA7" i="15"/>
  <c r="AE7" i="15"/>
  <c r="AH7" i="15"/>
  <c r="AK7" i="15"/>
  <c r="AO7" i="15"/>
  <c r="AR7" i="15"/>
  <c r="AU7" i="15"/>
  <c r="D8" i="15"/>
  <c r="G8" i="15"/>
  <c r="J8" i="15"/>
  <c r="M8" i="15"/>
  <c r="P8" i="15"/>
  <c r="S8" i="15"/>
  <c r="W8" i="15"/>
  <c r="AA8" i="15"/>
  <c r="AE8" i="15"/>
  <c r="AH8" i="15"/>
  <c r="AK8" i="15"/>
  <c r="AO8" i="15"/>
  <c r="AR8" i="15"/>
  <c r="AU8" i="15"/>
  <c r="D9" i="15"/>
  <c r="G9" i="15"/>
  <c r="J9" i="15"/>
  <c r="M9" i="15"/>
  <c r="P9" i="15"/>
  <c r="S9" i="15"/>
  <c r="W9" i="15"/>
  <c r="AA9" i="15"/>
  <c r="AE9" i="15"/>
  <c r="AH9" i="15"/>
  <c r="AK9" i="15"/>
  <c r="AO9" i="15"/>
  <c r="AR9" i="15"/>
  <c r="AU9" i="15"/>
  <c r="D10" i="15"/>
  <c r="G10" i="15"/>
  <c r="J10" i="15"/>
  <c r="M10" i="15"/>
  <c r="P10" i="15"/>
  <c r="S10" i="15"/>
  <c r="W10" i="15"/>
  <c r="AA10" i="15"/>
  <c r="AE10" i="15"/>
  <c r="AH10" i="15"/>
  <c r="AK10" i="15"/>
  <c r="AO10" i="15"/>
  <c r="AR10" i="15"/>
  <c r="AU10" i="15"/>
  <c r="BM8" i="15"/>
  <c r="BM9" i="15"/>
  <c r="BM10" i="15"/>
  <c r="BM11" i="15"/>
  <c r="BM12" i="15"/>
  <c r="BM13" i="15"/>
  <c r="BM14" i="15"/>
  <c r="BM15" i="15"/>
  <c r="BM16" i="15"/>
  <c r="BM17" i="15"/>
  <c r="BM18" i="15"/>
  <c r="BM19" i="15"/>
  <c r="BM20" i="15"/>
  <c r="BM21" i="15"/>
  <c r="BM22" i="15"/>
  <c r="BM23" i="15"/>
  <c r="BM24" i="15"/>
  <c r="BM25" i="15"/>
  <c r="BM26" i="15"/>
  <c r="BM27" i="15"/>
  <c r="BM28" i="15"/>
  <c r="BM29" i="15"/>
  <c r="BM30" i="15"/>
  <c r="BM31" i="15"/>
  <c r="BM32" i="15"/>
  <c r="BM33" i="15"/>
  <c r="BM34" i="15"/>
  <c r="BM35" i="15"/>
  <c r="BM36" i="15"/>
  <c r="BM7" i="15"/>
  <c r="W11" i="15" l="1"/>
  <c r="W12" i="15"/>
  <c r="W13" i="15"/>
  <c r="W14" i="15"/>
  <c r="W15" i="15"/>
  <c r="W16" i="15"/>
  <c r="W17" i="15"/>
  <c r="W18" i="15"/>
  <c r="W19" i="15"/>
  <c r="W20" i="15"/>
  <c r="W21" i="15"/>
  <c r="W22" i="15"/>
  <c r="W23" i="15"/>
  <c r="W24" i="15"/>
  <c r="W25" i="15"/>
  <c r="W26" i="15"/>
  <c r="W27" i="15"/>
  <c r="W28" i="15"/>
  <c r="W29" i="15"/>
  <c r="W30" i="15"/>
  <c r="W31" i="15"/>
  <c r="W32" i="15"/>
  <c r="W33" i="15"/>
  <c r="W34" i="15"/>
  <c r="W35" i="15"/>
  <c r="W36" i="15"/>
  <c r="DY8" i="15" l="1"/>
  <c r="DY9" i="15"/>
  <c r="DY10" i="15"/>
  <c r="DY11" i="15"/>
  <c r="DY12" i="15"/>
  <c r="DY13" i="15"/>
  <c r="DY14" i="15"/>
  <c r="DY15" i="15"/>
  <c r="DY16" i="15"/>
  <c r="DY17" i="15"/>
  <c r="DY18" i="15"/>
  <c r="DY19" i="15"/>
  <c r="DY20" i="15"/>
  <c r="DY21" i="15"/>
  <c r="DY22" i="15"/>
  <c r="DY23" i="15"/>
  <c r="DY24" i="15"/>
  <c r="DY25" i="15"/>
  <c r="DY26" i="15"/>
  <c r="DY27" i="15"/>
  <c r="DY28" i="15"/>
  <c r="DY29" i="15"/>
  <c r="DY30" i="15"/>
  <c r="DY31" i="15"/>
  <c r="DY32" i="15"/>
  <c r="DY33" i="15"/>
  <c r="DY34" i="15"/>
  <c r="DY35" i="15"/>
  <c r="DY36" i="15"/>
  <c r="DY7" i="15"/>
  <c r="DY38" i="15" l="1"/>
  <c r="EA38" i="15" s="1"/>
  <c r="EA8" i="15"/>
  <c r="EA9" i="15"/>
  <c r="EA10" i="15"/>
  <c r="EA11" i="15"/>
  <c r="EA12" i="15"/>
  <c r="EA13" i="15"/>
  <c r="EA14" i="15"/>
  <c r="EA15" i="15"/>
  <c r="EA16" i="15"/>
  <c r="EA17" i="15"/>
  <c r="EA18" i="15"/>
  <c r="EA19" i="15"/>
  <c r="EA20" i="15"/>
  <c r="EA21" i="15"/>
  <c r="EA22" i="15"/>
  <c r="EA23" i="15"/>
  <c r="EA24" i="15"/>
  <c r="EA25" i="15"/>
  <c r="EA26" i="15"/>
  <c r="EA27" i="15"/>
  <c r="EA28" i="15"/>
  <c r="EA29" i="15"/>
  <c r="EA30" i="15"/>
  <c r="EA31" i="15"/>
  <c r="EA32" i="15"/>
  <c r="EA33" i="15"/>
  <c r="EA34" i="15"/>
  <c r="EA35" i="15"/>
  <c r="EA36" i="15"/>
  <c r="EA7" i="15"/>
  <c r="DU10" i="15" l="1"/>
  <c r="DU9" i="15"/>
  <c r="DU7" i="15"/>
  <c r="DN37" i="15"/>
  <c r="DK37" i="15"/>
  <c r="DH37" i="15"/>
  <c r="DD37" i="15"/>
  <c r="CL37" i="15"/>
  <c r="CI37" i="15"/>
  <c r="CE37" i="15"/>
  <c r="CA37" i="15"/>
  <c r="BX37" i="15"/>
  <c r="BU37" i="15"/>
  <c r="BQ37" i="15"/>
  <c r="BJ37" i="15"/>
  <c r="BF37" i="15"/>
  <c r="BC37" i="15"/>
  <c r="AY37" i="15"/>
  <c r="AU37" i="15"/>
  <c r="AR37" i="15"/>
  <c r="AO37" i="15"/>
  <c r="AK37" i="15"/>
  <c r="AH37" i="15"/>
  <c r="AE37" i="15"/>
  <c r="AA37" i="15"/>
  <c r="S37" i="15"/>
  <c r="P37" i="15"/>
  <c r="M37" i="15"/>
  <c r="J37" i="15"/>
  <c r="G37" i="15"/>
  <c r="D37" i="15"/>
  <c r="DX36" i="15"/>
  <c r="DU36" i="15"/>
  <c r="DR36" i="15"/>
  <c r="DN36" i="15"/>
  <c r="DK36" i="15"/>
  <c r="DH36" i="15"/>
  <c r="DD36" i="15"/>
  <c r="CL36" i="15"/>
  <c r="CI36" i="15"/>
  <c r="CE36" i="15"/>
  <c r="CA36" i="15"/>
  <c r="BX36" i="15"/>
  <c r="BU36" i="15"/>
  <c r="BQ36" i="15"/>
  <c r="BJ36" i="15"/>
  <c r="BF36" i="15"/>
  <c r="BC36" i="15"/>
  <c r="AY36" i="15"/>
  <c r="AU36" i="15"/>
  <c r="AR36" i="15"/>
  <c r="AO36" i="15"/>
  <c r="AK36" i="15"/>
  <c r="AH36" i="15"/>
  <c r="AE36" i="15"/>
  <c r="AA36" i="15"/>
  <c r="S36" i="15"/>
  <c r="P36" i="15"/>
  <c r="M36" i="15"/>
  <c r="J36" i="15"/>
  <c r="G36" i="15"/>
  <c r="D36" i="15"/>
  <c r="DX35" i="15"/>
  <c r="DU35" i="15"/>
  <c r="DR35" i="15"/>
  <c r="DN35" i="15"/>
  <c r="DK35" i="15"/>
  <c r="DH35" i="15"/>
  <c r="DD35" i="15"/>
  <c r="CL35" i="15"/>
  <c r="CI35" i="15"/>
  <c r="CE35" i="15"/>
  <c r="CA35" i="15"/>
  <c r="BX35" i="15"/>
  <c r="BU35" i="15"/>
  <c r="BQ35" i="15"/>
  <c r="BJ35" i="15"/>
  <c r="BF35" i="15"/>
  <c r="BC35" i="15"/>
  <c r="AY35" i="15"/>
  <c r="AU35" i="15"/>
  <c r="AR35" i="15"/>
  <c r="AO35" i="15"/>
  <c r="AK35" i="15"/>
  <c r="AH35" i="15"/>
  <c r="AE35" i="15"/>
  <c r="AA35" i="15"/>
  <c r="S35" i="15"/>
  <c r="P35" i="15"/>
  <c r="M35" i="15"/>
  <c r="J35" i="15"/>
  <c r="G35" i="15"/>
  <c r="D35" i="15"/>
  <c r="DX34" i="15"/>
  <c r="DU34" i="15"/>
  <c r="DR34" i="15"/>
  <c r="DN34" i="15"/>
  <c r="DK34" i="15"/>
  <c r="DH34" i="15"/>
  <c r="DD34" i="15"/>
  <c r="CL34" i="15"/>
  <c r="CI34" i="15"/>
  <c r="CE34" i="15"/>
  <c r="CA34" i="15"/>
  <c r="BX34" i="15"/>
  <c r="BU34" i="15"/>
  <c r="BQ34" i="15"/>
  <c r="BJ34" i="15"/>
  <c r="BF34" i="15"/>
  <c r="BC34" i="15"/>
  <c r="AY34" i="15"/>
  <c r="AU34" i="15"/>
  <c r="AR34" i="15"/>
  <c r="AO34" i="15"/>
  <c r="AK34" i="15"/>
  <c r="AH34" i="15"/>
  <c r="AE34" i="15"/>
  <c r="AA34" i="15"/>
  <c r="S34" i="15"/>
  <c r="P34" i="15"/>
  <c r="M34" i="15"/>
  <c r="J34" i="15"/>
  <c r="G34" i="15"/>
  <c r="D34" i="15"/>
  <c r="DX33" i="15"/>
  <c r="DU33" i="15"/>
  <c r="DR33" i="15"/>
  <c r="DN33" i="15"/>
  <c r="DK33" i="15"/>
  <c r="DH33" i="15"/>
  <c r="DD33" i="15"/>
  <c r="CL33" i="15"/>
  <c r="CI33" i="15"/>
  <c r="CE33" i="15"/>
  <c r="CA33" i="15"/>
  <c r="BX33" i="15"/>
  <c r="BU33" i="15"/>
  <c r="BQ33" i="15"/>
  <c r="BJ33" i="15"/>
  <c r="BF33" i="15"/>
  <c r="BC33" i="15"/>
  <c r="AY33" i="15"/>
  <c r="AU33" i="15"/>
  <c r="AR33" i="15"/>
  <c r="AO33" i="15"/>
  <c r="AK33" i="15"/>
  <c r="AH33" i="15"/>
  <c r="AE33" i="15"/>
  <c r="AA33" i="15"/>
  <c r="S33" i="15"/>
  <c r="P33" i="15"/>
  <c r="M33" i="15"/>
  <c r="J33" i="15"/>
  <c r="G33" i="15"/>
  <c r="D33" i="15"/>
  <c r="DX32" i="15"/>
  <c r="DU32" i="15"/>
  <c r="DR32" i="15"/>
  <c r="DN32" i="15"/>
  <c r="DK32" i="15"/>
  <c r="DH32" i="15"/>
  <c r="DD32" i="15"/>
  <c r="CL32" i="15"/>
  <c r="CI32" i="15"/>
  <c r="CE32" i="15"/>
  <c r="CA32" i="15"/>
  <c r="BX32" i="15"/>
  <c r="BU32" i="15"/>
  <c r="BQ32" i="15"/>
  <c r="BJ32" i="15"/>
  <c r="BF32" i="15"/>
  <c r="BC32" i="15"/>
  <c r="AY32" i="15"/>
  <c r="AU32" i="15"/>
  <c r="AR32" i="15"/>
  <c r="AO32" i="15"/>
  <c r="AK32" i="15"/>
  <c r="AH32" i="15"/>
  <c r="AE32" i="15"/>
  <c r="AA32" i="15"/>
  <c r="S32" i="15"/>
  <c r="P32" i="15"/>
  <c r="M32" i="15"/>
  <c r="J32" i="15"/>
  <c r="G32" i="15"/>
  <c r="D32" i="15"/>
  <c r="DX31" i="15"/>
  <c r="DU31" i="15"/>
  <c r="DR31" i="15"/>
  <c r="DN31" i="15"/>
  <c r="DK31" i="15"/>
  <c r="DH31" i="15"/>
  <c r="DD31" i="15"/>
  <c r="CL31" i="15"/>
  <c r="CI31" i="15"/>
  <c r="CE31" i="15"/>
  <c r="CA31" i="15"/>
  <c r="BX31" i="15"/>
  <c r="BU31" i="15"/>
  <c r="BQ31" i="15"/>
  <c r="BJ31" i="15"/>
  <c r="BF31" i="15"/>
  <c r="BC31" i="15"/>
  <c r="AY31" i="15"/>
  <c r="AU31" i="15"/>
  <c r="AR31" i="15"/>
  <c r="AO31" i="15"/>
  <c r="AK31" i="15"/>
  <c r="AH31" i="15"/>
  <c r="AE31" i="15"/>
  <c r="AA31" i="15"/>
  <c r="S31" i="15"/>
  <c r="P31" i="15"/>
  <c r="M31" i="15"/>
  <c r="J31" i="15"/>
  <c r="G31" i="15"/>
  <c r="D31" i="15"/>
  <c r="DX30" i="15"/>
  <c r="DU30" i="15"/>
  <c r="DR30" i="15"/>
  <c r="DN30" i="15"/>
  <c r="DK30" i="15"/>
  <c r="DH30" i="15"/>
  <c r="DD30" i="15"/>
  <c r="CL30" i="15"/>
  <c r="CI30" i="15"/>
  <c r="CE30" i="15"/>
  <c r="CA30" i="15"/>
  <c r="BX30" i="15"/>
  <c r="BU30" i="15"/>
  <c r="BQ30" i="15"/>
  <c r="BJ30" i="15"/>
  <c r="BF30" i="15"/>
  <c r="BC30" i="15"/>
  <c r="AY30" i="15"/>
  <c r="AU30" i="15"/>
  <c r="AR30" i="15"/>
  <c r="AO30" i="15"/>
  <c r="AK30" i="15"/>
  <c r="AH30" i="15"/>
  <c r="AE30" i="15"/>
  <c r="AA30" i="15"/>
  <c r="S30" i="15"/>
  <c r="P30" i="15"/>
  <c r="M30" i="15"/>
  <c r="J30" i="15"/>
  <c r="G30" i="15"/>
  <c r="D30" i="15"/>
  <c r="DX29" i="15"/>
  <c r="DU29" i="15"/>
  <c r="DR29" i="15"/>
  <c r="DN29" i="15"/>
  <c r="DK29" i="15"/>
  <c r="DH29" i="15"/>
  <c r="DD29" i="15"/>
  <c r="CL29" i="15"/>
  <c r="CI29" i="15"/>
  <c r="CE29" i="15"/>
  <c r="CA29" i="15"/>
  <c r="BX29" i="15"/>
  <c r="BU29" i="15"/>
  <c r="BQ29" i="15"/>
  <c r="BJ29" i="15"/>
  <c r="BF29" i="15"/>
  <c r="BC29" i="15"/>
  <c r="AY29" i="15"/>
  <c r="AU29" i="15"/>
  <c r="AR29" i="15"/>
  <c r="AO29" i="15"/>
  <c r="AK29" i="15"/>
  <c r="AH29" i="15"/>
  <c r="AE29" i="15"/>
  <c r="AA29" i="15"/>
  <c r="S29" i="15"/>
  <c r="P29" i="15"/>
  <c r="M29" i="15"/>
  <c r="J29" i="15"/>
  <c r="G29" i="15"/>
  <c r="D29" i="15"/>
  <c r="DX28" i="15"/>
  <c r="DU28" i="15"/>
  <c r="DR28" i="15"/>
  <c r="DN28" i="15"/>
  <c r="DK28" i="15"/>
  <c r="DH28" i="15"/>
  <c r="DD28" i="15"/>
  <c r="CL28" i="15"/>
  <c r="CI28" i="15"/>
  <c r="CE28" i="15"/>
  <c r="CA28" i="15"/>
  <c r="BX28" i="15"/>
  <c r="BU28" i="15"/>
  <c r="BQ28" i="15"/>
  <c r="BJ28" i="15"/>
  <c r="BF28" i="15"/>
  <c r="BC28" i="15"/>
  <c r="AY28" i="15"/>
  <c r="AU28" i="15"/>
  <c r="AR28" i="15"/>
  <c r="AO28" i="15"/>
  <c r="AK28" i="15"/>
  <c r="AH28" i="15"/>
  <c r="AE28" i="15"/>
  <c r="AA28" i="15"/>
  <c r="S28" i="15"/>
  <c r="P28" i="15"/>
  <c r="M28" i="15"/>
  <c r="J28" i="15"/>
  <c r="G28" i="15"/>
  <c r="D28" i="15"/>
  <c r="DX27" i="15"/>
  <c r="DU27" i="15"/>
  <c r="DR27" i="15"/>
  <c r="DN27" i="15"/>
  <c r="DK27" i="15"/>
  <c r="DH27" i="15"/>
  <c r="DD27" i="15"/>
  <c r="CL27" i="15"/>
  <c r="CI27" i="15"/>
  <c r="CA27" i="15"/>
  <c r="BX27" i="15"/>
  <c r="BU27" i="15"/>
  <c r="BQ27" i="15"/>
  <c r="BJ27" i="15"/>
  <c r="BF27" i="15"/>
  <c r="BC27" i="15"/>
  <c r="AY27" i="15"/>
  <c r="AU27" i="15"/>
  <c r="AR27" i="15"/>
  <c r="AO27" i="15"/>
  <c r="AK27" i="15"/>
  <c r="AH27" i="15"/>
  <c r="AE27" i="15"/>
  <c r="AA27" i="15"/>
  <c r="S27" i="15"/>
  <c r="P27" i="15"/>
  <c r="M27" i="15"/>
  <c r="J27" i="15"/>
  <c r="G27" i="15"/>
  <c r="D27" i="15"/>
  <c r="DX26" i="15"/>
  <c r="DU26" i="15"/>
  <c r="DR26" i="15"/>
  <c r="DN26" i="15"/>
  <c r="DK26" i="15"/>
  <c r="DH26" i="15"/>
  <c r="DD26" i="15"/>
  <c r="CL26" i="15"/>
  <c r="CI26" i="15"/>
  <c r="CA26" i="15"/>
  <c r="BX26" i="15"/>
  <c r="BU26" i="15"/>
  <c r="BQ26" i="15"/>
  <c r="BJ26" i="15"/>
  <c r="BF26" i="15"/>
  <c r="BC26" i="15"/>
  <c r="AY26" i="15"/>
  <c r="AU26" i="15"/>
  <c r="AR26" i="15"/>
  <c r="AO26" i="15"/>
  <c r="AK26" i="15"/>
  <c r="AH26" i="15"/>
  <c r="AE26" i="15"/>
  <c r="AA26" i="15"/>
  <c r="S26" i="15"/>
  <c r="P26" i="15"/>
  <c r="M26" i="15"/>
  <c r="J26" i="15"/>
  <c r="G26" i="15"/>
  <c r="D26" i="15"/>
  <c r="DX25" i="15"/>
  <c r="DU25" i="15"/>
  <c r="DR25" i="15"/>
  <c r="DN25" i="15"/>
  <c r="DK25" i="15"/>
  <c r="DH25" i="15"/>
  <c r="DD25" i="15"/>
  <c r="CL25" i="15"/>
  <c r="CI25" i="15"/>
  <c r="CA25" i="15"/>
  <c r="BX25" i="15"/>
  <c r="BU25" i="15"/>
  <c r="BQ25" i="15"/>
  <c r="BJ25" i="15"/>
  <c r="BF25" i="15"/>
  <c r="BC25" i="15"/>
  <c r="AY25" i="15"/>
  <c r="AU25" i="15"/>
  <c r="AR25" i="15"/>
  <c r="AO25" i="15"/>
  <c r="AK25" i="15"/>
  <c r="AH25" i="15"/>
  <c r="AE25" i="15"/>
  <c r="AA25" i="15"/>
  <c r="S25" i="15"/>
  <c r="P25" i="15"/>
  <c r="M25" i="15"/>
  <c r="J25" i="15"/>
  <c r="G25" i="15"/>
  <c r="D25" i="15"/>
  <c r="DX24" i="15"/>
  <c r="DU24" i="15"/>
  <c r="DR24" i="15"/>
  <c r="DN24" i="15"/>
  <c r="DK24" i="15"/>
  <c r="DH24" i="15"/>
  <c r="DD24" i="15"/>
  <c r="CL24" i="15"/>
  <c r="CI24" i="15"/>
  <c r="CA24" i="15"/>
  <c r="BX24" i="15"/>
  <c r="BU24" i="15"/>
  <c r="BQ24" i="15"/>
  <c r="BJ24" i="15"/>
  <c r="BF24" i="15"/>
  <c r="BC24" i="15"/>
  <c r="AY24" i="15"/>
  <c r="AU24" i="15"/>
  <c r="AR24" i="15"/>
  <c r="AO24" i="15"/>
  <c r="AK24" i="15"/>
  <c r="AH24" i="15"/>
  <c r="AE24" i="15"/>
  <c r="AA24" i="15"/>
  <c r="S24" i="15"/>
  <c r="P24" i="15"/>
  <c r="M24" i="15"/>
  <c r="J24" i="15"/>
  <c r="G24" i="15"/>
  <c r="D24" i="15"/>
  <c r="DX23" i="15"/>
  <c r="DU23" i="15"/>
  <c r="DR23" i="15"/>
  <c r="DN23" i="15"/>
  <c r="DK23" i="15"/>
  <c r="DH23" i="15"/>
  <c r="DD23" i="15"/>
  <c r="CL23" i="15"/>
  <c r="CI23" i="15"/>
  <c r="CE23" i="15"/>
  <c r="CA23" i="15"/>
  <c r="BX23" i="15"/>
  <c r="BU23" i="15"/>
  <c r="BQ23" i="15"/>
  <c r="BF23" i="15"/>
  <c r="BC23" i="15"/>
  <c r="AY23" i="15"/>
  <c r="AU23" i="15"/>
  <c r="AR23" i="15"/>
  <c r="AO23" i="15"/>
  <c r="AK23" i="15"/>
  <c r="AH23" i="15"/>
  <c r="AE23" i="15"/>
  <c r="AA23" i="15"/>
  <c r="S23" i="15"/>
  <c r="P23" i="15"/>
  <c r="M23" i="15"/>
  <c r="J23" i="15"/>
  <c r="G23" i="15"/>
  <c r="D23" i="15"/>
  <c r="DX22" i="15"/>
  <c r="DU22" i="15"/>
  <c r="DR22" i="15"/>
  <c r="DN22" i="15"/>
  <c r="DK22" i="15"/>
  <c r="DH22" i="15"/>
  <c r="DD22" i="15"/>
  <c r="CL22" i="15"/>
  <c r="CI22" i="15"/>
  <c r="CE22" i="15"/>
  <c r="CA22" i="15"/>
  <c r="BX22" i="15"/>
  <c r="BU22" i="15"/>
  <c r="BQ22" i="15"/>
  <c r="BF22" i="15"/>
  <c r="BC22" i="15"/>
  <c r="AY22" i="15"/>
  <c r="AU22" i="15"/>
  <c r="AR22" i="15"/>
  <c r="AO22" i="15"/>
  <c r="AK22" i="15"/>
  <c r="AH22" i="15"/>
  <c r="AE22" i="15"/>
  <c r="AA22" i="15"/>
  <c r="S22" i="15"/>
  <c r="P22" i="15"/>
  <c r="M22" i="15"/>
  <c r="J22" i="15"/>
  <c r="G22" i="15"/>
  <c r="D22" i="15"/>
  <c r="DX21" i="15"/>
  <c r="DU21" i="15"/>
  <c r="DR21" i="15"/>
  <c r="DN21" i="15"/>
  <c r="DK21" i="15"/>
  <c r="DH21" i="15"/>
  <c r="DD21" i="15"/>
  <c r="CL21" i="15"/>
  <c r="CI21" i="15"/>
  <c r="CE21" i="15"/>
  <c r="CA21" i="15"/>
  <c r="BX21" i="15"/>
  <c r="BU21" i="15"/>
  <c r="BQ21" i="15"/>
  <c r="BJ21" i="15"/>
  <c r="BF21" i="15"/>
  <c r="BC21" i="15"/>
  <c r="AY21" i="15"/>
  <c r="AU21" i="15"/>
  <c r="AR21" i="15"/>
  <c r="AO21" i="15"/>
  <c r="AK21" i="15"/>
  <c r="AH21" i="15"/>
  <c r="AE21" i="15"/>
  <c r="AA21" i="15"/>
  <c r="S21" i="15"/>
  <c r="P21" i="15"/>
  <c r="M21" i="15"/>
  <c r="J21" i="15"/>
  <c r="G21" i="15"/>
  <c r="D21" i="15"/>
  <c r="DX20" i="15"/>
  <c r="DU20" i="15"/>
  <c r="DR20" i="15"/>
  <c r="DN20" i="15"/>
  <c r="DK20" i="15"/>
  <c r="DH20" i="15"/>
  <c r="DD20" i="15"/>
  <c r="CL20" i="15"/>
  <c r="CI20" i="15"/>
  <c r="CE20" i="15"/>
  <c r="CA20" i="15"/>
  <c r="BX20" i="15"/>
  <c r="BU20" i="15"/>
  <c r="BQ20" i="15"/>
  <c r="BJ20" i="15"/>
  <c r="BF20" i="15"/>
  <c r="BC20" i="15"/>
  <c r="AY20" i="15"/>
  <c r="AU20" i="15"/>
  <c r="AR20" i="15"/>
  <c r="AK20" i="15"/>
  <c r="AH20" i="15"/>
  <c r="AE20" i="15"/>
  <c r="AA20" i="15"/>
  <c r="S20" i="15"/>
  <c r="P20" i="15"/>
  <c r="M20" i="15"/>
  <c r="J20" i="15"/>
  <c r="G20" i="15"/>
  <c r="D20" i="15"/>
  <c r="DX19" i="15"/>
  <c r="DU19" i="15"/>
  <c r="DR19" i="15"/>
  <c r="DN19" i="15"/>
  <c r="DK19" i="15"/>
  <c r="DH19" i="15"/>
  <c r="DD19" i="15"/>
  <c r="CL19" i="15"/>
  <c r="CI19" i="15"/>
  <c r="CE19" i="15"/>
  <c r="CA19" i="15"/>
  <c r="BX19" i="15"/>
  <c r="BU19" i="15"/>
  <c r="BQ19" i="15"/>
  <c r="BJ19" i="15"/>
  <c r="BF19" i="15"/>
  <c r="BC19" i="15"/>
  <c r="AY19" i="15"/>
  <c r="AU19" i="15"/>
  <c r="AR19" i="15"/>
  <c r="AK19" i="15"/>
  <c r="AH19" i="15"/>
  <c r="AE19" i="15"/>
  <c r="AA19" i="15"/>
  <c r="S19" i="15"/>
  <c r="P19" i="15"/>
  <c r="M19" i="15"/>
  <c r="J19" i="15"/>
  <c r="G19" i="15"/>
  <c r="D19" i="15"/>
  <c r="DX18" i="15"/>
  <c r="DU18" i="15"/>
  <c r="DR18" i="15"/>
  <c r="DN18" i="15"/>
  <c r="DK18" i="15"/>
  <c r="DH18" i="15"/>
  <c r="DD18" i="15"/>
  <c r="CL18" i="15"/>
  <c r="CI18" i="15"/>
  <c r="CE18" i="15"/>
  <c r="CA18" i="15"/>
  <c r="BX18" i="15"/>
  <c r="BU18" i="15"/>
  <c r="BQ18" i="15"/>
  <c r="BJ18" i="15"/>
  <c r="BF18" i="15"/>
  <c r="BC18" i="15"/>
  <c r="AY18" i="15"/>
  <c r="AU18" i="15"/>
  <c r="AR18" i="15"/>
  <c r="AK18" i="15"/>
  <c r="AH18" i="15"/>
  <c r="AE18" i="15"/>
  <c r="AA18" i="15"/>
  <c r="S18" i="15"/>
  <c r="P18" i="15"/>
  <c r="M18" i="15"/>
  <c r="J18" i="15"/>
  <c r="G18" i="15"/>
  <c r="D18" i="15"/>
  <c r="DX17" i="15"/>
  <c r="DU17" i="15"/>
  <c r="DR17" i="15"/>
  <c r="DN17" i="15"/>
  <c r="DK17" i="15"/>
  <c r="DH17" i="15"/>
  <c r="DD17" i="15"/>
  <c r="CL17" i="15"/>
  <c r="CI17" i="15"/>
  <c r="CE17" i="15"/>
  <c r="CA17" i="15"/>
  <c r="BX17" i="15"/>
  <c r="BU17" i="15"/>
  <c r="BQ17" i="15"/>
  <c r="BJ17" i="15"/>
  <c r="BF17" i="15"/>
  <c r="BC17" i="15"/>
  <c r="AY17" i="15"/>
  <c r="AU17" i="15"/>
  <c r="AR17" i="15"/>
  <c r="AO17" i="15"/>
  <c r="AK17" i="15"/>
  <c r="AH17" i="15"/>
  <c r="AE17" i="15"/>
  <c r="AA17" i="15"/>
  <c r="S17" i="15"/>
  <c r="P17" i="15"/>
  <c r="M17" i="15"/>
  <c r="J17" i="15"/>
  <c r="G17" i="15"/>
  <c r="D17" i="15"/>
  <c r="DX16" i="15"/>
  <c r="DU16" i="15"/>
  <c r="DR16" i="15"/>
  <c r="DN16" i="15"/>
  <c r="DK16" i="15"/>
  <c r="DH16" i="15"/>
  <c r="DD16" i="15"/>
  <c r="CL16" i="15"/>
  <c r="CI16" i="15"/>
  <c r="CE16" i="15"/>
  <c r="CA16" i="15"/>
  <c r="BX16" i="15"/>
  <c r="BU16" i="15"/>
  <c r="BQ16" i="15"/>
  <c r="BJ16" i="15"/>
  <c r="BF16" i="15"/>
  <c r="BC16" i="15"/>
  <c r="AY16" i="15"/>
  <c r="AU16" i="15"/>
  <c r="AR16" i="15"/>
  <c r="AO16" i="15"/>
  <c r="AK16" i="15"/>
  <c r="AH16" i="15"/>
  <c r="AE16" i="15"/>
  <c r="AA16" i="15"/>
  <c r="S16" i="15"/>
  <c r="P16" i="15"/>
  <c r="M16" i="15"/>
  <c r="J16" i="15"/>
  <c r="G16" i="15"/>
  <c r="D16" i="15"/>
  <c r="DX15" i="15"/>
  <c r="DU15" i="15"/>
  <c r="DR15" i="15"/>
  <c r="DN15" i="15"/>
  <c r="DK15" i="15"/>
  <c r="DH15" i="15"/>
  <c r="DD15" i="15"/>
  <c r="CL15" i="15"/>
  <c r="CI15" i="15"/>
  <c r="CE15" i="15"/>
  <c r="CA15" i="15"/>
  <c r="BX15" i="15"/>
  <c r="BU15" i="15"/>
  <c r="BQ15" i="15"/>
  <c r="BJ15" i="15"/>
  <c r="BF15" i="15"/>
  <c r="BC15" i="15"/>
  <c r="AY15" i="15"/>
  <c r="AU15" i="15"/>
  <c r="AR15" i="15"/>
  <c r="AO15" i="15"/>
  <c r="AK15" i="15"/>
  <c r="AH15" i="15"/>
  <c r="AE15" i="15"/>
  <c r="AA15" i="15"/>
  <c r="S15" i="15"/>
  <c r="P15" i="15"/>
  <c r="M15" i="15"/>
  <c r="J15" i="15"/>
  <c r="G15" i="15"/>
  <c r="D15" i="15"/>
  <c r="DX14" i="15"/>
  <c r="DU14" i="15"/>
  <c r="DR14" i="15"/>
  <c r="DN14" i="15"/>
  <c r="DK14" i="15"/>
  <c r="DH14" i="15"/>
  <c r="DD14" i="15"/>
  <c r="CL14" i="15"/>
  <c r="CI14" i="15"/>
  <c r="CE14" i="15"/>
  <c r="CA14" i="15"/>
  <c r="BX14" i="15"/>
  <c r="BU14" i="15"/>
  <c r="BQ14" i="15"/>
  <c r="BJ14" i="15"/>
  <c r="BF14" i="15"/>
  <c r="BC14" i="15"/>
  <c r="AY14" i="15"/>
  <c r="AU14" i="15"/>
  <c r="AR14" i="15"/>
  <c r="AO14" i="15"/>
  <c r="AK14" i="15"/>
  <c r="AH14" i="15"/>
  <c r="AE14" i="15"/>
  <c r="AA14" i="15"/>
  <c r="S14" i="15"/>
  <c r="P14" i="15"/>
  <c r="M14" i="15"/>
  <c r="J14" i="15"/>
  <c r="G14" i="15"/>
  <c r="D14" i="15"/>
  <c r="DX13" i="15"/>
  <c r="DU13" i="15"/>
  <c r="DR13" i="15"/>
  <c r="DN13" i="15"/>
  <c r="DK13" i="15"/>
  <c r="DH13" i="15"/>
  <c r="DD13" i="15"/>
  <c r="CL13" i="15"/>
  <c r="CI13" i="15"/>
  <c r="CE13" i="15"/>
  <c r="CA13" i="15"/>
  <c r="BX13" i="15"/>
  <c r="BU13" i="15"/>
  <c r="BQ13" i="15"/>
  <c r="BJ13" i="15"/>
  <c r="BF13" i="15"/>
  <c r="BC13" i="15"/>
  <c r="AY13" i="15"/>
  <c r="AU13" i="15"/>
  <c r="AR13" i="15"/>
  <c r="AO13" i="15"/>
  <c r="AK13" i="15"/>
  <c r="AH13" i="15"/>
  <c r="AE13" i="15"/>
  <c r="AA13" i="15"/>
  <c r="S13" i="15"/>
  <c r="P13" i="15"/>
  <c r="M13" i="15"/>
  <c r="J13" i="15"/>
  <c r="G13" i="15"/>
  <c r="D13" i="15"/>
  <c r="DX12" i="15"/>
  <c r="DU12" i="15"/>
  <c r="DR12" i="15"/>
  <c r="DN12" i="15"/>
  <c r="DK12" i="15"/>
  <c r="DH12" i="15"/>
  <c r="DD12" i="15"/>
  <c r="CL12" i="15"/>
  <c r="CI12" i="15"/>
  <c r="CE12" i="15"/>
  <c r="CA12" i="15"/>
  <c r="BX12" i="15"/>
  <c r="BU12" i="15"/>
  <c r="BQ12" i="15"/>
  <c r="BJ12" i="15"/>
  <c r="BF12" i="15"/>
  <c r="BC12" i="15"/>
  <c r="AY12" i="15"/>
  <c r="AU12" i="15"/>
  <c r="AR12" i="15"/>
  <c r="AO12" i="15"/>
  <c r="AK12" i="15"/>
  <c r="AH12" i="15"/>
  <c r="AE12" i="15"/>
  <c r="AA12" i="15"/>
  <c r="S12" i="15"/>
  <c r="P12" i="15"/>
  <c r="M12" i="15"/>
  <c r="J12" i="15"/>
  <c r="G12" i="15"/>
  <c r="D12" i="15"/>
  <c r="DX11" i="15"/>
  <c r="DU11" i="15"/>
  <c r="DR11" i="15"/>
  <c r="DN11" i="15"/>
  <c r="DK11" i="15"/>
  <c r="DH11" i="15"/>
  <c r="DD11" i="15"/>
  <c r="CL11" i="15"/>
  <c r="CI11" i="15"/>
  <c r="CE11" i="15"/>
  <c r="CA11" i="15"/>
  <c r="BX11" i="15"/>
  <c r="BU11" i="15"/>
  <c r="BQ11" i="15"/>
  <c r="BJ11" i="15"/>
  <c r="BF11" i="15"/>
  <c r="BC11" i="15"/>
  <c r="AY11" i="15"/>
  <c r="AU11" i="15"/>
  <c r="AR11" i="15"/>
  <c r="AO11" i="15"/>
  <c r="AK11" i="15"/>
  <c r="AH11" i="15"/>
  <c r="AE11" i="15"/>
  <c r="AA11" i="15"/>
  <c r="S11" i="15"/>
  <c r="P11" i="15"/>
  <c r="M11" i="15"/>
  <c r="J11" i="15"/>
  <c r="G11" i="15"/>
  <c r="D11" i="15"/>
  <c r="DX10" i="15"/>
  <c r="DR10" i="15"/>
  <c r="DK10" i="15"/>
  <c r="DH10" i="15"/>
  <c r="DD10" i="15"/>
  <c r="CL10" i="15"/>
  <c r="CI10" i="15"/>
  <c r="CE10" i="15"/>
  <c r="CA10" i="15"/>
  <c r="BX10" i="15"/>
  <c r="BU10" i="15"/>
  <c r="BQ10" i="15"/>
  <c r="BJ10" i="15"/>
  <c r="BF10" i="15"/>
  <c r="BC10" i="15"/>
  <c r="AY10" i="15"/>
  <c r="DX9" i="15"/>
  <c r="DR9" i="15"/>
  <c r="DK9" i="15"/>
  <c r="DH9" i="15"/>
  <c r="DD9" i="15"/>
  <c r="CL9" i="15"/>
  <c r="CI9" i="15"/>
  <c r="CE9" i="15"/>
  <c r="CA9" i="15"/>
  <c r="BX9" i="15"/>
  <c r="BU9" i="15"/>
  <c r="BQ9" i="15"/>
  <c r="BJ9" i="15"/>
  <c r="BF9" i="15"/>
  <c r="BC9" i="15"/>
  <c r="AY9" i="15"/>
  <c r="DK8" i="15"/>
  <c r="DH8" i="15"/>
  <c r="DD8" i="15"/>
  <c r="CL8" i="15"/>
  <c r="CI8" i="15"/>
  <c r="CE8" i="15"/>
  <c r="CA8" i="15"/>
  <c r="BX8" i="15"/>
  <c r="BU8" i="15"/>
  <c r="BQ8" i="15"/>
  <c r="BJ8" i="15"/>
  <c r="BF8" i="15"/>
  <c r="BC8" i="15"/>
  <c r="AY8" i="15"/>
  <c r="DX7" i="15"/>
  <c r="DR7" i="15"/>
  <c r="DK7" i="15"/>
  <c r="DH7" i="15"/>
  <c r="DD7" i="15"/>
  <c r="CL7" i="15"/>
  <c r="CE7" i="15"/>
  <c r="CA7" i="15"/>
  <c r="BX7" i="15"/>
  <c r="BU7" i="15"/>
  <c r="BQ7" i="15"/>
  <c r="BJ7" i="15"/>
  <c r="BF7" i="15"/>
  <c r="BC7" i="15"/>
  <c r="AY7" i="15"/>
  <c r="HN38" i="14"/>
  <c r="HK38" i="14"/>
  <c r="HF38" i="14"/>
  <c r="HM38" i="14" s="1"/>
  <c r="HD38" i="14"/>
  <c r="HC38" i="14"/>
  <c r="HB38" i="14"/>
  <c r="HA38" i="14"/>
  <c r="GZ38" i="14"/>
  <c r="GY38" i="14"/>
  <c r="HM37" i="14"/>
  <c r="HK37" i="14"/>
  <c r="HE37" i="14"/>
  <c r="HG37" i="14" s="1"/>
  <c r="HK36" i="14"/>
  <c r="HM36" i="14" s="1"/>
  <c r="HE36" i="14"/>
  <c r="HG36" i="14" s="1"/>
  <c r="HK35" i="14"/>
  <c r="HM35" i="14" s="1"/>
  <c r="HE35" i="14"/>
  <c r="HG35" i="14" s="1"/>
  <c r="HK34" i="14"/>
  <c r="HM34" i="14" s="1"/>
  <c r="HE34" i="14"/>
  <c r="HG34" i="14" s="1"/>
  <c r="HK33" i="14"/>
  <c r="HM33" i="14" s="1"/>
  <c r="HE33" i="14"/>
  <c r="HG33" i="14" s="1"/>
  <c r="HK32" i="14"/>
  <c r="HM32" i="14" s="1"/>
  <c r="HE32" i="14"/>
  <c r="HG32" i="14" s="1"/>
  <c r="HK31" i="14"/>
  <c r="HM31" i="14" s="1"/>
  <c r="HE31" i="14"/>
  <c r="HG31" i="14" s="1"/>
  <c r="HK30" i="14"/>
  <c r="HM30" i="14" s="1"/>
  <c r="HE30" i="14"/>
  <c r="HG30" i="14" s="1"/>
  <c r="HK29" i="14"/>
  <c r="HM29" i="14" s="1"/>
  <c r="HE29" i="14"/>
  <c r="HG29" i="14" s="1"/>
  <c r="HK28" i="14"/>
  <c r="HM28" i="14" s="1"/>
  <c r="HE28" i="14"/>
  <c r="HG28" i="14" s="1"/>
  <c r="HK27" i="14"/>
  <c r="HM27" i="14" s="1"/>
  <c r="HE27" i="14"/>
  <c r="HG27" i="14" s="1"/>
  <c r="HK26" i="14"/>
  <c r="HM26" i="14" s="1"/>
  <c r="HE26" i="14"/>
  <c r="HG26" i="14" s="1"/>
  <c r="HM25" i="14"/>
  <c r="HK25" i="14"/>
  <c r="HE25" i="14"/>
  <c r="HG25" i="14" s="1"/>
  <c r="HK24" i="14"/>
  <c r="HM24" i="14" s="1"/>
  <c r="HE24" i="14"/>
  <c r="HG24" i="14" s="1"/>
  <c r="HK23" i="14"/>
  <c r="HM23" i="14" s="1"/>
  <c r="HE23" i="14"/>
  <c r="HG23" i="14" s="1"/>
  <c r="HK22" i="14"/>
  <c r="HM22" i="14" s="1"/>
  <c r="HE22" i="14"/>
  <c r="HG22" i="14" s="1"/>
  <c r="HK21" i="14"/>
  <c r="HM21" i="14" s="1"/>
  <c r="HE21" i="14"/>
  <c r="HG21" i="14" s="1"/>
  <c r="HK20" i="14"/>
  <c r="HM20" i="14" s="1"/>
  <c r="HE20" i="14"/>
  <c r="HG20" i="14" s="1"/>
  <c r="HK19" i="14"/>
  <c r="HM19" i="14" s="1"/>
  <c r="HE19" i="14"/>
  <c r="HG19" i="14" s="1"/>
  <c r="HK18" i="14"/>
  <c r="HM18" i="14" s="1"/>
  <c r="HE18" i="14"/>
  <c r="HG18" i="14" s="1"/>
  <c r="HK17" i="14"/>
  <c r="HM17" i="14" s="1"/>
  <c r="HE17" i="14"/>
  <c r="HG17" i="14" s="1"/>
  <c r="HK16" i="14"/>
  <c r="HM16" i="14" s="1"/>
  <c r="HE16" i="14"/>
  <c r="HG16" i="14" s="1"/>
  <c r="HK15" i="14"/>
  <c r="HM15" i="14" s="1"/>
  <c r="HE15" i="14"/>
  <c r="HG15" i="14" s="1"/>
  <c r="HK14" i="14"/>
  <c r="HM14" i="14" s="1"/>
  <c r="HE14" i="14"/>
  <c r="HG14" i="14" s="1"/>
  <c r="HK13" i="14"/>
  <c r="HM13" i="14" s="1"/>
  <c r="HE13" i="14"/>
  <c r="HG13" i="14" s="1"/>
  <c r="HK12" i="14"/>
  <c r="HM12" i="14" s="1"/>
  <c r="HE12" i="14"/>
  <c r="HG12" i="14" s="1"/>
  <c r="HK11" i="14"/>
  <c r="HM11" i="14" s="1"/>
  <c r="HE11" i="14"/>
  <c r="HG11" i="14" s="1"/>
  <c r="HK10" i="14"/>
  <c r="HM10" i="14" s="1"/>
  <c r="HE10" i="14"/>
  <c r="HG10" i="14" s="1"/>
  <c r="HK9" i="14"/>
  <c r="HM9" i="14" s="1"/>
  <c r="HE9" i="14"/>
  <c r="HG9" i="14" s="1"/>
  <c r="HK8" i="14"/>
  <c r="HM8" i="14" s="1"/>
  <c r="HE8" i="14"/>
  <c r="HG8" i="14" s="1"/>
  <c r="HK7" i="14"/>
  <c r="HM7" i="14" s="1"/>
  <c r="HE7" i="14"/>
  <c r="HG7" i="14" s="1"/>
  <c r="EA37" i="15" l="1"/>
  <c r="DX37" i="15"/>
  <c r="DR37" i="15"/>
  <c r="DU37" i="15"/>
  <c r="DX8" i="15"/>
  <c r="DR8" i="15"/>
  <c r="DU8" i="15"/>
  <c r="HE38" i="14"/>
  <c r="HG38" i="14" s="1"/>
  <c r="GT37" i="14" l="1"/>
  <c r="GS37" i="14"/>
  <c r="GP37" i="14"/>
  <c r="GO37" i="14"/>
  <c r="GN37" i="14"/>
  <c r="GM37" i="14"/>
  <c r="GK37" i="14"/>
  <c r="GI37" i="14"/>
  <c r="GH37" i="14"/>
  <c r="GG37" i="14"/>
  <c r="GF37" i="14"/>
  <c r="GD37" i="14"/>
  <c r="GB37" i="14"/>
  <c r="GA37" i="14"/>
  <c r="FZ37" i="14"/>
  <c r="FY37" i="14"/>
  <c r="FW37" i="14"/>
  <c r="FU37" i="14"/>
  <c r="FT37" i="14"/>
  <c r="FS37" i="14"/>
  <c r="FR37" i="14"/>
  <c r="GU36" i="14"/>
  <c r="GQ36" i="14"/>
  <c r="GV36" i="14" s="1"/>
  <c r="GJ36" i="14"/>
  <c r="GL36" i="14" s="1"/>
  <c r="GC36" i="14"/>
  <c r="GE36" i="14" s="1"/>
  <c r="FV36" i="14"/>
  <c r="FX36" i="14" s="1"/>
  <c r="GU35" i="14"/>
  <c r="GQ35" i="14"/>
  <c r="GJ35" i="14"/>
  <c r="GL35" i="14" s="1"/>
  <c r="GC35" i="14"/>
  <c r="GE35" i="14" s="1"/>
  <c r="FV35" i="14"/>
  <c r="FX35" i="14" s="1"/>
  <c r="GU34" i="14"/>
  <c r="GQ34" i="14"/>
  <c r="GR34" i="14" s="1"/>
  <c r="GJ34" i="14"/>
  <c r="GL34" i="14" s="1"/>
  <c r="GC34" i="14"/>
  <c r="GE34" i="14" s="1"/>
  <c r="FV34" i="14"/>
  <c r="FX34" i="14" s="1"/>
  <c r="GU33" i="14"/>
  <c r="GQ33" i="14"/>
  <c r="GV33" i="14" s="1"/>
  <c r="GJ33" i="14"/>
  <c r="GL33" i="14" s="1"/>
  <c r="GC33" i="14"/>
  <c r="GE33" i="14" s="1"/>
  <c r="FV33" i="14"/>
  <c r="FX33" i="14" s="1"/>
  <c r="GU32" i="14"/>
  <c r="GQ32" i="14"/>
  <c r="GR32" i="14" s="1"/>
  <c r="GJ32" i="14"/>
  <c r="GL32" i="14" s="1"/>
  <c r="GC32" i="14"/>
  <c r="GE32" i="14" s="1"/>
  <c r="FV32" i="14"/>
  <c r="FX32" i="14" s="1"/>
  <c r="GU31" i="14"/>
  <c r="GV31" i="14" s="1"/>
  <c r="GQ31" i="14"/>
  <c r="GR31" i="14" s="1"/>
  <c r="GJ31" i="14"/>
  <c r="GL31" i="14" s="1"/>
  <c r="GC31" i="14"/>
  <c r="GE31" i="14" s="1"/>
  <c r="FV31" i="14"/>
  <c r="FX31" i="14" s="1"/>
  <c r="GU30" i="14"/>
  <c r="GQ30" i="14"/>
  <c r="GR30" i="14" s="1"/>
  <c r="GJ30" i="14"/>
  <c r="GL30" i="14" s="1"/>
  <c r="GC30" i="14"/>
  <c r="GE30" i="14" s="1"/>
  <c r="FV30" i="14"/>
  <c r="FX30" i="14" s="1"/>
  <c r="GU29" i="14"/>
  <c r="GQ29" i="14"/>
  <c r="GJ29" i="14"/>
  <c r="GL29" i="14" s="1"/>
  <c r="GE29" i="14"/>
  <c r="GC29" i="14"/>
  <c r="FV29" i="14"/>
  <c r="FX29" i="14" s="1"/>
  <c r="GU28" i="14"/>
  <c r="GQ28" i="14"/>
  <c r="GR28" i="14" s="1"/>
  <c r="GJ28" i="14"/>
  <c r="GL28" i="14" s="1"/>
  <c r="GC28" i="14"/>
  <c r="GE28" i="14" s="1"/>
  <c r="FV28" i="14"/>
  <c r="FX28" i="14" s="1"/>
  <c r="GU27" i="14"/>
  <c r="GQ27" i="14"/>
  <c r="GJ27" i="14"/>
  <c r="GL27" i="14" s="1"/>
  <c r="GC27" i="14"/>
  <c r="GE27" i="14" s="1"/>
  <c r="FV27" i="14"/>
  <c r="FX27" i="14" s="1"/>
  <c r="GU26" i="14"/>
  <c r="GQ26" i="14"/>
  <c r="GR26" i="14" s="1"/>
  <c r="GJ26" i="14"/>
  <c r="GL26" i="14" s="1"/>
  <c r="GC26" i="14"/>
  <c r="GE26" i="14" s="1"/>
  <c r="FV26" i="14"/>
  <c r="FX26" i="14" s="1"/>
  <c r="GU25" i="14"/>
  <c r="GQ25" i="14"/>
  <c r="GR25" i="14" s="1"/>
  <c r="GJ25" i="14"/>
  <c r="GL25" i="14" s="1"/>
  <c r="GC25" i="14"/>
  <c r="GE25" i="14" s="1"/>
  <c r="FV25" i="14"/>
  <c r="FX25" i="14" s="1"/>
  <c r="GU24" i="14"/>
  <c r="GQ24" i="14"/>
  <c r="GR24" i="14" s="1"/>
  <c r="GJ24" i="14"/>
  <c r="GL24" i="14" s="1"/>
  <c r="GC24" i="14"/>
  <c r="GE24" i="14" s="1"/>
  <c r="FV24" i="14"/>
  <c r="FX24" i="14" s="1"/>
  <c r="GU23" i="14"/>
  <c r="GQ23" i="14"/>
  <c r="GJ23" i="14"/>
  <c r="GL23" i="14" s="1"/>
  <c r="GC23" i="14"/>
  <c r="GE23" i="14" s="1"/>
  <c r="FV23" i="14"/>
  <c r="FX23" i="14" s="1"/>
  <c r="GU22" i="14"/>
  <c r="GQ22" i="14"/>
  <c r="GR22" i="14" s="1"/>
  <c r="GJ22" i="14"/>
  <c r="GL22" i="14" s="1"/>
  <c r="GC22" i="14"/>
  <c r="GE22" i="14" s="1"/>
  <c r="FV22" i="14"/>
  <c r="FX22" i="14" s="1"/>
  <c r="GU21" i="14"/>
  <c r="GQ21" i="14"/>
  <c r="GV21" i="14" s="1"/>
  <c r="GJ21" i="14"/>
  <c r="GL21" i="14" s="1"/>
  <c r="GC21" i="14"/>
  <c r="GE21" i="14" s="1"/>
  <c r="FV21" i="14"/>
  <c r="FX21" i="14" s="1"/>
  <c r="GU20" i="14"/>
  <c r="GR20" i="14"/>
  <c r="GQ20" i="14"/>
  <c r="GJ20" i="14"/>
  <c r="GL20" i="14" s="1"/>
  <c r="GC20" i="14"/>
  <c r="GE20" i="14" s="1"/>
  <c r="FV20" i="14"/>
  <c r="FX20" i="14" s="1"/>
  <c r="GU19" i="14"/>
  <c r="GQ19" i="14"/>
  <c r="GR19" i="14" s="1"/>
  <c r="GJ19" i="14"/>
  <c r="GL19" i="14" s="1"/>
  <c r="GC19" i="14"/>
  <c r="GE19" i="14" s="1"/>
  <c r="FV19" i="14"/>
  <c r="FX19" i="14" s="1"/>
  <c r="GU18" i="14"/>
  <c r="GQ18" i="14"/>
  <c r="GJ18" i="14"/>
  <c r="GL18" i="14" s="1"/>
  <c r="GE18" i="14"/>
  <c r="GC18" i="14"/>
  <c r="FV18" i="14"/>
  <c r="FX18" i="14" s="1"/>
  <c r="GU17" i="14"/>
  <c r="GQ17" i="14"/>
  <c r="GR17" i="14" s="1"/>
  <c r="GJ17" i="14"/>
  <c r="GL17" i="14" s="1"/>
  <c r="GC17" i="14"/>
  <c r="GE17" i="14" s="1"/>
  <c r="FV17" i="14"/>
  <c r="FX17" i="14" s="1"/>
  <c r="GU16" i="14"/>
  <c r="GQ16" i="14"/>
  <c r="GR16" i="14" s="1"/>
  <c r="GJ16" i="14"/>
  <c r="GL16" i="14" s="1"/>
  <c r="GC16" i="14"/>
  <c r="GE16" i="14" s="1"/>
  <c r="FV16" i="14"/>
  <c r="FX16" i="14" s="1"/>
  <c r="GU15" i="14"/>
  <c r="GQ15" i="14"/>
  <c r="GJ15" i="14"/>
  <c r="GL15" i="14" s="1"/>
  <c r="GC15" i="14"/>
  <c r="GE15" i="14" s="1"/>
  <c r="FV15" i="14"/>
  <c r="FX15" i="14" s="1"/>
  <c r="GU14" i="14"/>
  <c r="GQ14" i="14"/>
  <c r="GR14" i="14" s="1"/>
  <c r="GJ14" i="14"/>
  <c r="GL14" i="14" s="1"/>
  <c r="GC14" i="14"/>
  <c r="GE14" i="14" s="1"/>
  <c r="FV14" i="14"/>
  <c r="FX14" i="14" s="1"/>
  <c r="GU13" i="14"/>
  <c r="GV13" i="14" s="1"/>
  <c r="GR13" i="14"/>
  <c r="GQ13" i="14"/>
  <c r="GJ13" i="14"/>
  <c r="GL13" i="14" s="1"/>
  <c r="GC13" i="14"/>
  <c r="GE13" i="14" s="1"/>
  <c r="FV13" i="14"/>
  <c r="FX13" i="14" s="1"/>
  <c r="GU12" i="14"/>
  <c r="GQ12" i="14"/>
  <c r="GV12" i="14" s="1"/>
  <c r="GJ12" i="14"/>
  <c r="GL12" i="14" s="1"/>
  <c r="GC12" i="14"/>
  <c r="GE12" i="14" s="1"/>
  <c r="FV12" i="14"/>
  <c r="FX12" i="14" s="1"/>
  <c r="GU11" i="14"/>
  <c r="GQ11" i="14"/>
  <c r="GR11" i="14" s="1"/>
  <c r="GJ11" i="14"/>
  <c r="GL11" i="14" s="1"/>
  <c r="GC11" i="14"/>
  <c r="GE11" i="14" s="1"/>
  <c r="FV11" i="14"/>
  <c r="FX11" i="14" s="1"/>
  <c r="GU10" i="14"/>
  <c r="GQ10" i="14"/>
  <c r="GR10" i="14" s="1"/>
  <c r="GJ10" i="14"/>
  <c r="GL10" i="14" s="1"/>
  <c r="GC10" i="14"/>
  <c r="GE10" i="14" s="1"/>
  <c r="FX10" i="14"/>
  <c r="FV10" i="14"/>
  <c r="GU9" i="14"/>
  <c r="GQ9" i="14"/>
  <c r="GJ9" i="14"/>
  <c r="GL9" i="14" s="1"/>
  <c r="GC9" i="14"/>
  <c r="GE9" i="14" s="1"/>
  <c r="FV9" i="14"/>
  <c r="FX9" i="14" s="1"/>
  <c r="GU8" i="14"/>
  <c r="GQ8" i="14"/>
  <c r="GV8" i="14" s="1"/>
  <c r="GJ8" i="14"/>
  <c r="GC8" i="14"/>
  <c r="GE8" i="14" s="1"/>
  <c r="GE37" i="14" s="1"/>
  <c r="FV8" i="14"/>
  <c r="GV7" i="14"/>
  <c r="GU7" i="14"/>
  <c r="GU37" i="14" s="1"/>
  <c r="GQ7" i="14"/>
  <c r="GL7" i="14"/>
  <c r="GL37" i="14" s="1"/>
  <c r="FX7" i="14"/>
  <c r="FX37" i="14" s="1"/>
  <c r="GV16" i="14" l="1"/>
  <c r="GV10" i="14"/>
  <c r="GV28" i="14"/>
  <c r="GV32" i="14"/>
  <c r="GV26" i="14"/>
  <c r="GV35" i="14"/>
  <c r="GJ37" i="14"/>
  <c r="GV9" i="14"/>
  <c r="GV34" i="14"/>
  <c r="GV20" i="14"/>
  <c r="GV27" i="14"/>
  <c r="GQ37" i="14"/>
  <c r="GR8" i="14"/>
  <c r="GV25" i="14"/>
  <c r="GV29" i="14"/>
  <c r="GR7" i="14"/>
  <c r="GR37" i="14" s="1"/>
  <c r="GV14" i="14"/>
  <c r="GV18" i="14"/>
  <c r="GV19" i="14"/>
  <c r="GV23" i="14"/>
  <c r="GV37" i="14"/>
  <c r="GV22" i="14"/>
  <c r="FV37" i="14"/>
  <c r="GV15" i="14"/>
  <c r="GR12" i="14"/>
  <c r="GR18" i="14"/>
  <c r="GR36" i="14"/>
  <c r="GR23" i="14"/>
  <c r="GV24" i="14"/>
  <c r="GR29" i="14"/>
  <c r="GV30" i="14"/>
  <c r="GR35" i="14"/>
  <c r="GC37" i="14"/>
  <c r="GV11" i="14"/>
  <c r="GV17" i="14"/>
  <c r="FX8" i="14"/>
  <c r="GR9" i="14"/>
  <c r="GR15" i="14"/>
  <c r="GR21" i="14"/>
  <c r="GR27" i="14"/>
  <c r="GR33" i="14"/>
  <c r="GL8" i="14"/>
  <c r="FM38" i="14" l="1"/>
  <c r="FN38" i="14" s="1"/>
  <c r="FL38" i="14"/>
  <c r="FI38" i="14"/>
  <c r="FH38" i="14"/>
  <c r="FF38" i="14"/>
  <c r="FE38" i="14"/>
  <c r="FC38" i="14"/>
  <c r="FB38" i="14"/>
  <c r="EZ38" i="14"/>
  <c r="EY38" i="14"/>
  <c r="EX38" i="14"/>
  <c r="EV38" i="14"/>
  <c r="ET38" i="14"/>
  <c r="ES38" i="14"/>
  <c r="ER38" i="14"/>
  <c r="EQ38" i="14"/>
  <c r="EP38" i="14"/>
  <c r="EO38" i="14"/>
  <c r="FN37" i="14"/>
  <c r="FK37" i="14"/>
  <c r="FG37" i="14"/>
  <c r="FD37" i="14"/>
  <c r="FA37" i="14"/>
  <c r="EU37" i="14"/>
  <c r="EW37" i="14" s="1"/>
  <c r="FO36" i="14"/>
  <c r="FN36" i="14"/>
  <c r="FK36" i="14"/>
  <c r="FG36" i="14"/>
  <c r="FD36" i="14"/>
  <c r="FA36" i="14"/>
  <c r="EU36" i="14"/>
  <c r="EW36" i="14" s="1"/>
  <c r="FO35" i="14"/>
  <c r="FN35" i="14"/>
  <c r="FK35" i="14"/>
  <c r="FG35" i="14"/>
  <c r="FD35" i="14"/>
  <c r="FA35" i="14"/>
  <c r="EU35" i="14"/>
  <c r="EW35" i="14" s="1"/>
  <c r="FO34" i="14"/>
  <c r="FN34" i="14"/>
  <c r="FK34" i="14"/>
  <c r="FG34" i="14"/>
  <c r="FD34" i="14"/>
  <c r="FA34" i="14"/>
  <c r="EU34" i="14"/>
  <c r="EW34" i="14" s="1"/>
  <c r="FO33" i="14"/>
  <c r="FN33" i="14"/>
  <c r="FK33" i="14"/>
  <c r="FG33" i="14"/>
  <c r="FD33" i="14"/>
  <c r="FA33" i="14"/>
  <c r="EU33" i="14"/>
  <c r="EW33" i="14" s="1"/>
  <c r="FO32" i="14"/>
  <c r="FN32" i="14"/>
  <c r="FK32" i="14"/>
  <c r="FG32" i="14"/>
  <c r="FD32" i="14"/>
  <c r="FA32" i="14"/>
  <c r="EW32" i="14"/>
  <c r="FO31" i="14"/>
  <c r="FN31" i="14"/>
  <c r="FK31" i="14"/>
  <c r="FG31" i="14"/>
  <c r="FD31" i="14"/>
  <c r="FA31" i="14"/>
  <c r="EW31" i="14"/>
  <c r="FO30" i="14"/>
  <c r="FN30" i="14"/>
  <c r="FK30" i="14"/>
  <c r="FG30" i="14"/>
  <c r="FD30" i="14"/>
  <c r="FA30" i="14"/>
  <c r="EW30" i="14"/>
  <c r="FO29" i="14"/>
  <c r="FN29" i="14"/>
  <c r="FK29" i="14"/>
  <c r="FG29" i="14"/>
  <c r="FD29" i="14"/>
  <c r="FA29" i="14"/>
  <c r="EW29" i="14"/>
  <c r="FO28" i="14"/>
  <c r="FN28" i="14"/>
  <c r="FK28" i="14"/>
  <c r="FG28" i="14"/>
  <c r="FD28" i="14"/>
  <c r="FA28" i="14"/>
  <c r="EW28" i="14"/>
  <c r="FO27" i="14"/>
  <c r="FN27" i="14"/>
  <c r="FK27" i="14"/>
  <c r="FG27" i="14"/>
  <c r="FD27" i="14"/>
  <c r="FA27" i="14"/>
  <c r="EW27" i="14"/>
  <c r="FO26" i="14"/>
  <c r="FN26" i="14"/>
  <c r="FK26" i="14"/>
  <c r="FG26" i="14"/>
  <c r="FD26" i="14"/>
  <c r="FA26" i="14"/>
  <c r="EW26" i="14"/>
  <c r="FO25" i="14"/>
  <c r="FN25" i="14"/>
  <c r="FK25" i="14"/>
  <c r="FG25" i="14"/>
  <c r="FD25" i="14"/>
  <c r="FA25" i="14"/>
  <c r="EW25" i="14"/>
  <c r="FO24" i="14"/>
  <c r="FN24" i="14"/>
  <c r="FK24" i="14"/>
  <c r="FG24" i="14"/>
  <c r="FD24" i="14"/>
  <c r="FA24" i="14"/>
  <c r="EW24" i="14"/>
  <c r="FO23" i="14"/>
  <c r="FN23" i="14"/>
  <c r="FK23" i="14"/>
  <c r="FG23" i="14"/>
  <c r="FD23" i="14"/>
  <c r="FA23" i="14"/>
  <c r="EW23" i="14"/>
  <c r="FO22" i="14"/>
  <c r="FN22" i="14"/>
  <c r="FK22" i="14"/>
  <c r="FG22" i="14"/>
  <c r="FD22" i="14"/>
  <c r="FA22" i="14"/>
  <c r="EW22" i="14"/>
  <c r="FO21" i="14"/>
  <c r="FN21" i="14"/>
  <c r="FK21" i="14"/>
  <c r="FG21" i="14"/>
  <c r="FD21" i="14"/>
  <c r="FA21" i="14"/>
  <c r="EW21" i="14"/>
  <c r="FO20" i="14"/>
  <c r="FN20" i="14"/>
  <c r="FK20" i="14"/>
  <c r="FG20" i="14"/>
  <c r="FD20" i="14"/>
  <c r="FA20" i="14"/>
  <c r="EW20" i="14"/>
  <c r="FO19" i="14"/>
  <c r="FN19" i="14"/>
  <c r="FK19" i="14"/>
  <c r="FG19" i="14"/>
  <c r="FD19" i="14"/>
  <c r="FA19" i="14"/>
  <c r="EW19" i="14"/>
  <c r="FO18" i="14"/>
  <c r="FN18" i="14"/>
  <c r="FK18" i="14"/>
  <c r="FG18" i="14"/>
  <c r="FD18" i="14"/>
  <c r="FA18" i="14"/>
  <c r="EW18" i="14"/>
  <c r="FO17" i="14"/>
  <c r="FN17" i="14"/>
  <c r="FK17" i="14"/>
  <c r="FG17" i="14"/>
  <c r="FD17" i="14"/>
  <c r="FA17" i="14"/>
  <c r="EW17" i="14"/>
  <c r="FO16" i="14"/>
  <c r="FN16" i="14"/>
  <c r="FK16" i="14"/>
  <c r="FG16" i="14"/>
  <c r="FD16" i="14"/>
  <c r="FA16" i="14"/>
  <c r="EW16" i="14"/>
  <c r="FO15" i="14"/>
  <c r="FN15" i="14"/>
  <c r="FK15" i="14"/>
  <c r="FG15" i="14"/>
  <c r="FD15" i="14"/>
  <c r="FA15" i="14"/>
  <c r="EW15" i="14"/>
  <c r="FO14" i="14"/>
  <c r="FN14" i="14"/>
  <c r="FK14" i="14"/>
  <c r="FG14" i="14"/>
  <c r="FD14" i="14"/>
  <c r="FA14" i="14"/>
  <c r="EW14" i="14"/>
  <c r="FO13" i="14"/>
  <c r="FN13" i="14"/>
  <c r="FK13" i="14"/>
  <c r="FG13" i="14"/>
  <c r="FD13" i="14"/>
  <c r="FA13" i="14"/>
  <c r="EW13" i="14"/>
  <c r="FO12" i="14"/>
  <c r="FN12" i="14"/>
  <c r="FK12" i="14"/>
  <c r="FG12" i="14"/>
  <c r="FD12" i="14"/>
  <c r="FA12" i="14"/>
  <c r="EW12" i="14"/>
  <c r="FO11" i="14"/>
  <c r="FN11" i="14"/>
  <c r="FK11" i="14"/>
  <c r="FG11" i="14"/>
  <c r="FD11" i="14"/>
  <c r="FA11" i="14"/>
  <c r="EW11" i="14"/>
  <c r="FO10" i="14"/>
  <c r="FN10" i="14"/>
  <c r="FK10" i="14"/>
  <c r="FG10" i="14"/>
  <c r="FD10" i="14"/>
  <c r="FA10" i="14"/>
  <c r="EW10" i="14"/>
  <c r="FO9" i="14"/>
  <c r="FN9" i="14"/>
  <c r="FK9" i="14"/>
  <c r="FG9" i="14"/>
  <c r="FD9" i="14"/>
  <c r="FA9" i="14"/>
  <c r="EW9" i="14"/>
  <c r="FO8" i="14"/>
  <c r="FN8" i="14"/>
  <c r="FK8" i="14"/>
  <c r="FG8" i="14"/>
  <c r="FD8" i="14"/>
  <c r="FA8" i="14"/>
  <c r="EW8" i="14"/>
  <c r="FO7" i="14"/>
  <c r="FN7" i="14"/>
  <c r="FK7" i="14"/>
  <c r="FK38" i="14" s="1"/>
  <c r="FG7" i="14"/>
  <c r="FG38" i="14" s="1"/>
  <c r="FD7" i="14"/>
  <c r="FD38" i="14" s="1"/>
  <c r="FA7" i="14"/>
  <c r="FO38" i="14" l="1"/>
  <c r="EU38" i="14"/>
  <c r="EW38" i="14" s="1"/>
  <c r="EW7" i="14"/>
  <c r="DI38" i="14"/>
  <c r="DH38" i="14"/>
  <c r="DF38" i="14"/>
  <c r="DC38" i="14"/>
  <c r="DE38" i="14"/>
  <c r="DB38" i="14"/>
  <c r="DG17" i="14"/>
  <c r="DD17" i="14"/>
  <c r="DJ17" i="14"/>
  <c r="DD38" i="14" l="1"/>
  <c r="DJ38" i="14"/>
  <c r="DG38" i="14"/>
  <c r="EL36" i="14"/>
  <c r="EK36" i="14"/>
  <c r="EH36" i="14"/>
  <c r="ED36" i="14"/>
  <c r="EA36" i="14"/>
  <c r="DX36" i="14"/>
  <c r="DT36" i="14"/>
  <c r="EJ38" i="14"/>
  <c r="EI38" i="14"/>
  <c r="EF38" i="14"/>
  <c r="EE38" i="14"/>
  <c r="EC38" i="14"/>
  <c r="EB38" i="14"/>
  <c r="DZ38" i="14"/>
  <c r="DY38" i="14"/>
  <c r="DW38" i="14"/>
  <c r="DV38" i="14"/>
  <c r="DU38" i="14"/>
  <c r="DS38" i="14"/>
  <c r="DQ38" i="14"/>
  <c r="DP38" i="14"/>
  <c r="DO38" i="14"/>
  <c r="DN38" i="14"/>
  <c r="DM38" i="14"/>
  <c r="EL37" i="14"/>
  <c r="EK37" i="14"/>
  <c r="EH37" i="14"/>
  <c r="ED37" i="14"/>
  <c r="EA37" i="14"/>
  <c r="DX37" i="14"/>
  <c r="DT37" i="14"/>
  <c r="EL35" i="14"/>
  <c r="EK35" i="14"/>
  <c r="EH35" i="14"/>
  <c r="ED35" i="14"/>
  <c r="EA35" i="14"/>
  <c r="DX35" i="14"/>
  <c r="DT35" i="14"/>
  <c r="EL34" i="14"/>
  <c r="EK34" i="14"/>
  <c r="EH34" i="14"/>
  <c r="ED34" i="14"/>
  <c r="EA34" i="14"/>
  <c r="DX34" i="14"/>
  <c r="DT34" i="14"/>
  <c r="EL33" i="14"/>
  <c r="EK33" i="14"/>
  <c r="EH33" i="14"/>
  <c r="ED33" i="14"/>
  <c r="EA33" i="14"/>
  <c r="DX33" i="14"/>
  <c r="DT33" i="14"/>
  <c r="EL32" i="14"/>
  <c r="EK32" i="14"/>
  <c r="EH32" i="14"/>
  <c r="ED32" i="14"/>
  <c r="EA32" i="14"/>
  <c r="DX32" i="14"/>
  <c r="DT32" i="14"/>
  <c r="EL31" i="14"/>
  <c r="EK31" i="14"/>
  <c r="EH31" i="14"/>
  <c r="ED31" i="14"/>
  <c r="EA31" i="14"/>
  <c r="DX31" i="14"/>
  <c r="DT31" i="14"/>
  <c r="EL30" i="14"/>
  <c r="EK30" i="14"/>
  <c r="EH30" i="14"/>
  <c r="ED30" i="14"/>
  <c r="EA30" i="14"/>
  <c r="DX30" i="14"/>
  <c r="DT30" i="14"/>
  <c r="EL29" i="14"/>
  <c r="EK29" i="14"/>
  <c r="EH29" i="14"/>
  <c r="ED29" i="14"/>
  <c r="EA29" i="14"/>
  <c r="DX29" i="14"/>
  <c r="DT29" i="14"/>
  <c r="EL28" i="14"/>
  <c r="EK28" i="14"/>
  <c r="EH28" i="14"/>
  <c r="ED28" i="14"/>
  <c r="EA28" i="14"/>
  <c r="DX28" i="14"/>
  <c r="DT28" i="14"/>
  <c r="EL27" i="14"/>
  <c r="EK27" i="14"/>
  <c r="EH27" i="14"/>
  <c r="ED27" i="14"/>
  <c r="EA27" i="14"/>
  <c r="DX27" i="14"/>
  <c r="DT27" i="14"/>
  <c r="EL26" i="14"/>
  <c r="EK26" i="14"/>
  <c r="EH26" i="14"/>
  <c r="ED26" i="14"/>
  <c r="EA26" i="14"/>
  <c r="DX26" i="14"/>
  <c r="DT26" i="14"/>
  <c r="EL25" i="14"/>
  <c r="EK25" i="14"/>
  <c r="EH25" i="14"/>
  <c r="ED25" i="14"/>
  <c r="EA25" i="14"/>
  <c r="DX25" i="14"/>
  <c r="DT25" i="14"/>
  <c r="EL24" i="14"/>
  <c r="EK24" i="14"/>
  <c r="EH24" i="14"/>
  <c r="ED24" i="14"/>
  <c r="EA24" i="14"/>
  <c r="DX24" i="14"/>
  <c r="DT24" i="14"/>
  <c r="EL23" i="14"/>
  <c r="EK23" i="14"/>
  <c r="EH23" i="14"/>
  <c r="ED23" i="14"/>
  <c r="EA23" i="14"/>
  <c r="DX23" i="14"/>
  <c r="DT23" i="14"/>
  <c r="EL22" i="14"/>
  <c r="EK22" i="14"/>
  <c r="EH22" i="14"/>
  <c r="ED22" i="14"/>
  <c r="EA22" i="14"/>
  <c r="DX22" i="14"/>
  <c r="DT22" i="14"/>
  <c r="EL21" i="14"/>
  <c r="EK21" i="14"/>
  <c r="EH21" i="14"/>
  <c r="ED21" i="14"/>
  <c r="EA21" i="14"/>
  <c r="DX21" i="14"/>
  <c r="DT21" i="14"/>
  <c r="EL20" i="14"/>
  <c r="EK20" i="14"/>
  <c r="EH20" i="14"/>
  <c r="ED20" i="14"/>
  <c r="EA20" i="14"/>
  <c r="DX20" i="14"/>
  <c r="DT20" i="14"/>
  <c r="EL19" i="14"/>
  <c r="EK19" i="14"/>
  <c r="EH19" i="14"/>
  <c r="ED19" i="14"/>
  <c r="EA19" i="14"/>
  <c r="DX19" i="14"/>
  <c r="DT19" i="14"/>
  <c r="EL18" i="14"/>
  <c r="EK18" i="14"/>
  <c r="EH18" i="14"/>
  <c r="ED18" i="14"/>
  <c r="EA18" i="14"/>
  <c r="DX18" i="14"/>
  <c r="DT18" i="14"/>
  <c r="EL17" i="14"/>
  <c r="EK17" i="14"/>
  <c r="EH17" i="14"/>
  <c r="ED17" i="14"/>
  <c r="EA17" i="14"/>
  <c r="DX17" i="14"/>
  <c r="DT17" i="14"/>
  <c r="EL16" i="14"/>
  <c r="EK16" i="14"/>
  <c r="EH16" i="14"/>
  <c r="ED16" i="14"/>
  <c r="EA16" i="14"/>
  <c r="DX16" i="14"/>
  <c r="DT16" i="14"/>
  <c r="EL15" i="14"/>
  <c r="EK15" i="14"/>
  <c r="EH15" i="14"/>
  <c r="ED15" i="14"/>
  <c r="EA15" i="14"/>
  <c r="DX15" i="14"/>
  <c r="DT15" i="14"/>
  <c r="EL14" i="14"/>
  <c r="EK14" i="14"/>
  <c r="EH14" i="14"/>
  <c r="ED14" i="14"/>
  <c r="EA14" i="14"/>
  <c r="DX14" i="14"/>
  <c r="DT14" i="14"/>
  <c r="EL13" i="14"/>
  <c r="EK13" i="14"/>
  <c r="EH13" i="14"/>
  <c r="ED13" i="14"/>
  <c r="EA13" i="14"/>
  <c r="DX13" i="14"/>
  <c r="DT13" i="14"/>
  <c r="EL12" i="14"/>
  <c r="EK12" i="14"/>
  <c r="EH12" i="14"/>
  <c r="ED12" i="14"/>
  <c r="EA12" i="14"/>
  <c r="DX12" i="14"/>
  <c r="DT12" i="14"/>
  <c r="EL11" i="14"/>
  <c r="EK11" i="14"/>
  <c r="EH11" i="14"/>
  <c r="ED11" i="14"/>
  <c r="EA11" i="14"/>
  <c r="DX11" i="14"/>
  <c r="DT11" i="14"/>
  <c r="EL10" i="14"/>
  <c r="EK10" i="14"/>
  <c r="EH10" i="14"/>
  <c r="ED10" i="14"/>
  <c r="EA10" i="14"/>
  <c r="DX10" i="14"/>
  <c r="DT10" i="14"/>
  <c r="EL9" i="14"/>
  <c r="EK9" i="14"/>
  <c r="EH9" i="14"/>
  <c r="ED9" i="14"/>
  <c r="EA9" i="14"/>
  <c r="DX9" i="14"/>
  <c r="DT9" i="14"/>
  <c r="EL8" i="14"/>
  <c r="EK8" i="14"/>
  <c r="EH8" i="14"/>
  <c r="ED8" i="14"/>
  <c r="EA8" i="14"/>
  <c r="DX8" i="14"/>
  <c r="DT8" i="14"/>
  <c r="EL7" i="14"/>
  <c r="EK7" i="14"/>
  <c r="EH7" i="14"/>
  <c r="EH38" i="14" s="1"/>
  <c r="ED7" i="14"/>
  <c r="ED38" i="14" s="1"/>
  <c r="EA7" i="14"/>
  <c r="DX7" i="14"/>
  <c r="EA38" i="14" l="1"/>
  <c r="DR38" i="14"/>
  <c r="DT38" i="14" s="1"/>
  <c r="EK38" i="14"/>
  <c r="EL38" i="14"/>
  <c r="DT7" i="14"/>
  <c r="Q12" i="13" l="1"/>
  <c r="Q8" i="13"/>
  <c r="Q9" i="13"/>
  <c r="Q10" i="13"/>
  <c r="Q11" i="13"/>
  <c r="CY38" i="14" l="1"/>
  <c r="CX38" i="14"/>
  <c r="CU38" i="14"/>
  <c r="CT38" i="14"/>
  <c r="CR38" i="14"/>
  <c r="CQ38" i="14"/>
  <c r="CP38" i="14"/>
  <c r="CN38" i="14"/>
  <c r="CM38" i="14"/>
  <c r="CI38" i="14"/>
  <c r="CH38" i="14"/>
  <c r="CF38" i="14"/>
  <c r="CE38" i="14"/>
  <c r="CD38" i="14"/>
  <c r="CB38" i="14"/>
  <c r="CA38" i="14"/>
  <c r="BX38" i="14"/>
  <c r="BW38" i="14"/>
  <c r="BT38" i="14"/>
  <c r="BS38" i="14"/>
  <c r="BQ38" i="14"/>
  <c r="BP38" i="14"/>
  <c r="BO38" i="14"/>
  <c r="BM38" i="14"/>
  <c r="BL38" i="14"/>
  <c r="BI38" i="14"/>
  <c r="BH38" i="14"/>
  <c r="BE38" i="14"/>
  <c r="BD38" i="14"/>
  <c r="BB38" i="14"/>
  <c r="BA38" i="14"/>
  <c r="AZ38" i="14"/>
  <c r="AX38" i="14"/>
  <c r="AW38" i="14"/>
  <c r="AT38" i="14"/>
  <c r="AS38" i="14"/>
  <c r="AQ38" i="14"/>
  <c r="AP38" i="14"/>
  <c r="AN38" i="14"/>
  <c r="AM38" i="14"/>
  <c r="AJ38" i="14"/>
  <c r="AH38" i="14"/>
  <c r="AG38" i="14"/>
  <c r="AD38" i="14"/>
  <c r="AC38" i="14"/>
  <c r="AA38" i="14"/>
  <c r="Z38" i="14"/>
  <c r="Y38" i="14"/>
  <c r="W38" i="14"/>
  <c r="V38" i="14"/>
  <c r="S38" i="14"/>
  <c r="R38" i="14"/>
  <c r="P38" i="14"/>
  <c r="O38" i="14"/>
  <c r="L38" i="14"/>
  <c r="K38" i="14"/>
  <c r="I38" i="14"/>
  <c r="H38" i="14"/>
  <c r="F38" i="14"/>
  <c r="E38" i="14"/>
  <c r="C38" i="14"/>
  <c r="B38" i="14"/>
  <c r="DJ37" i="14"/>
  <c r="DG37" i="14"/>
  <c r="DD37" i="14"/>
  <c r="CZ37" i="14"/>
  <c r="CW37" i="14"/>
  <c r="CV37" i="14"/>
  <c r="CS37" i="14"/>
  <c r="CO37" i="14"/>
  <c r="CK37" i="14"/>
  <c r="CJ37" i="14"/>
  <c r="CG37" i="14"/>
  <c r="CC37" i="14"/>
  <c r="BY37" i="14"/>
  <c r="BV37" i="14"/>
  <c r="BU37" i="14"/>
  <c r="BR37" i="14"/>
  <c r="BN37" i="14"/>
  <c r="BJ37" i="14"/>
  <c r="BF37" i="14"/>
  <c r="BC37" i="14"/>
  <c r="AY37" i="14"/>
  <c r="AU37" i="14"/>
  <c r="AR37" i="14"/>
  <c r="AO37" i="14"/>
  <c r="AK37" i="14"/>
  <c r="AI37" i="14"/>
  <c r="AF37" i="14"/>
  <c r="AE37" i="14"/>
  <c r="AB37" i="14"/>
  <c r="X37" i="14"/>
  <c r="T37" i="14"/>
  <c r="Q37" i="14"/>
  <c r="N37" i="14"/>
  <c r="M37" i="14"/>
  <c r="J37" i="14"/>
  <c r="G37" i="14"/>
  <c r="D37" i="14"/>
  <c r="DJ36" i="14"/>
  <c r="DG36" i="14"/>
  <c r="DD36" i="14"/>
  <c r="CZ36" i="14"/>
  <c r="CW36" i="14"/>
  <c r="CV36" i="14"/>
  <c r="CS36" i="14"/>
  <c r="CO36" i="14"/>
  <c r="CK36" i="14"/>
  <c r="CJ36" i="14"/>
  <c r="CG36" i="14"/>
  <c r="CC36" i="14"/>
  <c r="BY36" i="14"/>
  <c r="BV36" i="14"/>
  <c r="BU36" i="14"/>
  <c r="BR36" i="14"/>
  <c r="BN36" i="14"/>
  <c r="BJ36" i="14"/>
  <c r="BF36" i="14"/>
  <c r="BC36" i="14"/>
  <c r="AY36" i="14"/>
  <c r="AU36" i="14"/>
  <c r="AR36" i="14"/>
  <c r="AO36" i="14"/>
  <c r="AK36" i="14"/>
  <c r="AI36" i="14"/>
  <c r="AF36" i="14"/>
  <c r="AE36" i="14"/>
  <c r="AB36" i="14"/>
  <c r="X36" i="14"/>
  <c r="T36" i="14"/>
  <c r="Q36" i="14"/>
  <c r="N36" i="14"/>
  <c r="M36" i="14"/>
  <c r="J36" i="14"/>
  <c r="G36" i="14"/>
  <c r="D36" i="14"/>
  <c r="DJ35" i="14"/>
  <c r="DG35" i="14"/>
  <c r="DD35" i="14"/>
  <c r="CZ35" i="14"/>
  <c r="CW35" i="14"/>
  <c r="CV35" i="14"/>
  <c r="CS35" i="14"/>
  <c r="CO35" i="14"/>
  <c r="CK35" i="14"/>
  <c r="CJ35" i="14"/>
  <c r="CG35" i="14"/>
  <c r="CC35" i="14"/>
  <c r="BY35" i="14"/>
  <c r="BV35" i="14"/>
  <c r="BU35" i="14"/>
  <c r="BR35" i="14"/>
  <c r="BN35" i="14"/>
  <c r="BJ35" i="14"/>
  <c r="BF35" i="14"/>
  <c r="BC35" i="14"/>
  <c r="AY35" i="14"/>
  <c r="AU35" i="14"/>
  <c r="AR35" i="14"/>
  <c r="AO35" i="14"/>
  <c r="AK35" i="14"/>
  <c r="AI35" i="14"/>
  <c r="AF35" i="14"/>
  <c r="AE35" i="14"/>
  <c r="AB35" i="14"/>
  <c r="X35" i="14"/>
  <c r="T35" i="14"/>
  <c r="Q35" i="14"/>
  <c r="N35" i="14"/>
  <c r="M35" i="14"/>
  <c r="J35" i="14"/>
  <c r="G35" i="14"/>
  <c r="D35" i="14"/>
  <c r="DJ34" i="14"/>
  <c r="DG34" i="14"/>
  <c r="DD34" i="14"/>
  <c r="CZ34" i="14"/>
  <c r="CW34" i="14"/>
  <c r="CV34" i="14"/>
  <c r="CS34" i="14"/>
  <c r="CO34" i="14"/>
  <c r="CK34" i="14"/>
  <c r="CJ34" i="14"/>
  <c r="CG34" i="14"/>
  <c r="CC34" i="14"/>
  <c r="BY34" i="14"/>
  <c r="BV34" i="14"/>
  <c r="BU34" i="14"/>
  <c r="BR34" i="14"/>
  <c r="BN34" i="14"/>
  <c r="BJ34" i="14"/>
  <c r="BF34" i="14"/>
  <c r="BC34" i="14"/>
  <c r="AY34" i="14"/>
  <c r="AU34" i="14"/>
  <c r="AR34" i="14"/>
  <c r="AO34" i="14"/>
  <c r="AK34" i="14"/>
  <c r="AI34" i="14"/>
  <c r="AF34" i="14"/>
  <c r="AE34" i="14"/>
  <c r="AB34" i="14"/>
  <c r="X34" i="14"/>
  <c r="T34" i="14"/>
  <c r="Q34" i="14"/>
  <c r="N34" i="14"/>
  <c r="M34" i="14"/>
  <c r="J34" i="14"/>
  <c r="G34" i="14"/>
  <c r="D34" i="14"/>
  <c r="DJ33" i="14"/>
  <c r="DG33" i="14"/>
  <c r="DD33" i="14"/>
  <c r="CZ33" i="14"/>
  <c r="CW33" i="14"/>
  <c r="CV33" i="14"/>
  <c r="CS33" i="14"/>
  <c r="CO33" i="14"/>
  <c r="CK33" i="14"/>
  <c r="CJ33" i="14"/>
  <c r="CG33" i="14"/>
  <c r="CC33" i="14"/>
  <c r="BY33" i="14"/>
  <c r="BV33" i="14"/>
  <c r="BU33" i="14"/>
  <c r="BR33" i="14"/>
  <c r="BN33" i="14"/>
  <c r="BJ33" i="14"/>
  <c r="BF33" i="14"/>
  <c r="BC33" i="14"/>
  <c r="AY33" i="14"/>
  <c r="AU33" i="14"/>
  <c r="AR33" i="14"/>
  <c r="AO33" i="14"/>
  <c r="AK33" i="14"/>
  <c r="AI33" i="14"/>
  <c r="AF33" i="14"/>
  <c r="AE33" i="14"/>
  <c r="AB33" i="14"/>
  <c r="X33" i="14"/>
  <c r="T33" i="14"/>
  <c r="Q33" i="14"/>
  <c r="N33" i="14"/>
  <c r="M33" i="14"/>
  <c r="J33" i="14"/>
  <c r="G33" i="14"/>
  <c r="D33" i="14"/>
  <c r="DJ32" i="14"/>
  <c r="DG32" i="14"/>
  <c r="DD32" i="14"/>
  <c r="CZ32" i="14"/>
  <c r="CW32" i="14"/>
  <c r="CV32" i="14"/>
  <c r="CS32" i="14"/>
  <c r="CO32" i="14"/>
  <c r="CK32" i="14"/>
  <c r="CJ32" i="14"/>
  <c r="CG32" i="14"/>
  <c r="CC32" i="14"/>
  <c r="BY32" i="14"/>
  <c r="BV32" i="14"/>
  <c r="BU32" i="14"/>
  <c r="BR32" i="14"/>
  <c r="BN32" i="14"/>
  <c r="BJ32" i="14"/>
  <c r="BF32" i="14"/>
  <c r="BC32" i="14"/>
  <c r="AY32" i="14"/>
  <c r="AU32" i="14"/>
  <c r="AR32" i="14"/>
  <c r="AO32" i="14"/>
  <c r="AK32" i="14"/>
  <c r="AI32" i="14"/>
  <c r="AF32" i="14"/>
  <c r="AE32" i="14"/>
  <c r="AB32" i="14"/>
  <c r="X32" i="14"/>
  <c r="T32" i="14"/>
  <c r="Q32" i="14"/>
  <c r="N32" i="14"/>
  <c r="M32" i="14"/>
  <c r="J32" i="14"/>
  <c r="G32" i="14"/>
  <c r="D32" i="14"/>
  <c r="DJ31" i="14"/>
  <c r="DG31" i="14"/>
  <c r="DD31" i="14"/>
  <c r="CZ31" i="14"/>
  <c r="CW31" i="14"/>
  <c r="CV31" i="14"/>
  <c r="CS31" i="14"/>
  <c r="CO31" i="14"/>
  <c r="CK31" i="14"/>
  <c r="CJ31" i="14"/>
  <c r="CG31" i="14"/>
  <c r="CC31" i="14"/>
  <c r="BY31" i="14"/>
  <c r="BV31" i="14"/>
  <c r="BU31" i="14"/>
  <c r="BR31" i="14"/>
  <c r="BN31" i="14"/>
  <c r="BJ31" i="14"/>
  <c r="BF31" i="14"/>
  <c r="BC31" i="14"/>
  <c r="AY31" i="14"/>
  <c r="AU31" i="14"/>
  <c r="AR31" i="14"/>
  <c r="AO31" i="14"/>
  <c r="AK31" i="14"/>
  <c r="AI31" i="14"/>
  <c r="AF31" i="14"/>
  <c r="AE31" i="14"/>
  <c r="AB31" i="14"/>
  <c r="X31" i="14"/>
  <c r="T31" i="14"/>
  <c r="Q31" i="14"/>
  <c r="N31" i="14"/>
  <c r="M31" i="14"/>
  <c r="J31" i="14"/>
  <c r="G31" i="14"/>
  <c r="D31" i="14"/>
  <c r="DJ30" i="14"/>
  <c r="DG30" i="14"/>
  <c r="DD30" i="14"/>
  <c r="CZ30" i="14"/>
  <c r="CW30" i="14"/>
  <c r="CV30" i="14"/>
  <c r="CS30" i="14"/>
  <c r="CO30" i="14"/>
  <c r="CK30" i="14"/>
  <c r="CJ30" i="14"/>
  <c r="CG30" i="14"/>
  <c r="CC30" i="14"/>
  <c r="BY30" i="14"/>
  <c r="BV30" i="14"/>
  <c r="BU30" i="14"/>
  <c r="BR30" i="14"/>
  <c r="BN30" i="14"/>
  <c r="BJ30" i="14"/>
  <c r="BF30" i="14"/>
  <c r="BC30" i="14"/>
  <c r="AY30" i="14"/>
  <c r="AU30" i="14"/>
  <c r="AR30" i="14"/>
  <c r="AO30" i="14"/>
  <c r="AK30" i="14"/>
  <c r="AI30" i="14"/>
  <c r="AF30" i="14"/>
  <c r="AE30" i="14"/>
  <c r="AB30" i="14"/>
  <c r="X30" i="14"/>
  <c r="T30" i="14"/>
  <c r="Q30" i="14"/>
  <c r="N30" i="14"/>
  <c r="M30" i="14"/>
  <c r="J30" i="14"/>
  <c r="G30" i="14"/>
  <c r="D30" i="14"/>
  <c r="DJ29" i="14"/>
  <c r="DG29" i="14"/>
  <c r="DD29" i="14"/>
  <c r="CZ29" i="14"/>
  <c r="CW29" i="14"/>
  <c r="CV29" i="14"/>
  <c r="CS29" i="14"/>
  <c r="CO29" i="14"/>
  <c r="CK29" i="14"/>
  <c r="CJ29" i="14"/>
  <c r="CG29" i="14"/>
  <c r="CC29" i="14"/>
  <c r="BY29" i="14"/>
  <c r="BV29" i="14"/>
  <c r="BU29" i="14"/>
  <c r="BR29" i="14"/>
  <c r="BN29" i="14"/>
  <c r="BJ29" i="14"/>
  <c r="BF29" i="14"/>
  <c r="BC29" i="14"/>
  <c r="AY29" i="14"/>
  <c r="AU29" i="14"/>
  <c r="AR29" i="14"/>
  <c r="AO29" i="14"/>
  <c r="AK29" i="14"/>
  <c r="AI29" i="14"/>
  <c r="AF29" i="14"/>
  <c r="AE29" i="14"/>
  <c r="AB29" i="14"/>
  <c r="X29" i="14"/>
  <c r="T29" i="14"/>
  <c r="Q29" i="14"/>
  <c r="N29" i="14"/>
  <c r="M29" i="14"/>
  <c r="J29" i="14"/>
  <c r="G29" i="14"/>
  <c r="D29" i="14"/>
  <c r="DJ28" i="14"/>
  <c r="DG28" i="14"/>
  <c r="DD28" i="14"/>
  <c r="CZ28" i="14"/>
  <c r="CW28" i="14"/>
  <c r="CV28" i="14"/>
  <c r="CS28" i="14"/>
  <c r="CO28" i="14"/>
  <c r="CK28" i="14"/>
  <c r="CJ28" i="14"/>
  <c r="CG28" i="14"/>
  <c r="CC28" i="14"/>
  <c r="BY28" i="14"/>
  <c r="BV28" i="14"/>
  <c r="BU28" i="14"/>
  <c r="BR28" i="14"/>
  <c r="BN28" i="14"/>
  <c r="BJ28" i="14"/>
  <c r="BF28" i="14"/>
  <c r="BC28" i="14"/>
  <c r="AY28" i="14"/>
  <c r="AU28" i="14"/>
  <c r="AR28" i="14"/>
  <c r="AO28" i="14"/>
  <c r="AK28" i="14"/>
  <c r="AI28" i="14"/>
  <c r="AF28" i="14"/>
  <c r="AE28" i="14"/>
  <c r="AB28" i="14"/>
  <c r="X28" i="14"/>
  <c r="T28" i="14"/>
  <c r="Q28" i="14"/>
  <c r="N28" i="14"/>
  <c r="M28" i="14"/>
  <c r="J28" i="14"/>
  <c r="G28" i="14"/>
  <c r="D28" i="14"/>
  <c r="DJ27" i="14"/>
  <c r="DG27" i="14"/>
  <c r="DD27" i="14"/>
  <c r="CZ27" i="14"/>
  <c r="CW27" i="14"/>
  <c r="CV27" i="14"/>
  <c r="CS27" i="14"/>
  <c r="CO27" i="14"/>
  <c r="CK27" i="14"/>
  <c r="CJ27" i="14"/>
  <c r="CG27" i="14"/>
  <c r="CC27" i="14"/>
  <c r="BY27" i="14"/>
  <c r="BV27" i="14"/>
  <c r="BU27" i="14"/>
  <c r="BR27" i="14"/>
  <c r="BN27" i="14"/>
  <c r="BJ27" i="14"/>
  <c r="BF27" i="14"/>
  <c r="BC27" i="14"/>
  <c r="AY27" i="14"/>
  <c r="AU27" i="14"/>
  <c r="AR27" i="14"/>
  <c r="AO27" i="14"/>
  <c r="AK27" i="14"/>
  <c r="AI27" i="14"/>
  <c r="AF27" i="14"/>
  <c r="AE27" i="14"/>
  <c r="AB27" i="14"/>
  <c r="X27" i="14"/>
  <c r="T27" i="14"/>
  <c r="Q27" i="14"/>
  <c r="N27" i="14"/>
  <c r="M27" i="14"/>
  <c r="J27" i="14"/>
  <c r="G27" i="14"/>
  <c r="D27" i="14"/>
  <c r="DJ26" i="14"/>
  <c r="DG26" i="14"/>
  <c r="DD26" i="14"/>
  <c r="CZ26" i="14"/>
  <c r="CW26" i="14"/>
  <c r="CV26" i="14"/>
  <c r="CS26" i="14"/>
  <c r="CO26" i="14"/>
  <c r="CK26" i="14"/>
  <c r="CJ26" i="14"/>
  <c r="CG26" i="14"/>
  <c r="CC26" i="14"/>
  <c r="BY26" i="14"/>
  <c r="BV26" i="14"/>
  <c r="BU26" i="14"/>
  <c r="BR26" i="14"/>
  <c r="BN26" i="14"/>
  <c r="BJ26" i="14"/>
  <c r="BF26" i="14"/>
  <c r="BC26" i="14"/>
  <c r="AY26" i="14"/>
  <c r="AU26" i="14"/>
  <c r="AR26" i="14"/>
  <c r="AO26" i="14"/>
  <c r="AK26" i="14"/>
  <c r="AI26" i="14"/>
  <c r="AF26" i="14"/>
  <c r="AE26" i="14"/>
  <c r="AB26" i="14"/>
  <c r="X26" i="14"/>
  <c r="T26" i="14"/>
  <c r="Q26" i="14"/>
  <c r="N26" i="14"/>
  <c r="M26" i="14"/>
  <c r="J26" i="14"/>
  <c r="G26" i="14"/>
  <c r="D26" i="14"/>
  <c r="DJ25" i="14"/>
  <c r="DG25" i="14"/>
  <c r="DD25" i="14"/>
  <c r="CZ25" i="14"/>
  <c r="CW25" i="14"/>
  <c r="CV25" i="14"/>
  <c r="CS25" i="14"/>
  <c r="CO25" i="14"/>
  <c r="CK25" i="14"/>
  <c r="CJ25" i="14"/>
  <c r="CG25" i="14"/>
  <c r="CC25" i="14"/>
  <c r="BY25" i="14"/>
  <c r="BV25" i="14"/>
  <c r="BU25" i="14"/>
  <c r="BR25" i="14"/>
  <c r="BN25" i="14"/>
  <c r="BJ25" i="14"/>
  <c r="BF25" i="14"/>
  <c r="BC25" i="14"/>
  <c r="AY25" i="14"/>
  <c r="AU25" i="14"/>
  <c r="AR25" i="14"/>
  <c r="AO25" i="14"/>
  <c r="AK25" i="14"/>
  <c r="AI25" i="14"/>
  <c r="AF25" i="14"/>
  <c r="AE25" i="14"/>
  <c r="AB25" i="14"/>
  <c r="X25" i="14"/>
  <c r="T25" i="14"/>
  <c r="Q25" i="14"/>
  <c r="N25" i="14"/>
  <c r="M25" i="14"/>
  <c r="J25" i="14"/>
  <c r="G25" i="14"/>
  <c r="D25" i="14"/>
  <c r="DJ24" i="14"/>
  <c r="DG24" i="14"/>
  <c r="DD24" i="14"/>
  <c r="CZ24" i="14"/>
  <c r="CW24" i="14"/>
  <c r="CV24" i="14"/>
  <c r="CS24" i="14"/>
  <c r="CO24" i="14"/>
  <c r="CK24" i="14"/>
  <c r="CJ24" i="14"/>
  <c r="CG24" i="14"/>
  <c r="CC24" i="14"/>
  <c r="BY24" i="14"/>
  <c r="BV24" i="14"/>
  <c r="BU24" i="14"/>
  <c r="BR24" i="14"/>
  <c r="BN24" i="14"/>
  <c r="BJ24" i="14"/>
  <c r="BF24" i="14"/>
  <c r="BC24" i="14"/>
  <c r="AY24" i="14"/>
  <c r="AU24" i="14"/>
  <c r="AR24" i="14"/>
  <c r="AO24" i="14"/>
  <c r="AK24" i="14"/>
  <c r="AI24" i="14"/>
  <c r="AF24" i="14"/>
  <c r="AE24" i="14"/>
  <c r="AB24" i="14"/>
  <c r="X24" i="14"/>
  <c r="T24" i="14"/>
  <c r="Q24" i="14"/>
  <c r="N24" i="14"/>
  <c r="M24" i="14"/>
  <c r="J24" i="14"/>
  <c r="G24" i="14"/>
  <c r="D24" i="14"/>
  <c r="DJ23" i="14"/>
  <c r="DG23" i="14"/>
  <c r="DD23" i="14"/>
  <c r="CZ23" i="14"/>
  <c r="CW23" i="14"/>
  <c r="CV23" i="14"/>
  <c r="CS23" i="14"/>
  <c r="CO23" i="14"/>
  <c r="CK23" i="14"/>
  <c r="CJ23" i="14"/>
  <c r="CG23" i="14"/>
  <c r="CC23" i="14"/>
  <c r="BY23" i="14"/>
  <c r="BV23" i="14"/>
  <c r="BU23" i="14"/>
  <c r="BR23" i="14"/>
  <c r="BN23" i="14"/>
  <c r="BJ23" i="14"/>
  <c r="BF23" i="14"/>
  <c r="BC23" i="14"/>
  <c r="AY23" i="14"/>
  <c r="AU23" i="14"/>
  <c r="AR23" i="14"/>
  <c r="AO23" i="14"/>
  <c r="AK23" i="14"/>
  <c r="AI23" i="14"/>
  <c r="AF23" i="14"/>
  <c r="AE23" i="14"/>
  <c r="AB23" i="14"/>
  <c r="X23" i="14"/>
  <c r="T23" i="14"/>
  <c r="Q23" i="14"/>
  <c r="N23" i="14"/>
  <c r="M23" i="14"/>
  <c r="J23" i="14"/>
  <c r="G23" i="14"/>
  <c r="D23" i="14"/>
  <c r="DJ22" i="14"/>
  <c r="DG22" i="14"/>
  <c r="DD22" i="14"/>
  <c r="CZ22" i="14"/>
  <c r="CW22" i="14"/>
  <c r="CV22" i="14"/>
  <c r="CS22" i="14"/>
  <c r="CO22" i="14"/>
  <c r="CK22" i="14"/>
  <c r="CJ22" i="14"/>
  <c r="CG22" i="14"/>
  <c r="CC22" i="14"/>
  <c r="BY22" i="14"/>
  <c r="BV22" i="14"/>
  <c r="BU22" i="14"/>
  <c r="BR22" i="14"/>
  <c r="BN22" i="14"/>
  <c r="BJ22" i="14"/>
  <c r="BF22" i="14"/>
  <c r="BC22" i="14"/>
  <c r="AY22" i="14"/>
  <c r="AU22" i="14"/>
  <c r="AR22" i="14"/>
  <c r="AO22" i="14"/>
  <c r="AK22" i="14"/>
  <c r="AI22" i="14"/>
  <c r="AF22" i="14"/>
  <c r="AE22" i="14"/>
  <c r="AB22" i="14"/>
  <c r="X22" i="14"/>
  <c r="T22" i="14"/>
  <c r="Q22" i="14"/>
  <c r="N22" i="14"/>
  <c r="M22" i="14"/>
  <c r="J22" i="14"/>
  <c r="G22" i="14"/>
  <c r="D22" i="14"/>
  <c r="DJ21" i="14"/>
  <c r="DG21" i="14"/>
  <c r="DD21" i="14"/>
  <c r="CZ21" i="14"/>
  <c r="CW21" i="14"/>
  <c r="CV21" i="14"/>
  <c r="CS21" i="14"/>
  <c r="CO21" i="14"/>
  <c r="CK21" i="14"/>
  <c r="CJ21" i="14"/>
  <c r="CG21" i="14"/>
  <c r="CC21" i="14"/>
  <c r="BY21" i="14"/>
  <c r="BV21" i="14"/>
  <c r="BU21" i="14"/>
  <c r="BR21" i="14"/>
  <c r="BN21" i="14"/>
  <c r="BJ21" i="14"/>
  <c r="BF21" i="14"/>
  <c r="BC21" i="14"/>
  <c r="AY21" i="14"/>
  <c r="AU21" i="14"/>
  <c r="AR21" i="14"/>
  <c r="AO21" i="14"/>
  <c r="AK21" i="14"/>
  <c r="AI21" i="14"/>
  <c r="AF21" i="14"/>
  <c r="AE21" i="14"/>
  <c r="AB21" i="14"/>
  <c r="X21" i="14"/>
  <c r="T21" i="14"/>
  <c r="Q21" i="14"/>
  <c r="N21" i="14"/>
  <c r="M21" i="14"/>
  <c r="J21" i="14"/>
  <c r="G21" i="14"/>
  <c r="D21" i="14"/>
  <c r="DJ20" i="14"/>
  <c r="DG20" i="14"/>
  <c r="DD20" i="14"/>
  <c r="CZ20" i="14"/>
  <c r="CW20" i="14"/>
  <c r="CV20" i="14"/>
  <c r="CS20" i="14"/>
  <c r="CO20" i="14"/>
  <c r="CK20" i="14"/>
  <c r="CJ20" i="14"/>
  <c r="CG20" i="14"/>
  <c r="CC20" i="14"/>
  <c r="BY20" i="14"/>
  <c r="BV20" i="14"/>
  <c r="BU20" i="14"/>
  <c r="BR20" i="14"/>
  <c r="BN20" i="14"/>
  <c r="BJ20" i="14"/>
  <c r="BF20" i="14"/>
  <c r="BC20" i="14"/>
  <c r="AY20" i="14"/>
  <c r="AU20" i="14"/>
  <c r="AR20" i="14"/>
  <c r="AO20" i="14"/>
  <c r="AK20" i="14"/>
  <c r="AI20" i="14"/>
  <c r="AF20" i="14"/>
  <c r="AE20" i="14"/>
  <c r="AB20" i="14"/>
  <c r="X20" i="14"/>
  <c r="T20" i="14"/>
  <c r="Q20" i="14"/>
  <c r="N20" i="14"/>
  <c r="M20" i="14"/>
  <c r="J20" i="14"/>
  <c r="G20" i="14"/>
  <c r="D20" i="14"/>
  <c r="DJ19" i="14"/>
  <c r="DG19" i="14"/>
  <c r="DD19" i="14"/>
  <c r="CZ19" i="14"/>
  <c r="CW19" i="14"/>
  <c r="CV19" i="14"/>
  <c r="CS19" i="14"/>
  <c r="CO19" i="14"/>
  <c r="CK19" i="14"/>
  <c r="CJ19" i="14"/>
  <c r="CG19" i="14"/>
  <c r="CC19" i="14"/>
  <c r="BY19" i="14"/>
  <c r="BV19" i="14"/>
  <c r="BU19" i="14"/>
  <c r="BR19" i="14"/>
  <c r="BN19" i="14"/>
  <c r="BJ19" i="14"/>
  <c r="BF19" i="14"/>
  <c r="BC19" i="14"/>
  <c r="AY19" i="14"/>
  <c r="AU19" i="14"/>
  <c r="AR19" i="14"/>
  <c r="AO19" i="14"/>
  <c r="AK19" i="14"/>
  <c r="AI19" i="14"/>
  <c r="AF19" i="14"/>
  <c r="AE19" i="14"/>
  <c r="AB19" i="14"/>
  <c r="X19" i="14"/>
  <c r="T19" i="14"/>
  <c r="Q19" i="14"/>
  <c r="N19" i="14"/>
  <c r="M19" i="14"/>
  <c r="J19" i="14"/>
  <c r="G19" i="14"/>
  <c r="D19" i="14"/>
  <c r="DJ18" i="14"/>
  <c r="DG18" i="14"/>
  <c r="DD18" i="14"/>
  <c r="CZ18" i="14"/>
  <c r="CW18" i="14"/>
  <c r="CV18" i="14"/>
  <c r="CS18" i="14"/>
  <c r="CO18" i="14"/>
  <c r="CK18" i="14"/>
  <c r="CJ18" i="14"/>
  <c r="CG18" i="14"/>
  <c r="CC18" i="14"/>
  <c r="BY18" i="14"/>
  <c r="BV18" i="14"/>
  <c r="BU18" i="14"/>
  <c r="BR18" i="14"/>
  <c r="BN18" i="14"/>
  <c r="BJ18" i="14"/>
  <c r="BF18" i="14"/>
  <c r="BC18" i="14"/>
  <c r="AY18" i="14"/>
  <c r="AU18" i="14"/>
  <c r="AR18" i="14"/>
  <c r="AO18" i="14"/>
  <c r="AK18" i="14"/>
  <c r="AI18" i="14"/>
  <c r="AF18" i="14"/>
  <c r="AE18" i="14"/>
  <c r="AB18" i="14"/>
  <c r="X18" i="14"/>
  <c r="T18" i="14"/>
  <c r="Q18" i="14"/>
  <c r="N18" i="14"/>
  <c r="M18" i="14"/>
  <c r="J18" i="14"/>
  <c r="G18" i="14"/>
  <c r="D18" i="14"/>
  <c r="CZ17" i="14"/>
  <c r="CW17" i="14"/>
  <c r="CV17" i="14"/>
  <c r="CS17" i="14"/>
  <c r="CO17" i="14"/>
  <c r="CK17" i="14"/>
  <c r="CJ17" i="14"/>
  <c r="CG17" i="14"/>
  <c r="CC17" i="14"/>
  <c r="BY17" i="14"/>
  <c r="BV17" i="14"/>
  <c r="BU17" i="14"/>
  <c r="BR17" i="14"/>
  <c r="BN17" i="14"/>
  <c r="BJ17" i="14"/>
  <c r="BF17" i="14"/>
  <c r="BC17" i="14"/>
  <c r="AY17" i="14"/>
  <c r="AU17" i="14"/>
  <c r="AR17" i="14"/>
  <c r="AO17" i="14"/>
  <c r="AK17" i="14"/>
  <c r="AI17" i="14"/>
  <c r="AF17" i="14"/>
  <c r="AE17" i="14"/>
  <c r="AB17" i="14"/>
  <c r="X17" i="14"/>
  <c r="T17" i="14"/>
  <c r="Q17" i="14"/>
  <c r="N17" i="14"/>
  <c r="M17" i="14"/>
  <c r="J17" i="14"/>
  <c r="G17" i="14"/>
  <c r="D17" i="14"/>
  <c r="DJ16" i="14"/>
  <c r="DG16" i="14"/>
  <c r="DD16" i="14"/>
  <c r="CZ16" i="14"/>
  <c r="CW16" i="14"/>
  <c r="CV16" i="14"/>
  <c r="CS16" i="14"/>
  <c r="CO16" i="14"/>
  <c r="CK16" i="14"/>
  <c r="CJ16" i="14"/>
  <c r="CG16" i="14"/>
  <c r="CC16" i="14"/>
  <c r="BY16" i="14"/>
  <c r="BV16" i="14"/>
  <c r="BU16" i="14"/>
  <c r="BR16" i="14"/>
  <c r="BN16" i="14"/>
  <c r="BJ16" i="14"/>
  <c r="BF16" i="14"/>
  <c r="BC16" i="14"/>
  <c r="AY16" i="14"/>
  <c r="AU16" i="14"/>
  <c r="AR16" i="14"/>
  <c r="AO16" i="14"/>
  <c r="AK16" i="14"/>
  <c r="AI16" i="14"/>
  <c r="AF16" i="14"/>
  <c r="AE16" i="14"/>
  <c r="AB16" i="14"/>
  <c r="X16" i="14"/>
  <c r="T16" i="14"/>
  <c r="Q16" i="14"/>
  <c r="N16" i="14"/>
  <c r="M16" i="14"/>
  <c r="J16" i="14"/>
  <c r="G16" i="14"/>
  <c r="D16" i="14"/>
  <c r="DJ15" i="14"/>
  <c r="DG15" i="14"/>
  <c r="DD15" i="14"/>
  <c r="CZ15" i="14"/>
  <c r="CW15" i="14"/>
  <c r="CV15" i="14"/>
  <c r="CS15" i="14"/>
  <c r="CO15" i="14"/>
  <c r="CK15" i="14"/>
  <c r="CJ15" i="14"/>
  <c r="CG15" i="14"/>
  <c r="CC15" i="14"/>
  <c r="BY15" i="14"/>
  <c r="BV15" i="14"/>
  <c r="BU15" i="14"/>
  <c r="BR15" i="14"/>
  <c r="BN15" i="14"/>
  <c r="BJ15" i="14"/>
  <c r="BF15" i="14"/>
  <c r="BC15" i="14"/>
  <c r="AY15" i="14"/>
  <c r="AU15" i="14"/>
  <c r="AR15" i="14"/>
  <c r="AO15" i="14"/>
  <c r="AK15" i="14"/>
  <c r="AI15" i="14"/>
  <c r="AF15" i="14"/>
  <c r="AE15" i="14"/>
  <c r="AB15" i="14"/>
  <c r="X15" i="14"/>
  <c r="T15" i="14"/>
  <c r="Q15" i="14"/>
  <c r="N15" i="14"/>
  <c r="M15" i="14"/>
  <c r="J15" i="14"/>
  <c r="G15" i="14"/>
  <c r="D15" i="14"/>
  <c r="DJ14" i="14"/>
  <c r="DG14" i="14"/>
  <c r="DD14" i="14"/>
  <c r="CZ14" i="14"/>
  <c r="CW14" i="14"/>
  <c r="CV14" i="14"/>
  <c r="CS14" i="14"/>
  <c r="CO14" i="14"/>
  <c r="CK14" i="14"/>
  <c r="CJ14" i="14"/>
  <c r="CG14" i="14"/>
  <c r="CC14" i="14"/>
  <c r="BY14" i="14"/>
  <c r="BV14" i="14"/>
  <c r="BU14" i="14"/>
  <c r="BR14" i="14"/>
  <c r="BN14" i="14"/>
  <c r="BJ14" i="14"/>
  <c r="BF14" i="14"/>
  <c r="BC14" i="14"/>
  <c r="AY14" i="14"/>
  <c r="AU14" i="14"/>
  <c r="AR14" i="14"/>
  <c r="AO14" i="14"/>
  <c r="AK14" i="14"/>
  <c r="AI14" i="14"/>
  <c r="AF14" i="14"/>
  <c r="AE14" i="14"/>
  <c r="AB14" i="14"/>
  <c r="X14" i="14"/>
  <c r="T14" i="14"/>
  <c r="Q14" i="14"/>
  <c r="N14" i="14"/>
  <c r="M14" i="14"/>
  <c r="J14" i="14"/>
  <c r="G14" i="14"/>
  <c r="D14" i="14"/>
  <c r="DJ13" i="14"/>
  <c r="DG13" i="14"/>
  <c r="DD13" i="14"/>
  <c r="CZ13" i="14"/>
  <c r="CW13" i="14"/>
  <c r="CV13" i="14"/>
  <c r="CS13" i="14"/>
  <c r="CO13" i="14"/>
  <c r="CK13" i="14"/>
  <c r="CJ13" i="14"/>
  <c r="CG13" i="14"/>
  <c r="CC13" i="14"/>
  <c r="BY13" i="14"/>
  <c r="BV13" i="14"/>
  <c r="BU13" i="14"/>
  <c r="BR13" i="14"/>
  <c r="BN13" i="14"/>
  <c r="BJ13" i="14"/>
  <c r="BF13" i="14"/>
  <c r="BC13" i="14"/>
  <c r="AY13" i="14"/>
  <c r="AU13" i="14"/>
  <c r="AR13" i="14"/>
  <c r="AO13" i="14"/>
  <c r="AK13" i="14"/>
  <c r="AI13" i="14"/>
  <c r="AF13" i="14"/>
  <c r="AE13" i="14"/>
  <c r="AB13" i="14"/>
  <c r="X13" i="14"/>
  <c r="T13" i="14"/>
  <c r="Q13" i="14"/>
  <c r="N13" i="14"/>
  <c r="M13" i="14"/>
  <c r="J13" i="14"/>
  <c r="G13" i="14"/>
  <c r="D13" i="14"/>
  <c r="DJ12" i="14"/>
  <c r="DG12" i="14"/>
  <c r="DD12" i="14"/>
  <c r="CZ12" i="14"/>
  <c r="CW12" i="14"/>
  <c r="CV12" i="14"/>
  <c r="CS12" i="14"/>
  <c r="CO12" i="14"/>
  <c r="CK12" i="14"/>
  <c r="CJ12" i="14"/>
  <c r="CG12" i="14"/>
  <c r="CC12" i="14"/>
  <c r="BY12" i="14"/>
  <c r="BV12" i="14"/>
  <c r="BU12" i="14"/>
  <c r="BR12" i="14"/>
  <c r="BN12" i="14"/>
  <c r="BJ12" i="14"/>
  <c r="BF12" i="14"/>
  <c r="BC12" i="14"/>
  <c r="AY12" i="14"/>
  <c r="AU12" i="14"/>
  <c r="AR12" i="14"/>
  <c r="AO12" i="14"/>
  <c r="AK12" i="14"/>
  <c r="AI12" i="14"/>
  <c r="AF12" i="14"/>
  <c r="AE12" i="14"/>
  <c r="AB12" i="14"/>
  <c r="X12" i="14"/>
  <c r="T12" i="14"/>
  <c r="Q12" i="14"/>
  <c r="N12" i="14"/>
  <c r="M12" i="14"/>
  <c r="J12" i="14"/>
  <c r="G12" i="14"/>
  <c r="D12" i="14"/>
  <c r="DJ11" i="14"/>
  <c r="DG11" i="14"/>
  <c r="DD11" i="14"/>
  <c r="CZ11" i="14"/>
  <c r="CW11" i="14"/>
  <c r="CV11" i="14"/>
  <c r="CS11" i="14"/>
  <c r="CO11" i="14"/>
  <c r="CK11" i="14"/>
  <c r="CJ11" i="14"/>
  <c r="CG11" i="14"/>
  <c r="CC11" i="14"/>
  <c r="BY11" i="14"/>
  <c r="BV11" i="14"/>
  <c r="BU11" i="14"/>
  <c r="BR11" i="14"/>
  <c r="BN11" i="14"/>
  <c r="BJ11" i="14"/>
  <c r="BF11" i="14"/>
  <c r="BC11" i="14"/>
  <c r="AY11" i="14"/>
  <c r="AU11" i="14"/>
  <c r="AR11" i="14"/>
  <c r="AO11" i="14"/>
  <c r="AK11" i="14"/>
  <c r="AI11" i="14"/>
  <c r="AF11" i="14"/>
  <c r="AE11" i="14"/>
  <c r="AB11" i="14"/>
  <c r="X11" i="14"/>
  <c r="T11" i="14"/>
  <c r="Q11" i="14"/>
  <c r="N11" i="14"/>
  <c r="M11" i="14"/>
  <c r="J11" i="14"/>
  <c r="G11" i="14"/>
  <c r="D11" i="14"/>
  <c r="DJ10" i="14"/>
  <c r="DG10" i="14"/>
  <c r="DD10" i="14"/>
  <c r="CZ10" i="14"/>
  <c r="CW10" i="14"/>
  <c r="CV10" i="14"/>
  <c r="CS10" i="14"/>
  <c r="CO10" i="14"/>
  <c r="CK10" i="14"/>
  <c r="CJ10" i="14"/>
  <c r="CG10" i="14"/>
  <c r="CC10" i="14"/>
  <c r="BY10" i="14"/>
  <c r="BV10" i="14"/>
  <c r="BU10" i="14"/>
  <c r="BR10" i="14"/>
  <c r="BN10" i="14"/>
  <c r="BJ10" i="14"/>
  <c r="BF10" i="14"/>
  <c r="BC10" i="14"/>
  <c r="AY10" i="14"/>
  <c r="AU10" i="14"/>
  <c r="AR10" i="14"/>
  <c r="AO10" i="14"/>
  <c r="AK10" i="14"/>
  <c r="AI10" i="14"/>
  <c r="AF10" i="14"/>
  <c r="AE10" i="14"/>
  <c r="AB10" i="14"/>
  <c r="X10" i="14"/>
  <c r="T10" i="14"/>
  <c r="Q10" i="14"/>
  <c r="N10" i="14"/>
  <c r="M10" i="14"/>
  <c r="J10" i="14"/>
  <c r="G10" i="14"/>
  <c r="D10" i="14"/>
  <c r="DJ9" i="14"/>
  <c r="DG9" i="14"/>
  <c r="DD9" i="14"/>
  <c r="CZ9" i="14"/>
  <c r="CW9" i="14"/>
  <c r="CV9" i="14"/>
  <c r="CS9" i="14"/>
  <c r="CO9" i="14"/>
  <c r="CK9" i="14"/>
  <c r="CJ9" i="14"/>
  <c r="CG9" i="14"/>
  <c r="CC9" i="14"/>
  <c r="BY9" i="14"/>
  <c r="BV9" i="14"/>
  <c r="BU9" i="14"/>
  <c r="BR9" i="14"/>
  <c r="BN9" i="14"/>
  <c r="BJ9" i="14"/>
  <c r="BF9" i="14"/>
  <c r="BC9" i="14"/>
  <c r="AY9" i="14"/>
  <c r="AU9" i="14"/>
  <c r="AR9" i="14"/>
  <c r="AO9" i="14"/>
  <c r="AK9" i="14"/>
  <c r="AI9" i="14"/>
  <c r="AF9" i="14"/>
  <c r="AE9" i="14"/>
  <c r="AB9" i="14"/>
  <c r="X9" i="14"/>
  <c r="T9" i="14"/>
  <c r="Q9" i="14"/>
  <c r="N9" i="14"/>
  <c r="M9" i="14"/>
  <c r="J9" i="14"/>
  <c r="G9" i="14"/>
  <c r="D9" i="14"/>
  <c r="DJ8" i="14"/>
  <c r="DG8" i="14"/>
  <c r="DD8" i="14"/>
  <c r="CZ8" i="14"/>
  <c r="CW8" i="14"/>
  <c r="CV8" i="14"/>
  <c r="CS8" i="14"/>
  <c r="CO8" i="14"/>
  <c r="CK8" i="14"/>
  <c r="CJ8" i="14"/>
  <c r="CG8" i="14"/>
  <c r="CC8" i="14"/>
  <c r="BY8" i="14"/>
  <c r="BV8" i="14"/>
  <c r="BU8" i="14"/>
  <c r="BR8" i="14"/>
  <c r="BN8" i="14"/>
  <c r="BJ8" i="14"/>
  <c r="BF8" i="14"/>
  <c r="BC8" i="14"/>
  <c r="AY8" i="14"/>
  <c r="AU8" i="14"/>
  <c r="AR8" i="14"/>
  <c r="AO8" i="14"/>
  <c r="AK8" i="14"/>
  <c r="AI8" i="14"/>
  <c r="AF8" i="14"/>
  <c r="AE8" i="14"/>
  <c r="AB8" i="14"/>
  <c r="X8" i="14"/>
  <c r="T8" i="14"/>
  <c r="Q8" i="14"/>
  <c r="N8" i="14"/>
  <c r="M8" i="14"/>
  <c r="J8" i="14"/>
  <c r="G8" i="14"/>
  <c r="D8" i="14"/>
  <c r="DJ7" i="14"/>
  <c r="DG7" i="14"/>
  <c r="DD7" i="14"/>
  <c r="CZ7" i="14"/>
  <c r="CW7" i="14"/>
  <c r="CV7" i="14"/>
  <c r="CS7" i="14"/>
  <c r="CO7" i="14"/>
  <c r="CK7" i="14"/>
  <c r="CJ7" i="14"/>
  <c r="CG7" i="14"/>
  <c r="CC7" i="14"/>
  <c r="BY7" i="14"/>
  <c r="BV7" i="14"/>
  <c r="BU7" i="14"/>
  <c r="BR7" i="14"/>
  <c r="BN7" i="14"/>
  <c r="BJ7" i="14"/>
  <c r="BF7" i="14"/>
  <c r="BC7" i="14"/>
  <c r="AY7" i="14"/>
  <c r="AU7" i="14"/>
  <c r="AR7" i="14"/>
  <c r="AO7" i="14"/>
  <c r="AK7" i="14"/>
  <c r="AI7" i="14"/>
  <c r="AF7" i="14"/>
  <c r="AE7" i="14"/>
  <c r="AB7" i="14"/>
  <c r="X7" i="14"/>
  <c r="T7" i="14"/>
  <c r="Q7" i="14"/>
  <c r="N7" i="14"/>
  <c r="M7" i="14"/>
  <c r="J7" i="14"/>
  <c r="G7" i="14"/>
  <c r="D7" i="14"/>
  <c r="BR38" i="14" l="1"/>
  <c r="BN38" i="14"/>
  <c r="T38" i="14"/>
  <c r="BF38" i="14"/>
  <c r="BU38" i="14"/>
  <c r="BY38" i="14"/>
  <c r="Q38" i="14"/>
  <c r="AK38" i="14"/>
  <c r="AU38" i="14"/>
  <c r="AO38" i="14"/>
  <c r="CS38" i="14"/>
  <c r="CZ38" i="14"/>
  <c r="CO38" i="14"/>
  <c r="CJ38" i="14"/>
  <c r="CG38" i="14"/>
  <c r="CK38" i="14"/>
  <c r="CC38" i="14"/>
  <c r="BV38" i="14"/>
  <c r="BJ38" i="14"/>
  <c r="BC38" i="14"/>
  <c r="AY38" i="14"/>
  <c r="AR38" i="14"/>
  <c r="AI38" i="14"/>
  <c r="AE38" i="14"/>
  <c r="AB38" i="14"/>
  <c r="AF38" i="14"/>
  <c r="X38" i="14"/>
  <c r="M38" i="14"/>
  <c r="J38" i="14"/>
  <c r="G38" i="14"/>
  <c r="N38" i="14"/>
  <c r="D38" i="14"/>
  <c r="CU38" i="13" l="1"/>
  <c r="CT38" i="13"/>
  <c r="D34" i="13" l="1"/>
  <c r="G34" i="13"/>
  <c r="J34" i="13"/>
  <c r="M34" i="13"/>
  <c r="N34" i="13"/>
  <c r="Q34" i="13"/>
  <c r="T34" i="13"/>
  <c r="X34" i="13"/>
  <c r="AB34" i="13"/>
  <c r="AE34" i="13"/>
  <c r="AF34" i="13"/>
  <c r="AI34" i="13"/>
  <c r="AK34" i="13"/>
  <c r="AO34" i="13"/>
  <c r="AR34" i="13"/>
  <c r="AU34" i="13"/>
  <c r="AY34" i="13"/>
  <c r="BC34" i="13"/>
  <c r="BF34" i="13"/>
  <c r="BJ34" i="13"/>
  <c r="BN34" i="13"/>
  <c r="BR34" i="13"/>
  <c r="BU34" i="13"/>
  <c r="BV34" i="13"/>
  <c r="BY34" i="13"/>
  <c r="CC34" i="13"/>
  <c r="CG34" i="13"/>
  <c r="CJ34" i="13"/>
  <c r="CK34" i="13"/>
  <c r="CO34" i="13"/>
  <c r="CS34" i="13"/>
  <c r="CV34" i="13"/>
  <c r="CW34" i="13"/>
  <c r="CZ34" i="13"/>
  <c r="DD34" i="13"/>
  <c r="DG34" i="13"/>
  <c r="DJ34" i="13"/>
  <c r="CP38" i="13" l="1"/>
  <c r="F38" i="13" l="1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5" i="13"/>
  <c r="G36" i="13"/>
  <c r="G37" i="13"/>
  <c r="G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26" i="13"/>
  <c r="N27" i="13"/>
  <c r="N28" i="13"/>
  <c r="N29" i="13"/>
  <c r="N30" i="13"/>
  <c r="N31" i="13"/>
  <c r="N32" i="13"/>
  <c r="N33" i="13"/>
  <c r="N35" i="13"/>
  <c r="N36" i="13"/>
  <c r="N37" i="13"/>
  <c r="N7" i="13"/>
  <c r="D29" i="13"/>
  <c r="J29" i="13"/>
  <c r="M29" i="13"/>
  <c r="Q29" i="13"/>
  <c r="T29" i="13"/>
  <c r="X29" i="13"/>
  <c r="AB29" i="13"/>
  <c r="AE29" i="13"/>
  <c r="AF29" i="13"/>
  <c r="AI29" i="13"/>
  <c r="AK29" i="13"/>
  <c r="AO29" i="13"/>
  <c r="AR29" i="13"/>
  <c r="AU29" i="13"/>
  <c r="AY29" i="13"/>
  <c r="BC29" i="13"/>
  <c r="BF29" i="13"/>
  <c r="BJ29" i="13"/>
  <c r="BN29" i="13"/>
  <c r="BR29" i="13"/>
  <c r="BU29" i="13"/>
  <c r="BV29" i="13"/>
  <c r="BY29" i="13"/>
  <c r="CC29" i="13"/>
  <c r="CG29" i="13"/>
  <c r="CJ29" i="13"/>
  <c r="CK29" i="13"/>
  <c r="CO29" i="13"/>
  <c r="CS29" i="13"/>
  <c r="CV29" i="13"/>
  <c r="CW29" i="13"/>
  <c r="CZ29" i="13"/>
  <c r="DD29" i="13"/>
  <c r="DG29" i="13"/>
  <c r="DJ29" i="13"/>
  <c r="D30" i="13"/>
  <c r="J30" i="13"/>
  <c r="M30" i="13"/>
  <c r="Q30" i="13"/>
  <c r="T30" i="13"/>
  <c r="X30" i="13"/>
  <c r="AB30" i="13"/>
  <c r="AE30" i="13"/>
  <c r="AF30" i="13"/>
  <c r="AI30" i="13"/>
  <c r="AK30" i="13"/>
  <c r="AO30" i="13"/>
  <c r="AR30" i="13"/>
  <c r="AU30" i="13"/>
  <c r="AY30" i="13"/>
  <c r="BC30" i="13"/>
  <c r="BF30" i="13"/>
  <c r="BJ30" i="13"/>
  <c r="BN30" i="13"/>
  <c r="BR30" i="13"/>
  <c r="BU30" i="13"/>
  <c r="BV30" i="13"/>
  <c r="BY30" i="13"/>
  <c r="CC30" i="13"/>
  <c r="CG30" i="13"/>
  <c r="CJ30" i="13"/>
  <c r="CK30" i="13"/>
  <c r="CO30" i="13"/>
  <c r="CS30" i="13"/>
  <c r="CV30" i="13"/>
  <c r="CW30" i="13"/>
  <c r="CZ30" i="13"/>
  <c r="DD30" i="13"/>
  <c r="DG30" i="13"/>
  <c r="DJ30" i="13"/>
  <c r="BV15" i="13"/>
  <c r="BV16" i="13"/>
  <c r="BV17" i="13"/>
  <c r="BV18" i="13"/>
  <c r="BV19" i="13"/>
  <c r="BV20" i="13"/>
  <c r="BV21" i="13"/>
  <c r="BV22" i="13"/>
  <c r="AP38" i="11"/>
  <c r="AO38" i="12"/>
  <c r="AQ38" i="13"/>
  <c r="K28" i="12"/>
  <c r="CS13" i="13"/>
  <c r="CS14" i="13"/>
  <c r="DI38" i="13" l="1"/>
  <c r="DH38" i="13"/>
  <c r="DF38" i="13"/>
  <c r="DE38" i="13"/>
  <c r="DC38" i="13"/>
  <c r="DB38" i="13"/>
  <c r="CY38" i="13"/>
  <c r="CX38" i="13"/>
  <c r="CR38" i="13"/>
  <c r="CQ38" i="13"/>
  <c r="CN38" i="13"/>
  <c r="CM38" i="13"/>
  <c r="CI38" i="13"/>
  <c r="CH38" i="13"/>
  <c r="CF38" i="13"/>
  <c r="CE38" i="13"/>
  <c r="CD38" i="13"/>
  <c r="CB38" i="13"/>
  <c r="CA38" i="13"/>
  <c r="BX38" i="13"/>
  <c r="BW38" i="13"/>
  <c r="BT38" i="13"/>
  <c r="BS38" i="13"/>
  <c r="BQ38" i="13"/>
  <c r="BP38" i="13"/>
  <c r="BO38" i="13"/>
  <c r="BM38" i="13"/>
  <c r="BL38" i="13"/>
  <c r="BI38" i="13"/>
  <c r="BH38" i="13"/>
  <c r="BE38" i="13"/>
  <c r="BD38" i="13"/>
  <c r="BB38" i="13"/>
  <c r="BA38" i="13"/>
  <c r="AZ38" i="13"/>
  <c r="AX38" i="13"/>
  <c r="AW38" i="13"/>
  <c r="AT38" i="13"/>
  <c r="AS38" i="13"/>
  <c r="AP38" i="13"/>
  <c r="AR38" i="13" s="1"/>
  <c r="AN38" i="13"/>
  <c r="AM38" i="13"/>
  <c r="AJ38" i="13"/>
  <c r="AH38" i="13"/>
  <c r="AG38" i="13"/>
  <c r="AD38" i="13"/>
  <c r="AC38" i="13"/>
  <c r="AA38" i="13"/>
  <c r="Z38" i="13"/>
  <c r="Y38" i="13"/>
  <c r="W38" i="13"/>
  <c r="V38" i="13"/>
  <c r="S38" i="13"/>
  <c r="R38" i="13"/>
  <c r="P38" i="13"/>
  <c r="O38" i="13"/>
  <c r="L38" i="13"/>
  <c r="K38" i="13"/>
  <c r="I38" i="13"/>
  <c r="H38" i="13"/>
  <c r="E38" i="13"/>
  <c r="G38" i="13" s="1"/>
  <c r="C38" i="13"/>
  <c r="B38" i="13"/>
  <c r="DJ37" i="13"/>
  <c r="DG37" i="13"/>
  <c r="DD37" i="13"/>
  <c r="CZ37" i="13"/>
  <c r="CW37" i="13"/>
  <c r="CV37" i="13"/>
  <c r="CS37" i="13"/>
  <c r="CO37" i="13"/>
  <c r="CK37" i="13"/>
  <c r="CJ37" i="13"/>
  <c r="CG37" i="13"/>
  <c r="CC37" i="13"/>
  <c r="BY37" i="13"/>
  <c r="BV37" i="13"/>
  <c r="BU37" i="13"/>
  <c r="BR37" i="13"/>
  <c r="BN37" i="13"/>
  <c r="BJ37" i="13"/>
  <c r="BF37" i="13"/>
  <c r="BC37" i="13"/>
  <c r="AY37" i="13"/>
  <c r="AU37" i="13"/>
  <c r="AR37" i="13"/>
  <c r="AO37" i="13"/>
  <c r="AK37" i="13"/>
  <c r="AI37" i="13"/>
  <c r="AF37" i="13"/>
  <c r="AE37" i="13"/>
  <c r="AB37" i="13"/>
  <c r="X37" i="13"/>
  <c r="T37" i="13"/>
  <c r="Q37" i="13"/>
  <c r="M37" i="13"/>
  <c r="J37" i="13"/>
  <c r="D37" i="13"/>
  <c r="DJ36" i="13"/>
  <c r="DG36" i="13"/>
  <c r="DD36" i="13"/>
  <c r="CZ36" i="13"/>
  <c r="CW36" i="13"/>
  <c r="CV36" i="13"/>
  <c r="CS36" i="13"/>
  <c r="CO36" i="13"/>
  <c r="CK36" i="13"/>
  <c r="CJ36" i="13"/>
  <c r="CG36" i="13"/>
  <c r="CC36" i="13"/>
  <c r="BY36" i="13"/>
  <c r="BV36" i="13"/>
  <c r="BU36" i="13"/>
  <c r="BR36" i="13"/>
  <c r="BN36" i="13"/>
  <c r="BJ36" i="13"/>
  <c r="BF36" i="13"/>
  <c r="BC36" i="13"/>
  <c r="AY36" i="13"/>
  <c r="AU36" i="13"/>
  <c r="AR36" i="13"/>
  <c r="AO36" i="13"/>
  <c r="AK36" i="13"/>
  <c r="AI36" i="13"/>
  <c r="AF36" i="13"/>
  <c r="AE36" i="13"/>
  <c r="AB36" i="13"/>
  <c r="X36" i="13"/>
  <c r="T36" i="13"/>
  <c r="Q36" i="13"/>
  <c r="M36" i="13"/>
  <c r="J36" i="13"/>
  <c r="D36" i="13"/>
  <c r="DJ35" i="13"/>
  <c r="DG35" i="13"/>
  <c r="DD35" i="13"/>
  <c r="CZ35" i="13"/>
  <c r="CW35" i="13"/>
  <c r="CV35" i="13"/>
  <c r="CS35" i="13"/>
  <c r="CO35" i="13"/>
  <c r="CK35" i="13"/>
  <c r="CJ35" i="13"/>
  <c r="CG35" i="13"/>
  <c r="CC35" i="13"/>
  <c r="BY35" i="13"/>
  <c r="BV35" i="13"/>
  <c r="BU35" i="13"/>
  <c r="BR35" i="13"/>
  <c r="BN35" i="13"/>
  <c r="BJ35" i="13"/>
  <c r="BF35" i="13"/>
  <c r="BC35" i="13"/>
  <c r="AY35" i="13"/>
  <c r="AU35" i="13"/>
  <c r="AR35" i="13"/>
  <c r="AO35" i="13"/>
  <c r="AK35" i="13"/>
  <c r="AI35" i="13"/>
  <c r="AF35" i="13"/>
  <c r="AE35" i="13"/>
  <c r="AB35" i="13"/>
  <c r="X35" i="13"/>
  <c r="T35" i="13"/>
  <c r="Q35" i="13"/>
  <c r="M35" i="13"/>
  <c r="J35" i="13"/>
  <c r="D35" i="13"/>
  <c r="DJ33" i="13"/>
  <c r="DG33" i="13"/>
  <c r="DD33" i="13"/>
  <c r="CZ33" i="13"/>
  <c r="CW33" i="13"/>
  <c r="CV33" i="13"/>
  <c r="CS33" i="13"/>
  <c r="CO33" i="13"/>
  <c r="CK33" i="13"/>
  <c r="CJ33" i="13"/>
  <c r="CG33" i="13"/>
  <c r="CC33" i="13"/>
  <c r="BY33" i="13"/>
  <c r="BV33" i="13"/>
  <c r="BU33" i="13"/>
  <c r="BR33" i="13"/>
  <c r="BN33" i="13"/>
  <c r="BJ33" i="13"/>
  <c r="BF33" i="13"/>
  <c r="BC33" i="13"/>
  <c r="AY33" i="13"/>
  <c r="AU33" i="13"/>
  <c r="AR33" i="13"/>
  <c r="AO33" i="13"/>
  <c r="AK33" i="13"/>
  <c r="AI33" i="13"/>
  <c r="AF33" i="13"/>
  <c r="AE33" i="13"/>
  <c r="AB33" i="13"/>
  <c r="X33" i="13"/>
  <c r="T33" i="13"/>
  <c r="Q33" i="13"/>
  <c r="M33" i="13"/>
  <c r="J33" i="13"/>
  <c r="D33" i="13"/>
  <c r="DJ32" i="13"/>
  <c r="DG32" i="13"/>
  <c r="DD32" i="13"/>
  <c r="CZ32" i="13"/>
  <c r="CW32" i="13"/>
  <c r="CV32" i="13"/>
  <c r="CS32" i="13"/>
  <c r="CO32" i="13"/>
  <c r="CK32" i="13"/>
  <c r="CJ32" i="13"/>
  <c r="CG32" i="13"/>
  <c r="CC32" i="13"/>
  <c r="BY32" i="13"/>
  <c r="BV32" i="13"/>
  <c r="BU32" i="13"/>
  <c r="BR32" i="13"/>
  <c r="BN32" i="13"/>
  <c r="BJ32" i="13"/>
  <c r="BF32" i="13"/>
  <c r="BC32" i="13"/>
  <c r="AY32" i="13"/>
  <c r="AU32" i="13"/>
  <c r="AR32" i="13"/>
  <c r="AO32" i="13"/>
  <c r="AK32" i="13"/>
  <c r="AI32" i="13"/>
  <c r="AF32" i="13"/>
  <c r="AE32" i="13"/>
  <c r="AB32" i="13"/>
  <c r="X32" i="13"/>
  <c r="T32" i="13"/>
  <c r="Q32" i="13"/>
  <c r="M32" i="13"/>
  <c r="J32" i="13"/>
  <c r="D32" i="13"/>
  <c r="DJ31" i="13"/>
  <c r="DG31" i="13"/>
  <c r="DD31" i="13"/>
  <c r="CZ31" i="13"/>
  <c r="CW31" i="13"/>
  <c r="CV31" i="13"/>
  <c r="CS31" i="13"/>
  <c r="CO31" i="13"/>
  <c r="CK31" i="13"/>
  <c r="CJ31" i="13"/>
  <c r="CG31" i="13"/>
  <c r="CC31" i="13"/>
  <c r="BY31" i="13"/>
  <c r="BV31" i="13"/>
  <c r="BU31" i="13"/>
  <c r="BR31" i="13"/>
  <c r="BN31" i="13"/>
  <c r="BJ31" i="13"/>
  <c r="BF31" i="13"/>
  <c r="BC31" i="13"/>
  <c r="AY31" i="13"/>
  <c r="AU31" i="13"/>
  <c r="AR31" i="13"/>
  <c r="AO31" i="13"/>
  <c r="AK31" i="13"/>
  <c r="AI31" i="13"/>
  <c r="AF31" i="13"/>
  <c r="AE31" i="13"/>
  <c r="AB31" i="13"/>
  <c r="X31" i="13"/>
  <c r="T31" i="13"/>
  <c r="Q31" i="13"/>
  <c r="M31" i="13"/>
  <c r="J31" i="13"/>
  <c r="D31" i="13"/>
  <c r="DJ28" i="13"/>
  <c r="DG28" i="13"/>
  <c r="DD28" i="13"/>
  <c r="CZ28" i="13"/>
  <c r="CW28" i="13"/>
  <c r="CV28" i="13"/>
  <c r="CS28" i="13"/>
  <c r="CO28" i="13"/>
  <c r="CK28" i="13"/>
  <c r="CJ28" i="13"/>
  <c r="CG28" i="13"/>
  <c r="CC28" i="13"/>
  <c r="BY28" i="13"/>
  <c r="BV28" i="13"/>
  <c r="BU28" i="13"/>
  <c r="BR28" i="13"/>
  <c r="BN28" i="13"/>
  <c r="BJ28" i="13"/>
  <c r="BF28" i="13"/>
  <c r="BC28" i="13"/>
  <c r="AY28" i="13"/>
  <c r="AU28" i="13"/>
  <c r="AR28" i="13"/>
  <c r="AO28" i="13"/>
  <c r="AK28" i="13"/>
  <c r="AI28" i="13"/>
  <c r="AF28" i="13"/>
  <c r="AE28" i="13"/>
  <c r="AB28" i="13"/>
  <c r="X28" i="13"/>
  <c r="T28" i="13"/>
  <c r="Q28" i="13"/>
  <c r="M28" i="13"/>
  <c r="J28" i="13"/>
  <c r="D28" i="13"/>
  <c r="DJ27" i="13"/>
  <c r="DG27" i="13"/>
  <c r="DD27" i="13"/>
  <c r="CZ27" i="13"/>
  <c r="CW27" i="13"/>
  <c r="CV27" i="13"/>
  <c r="CS27" i="13"/>
  <c r="CO27" i="13"/>
  <c r="CK27" i="13"/>
  <c r="CJ27" i="13"/>
  <c r="CG27" i="13"/>
  <c r="CC27" i="13"/>
  <c r="BY27" i="13"/>
  <c r="BV27" i="13"/>
  <c r="BU27" i="13"/>
  <c r="BR27" i="13"/>
  <c r="BN27" i="13"/>
  <c r="BJ27" i="13"/>
  <c r="BF27" i="13"/>
  <c r="BC27" i="13"/>
  <c r="AY27" i="13"/>
  <c r="AU27" i="13"/>
  <c r="AR27" i="13"/>
  <c r="AO27" i="13"/>
  <c r="AK27" i="13"/>
  <c r="AI27" i="13"/>
  <c r="AF27" i="13"/>
  <c r="AE27" i="13"/>
  <c r="AB27" i="13"/>
  <c r="X27" i="13"/>
  <c r="T27" i="13"/>
  <c r="Q27" i="13"/>
  <c r="M27" i="13"/>
  <c r="J27" i="13"/>
  <c r="D27" i="13"/>
  <c r="DJ26" i="13"/>
  <c r="DG26" i="13"/>
  <c r="DD26" i="13"/>
  <c r="CZ26" i="13"/>
  <c r="CW26" i="13"/>
  <c r="CV26" i="13"/>
  <c r="CS26" i="13"/>
  <c r="CO26" i="13"/>
  <c r="CK26" i="13"/>
  <c r="CJ26" i="13"/>
  <c r="CG26" i="13"/>
  <c r="CC26" i="13"/>
  <c r="BY26" i="13"/>
  <c r="BV26" i="13"/>
  <c r="BU26" i="13"/>
  <c r="BR26" i="13"/>
  <c r="BN26" i="13"/>
  <c r="BJ26" i="13"/>
  <c r="BF26" i="13"/>
  <c r="BC26" i="13"/>
  <c r="AY26" i="13"/>
  <c r="AU26" i="13"/>
  <c r="AR26" i="13"/>
  <c r="AO26" i="13"/>
  <c r="AK26" i="13"/>
  <c r="AI26" i="13"/>
  <c r="AF26" i="13"/>
  <c r="AE26" i="13"/>
  <c r="AB26" i="13"/>
  <c r="X26" i="13"/>
  <c r="T26" i="13"/>
  <c r="Q26" i="13"/>
  <c r="M26" i="13"/>
  <c r="J26" i="13"/>
  <c r="D26" i="13"/>
  <c r="DJ25" i="13"/>
  <c r="DG25" i="13"/>
  <c r="DD25" i="13"/>
  <c r="CZ25" i="13"/>
  <c r="CW25" i="13"/>
  <c r="CV25" i="13"/>
  <c r="CS25" i="13"/>
  <c r="CO25" i="13"/>
  <c r="CK25" i="13"/>
  <c r="CJ25" i="13"/>
  <c r="CG25" i="13"/>
  <c r="CC25" i="13"/>
  <c r="BY25" i="13"/>
  <c r="BV25" i="13"/>
  <c r="BU25" i="13"/>
  <c r="BR25" i="13"/>
  <c r="BN25" i="13"/>
  <c r="BJ25" i="13"/>
  <c r="BF25" i="13"/>
  <c r="BC25" i="13"/>
  <c r="AY25" i="13"/>
  <c r="AU25" i="13"/>
  <c r="AR25" i="13"/>
  <c r="AO25" i="13"/>
  <c r="AK25" i="13"/>
  <c r="AI25" i="13"/>
  <c r="AF25" i="13"/>
  <c r="AE25" i="13"/>
  <c r="AB25" i="13"/>
  <c r="X25" i="13"/>
  <c r="T25" i="13"/>
  <c r="Q25" i="13"/>
  <c r="M25" i="13"/>
  <c r="J25" i="13"/>
  <c r="D25" i="13"/>
  <c r="DJ24" i="13"/>
  <c r="DG24" i="13"/>
  <c r="DD24" i="13"/>
  <c r="CZ24" i="13"/>
  <c r="CW24" i="13"/>
  <c r="CV24" i="13"/>
  <c r="CS24" i="13"/>
  <c r="CO24" i="13"/>
  <c r="CK24" i="13"/>
  <c r="CJ24" i="13"/>
  <c r="CG24" i="13"/>
  <c r="CC24" i="13"/>
  <c r="BY24" i="13"/>
  <c r="BV24" i="13"/>
  <c r="BU24" i="13"/>
  <c r="BR24" i="13"/>
  <c r="BN24" i="13"/>
  <c r="BJ24" i="13"/>
  <c r="BF24" i="13"/>
  <c r="BC24" i="13"/>
  <c r="AY24" i="13"/>
  <c r="AU24" i="13"/>
  <c r="AR24" i="13"/>
  <c r="AO24" i="13"/>
  <c r="AK24" i="13"/>
  <c r="AI24" i="13"/>
  <c r="AF24" i="13"/>
  <c r="AE24" i="13"/>
  <c r="AB24" i="13"/>
  <c r="X24" i="13"/>
  <c r="T24" i="13"/>
  <c r="Q24" i="13"/>
  <c r="M24" i="13"/>
  <c r="J24" i="13"/>
  <c r="D24" i="13"/>
  <c r="DJ23" i="13"/>
  <c r="DG23" i="13"/>
  <c r="DD23" i="13"/>
  <c r="CZ23" i="13"/>
  <c r="CW23" i="13"/>
  <c r="CV23" i="13"/>
  <c r="CS23" i="13"/>
  <c r="CO23" i="13"/>
  <c r="CK23" i="13"/>
  <c r="CJ23" i="13"/>
  <c r="CG23" i="13"/>
  <c r="CC23" i="13"/>
  <c r="BY23" i="13"/>
  <c r="BV23" i="13"/>
  <c r="BU23" i="13"/>
  <c r="BR23" i="13"/>
  <c r="BN23" i="13"/>
  <c r="BJ23" i="13"/>
  <c r="BF23" i="13"/>
  <c r="BC23" i="13"/>
  <c r="AY23" i="13"/>
  <c r="AU23" i="13"/>
  <c r="AR23" i="13"/>
  <c r="AO23" i="13"/>
  <c r="AK23" i="13"/>
  <c r="AI23" i="13"/>
  <c r="AF23" i="13"/>
  <c r="AE23" i="13"/>
  <c r="AB23" i="13"/>
  <c r="X23" i="13"/>
  <c r="T23" i="13"/>
  <c r="Q23" i="13"/>
  <c r="M23" i="13"/>
  <c r="J23" i="13"/>
  <c r="D23" i="13"/>
  <c r="DJ22" i="13"/>
  <c r="DG22" i="13"/>
  <c r="DD22" i="13"/>
  <c r="CZ22" i="13"/>
  <c r="CW22" i="13"/>
  <c r="CV22" i="13"/>
  <c r="CS22" i="13"/>
  <c r="CO22" i="13"/>
  <c r="CK22" i="13"/>
  <c r="CJ22" i="13"/>
  <c r="CG22" i="13"/>
  <c r="CC22" i="13"/>
  <c r="BY22" i="13"/>
  <c r="BU22" i="13"/>
  <c r="BR22" i="13"/>
  <c r="BN22" i="13"/>
  <c r="BJ22" i="13"/>
  <c r="BF22" i="13"/>
  <c r="BC22" i="13"/>
  <c r="AY22" i="13"/>
  <c r="AU22" i="13"/>
  <c r="AR22" i="13"/>
  <c r="AO22" i="13"/>
  <c r="AK22" i="13"/>
  <c r="AI22" i="13"/>
  <c r="AF22" i="13"/>
  <c r="AE22" i="13"/>
  <c r="AB22" i="13"/>
  <c r="X22" i="13"/>
  <c r="T22" i="13"/>
  <c r="Q22" i="13"/>
  <c r="M22" i="13"/>
  <c r="J22" i="13"/>
  <c r="D22" i="13"/>
  <c r="DJ21" i="13"/>
  <c r="DG21" i="13"/>
  <c r="DD21" i="13"/>
  <c r="CZ21" i="13"/>
  <c r="CW21" i="13"/>
  <c r="CV21" i="13"/>
  <c r="CS21" i="13"/>
  <c r="CO21" i="13"/>
  <c r="CK21" i="13"/>
  <c r="CJ21" i="13"/>
  <c r="CG21" i="13"/>
  <c r="CC21" i="13"/>
  <c r="BY21" i="13"/>
  <c r="BU21" i="13"/>
  <c r="BR21" i="13"/>
  <c r="BN21" i="13"/>
  <c r="BJ21" i="13"/>
  <c r="BF21" i="13"/>
  <c r="BC21" i="13"/>
  <c r="AY21" i="13"/>
  <c r="AU21" i="13"/>
  <c r="AR21" i="13"/>
  <c r="AO21" i="13"/>
  <c r="AK21" i="13"/>
  <c r="AI21" i="13"/>
  <c r="AF21" i="13"/>
  <c r="AE21" i="13"/>
  <c r="AB21" i="13"/>
  <c r="X21" i="13"/>
  <c r="T21" i="13"/>
  <c r="Q21" i="13"/>
  <c r="M21" i="13"/>
  <c r="J21" i="13"/>
  <c r="D21" i="13"/>
  <c r="DJ20" i="13"/>
  <c r="DG20" i="13"/>
  <c r="DD20" i="13"/>
  <c r="CZ20" i="13"/>
  <c r="CW20" i="13"/>
  <c r="CV20" i="13"/>
  <c r="CS20" i="13"/>
  <c r="CO20" i="13"/>
  <c r="CK20" i="13"/>
  <c r="CJ20" i="13"/>
  <c r="CG20" i="13"/>
  <c r="CC20" i="13"/>
  <c r="BY20" i="13"/>
  <c r="BU20" i="13"/>
  <c r="BR20" i="13"/>
  <c r="BN20" i="13"/>
  <c r="BJ20" i="13"/>
  <c r="BF20" i="13"/>
  <c r="BC20" i="13"/>
  <c r="AY20" i="13"/>
  <c r="AU20" i="13"/>
  <c r="AR20" i="13"/>
  <c r="AO20" i="13"/>
  <c r="AK20" i="13"/>
  <c r="AI20" i="13"/>
  <c r="AF20" i="13"/>
  <c r="AE20" i="13"/>
  <c r="AB20" i="13"/>
  <c r="X20" i="13"/>
  <c r="T20" i="13"/>
  <c r="Q20" i="13"/>
  <c r="M20" i="13"/>
  <c r="J20" i="13"/>
  <c r="D20" i="13"/>
  <c r="DJ19" i="13"/>
  <c r="DG19" i="13"/>
  <c r="DD19" i="13"/>
  <c r="CZ19" i="13"/>
  <c r="CW19" i="13"/>
  <c r="CV19" i="13"/>
  <c r="CS19" i="13"/>
  <c r="CO19" i="13"/>
  <c r="CK19" i="13"/>
  <c r="CJ19" i="13"/>
  <c r="CG19" i="13"/>
  <c r="CC19" i="13"/>
  <c r="BY19" i="13"/>
  <c r="BU19" i="13"/>
  <c r="BR19" i="13"/>
  <c r="BN19" i="13"/>
  <c r="BJ19" i="13"/>
  <c r="BF19" i="13"/>
  <c r="BC19" i="13"/>
  <c r="AY19" i="13"/>
  <c r="AU19" i="13"/>
  <c r="AR19" i="13"/>
  <c r="AO19" i="13"/>
  <c r="AK19" i="13"/>
  <c r="AI19" i="13"/>
  <c r="AF19" i="13"/>
  <c r="AE19" i="13"/>
  <c r="AB19" i="13"/>
  <c r="X19" i="13"/>
  <c r="T19" i="13"/>
  <c r="Q19" i="13"/>
  <c r="M19" i="13"/>
  <c r="J19" i="13"/>
  <c r="D19" i="13"/>
  <c r="DJ18" i="13"/>
  <c r="DG18" i="13"/>
  <c r="DD18" i="13"/>
  <c r="CZ18" i="13"/>
  <c r="CW18" i="13"/>
  <c r="CV18" i="13"/>
  <c r="CS18" i="13"/>
  <c r="CO18" i="13"/>
  <c r="CK18" i="13"/>
  <c r="CJ18" i="13"/>
  <c r="CG18" i="13"/>
  <c r="CC18" i="13"/>
  <c r="BY18" i="13"/>
  <c r="BU18" i="13"/>
  <c r="BR18" i="13"/>
  <c r="BN18" i="13"/>
  <c r="BJ18" i="13"/>
  <c r="BF18" i="13"/>
  <c r="BC18" i="13"/>
  <c r="AY18" i="13"/>
  <c r="AU18" i="13"/>
  <c r="AR18" i="13"/>
  <c r="AO18" i="13"/>
  <c r="AK18" i="13"/>
  <c r="AI18" i="13"/>
  <c r="AF18" i="13"/>
  <c r="AE18" i="13"/>
  <c r="AB18" i="13"/>
  <c r="X18" i="13"/>
  <c r="T18" i="13"/>
  <c r="Q18" i="13"/>
  <c r="M18" i="13"/>
  <c r="J18" i="13"/>
  <c r="D18" i="13"/>
  <c r="DJ17" i="13"/>
  <c r="DG17" i="13"/>
  <c r="DD17" i="13"/>
  <c r="CZ17" i="13"/>
  <c r="CW17" i="13"/>
  <c r="CV17" i="13"/>
  <c r="CS17" i="13"/>
  <c r="CO17" i="13"/>
  <c r="CK17" i="13"/>
  <c r="CJ17" i="13"/>
  <c r="CG17" i="13"/>
  <c r="CC17" i="13"/>
  <c r="BY17" i="13"/>
  <c r="BU17" i="13"/>
  <c r="BR17" i="13"/>
  <c r="BN17" i="13"/>
  <c r="BJ17" i="13"/>
  <c r="BF17" i="13"/>
  <c r="BC17" i="13"/>
  <c r="AY17" i="13"/>
  <c r="AU17" i="13"/>
  <c r="AR17" i="13"/>
  <c r="AO17" i="13"/>
  <c r="AK17" i="13"/>
  <c r="AI17" i="13"/>
  <c r="AF17" i="13"/>
  <c r="AE17" i="13"/>
  <c r="AB17" i="13"/>
  <c r="X17" i="13"/>
  <c r="T17" i="13"/>
  <c r="Q17" i="13"/>
  <c r="M17" i="13"/>
  <c r="J17" i="13"/>
  <c r="D17" i="13"/>
  <c r="DJ16" i="13"/>
  <c r="DG16" i="13"/>
  <c r="DD16" i="13"/>
  <c r="CZ16" i="13"/>
  <c r="CW16" i="13"/>
  <c r="CV16" i="13"/>
  <c r="CS16" i="13"/>
  <c r="CO16" i="13"/>
  <c r="CK16" i="13"/>
  <c r="CJ16" i="13"/>
  <c r="CG16" i="13"/>
  <c r="CC16" i="13"/>
  <c r="BY16" i="13"/>
  <c r="BU16" i="13"/>
  <c r="BR16" i="13"/>
  <c r="BN16" i="13"/>
  <c r="BJ16" i="13"/>
  <c r="BF16" i="13"/>
  <c r="BC16" i="13"/>
  <c r="AY16" i="13"/>
  <c r="AU16" i="13"/>
  <c r="AR16" i="13"/>
  <c r="AO16" i="13"/>
  <c r="AK16" i="13"/>
  <c r="AI16" i="13"/>
  <c r="AF16" i="13"/>
  <c r="AE16" i="13"/>
  <c r="AB16" i="13"/>
  <c r="X16" i="13"/>
  <c r="T16" i="13"/>
  <c r="Q16" i="13"/>
  <c r="M16" i="13"/>
  <c r="J16" i="13"/>
  <c r="D16" i="13"/>
  <c r="DJ15" i="13"/>
  <c r="DG15" i="13"/>
  <c r="DD15" i="13"/>
  <c r="CZ15" i="13"/>
  <c r="CW15" i="13"/>
  <c r="CV15" i="13"/>
  <c r="CS15" i="13"/>
  <c r="CO15" i="13"/>
  <c r="CK15" i="13"/>
  <c r="CJ15" i="13"/>
  <c r="CG15" i="13"/>
  <c r="CC15" i="13"/>
  <c r="BY15" i="13"/>
  <c r="BU15" i="13"/>
  <c r="BR15" i="13"/>
  <c r="BN15" i="13"/>
  <c r="BJ15" i="13"/>
  <c r="BF15" i="13"/>
  <c r="BC15" i="13"/>
  <c r="AY15" i="13"/>
  <c r="AU15" i="13"/>
  <c r="AR15" i="13"/>
  <c r="AO15" i="13"/>
  <c r="AK15" i="13"/>
  <c r="AI15" i="13"/>
  <c r="AF15" i="13"/>
  <c r="AE15" i="13"/>
  <c r="AB15" i="13"/>
  <c r="X15" i="13"/>
  <c r="T15" i="13"/>
  <c r="Q15" i="13"/>
  <c r="M15" i="13"/>
  <c r="J15" i="13"/>
  <c r="D15" i="13"/>
  <c r="DJ14" i="13"/>
  <c r="DG14" i="13"/>
  <c r="DD14" i="13"/>
  <c r="CZ14" i="13"/>
  <c r="CW14" i="13"/>
  <c r="CV14" i="13"/>
  <c r="CO14" i="13"/>
  <c r="CK14" i="13"/>
  <c r="CJ14" i="13"/>
  <c r="CG14" i="13"/>
  <c r="CC14" i="13"/>
  <c r="BY14" i="13"/>
  <c r="BV14" i="13"/>
  <c r="BU14" i="13"/>
  <c r="BR14" i="13"/>
  <c r="BN14" i="13"/>
  <c r="BJ14" i="13"/>
  <c r="BF14" i="13"/>
  <c r="BC14" i="13"/>
  <c r="AY14" i="13"/>
  <c r="AU14" i="13"/>
  <c r="AR14" i="13"/>
  <c r="AO14" i="13"/>
  <c r="AK14" i="13"/>
  <c r="AI14" i="13"/>
  <c r="AF14" i="13"/>
  <c r="AE14" i="13"/>
  <c r="AB14" i="13"/>
  <c r="X14" i="13"/>
  <c r="T14" i="13"/>
  <c r="Q14" i="13"/>
  <c r="M14" i="13"/>
  <c r="J14" i="13"/>
  <c r="D14" i="13"/>
  <c r="DJ13" i="13"/>
  <c r="DG13" i="13"/>
  <c r="DD13" i="13"/>
  <c r="CZ13" i="13"/>
  <c r="CW13" i="13"/>
  <c r="CV13" i="13"/>
  <c r="CO13" i="13"/>
  <c r="CK13" i="13"/>
  <c r="CJ13" i="13"/>
  <c r="CG13" i="13"/>
  <c r="CC13" i="13"/>
  <c r="BY13" i="13"/>
  <c r="BV13" i="13"/>
  <c r="BU13" i="13"/>
  <c r="BR13" i="13"/>
  <c r="BN13" i="13"/>
  <c r="BJ13" i="13"/>
  <c r="BF13" i="13"/>
  <c r="BC13" i="13"/>
  <c r="AY13" i="13"/>
  <c r="AU13" i="13"/>
  <c r="AR13" i="13"/>
  <c r="AO13" i="13"/>
  <c r="AK13" i="13"/>
  <c r="AI13" i="13"/>
  <c r="AF13" i="13"/>
  <c r="AE13" i="13"/>
  <c r="AB13" i="13"/>
  <c r="X13" i="13"/>
  <c r="T13" i="13"/>
  <c r="Q13" i="13"/>
  <c r="M13" i="13"/>
  <c r="J13" i="13"/>
  <c r="D13" i="13"/>
  <c r="DJ12" i="13"/>
  <c r="DG12" i="13"/>
  <c r="DD12" i="13"/>
  <c r="CZ12" i="13"/>
  <c r="CW12" i="13"/>
  <c r="CV12" i="13"/>
  <c r="CS12" i="13"/>
  <c r="CO12" i="13"/>
  <c r="CK12" i="13"/>
  <c r="CJ12" i="13"/>
  <c r="CG12" i="13"/>
  <c r="CC12" i="13"/>
  <c r="BY12" i="13"/>
  <c r="BV12" i="13"/>
  <c r="BU12" i="13"/>
  <c r="BR12" i="13"/>
  <c r="BN12" i="13"/>
  <c r="BJ12" i="13"/>
  <c r="BF12" i="13"/>
  <c r="BC12" i="13"/>
  <c r="AY12" i="13"/>
  <c r="AU12" i="13"/>
  <c r="AR12" i="13"/>
  <c r="AO12" i="13"/>
  <c r="AK12" i="13"/>
  <c r="AI12" i="13"/>
  <c r="AF12" i="13"/>
  <c r="AE12" i="13"/>
  <c r="AB12" i="13"/>
  <c r="X12" i="13"/>
  <c r="T12" i="13"/>
  <c r="M12" i="13"/>
  <c r="J12" i="13"/>
  <c r="D12" i="13"/>
  <c r="DJ11" i="13"/>
  <c r="DG11" i="13"/>
  <c r="DD11" i="13"/>
  <c r="CZ11" i="13"/>
  <c r="CW11" i="13"/>
  <c r="CV11" i="13"/>
  <c r="CS11" i="13"/>
  <c r="CO11" i="13"/>
  <c r="CK11" i="13"/>
  <c r="CJ11" i="13"/>
  <c r="CG11" i="13"/>
  <c r="CC11" i="13"/>
  <c r="BY11" i="13"/>
  <c r="BV11" i="13"/>
  <c r="BU11" i="13"/>
  <c r="BR11" i="13"/>
  <c r="BN11" i="13"/>
  <c r="BJ11" i="13"/>
  <c r="BF11" i="13"/>
  <c r="BC11" i="13"/>
  <c r="AY11" i="13"/>
  <c r="AU11" i="13"/>
  <c r="AR11" i="13"/>
  <c r="AO11" i="13"/>
  <c r="AK11" i="13"/>
  <c r="AI11" i="13"/>
  <c r="AF11" i="13"/>
  <c r="AE11" i="13"/>
  <c r="AB11" i="13"/>
  <c r="X11" i="13"/>
  <c r="T11" i="13"/>
  <c r="M11" i="13"/>
  <c r="J11" i="13"/>
  <c r="D11" i="13"/>
  <c r="DJ10" i="13"/>
  <c r="DG10" i="13"/>
  <c r="DD10" i="13"/>
  <c r="CZ10" i="13"/>
  <c r="CW10" i="13"/>
  <c r="CV10" i="13"/>
  <c r="CS10" i="13"/>
  <c r="CO10" i="13"/>
  <c r="CK10" i="13"/>
  <c r="CJ10" i="13"/>
  <c r="CG10" i="13"/>
  <c r="CC10" i="13"/>
  <c r="BY10" i="13"/>
  <c r="BV10" i="13"/>
  <c r="BU10" i="13"/>
  <c r="BR10" i="13"/>
  <c r="BN10" i="13"/>
  <c r="BJ10" i="13"/>
  <c r="BF10" i="13"/>
  <c r="BC10" i="13"/>
  <c r="AY10" i="13"/>
  <c r="AU10" i="13"/>
  <c r="AR10" i="13"/>
  <c r="AO10" i="13"/>
  <c r="AK10" i="13"/>
  <c r="AI10" i="13"/>
  <c r="AF10" i="13"/>
  <c r="AE10" i="13"/>
  <c r="AB10" i="13"/>
  <c r="X10" i="13"/>
  <c r="T10" i="13"/>
  <c r="M10" i="13"/>
  <c r="J10" i="13"/>
  <c r="D10" i="13"/>
  <c r="DJ9" i="13"/>
  <c r="DG9" i="13"/>
  <c r="DD9" i="13"/>
  <c r="CZ9" i="13"/>
  <c r="CW9" i="13"/>
  <c r="CV9" i="13"/>
  <c r="CS9" i="13"/>
  <c r="CO9" i="13"/>
  <c r="CK9" i="13"/>
  <c r="CJ9" i="13"/>
  <c r="CG9" i="13"/>
  <c r="CC9" i="13"/>
  <c r="BY9" i="13"/>
  <c r="BV9" i="13"/>
  <c r="BU9" i="13"/>
  <c r="BR9" i="13"/>
  <c r="BN9" i="13"/>
  <c r="BJ9" i="13"/>
  <c r="BF9" i="13"/>
  <c r="BC9" i="13"/>
  <c r="AY9" i="13"/>
  <c r="AU9" i="13"/>
  <c r="AR9" i="13"/>
  <c r="AO9" i="13"/>
  <c r="AK9" i="13"/>
  <c r="AI9" i="13"/>
  <c r="AF9" i="13"/>
  <c r="AE9" i="13"/>
  <c r="AB9" i="13"/>
  <c r="X9" i="13"/>
  <c r="T9" i="13"/>
  <c r="M9" i="13"/>
  <c r="J9" i="13"/>
  <c r="D9" i="13"/>
  <c r="DJ8" i="13"/>
  <c r="DG8" i="13"/>
  <c r="DD8" i="13"/>
  <c r="CZ8" i="13"/>
  <c r="CW8" i="13"/>
  <c r="CV8" i="13"/>
  <c r="CS8" i="13"/>
  <c r="CO8" i="13"/>
  <c r="CK8" i="13"/>
  <c r="CJ8" i="13"/>
  <c r="CG8" i="13"/>
  <c r="CC8" i="13"/>
  <c r="BY8" i="13"/>
  <c r="BV8" i="13"/>
  <c r="BU8" i="13"/>
  <c r="BR8" i="13"/>
  <c r="BN8" i="13"/>
  <c r="BJ8" i="13"/>
  <c r="BF8" i="13"/>
  <c r="BC8" i="13"/>
  <c r="AY8" i="13"/>
  <c r="AU8" i="13"/>
  <c r="AR8" i="13"/>
  <c r="AO8" i="13"/>
  <c r="AK8" i="13"/>
  <c r="AI8" i="13"/>
  <c r="AF8" i="13"/>
  <c r="AE8" i="13"/>
  <c r="AB8" i="13"/>
  <c r="X8" i="13"/>
  <c r="T8" i="13"/>
  <c r="M8" i="13"/>
  <c r="J8" i="13"/>
  <c r="D8" i="13"/>
  <c r="DJ7" i="13"/>
  <c r="DG7" i="13"/>
  <c r="DD7" i="13"/>
  <c r="CZ7" i="13"/>
  <c r="CW7" i="13"/>
  <c r="CV7" i="13"/>
  <c r="CS7" i="13"/>
  <c r="CO7" i="13"/>
  <c r="CK7" i="13"/>
  <c r="CJ7" i="13"/>
  <c r="CG7" i="13"/>
  <c r="CC7" i="13"/>
  <c r="BY7" i="13"/>
  <c r="BV7" i="13"/>
  <c r="BU7" i="13"/>
  <c r="BR7" i="13"/>
  <c r="BN7" i="13"/>
  <c r="BJ7" i="13"/>
  <c r="BF7" i="13"/>
  <c r="BC7" i="13"/>
  <c r="AY7" i="13"/>
  <c r="AU7" i="13"/>
  <c r="AR7" i="13"/>
  <c r="AO7" i="13"/>
  <c r="AK7" i="13"/>
  <c r="AI7" i="13"/>
  <c r="AF7" i="13"/>
  <c r="AE7" i="13"/>
  <c r="AB7" i="13"/>
  <c r="X7" i="13"/>
  <c r="T7" i="13"/>
  <c r="Q7" i="13"/>
  <c r="M7" i="13"/>
  <c r="J7" i="13"/>
  <c r="D7" i="13"/>
  <c r="DG38" i="12"/>
  <c r="DF38" i="12"/>
  <c r="DD38" i="12"/>
  <c r="DC38" i="12"/>
  <c r="DA38" i="12"/>
  <c r="CZ38" i="12"/>
  <c r="CW38" i="12"/>
  <c r="CV38" i="12"/>
  <c r="CP38" i="12"/>
  <c r="CO38" i="12"/>
  <c r="CL38" i="12"/>
  <c r="CK38" i="12"/>
  <c r="CG38" i="12"/>
  <c r="CF38" i="12"/>
  <c r="CD38" i="12"/>
  <c r="CC38" i="12"/>
  <c r="CB38" i="12"/>
  <c r="BZ38" i="12"/>
  <c r="BY38" i="12"/>
  <c r="BV38" i="12"/>
  <c r="BU38" i="12"/>
  <c r="BR38" i="12"/>
  <c r="BQ38" i="12"/>
  <c r="BO38" i="12"/>
  <c r="BN38" i="12"/>
  <c r="BP38" i="12" s="1"/>
  <c r="BM38" i="12"/>
  <c r="BK38" i="12"/>
  <c r="BJ38" i="12"/>
  <c r="BG38" i="12"/>
  <c r="BF38" i="12"/>
  <c r="BC38" i="12"/>
  <c r="BD38" i="12" s="1"/>
  <c r="BB38" i="12"/>
  <c r="AZ38" i="12"/>
  <c r="AY38" i="12"/>
  <c r="AX38" i="12"/>
  <c r="AV38" i="12"/>
  <c r="AU38" i="12"/>
  <c r="AR38" i="12"/>
  <c r="AQ38" i="12"/>
  <c r="AN38" i="12"/>
  <c r="AL38" i="12"/>
  <c r="AK38" i="12"/>
  <c r="AH38" i="12"/>
  <c r="AF38" i="12"/>
  <c r="AE38" i="12"/>
  <c r="AB38" i="12"/>
  <c r="AA38" i="12"/>
  <c r="AC38" i="12" s="1"/>
  <c r="Y38" i="12"/>
  <c r="X38" i="12"/>
  <c r="W38" i="12"/>
  <c r="U38" i="12"/>
  <c r="T38" i="12"/>
  <c r="Q38" i="12"/>
  <c r="R38" i="12" s="1"/>
  <c r="P38" i="12"/>
  <c r="N38" i="12"/>
  <c r="O38" i="12" s="1"/>
  <c r="M38" i="12"/>
  <c r="J38" i="12"/>
  <c r="I38" i="12"/>
  <c r="G38" i="12"/>
  <c r="F38" i="12"/>
  <c r="E38" i="12"/>
  <c r="C38" i="12"/>
  <c r="B38" i="12"/>
  <c r="DH37" i="12"/>
  <c r="DE37" i="12"/>
  <c r="DB37" i="12"/>
  <c r="CX37" i="12"/>
  <c r="CU37" i="12"/>
  <c r="CT37" i="12"/>
  <c r="CQ37" i="12"/>
  <c r="CM37" i="12"/>
  <c r="CI37" i="12"/>
  <c r="CH37" i="12"/>
  <c r="CE37" i="12"/>
  <c r="CA37" i="12"/>
  <c r="BW37" i="12"/>
  <c r="BT37" i="12"/>
  <c r="BS37" i="12"/>
  <c r="BP37" i="12"/>
  <c r="BL37" i="12"/>
  <c r="BH37" i="12"/>
  <c r="BD37" i="12"/>
  <c r="BA37" i="12"/>
  <c r="AW37" i="12"/>
  <c r="AS37" i="12"/>
  <c r="AP37" i="12"/>
  <c r="AM37" i="12"/>
  <c r="AI37" i="12"/>
  <c r="AG37" i="12"/>
  <c r="AD37" i="12"/>
  <c r="AC37" i="12"/>
  <c r="Z37" i="12"/>
  <c r="V37" i="12"/>
  <c r="R37" i="12"/>
  <c r="O37" i="12"/>
  <c r="L37" i="12"/>
  <c r="K37" i="12"/>
  <c r="H37" i="12"/>
  <c r="D37" i="12"/>
  <c r="DH36" i="12"/>
  <c r="DE36" i="12"/>
  <c r="DB36" i="12"/>
  <c r="CX36" i="12"/>
  <c r="CU36" i="12"/>
  <c r="CT36" i="12"/>
  <c r="CQ36" i="12"/>
  <c r="CM36" i="12"/>
  <c r="CI36" i="12"/>
  <c r="CH36" i="12"/>
  <c r="CE36" i="12"/>
  <c r="CA36" i="12"/>
  <c r="BW36" i="12"/>
  <c r="BT36" i="12"/>
  <c r="BS36" i="12"/>
  <c r="BP36" i="12"/>
  <c r="BL36" i="12"/>
  <c r="BH36" i="12"/>
  <c r="BD36" i="12"/>
  <c r="BA36" i="12"/>
  <c r="AW36" i="12"/>
  <c r="AS36" i="12"/>
  <c r="AP36" i="12"/>
  <c r="AM36" i="12"/>
  <c r="AI36" i="12"/>
  <c r="AG36" i="12"/>
  <c r="AD36" i="12"/>
  <c r="AC36" i="12"/>
  <c r="Z36" i="12"/>
  <c r="V36" i="12"/>
  <c r="R36" i="12"/>
  <c r="O36" i="12"/>
  <c r="L36" i="12"/>
  <c r="K36" i="12"/>
  <c r="H36" i="12"/>
  <c r="D36" i="12"/>
  <c r="DH35" i="12"/>
  <c r="DE35" i="12"/>
  <c r="DB35" i="12"/>
  <c r="CX35" i="12"/>
  <c r="CU35" i="12"/>
  <c r="CT35" i="12"/>
  <c r="CQ35" i="12"/>
  <c r="CM35" i="12"/>
  <c r="CI35" i="12"/>
  <c r="CH35" i="12"/>
  <c r="CE35" i="12"/>
  <c r="CA35" i="12"/>
  <c r="BW35" i="12"/>
  <c r="BT35" i="12"/>
  <c r="BS35" i="12"/>
  <c r="BP35" i="12"/>
  <c r="BL35" i="12"/>
  <c r="BH35" i="12"/>
  <c r="BD35" i="12"/>
  <c r="BA35" i="12"/>
  <c r="AW35" i="12"/>
  <c r="AS35" i="12"/>
  <c r="AP35" i="12"/>
  <c r="AM35" i="12"/>
  <c r="AI35" i="12"/>
  <c r="AG35" i="12"/>
  <c r="AD35" i="12"/>
  <c r="AC35" i="12"/>
  <c r="Z35" i="12"/>
  <c r="V35" i="12"/>
  <c r="R35" i="12"/>
  <c r="O35" i="12"/>
  <c r="L35" i="12"/>
  <c r="K35" i="12"/>
  <c r="H35" i="12"/>
  <c r="D35" i="12"/>
  <c r="DH34" i="12"/>
  <c r="DE34" i="12"/>
  <c r="DB34" i="12"/>
  <c r="CX34" i="12"/>
  <c r="CU34" i="12"/>
  <c r="CT34" i="12"/>
  <c r="CQ34" i="12"/>
  <c r="CM34" i="12"/>
  <c r="CI34" i="12"/>
  <c r="CH34" i="12"/>
  <c r="CE34" i="12"/>
  <c r="CA34" i="12"/>
  <c r="BW34" i="12"/>
  <c r="BT34" i="12"/>
  <c r="BS34" i="12"/>
  <c r="BP34" i="12"/>
  <c r="BL34" i="12"/>
  <c r="BH34" i="12"/>
  <c r="BD34" i="12"/>
  <c r="BA34" i="12"/>
  <c r="AW34" i="12"/>
  <c r="AS34" i="12"/>
  <c r="AP34" i="12"/>
  <c r="AM34" i="12"/>
  <c r="AI34" i="12"/>
  <c r="AG34" i="12"/>
  <c r="AD34" i="12"/>
  <c r="AC34" i="12"/>
  <c r="Z34" i="12"/>
  <c r="V34" i="12"/>
  <c r="R34" i="12"/>
  <c r="O34" i="12"/>
  <c r="L34" i="12"/>
  <c r="K34" i="12"/>
  <c r="H34" i="12"/>
  <c r="D34" i="12"/>
  <c r="DH33" i="12"/>
  <c r="DE33" i="12"/>
  <c r="DB33" i="12"/>
  <c r="CX33" i="12"/>
  <c r="CU33" i="12"/>
  <c r="CT33" i="12"/>
  <c r="CQ33" i="12"/>
  <c r="CM33" i="12"/>
  <c r="CI33" i="12"/>
  <c r="CH33" i="12"/>
  <c r="CE33" i="12"/>
  <c r="CA33" i="12"/>
  <c r="BW33" i="12"/>
  <c r="BT33" i="12"/>
  <c r="BS33" i="12"/>
  <c r="BP33" i="12"/>
  <c r="BL33" i="12"/>
  <c r="BH33" i="12"/>
  <c r="BD33" i="12"/>
  <c r="BA33" i="12"/>
  <c r="AW33" i="12"/>
  <c r="AS33" i="12"/>
  <c r="AP33" i="12"/>
  <c r="AM33" i="12"/>
  <c r="AI33" i="12"/>
  <c r="AG33" i="12"/>
  <c r="AD33" i="12"/>
  <c r="AC33" i="12"/>
  <c r="Z33" i="12"/>
  <c r="V33" i="12"/>
  <c r="R33" i="12"/>
  <c r="O33" i="12"/>
  <c r="L33" i="12"/>
  <c r="K33" i="12"/>
  <c r="H33" i="12"/>
  <c r="D33" i="12"/>
  <c r="DH32" i="12"/>
  <c r="DE32" i="12"/>
  <c r="DB32" i="12"/>
  <c r="CX32" i="12"/>
  <c r="CU32" i="12"/>
  <c r="CT32" i="12"/>
  <c r="CQ32" i="12"/>
  <c r="CM32" i="12"/>
  <c r="CI32" i="12"/>
  <c r="CH32" i="12"/>
  <c r="CE32" i="12"/>
  <c r="CA32" i="12"/>
  <c r="BW32" i="12"/>
  <c r="BT32" i="12"/>
  <c r="BS32" i="12"/>
  <c r="BP32" i="12"/>
  <c r="BL32" i="12"/>
  <c r="BH32" i="12"/>
  <c r="BD32" i="12"/>
  <c r="BA32" i="12"/>
  <c r="AW32" i="12"/>
  <c r="AS32" i="12"/>
  <c r="AP32" i="12"/>
  <c r="AM32" i="12"/>
  <c r="AI32" i="12"/>
  <c r="AG32" i="12"/>
  <c r="AD32" i="12"/>
  <c r="AC32" i="12"/>
  <c r="Z32" i="12"/>
  <c r="V32" i="12"/>
  <c r="R32" i="12"/>
  <c r="O32" i="12"/>
  <c r="L32" i="12"/>
  <c r="K32" i="12"/>
  <c r="H32" i="12"/>
  <c r="D32" i="12"/>
  <c r="DH31" i="12"/>
  <c r="DE31" i="12"/>
  <c r="DB31" i="12"/>
  <c r="CX31" i="12"/>
  <c r="CU31" i="12"/>
  <c r="CT31" i="12"/>
  <c r="CQ31" i="12"/>
  <c r="CM31" i="12"/>
  <c r="CI31" i="12"/>
  <c r="CH31" i="12"/>
  <c r="CE31" i="12"/>
  <c r="CA31" i="12"/>
  <c r="BW31" i="12"/>
  <c r="BT31" i="12"/>
  <c r="BS31" i="12"/>
  <c r="BP31" i="12"/>
  <c r="BL31" i="12"/>
  <c r="BH31" i="12"/>
  <c r="BD31" i="12"/>
  <c r="BA31" i="12"/>
  <c r="AW31" i="12"/>
  <c r="AS31" i="12"/>
  <c r="AP31" i="12"/>
  <c r="AM31" i="12"/>
  <c r="AI31" i="12"/>
  <c r="AG31" i="12"/>
  <c r="AD31" i="12"/>
  <c r="AC31" i="12"/>
  <c r="Z31" i="12"/>
  <c r="V31" i="12"/>
  <c r="R31" i="12"/>
  <c r="O31" i="12"/>
  <c r="L31" i="12"/>
  <c r="K31" i="12"/>
  <c r="H31" i="12"/>
  <c r="D31" i="12"/>
  <c r="DH30" i="12"/>
  <c r="DE30" i="12"/>
  <c r="DB30" i="12"/>
  <c r="CX30" i="12"/>
  <c r="CU30" i="12"/>
  <c r="CT30" i="12"/>
  <c r="CQ30" i="12"/>
  <c r="CM30" i="12"/>
  <c r="CI30" i="12"/>
  <c r="CH30" i="12"/>
  <c r="CE30" i="12"/>
  <c r="CA30" i="12"/>
  <c r="BW30" i="12"/>
  <c r="BT30" i="12"/>
  <c r="BS30" i="12"/>
  <c r="BP30" i="12"/>
  <c r="BL30" i="12"/>
  <c r="BH30" i="12"/>
  <c r="BD30" i="12"/>
  <c r="BA30" i="12"/>
  <c r="AW30" i="12"/>
  <c r="AS30" i="12"/>
  <c r="AP30" i="12"/>
  <c r="AM30" i="12"/>
  <c r="AI30" i="12"/>
  <c r="AG30" i="12"/>
  <c r="AD30" i="12"/>
  <c r="AC30" i="12"/>
  <c r="Z30" i="12"/>
  <c r="V30" i="12"/>
  <c r="R30" i="12"/>
  <c r="O30" i="12"/>
  <c r="L30" i="12"/>
  <c r="K30" i="12"/>
  <c r="H30" i="12"/>
  <c r="D30" i="12"/>
  <c r="DH29" i="12"/>
  <c r="DE29" i="12"/>
  <c r="DB29" i="12"/>
  <c r="CX29" i="12"/>
  <c r="CU29" i="12"/>
  <c r="CT29" i="12"/>
  <c r="CQ29" i="12"/>
  <c r="CM29" i="12"/>
  <c r="CI29" i="12"/>
  <c r="CH29" i="12"/>
  <c r="CE29" i="12"/>
  <c r="CA29" i="12"/>
  <c r="BW29" i="12"/>
  <c r="BT29" i="12"/>
  <c r="BS29" i="12"/>
  <c r="BP29" i="12"/>
  <c r="BL29" i="12"/>
  <c r="BH29" i="12"/>
  <c r="BD29" i="12"/>
  <c r="BA29" i="12"/>
  <c r="AW29" i="12"/>
  <c r="AS29" i="12"/>
  <c r="AP29" i="12"/>
  <c r="AM29" i="12"/>
  <c r="AI29" i="12"/>
  <c r="AG29" i="12"/>
  <c r="AD29" i="12"/>
  <c r="AC29" i="12"/>
  <c r="Z29" i="12"/>
  <c r="V29" i="12"/>
  <c r="R29" i="12"/>
  <c r="O29" i="12"/>
  <c r="L29" i="12"/>
  <c r="K29" i="12"/>
  <c r="H29" i="12"/>
  <c r="D29" i="12"/>
  <c r="DH28" i="12"/>
  <c r="DE28" i="12"/>
  <c r="DB28" i="12"/>
  <c r="CX28" i="12"/>
  <c r="CU28" i="12"/>
  <c r="CT28" i="12"/>
  <c r="CQ28" i="12"/>
  <c r="CM28" i="12"/>
  <c r="CI28" i="12"/>
  <c r="CH28" i="12"/>
  <c r="CE28" i="12"/>
  <c r="CA28" i="12"/>
  <c r="BW28" i="12"/>
  <c r="BT28" i="12"/>
  <c r="BS28" i="12"/>
  <c r="BP28" i="12"/>
  <c r="BL28" i="12"/>
  <c r="BH28" i="12"/>
  <c r="BD28" i="12"/>
  <c r="BA28" i="12"/>
  <c r="AW28" i="12"/>
  <c r="AS28" i="12"/>
  <c r="AP28" i="12"/>
  <c r="AM28" i="12"/>
  <c r="AI28" i="12"/>
  <c r="AG28" i="12"/>
  <c r="AD28" i="12"/>
  <c r="AC28" i="12"/>
  <c r="Z28" i="12"/>
  <c r="V28" i="12"/>
  <c r="R28" i="12"/>
  <c r="O28" i="12"/>
  <c r="L28" i="12"/>
  <c r="H28" i="12"/>
  <c r="D28" i="12"/>
  <c r="DH27" i="12"/>
  <c r="DE27" i="12"/>
  <c r="DB27" i="12"/>
  <c r="CX27" i="12"/>
  <c r="CU27" i="12"/>
  <c r="CT27" i="12"/>
  <c r="CQ27" i="12"/>
  <c r="CM27" i="12"/>
  <c r="CI27" i="12"/>
  <c r="CH27" i="12"/>
  <c r="CE27" i="12"/>
  <c r="CA27" i="12"/>
  <c r="BW27" i="12"/>
  <c r="BT27" i="12"/>
  <c r="BS27" i="12"/>
  <c r="BP27" i="12"/>
  <c r="BL27" i="12"/>
  <c r="BH27" i="12"/>
  <c r="BD27" i="12"/>
  <c r="BA27" i="12"/>
  <c r="AW27" i="12"/>
  <c r="AS27" i="12"/>
  <c r="AP27" i="12"/>
  <c r="AM27" i="12"/>
  <c r="AI27" i="12"/>
  <c r="AG27" i="12"/>
  <c r="AD27" i="12"/>
  <c r="AC27" i="12"/>
  <c r="Z27" i="12"/>
  <c r="V27" i="12"/>
  <c r="R27" i="12"/>
  <c r="O27" i="12"/>
  <c r="L27" i="12"/>
  <c r="K27" i="12"/>
  <c r="H27" i="12"/>
  <c r="D27" i="12"/>
  <c r="DH26" i="12"/>
  <c r="DE26" i="12"/>
  <c r="DB26" i="12"/>
  <c r="CX26" i="12"/>
  <c r="CU26" i="12"/>
  <c r="CT26" i="12"/>
  <c r="CQ26" i="12"/>
  <c r="CM26" i="12"/>
  <c r="CI26" i="12"/>
  <c r="CH26" i="12"/>
  <c r="CE26" i="12"/>
  <c r="CA26" i="12"/>
  <c r="BW26" i="12"/>
  <c r="BT26" i="12"/>
  <c r="BS26" i="12"/>
  <c r="BP26" i="12"/>
  <c r="BL26" i="12"/>
  <c r="BH26" i="12"/>
  <c r="BD26" i="12"/>
  <c r="BA26" i="12"/>
  <c r="AW26" i="12"/>
  <c r="AS26" i="12"/>
  <c r="AP26" i="12"/>
  <c r="AM26" i="12"/>
  <c r="AI26" i="12"/>
  <c r="AG26" i="12"/>
  <c r="AD26" i="12"/>
  <c r="AC26" i="12"/>
  <c r="Z26" i="12"/>
  <c r="V26" i="12"/>
  <c r="R26" i="12"/>
  <c r="O26" i="12"/>
  <c r="L26" i="12"/>
  <c r="K26" i="12"/>
  <c r="H26" i="12"/>
  <c r="D26" i="12"/>
  <c r="DH25" i="12"/>
  <c r="DE25" i="12"/>
  <c r="DB25" i="12"/>
  <c r="CX25" i="12"/>
  <c r="CU25" i="12"/>
  <c r="CT25" i="12"/>
  <c r="CQ25" i="12"/>
  <c r="CM25" i="12"/>
  <c r="CI25" i="12"/>
  <c r="CH25" i="12"/>
  <c r="CE25" i="12"/>
  <c r="CA25" i="12"/>
  <c r="BW25" i="12"/>
  <c r="BT25" i="12"/>
  <c r="BS25" i="12"/>
  <c r="BP25" i="12"/>
  <c r="BL25" i="12"/>
  <c r="BH25" i="12"/>
  <c r="BD25" i="12"/>
  <c r="BA25" i="12"/>
  <c r="AW25" i="12"/>
  <c r="AS25" i="12"/>
  <c r="AP25" i="12"/>
  <c r="AM25" i="12"/>
  <c r="AI25" i="12"/>
  <c r="AG25" i="12"/>
  <c r="AD25" i="12"/>
  <c r="AC25" i="12"/>
  <c r="Z25" i="12"/>
  <c r="V25" i="12"/>
  <c r="R25" i="12"/>
  <c r="O25" i="12"/>
  <c r="L25" i="12"/>
  <c r="K25" i="12"/>
  <c r="H25" i="12"/>
  <c r="D25" i="12"/>
  <c r="DH24" i="12"/>
  <c r="DE24" i="12"/>
  <c r="DB24" i="12"/>
  <c r="CX24" i="12"/>
  <c r="CU24" i="12"/>
  <c r="CT24" i="12"/>
  <c r="CQ24" i="12"/>
  <c r="CM24" i="12"/>
  <c r="CI24" i="12"/>
  <c r="CH24" i="12"/>
  <c r="CE24" i="12"/>
  <c r="CA24" i="12"/>
  <c r="BW24" i="12"/>
  <c r="BT24" i="12"/>
  <c r="BS24" i="12"/>
  <c r="BP24" i="12"/>
  <c r="BL24" i="12"/>
  <c r="BH24" i="12"/>
  <c r="BD24" i="12"/>
  <c r="BA24" i="12"/>
  <c r="AW24" i="12"/>
  <c r="AS24" i="12"/>
  <c r="AP24" i="12"/>
  <c r="AM24" i="12"/>
  <c r="AI24" i="12"/>
  <c r="AG24" i="12"/>
  <c r="AD24" i="12"/>
  <c r="AC24" i="12"/>
  <c r="Z24" i="12"/>
  <c r="V24" i="12"/>
  <c r="R24" i="12"/>
  <c r="O24" i="12"/>
  <c r="L24" i="12"/>
  <c r="K24" i="12"/>
  <c r="H24" i="12"/>
  <c r="D24" i="12"/>
  <c r="DH23" i="12"/>
  <c r="DE23" i="12"/>
  <c r="DB23" i="12"/>
  <c r="CX23" i="12"/>
  <c r="CU23" i="12"/>
  <c r="CT23" i="12"/>
  <c r="CQ23" i="12"/>
  <c r="CM23" i="12"/>
  <c r="CI23" i="12"/>
  <c r="CH23" i="12"/>
  <c r="CE23" i="12"/>
  <c r="CA23" i="12"/>
  <c r="BW23" i="12"/>
  <c r="BT23" i="12"/>
  <c r="BS23" i="12"/>
  <c r="BP23" i="12"/>
  <c r="BL23" i="12"/>
  <c r="BH23" i="12"/>
  <c r="BD23" i="12"/>
  <c r="BA23" i="12"/>
  <c r="AW23" i="12"/>
  <c r="AS23" i="12"/>
  <c r="AP23" i="12"/>
  <c r="AM23" i="12"/>
  <c r="AI23" i="12"/>
  <c r="AG23" i="12"/>
  <c r="AD23" i="12"/>
  <c r="AC23" i="12"/>
  <c r="Z23" i="12"/>
  <c r="V23" i="12"/>
  <c r="R23" i="12"/>
  <c r="O23" i="12"/>
  <c r="L23" i="12"/>
  <c r="K23" i="12"/>
  <c r="H23" i="12"/>
  <c r="D23" i="12"/>
  <c r="DH22" i="12"/>
  <c r="DE22" i="12"/>
  <c r="DB22" i="12"/>
  <c r="CX22" i="12"/>
  <c r="CU22" i="12"/>
  <c r="CT22" i="12"/>
  <c r="CQ22" i="12"/>
  <c r="CM22" i="12"/>
  <c r="CI22" i="12"/>
  <c r="CH22" i="12"/>
  <c r="CE22" i="12"/>
  <c r="CA22" i="12"/>
  <c r="BW22" i="12"/>
  <c r="BT22" i="12"/>
  <c r="BS22" i="12"/>
  <c r="BP22" i="12"/>
  <c r="BL22" i="12"/>
  <c r="BH22" i="12"/>
  <c r="BD22" i="12"/>
  <c r="BA22" i="12"/>
  <c r="AW22" i="12"/>
  <c r="AS22" i="12"/>
  <c r="AP22" i="12"/>
  <c r="AM22" i="12"/>
  <c r="AI22" i="12"/>
  <c r="AG22" i="12"/>
  <c r="AD22" i="12"/>
  <c r="AC22" i="12"/>
  <c r="Z22" i="12"/>
  <c r="V22" i="12"/>
  <c r="R22" i="12"/>
  <c r="O22" i="12"/>
  <c r="L22" i="12"/>
  <c r="K22" i="12"/>
  <c r="H22" i="12"/>
  <c r="D22" i="12"/>
  <c r="DH21" i="12"/>
  <c r="DE21" i="12"/>
  <c r="DB21" i="12"/>
  <c r="CX21" i="12"/>
  <c r="CU21" i="12"/>
  <c r="CT21" i="12"/>
  <c r="CQ21" i="12"/>
  <c r="CM21" i="12"/>
  <c r="CI21" i="12"/>
  <c r="CH21" i="12"/>
  <c r="CE21" i="12"/>
  <c r="CA21" i="12"/>
  <c r="BW21" i="12"/>
  <c r="BT21" i="12"/>
  <c r="BS21" i="12"/>
  <c r="BP21" i="12"/>
  <c r="BL21" i="12"/>
  <c r="BH21" i="12"/>
  <c r="BD21" i="12"/>
  <c r="BA21" i="12"/>
  <c r="AW21" i="12"/>
  <c r="AS21" i="12"/>
  <c r="AP21" i="12"/>
  <c r="AM21" i="12"/>
  <c r="AI21" i="12"/>
  <c r="AG21" i="12"/>
  <c r="AD21" i="12"/>
  <c r="AC21" i="12"/>
  <c r="Z21" i="12"/>
  <c r="V21" i="12"/>
  <c r="R21" i="12"/>
  <c r="O21" i="12"/>
  <c r="L21" i="12"/>
  <c r="K21" i="12"/>
  <c r="H21" i="12"/>
  <c r="D21" i="12"/>
  <c r="DH20" i="12"/>
  <c r="DE20" i="12"/>
  <c r="DB20" i="12"/>
  <c r="CX20" i="12"/>
  <c r="CU20" i="12"/>
  <c r="CT20" i="12"/>
  <c r="CQ20" i="12"/>
  <c r="CM20" i="12"/>
  <c r="CI20" i="12"/>
  <c r="CH20" i="12"/>
  <c r="CE20" i="12"/>
  <c r="CA20" i="12"/>
  <c r="BW20" i="12"/>
  <c r="BT20" i="12"/>
  <c r="BS20" i="12"/>
  <c r="BP20" i="12"/>
  <c r="BL20" i="12"/>
  <c r="BH20" i="12"/>
  <c r="BD20" i="12"/>
  <c r="BA20" i="12"/>
  <c r="AW20" i="12"/>
  <c r="AS20" i="12"/>
  <c r="AP20" i="12"/>
  <c r="AM20" i="12"/>
  <c r="AI20" i="12"/>
  <c r="AG20" i="12"/>
  <c r="AD20" i="12"/>
  <c r="AC20" i="12"/>
  <c r="Z20" i="12"/>
  <c r="V20" i="12"/>
  <c r="R20" i="12"/>
  <c r="O20" i="12"/>
  <c r="L20" i="12"/>
  <c r="K20" i="12"/>
  <c r="H20" i="12"/>
  <c r="D20" i="12"/>
  <c r="DH19" i="12"/>
  <c r="DE19" i="12"/>
  <c r="DB19" i="12"/>
  <c r="CX19" i="12"/>
  <c r="CU19" i="12"/>
  <c r="CT19" i="12"/>
  <c r="CQ19" i="12"/>
  <c r="CM19" i="12"/>
  <c r="CI19" i="12"/>
  <c r="CH19" i="12"/>
  <c r="CE19" i="12"/>
  <c r="CA19" i="12"/>
  <c r="BW19" i="12"/>
  <c r="BT19" i="12"/>
  <c r="BS19" i="12"/>
  <c r="BP19" i="12"/>
  <c r="BL19" i="12"/>
  <c r="BH19" i="12"/>
  <c r="BD19" i="12"/>
  <c r="BA19" i="12"/>
  <c r="AW19" i="12"/>
  <c r="AS19" i="12"/>
  <c r="AP19" i="12"/>
  <c r="AM19" i="12"/>
  <c r="AI19" i="12"/>
  <c r="AG19" i="12"/>
  <c r="AD19" i="12"/>
  <c r="AC19" i="12"/>
  <c r="Z19" i="12"/>
  <c r="V19" i="12"/>
  <c r="R19" i="12"/>
  <c r="O19" i="12"/>
  <c r="L19" i="12"/>
  <c r="K19" i="12"/>
  <c r="H19" i="12"/>
  <c r="D19" i="12"/>
  <c r="DH18" i="12"/>
  <c r="DE18" i="12"/>
  <c r="DB18" i="12"/>
  <c r="CX18" i="12"/>
  <c r="CU18" i="12"/>
  <c r="CT18" i="12"/>
  <c r="CQ18" i="12"/>
  <c r="CM18" i="12"/>
  <c r="CI18" i="12"/>
  <c r="CH18" i="12"/>
  <c r="CE18" i="12"/>
  <c r="CA18" i="12"/>
  <c r="BW18" i="12"/>
  <c r="BT18" i="12"/>
  <c r="BS18" i="12"/>
  <c r="BP18" i="12"/>
  <c r="BL18" i="12"/>
  <c r="BH18" i="12"/>
  <c r="BD18" i="12"/>
  <c r="BA18" i="12"/>
  <c r="AW18" i="12"/>
  <c r="AS18" i="12"/>
  <c r="AP18" i="12"/>
  <c r="AM18" i="12"/>
  <c r="AI18" i="12"/>
  <c r="AG18" i="12"/>
  <c r="AD18" i="12"/>
  <c r="AC18" i="12"/>
  <c r="Z18" i="12"/>
  <c r="V18" i="12"/>
  <c r="R18" i="12"/>
  <c r="O18" i="12"/>
  <c r="L18" i="12"/>
  <c r="K18" i="12"/>
  <c r="H18" i="12"/>
  <c r="D18" i="12"/>
  <c r="DH17" i="12"/>
  <c r="DE17" i="12"/>
  <c r="DB17" i="12"/>
  <c r="CX17" i="12"/>
  <c r="CU17" i="12"/>
  <c r="CT17" i="12"/>
  <c r="CQ17" i="12"/>
  <c r="CM17" i="12"/>
  <c r="CI17" i="12"/>
  <c r="CH17" i="12"/>
  <c r="CE17" i="12"/>
  <c r="CA17" i="12"/>
  <c r="BW17" i="12"/>
  <c r="BT17" i="12"/>
  <c r="BS17" i="12"/>
  <c r="BP17" i="12"/>
  <c r="BL17" i="12"/>
  <c r="BH17" i="12"/>
  <c r="BD17" i="12"/>
  <c r="BA17" i="12"/>
  <c r="AW17" i="12"/>
  <c r="AS17" i="12"/>
  <c r="AP17" i="12"/>
  <c r="AM17" i="12"/>
  <c r="AI17" i="12"/>
  <c r="AG17" i="12"/>
  <c r="AD17" i="12"/>
  <c r="AC17" i="12"/>
  <c r="Z17" i="12"/>
  <c r="V17" i="12"/>
  <c r="R17" i="12"/>
  <c r="O17" i="12"/>
  <c r="L17" i="12"/>
  <c r="K17" i="12"/>
  <c r="H17" i="12"/>
  <c r="D17" i="12"/>
  <c r="DH16" i="12"/>
  <c r="DE16" i="12"/>
  <c r="DB16" i="12"/>
  <c r="CX16" i="12"/>
  <c r="CU16" i="12"/>
  <c r="CT16" i="12"/>
  <c r="CQ16" i="12"/>
  <c r="CM16" i="12"/>
  <c r="CI16" i="12"/>
  <c r="CH16" i="12"/>
  <c r="CE16" i="12"/>
  <c r="CA16" i="12"/>
  <c r="BW16" i="12"/>
  <c r="BT16" i="12"/>
  <c r="BS16" i="12"/>
  <c r="BP16" i="12"/>
  <c r="BL16" i="12"/>
  <c r="BH16" i="12"/>
  <c r="BD16" i="12"/>
  <c r="BA16" i="12"/>
  <c r="AW16" i="12"/>
  <c r="AS16" i="12"/>
  <c r="AP16" i="12"/>
  <c r="AM16" i="12"/>
  <c r="AI16" i="12"/>
  <c r="AG16" i="12"/>
  <c r="AD16" i="12"/>
  <c r="AC16" i="12"/>
  <c r="Z16" i="12"/>
  <c r="V16" i="12"/>
  <c r="R16" i="12"/>
  <c r="O16" i="12"/>
  <c r="L16" i="12"/>
  <c r="K16" i="12"/>
  <c r="H16" i="12"/>
  <c r="D16" i="12"/>
  <c r="DH15" i="12"/>
  <c r="DE15" i="12"/>
  <c r="DB15" i="12"/>
  <c r="CX15" i="12"/>
  <c r="CU15" i="12"/>
  <c r="CT15" i="12"/>
  <c r="CQ15" i="12"/>
  <c r="CM15" i="12"/>
  <c r="CI15" i="12"/>
  <c r="CH15" i="12"/>
  <c r="CE15" i="12"/>
  <c r="CA15" i="12"/>
  <c r="BW15" i="12"/>
  <c r="BT15" i="12"/>
  <c r="BS15" i="12"/>
  <c r="BP15" i="12"/>
  <c r="BL15" i="12"/>
  <c r="BH15" i="12"/>
  <c r="BD15" i="12"/>
  <c r="BA15" i="12"/>
  <c r="AW15" i="12"/>
  <c r="AS15" i="12"/>
  <c r="AP15" i="12"/>
  <c r="AM15" i="12"/>
  <c r="AI15" i="12"/>
  <c r="AG15" i="12"/>
  <c r="AD15" i="12"/>
  <c r="AC15" i="12"/>
  <c r="Z15" i="12"/>
  <c r="V15" i="12"/>
  <c r="R15" i="12"/>
  <c r="O15" i="12"/>
  <c r="L15" i="12"/>
  <c r="K15" i="12"/>
  <c r="H15" i="12"/>
  <c r="D15" i="12"/>
  <c r="DH14" i="12"/>
  <c r="DE14" i="12"/>
  <c r="DB14" i="12"/>
  <c r="CX14" i="12"/>
  <c r="CU14" i="12"/>
  <c r="CT14" i="12"/>
  <c r="CQ14" i="12"/>
  <c r="CM14" i="12"/>
  <c r="CI14" i="12"/>
  <c r="CH14" i="12"/>
  <c r="CE14" i="12"/>
  <c r="CA14" i="12"/>
  <c r="BW14" i="12"/>
  <c r="BT14" i="12"/>
  <c r="BS14" i="12"/>
  <c r="BP14" i="12"/>
  <c r="BL14" i="12"/>
  <c r="BH14" i="12"/>
  <c r="BD14" i="12"/>
  <c r="BA14" i="12"/>
  <c r="AW14" i="12"/>
  <c r="AS14" i="12"/>
  <c r="AP14" i="12"/>
  <c r="AM14" i="12"/>
  <c r="AI14" i="12"/>
  <c r="AG14" i="12"/>
  <c r="AD14" i="12"/>
  <c r="AC14" i="12"/>
  <c r="Z14" i="12"/>
  <c r="V14" i="12"/>
  <c r="R14" i="12"/>
  <c r="O14" i="12"/>
  <c r="L14" i="12"/>
  <c r="K14" i="12"/>
  <c r="H14" i="12"/>
  <c r="D14" i="12"/>
  <c r="DH13" i="12"/>
  <c r="DE13" i="12"/>
  <c r="DB13" i="12"/>
  <c r="CX13" i="12"/>
  <c r="CU13" i="12"/>
  <c r="CT13" i="12"/>
  <c r="CM13" i="12"/>
  <c r="CI13" i="12"/>
  <c r="CH13" i="12"/>
  <c r="CE13" i="12"/>
  <c r="CA13" i="12"/>
  <c r="BW13" i="12"/>
  <c r="BT13" i="12"/>
  <c r="BS13" i="12"/>
  <c r="BP13" i="12"/>
  <c r="BL13" i="12"/>
  <c r="BH13" i="12"/>
  <c r="BD13" i="12"/>
  <c r="BA13" i="12"/>
  <c r="AW13" i="12"/>
  <c r="AS13" i="12"/>
  <c r="AP13" i="12"/>
  <c r="AM13" i="12"/>
  <c r="AI13" i="12"/>
  <c r="AG13" i="12"/>
  <c r="AD13" i="12"/>
  <c r="AC13" i="12"/>
  <c r="Z13" i="12"/>
  <c r="V13" i="12"/>
  <c r="R13" i="12"/>
  <c r="O13" i="12"/>
  <c r="L13" i="12"/>
  <c r="K13" i="12"/>
  <c r="H13" i="12"/>
  <c r="D13" i="12"/>
  <c r="DH12" i="12"/>
  <c r="DE12" i="12"/>
  <c r="DB12" i="12"/>
  <c r="CX12" i="12"/>
  <c r="CU12" i="12"/>
  <c r="CT12" i="12"/>
  <c r="CQ12" i="12"/>
  <c r="CM12" i="12"/>
  <c r="CI12" i="12"/>
  <c r="CH12" i="12"/>
  <c r="CE12" i="12"/>
  <c r="CA12" i="12"/>
  <c r="BW12" i="12"/>
  <c r="BT12" i="12"/>
  <c r="BS12" i="12"/>
  <c r="BP12" i="12"/>
  <c r="BL12" i="12"/>
  <c r="BH12" i="12"/>
  <c r="BD12" i="12"/>
  <c r="BA12" i="12"/>
  <c r="AW12" i="12"/>
  <c r="AS12" i="12"/>
  <c r="AP12" i="12"/>
  <c r="AM12" i="12"/>
  <c r="AI12" i="12"/>
  <c r="AG12" i="12"/>
  <c r="AD12" i="12"/>
  <c r="AC12" i="12"/>
  <c r="Z12" i="12"/>
  <c r="V12" i="12"/>
  <c r="R12" i="12"/>
  <c r="O12" i="12"/>
  <c r="L12" i="12"/>
  <c r="K12" i="12"/>
  <c r="H12" i="12"/>
  <c r="D12" i="12"/>
  <c r="DH11" i="12"/>
  <c r="DE11" i="12"/>
  <c r="DB11" i="12"/>
  <c r="CX11" i="12"/>
  <c r="CU11" i="12"/>
  <c r="CT11" i="12"/>
  <c r="CQ11" i="12"/>
  <c r="CM11" i="12"/>
  <c r="CI11" i="12"/>
  <c r="CH11" i="12"/>
  <c r="CE11" i="12"/>
  <c r="CA11" i="12"/>
  <c r="BW11" i="12"/>
  <c r="BT11" i="12"/>
  <c r="BS11" i="12"/>
  <c r="BP11" i="12"/>
  <c r="BL11" i="12"/>
  <c r="BH11" i="12"/>
  <c r="BD11" i="12"/>
  <c r="BA11" i="12"/>
  <c r="AW11" i="12"/>
  <c r="AS11" i="12"/>
  <c r="AP11" i="12"/>
  <c r="AM11" i="12"/>
  <c r="AI11" i="12"/>
  <c r="AG11" i="12"/>
  <c r="AD11" i="12"/>
  <c r="AC11" i="12"/>
  <c r="Z11" i="12"/>
  <c r="V11" i="12"/>
  <c r="R11" i="12"/>
  <c r="O11" i="12"/>
  <c r="L11" i="12"/>
  <c r="K11" i="12"/>
  <c r="H11" i="12"/>
  <c r="D11" i="12"/>
  <c r="DH10" i="12"/>
  <c r="DE10" i="12"/>
  <c r="DB10" i="12"/>
  <c r="CX10" i="12"/>
  <c r="CU10" i="12"/>
  <c r="CT10" i="12"/>
  <c r="CQ10" i="12"/>
  <c r="CM10" i="12"/>
  <c r="CI10" i="12"/>
  <c r="CH10" i="12"/>
  <c r="CE10" i="12"/>
  <c r="CA10" i="12"/>
  <c r="BW10" i="12"/>
  <c r="BT10" i="12"/>
  <c r="BS10" i="12"/>
  <c r="BP10" i="12"/>
  <c r="BL10" i="12"/>
  <c r="BH10" i="12"/>
  <c r="BD10" i="12"/>
  <c r="BA10" i="12"/>
  <c r="AW10" i="12"/>
  <c r="AS10" i="12"/>
  <c r="AP10" i="12"/>
  <c r="AM10" i="12"/>
  <c r="AI10" i="12"/>
  <c r="AG10" i="12"/>
  <c r="AD10" i="12"/>
  <c r="AC10" i="12"/>
  <c r="Z10" i="12"/>
  <c r="V10" i="12"/>
  <c r="R10" i="12"/>
  <c r="O10" i="12"/>
  <c r="L10" i="12"/>
  <c r="K10" i="12"/>
  <c r="H10" i="12"/>
  <c r="D10" i="12"/>
  <c r="DH9" i="12"/>
  <c r="DE9" i="12"/>
  <c r="DB9" i="12"/>
  <c r="CX9" i="12"/>
  <c r="CU9" i="12"/>
  <c r="CT9" i="12"/>
  <c r="CQ9" i="12"/>
  <c r="CM9" i="12"/>
  <c r="CI9" i="12"/>
  <c r="CH9" i="12"/>
  <c r="CE9" i="12"/>
  <c r="CA9" i="12"/>
  <c r="BW9" i="12"/>
  <c r="BT9" i="12"/>
  <c r="BS9" i="12"/>
  <c r="BP9" i="12"/>
  <c r="BL9" i="12"/>
  <c r="BH9" i="12"/>
  <c r="BD9" i="12"/>
  <c r="BA9" i="12"/>
  <c r="AW9" i="12"/>
  <c r="AS9" i="12"/>
  <c r="AP9" i="12"/>
  <c r="AM9" i="12"/>
  <c r="AI9" i="12"/>
  <c r="AG9" i="12"/>
  <c r="AD9" i="12"/>
  <c r="AC9" i="12"/>
  <c r="Z9" i="12"/>
  <c r="V9" i="12"/>
  <c r="R9" i="12"/>
  <c r="O9" i="12"/>
  <c r="L9" i="12"/>
  <c r="K9" i="12"/>
  <c r="H9" i="12"/>
  <c r="D9" i="12"/>
  <c r="DH8" i="12"/>
  <c r="DE8" i="12"/>
  <c r="DB8" i="12"/>
  <c r="CX8" i="12"/>
  <c r="CU8" i="12"/>
  <c r="CT8" i="12"/>
  <c r="CQ8" i="12"/>
  <c r="CM8" i="12"/>
  <c r="CI8" i="12"/>
  <c r="CH8" i="12"/>
  <c r="CE8" i="12"/>
  <c r="CA8" i="12"/>
  <c r="BW8" i="12"/>
  <c r="BT8" i="12"/>
  <c r="BS8" i="12"/>
  <c r="BP8" i="12"/>
  <c r="BL8" i="12"/>
  <c r="BH8" i="12"/>
  <c r="BD8" i="12"/>
  <c r="BA8" i="12"/>
  <c r="AW8" i="12"/>
  <c r="AS8" i="12"/>
  <c r="AP8" i="12"/>
  <c r="AM8" i="12"/>
  <c r="AI8" i="12"/>
  <c r="AG8" i="12"/>
  <c r="AD8" i="12"/>
  <c r="AC8" i="12"/>
  <c r="Z8" i="12"/>
  <c r="V8" i="12"/>
  <c r="R8" i="12"/>
  <c r="O8" i="12"/>
  <c r="L8" i="12"/>
  <c r="K8" i="12"/>
  <c r="H8" i="12"/>
  <c r="D8" i="12"/>
  <c r="DH7" i="12"/>
  <c r="DE7" i="12"/>
  <c r="DB7" i="12"/>
  <c r="CX7" i="12"/>
  <c r="CU7" i="12"/>
  <c r="CT7" i="12"/>
  <c r="CQ7" i="12"/>
  <c r="CM7" i="12"/>
  <c r="CI7" i="12"/>
  <c r="CH7" i="12"/>
  <c r="CE7" i="12"/>
  <c r="CA7" i="12"/>
  <c r="BW7" i="12"/>
  <c r="BT7" i="12"/>
  <c r="BS7" i="12"/>
  <c r="BP7" i="12"/>
  <c r="BL7" i="12"/>
  <c r="BH7" i="12"/>
  <c r="BD7" i="12"/>
  <c r="BA7" i="12"/>
  <c r="AW7" i="12"/>
  <c r="AS7" i="12"/>
  <c r="AP7" i="12"/>
  <c r="AM7" i="12"/>
  <c r="AI7" i="12"/>
  <c r="AG7" i="12"/>
  <c r="AD7" i="12"/>
  <c r="AC7" i="12"/>
  <c r="Z7" i="12"/>
  <c r="V7" i="12"/>
  <c r="R7" i="12"/>
  <c r="O7" i="12"/>
  <c r="L7" i="12"/>
  <c r="K7" i="12"/>
  <c r="H7" i="12"/>
  <c r="D7" i="12"/>
  <c r="DA38" i="11"/>
  <c r="CZ38" i="11"/>
  <c r="CO38" i="11"/>
  <c r="CN38" i="11"/>
  <c r="CJ38" i="11"/>
  <c r="CI38" i="11"/>
  <c r="CK38" i="11" s="1"/>
  <c r="CG38" i="11"/>
  <c r="CH38" i="11" s="1"/>
  <c r="CF38" i="11"/>
  <c r="CE38" i="11"/>
  <c r="CC38" i="11"/>
  <c r="CB38" i="11"/>
  <c r="BY38" i="11"/>
  <c r="BX38" i="11"/>
  <c r="BU38" i="11"/>
  <c r="BT38" i="11"/>
  <c r="BS38" i="11"/>
  <c r="BQ38" i="11"/>
  <c r="BP38" i="11"/>
  <c r="BO38" i="11"/>
  <c r="BM38" i="11"/>
  <c r="BL38" i="11"/>
  <c r="BI38" i="11"/>
  <c r="BH38" i="11"/>
  <c r="BJ38" i="11" s="1"/>
  <c r="BD38" i="11"/>
  <c r="BC38" i="11"/>
  <c r="BE38" i="11" s="1"/>
  <c r="BA38" i="11"/>
  <c r="BB38" i="11" s="1"/>
  <c r="AZ38" i="11"/>
  <c r="AY38" i="11"/>
  <c r="AW38" i="11"/>
  <c r="AX38" i="11" s="1"/>
  <c r="AV38" i="11"/>
  <c r="AS38" i="11"/>
  <c r="AT38" i="11" s="1"/>
  <c r="AR38" i="11"/>
  <c r="AO38" i="11"/>
  <c r="AQ38" i="11" s="1"/>
  <c r="AM38" i="11"/>
  <c r="AN38" i="11" s="1"/>
  <c r="AL38" i="11"/>
  <c r="AI38" i="11"/>
  <c r="AG38" i="11"/>
  <c r="AF38" i="11"/>
  <c r="AJ38" i="11" s="1"/>
  <c r="AC38" i="11"/>
  <c r="AB38" i="11"/>
  <c r="Z38" i="11"/>
  <c r="Y38" i="11"/>
  <c r="X38" i="11"/>
  <c r="V38" i="11"/>
  <c r="W38" i="11" s="1"/>
  <c r="U38" i="11"/>
  <c r="S38" i="11"/>
  <c r="R38" i="11"/>
  <c r="Q38" i="11"/>
  <c r="O38" i="11"/>
  <c r="N38" i="11"/>
  <c r="J38" i="11"/>
  <c r="I38" i="11"/>
  <c r="G38" i="11"/>
  <c r="F38" i="11"/>
  <c r="H38" i="11" s="1"/>
  <c r="E38" i="11"/>
  <c r="C38" i="11"/>
  <c r="B38" i="11"/>
  <c r="D38" i="11" s="1"/>
  <c r="DB37" i="11"/>
  <c r="CX37" i="11"/>
  <c r="CW37" i="11"/>
  <c r="CT37" i="11"/>
  <c r="CP37" i="11"/>
  <c r="CL37" i="11"/>
  <c r="CK37" i="11"/>
  <c r="CH37" i="11"/>
  <c r="CD37" i="11"/>
  <c r="BZ37" i="11"/>
  <c r="BV37" i="11"/>
  <c r="BU37" i="11"/>
  <c r="BR37" i="11"/>
  <c r="BN37" i="11"/>
  <c r="BJ37" i="11"/>
  <c r="BF37" i="11"/>
  <c r="BE37" i="11"/>
  <c r="BB37" i="11"/>
  <c r="AX37" i="11"/>
  <c r="AT37" i="11"/>
  <c r="AQ37" i="11"/>
  <c r="AN37" i="11"/>
  <c r="AJ37" i="11"/>
  <c r="AH37" i="11"/>
  <c r="AE37" i="11"/>
  <c r="AD37" i="11"/>
  <c r="AA37" i="11"/>
  <c r="W37" i="11"/>
  <c r="S37" i="11"/>
  <c r="P37" i="11"/>
  <c r="L37" i="11"/>
  <c r="K37" i="11"/>
  <c r="H37" i="11"/>
  <c r="D37" i="11"/>
  <c r="DB36" i="11"/>
  <c r="CX36" i="11"/>
  <c r="CW36" i="11"/>
  <c r="CT36" i="11"/>
  <c r="CP36" i="11"/>
  <c r="CL36" i="11"/>
  <c r="CK36" i="11"/>
  <c r="CH36" i="11"/>
  <c r="CD36" i="11"/>
  <c r="BZ36" i="11"/>
  <c r="BV36" i="11"/>
  <c r="BU36" i="11"/>
  <c r="BR36" i="11"/>
  <c r="BN36" i="11"/>
  <c r="BJ36" i="11"/>
  <c r="BF36" i="11"/>
  <c r="BE36" i="11"/>
  <c r="BB36" i="11"/>
  <c r="AX36" i="11"/>
  <c r="AT36" i="11"/>
  <c r="AQ36" i="11"/>
  <c r="AN36" i="11"/>
  <c r="AJ36" i="11"/>
  <c r="AH36" i="11"/>
  <c r="AE36" i="11"/>
  <c r="AD36" i="11"/>
  <c r="AA36" i="11"/>
  <c r="W36" i="11"/>
  <c r="S36" i="11"/>
  <c r="P36" i="11"/>
  <c r="L36" i="11"/>
  <c r="K36" i="11"/>
  <c r="H36" i="11"/>
  <c r="D36" i="11"/>
  <c r="DB35" i="11"/>
  <c r="CX35" i="11"/>
  <c r="CW35" i="11"/>
  <c r="CT35" i="11"/>
  <c r="CP35" i="11"/>
  <c r="CL35" i="11"/>
  <c r="CK35" i="11"/>
  <c r="CH35" i="11"/>
  <c r="CD35" i="11"/>
  <c r="BZ35" i="11"/>
  <c r="BV35" i="11"/>
  <c r="BU35" i="11"/>
  <c r="BR35" i="11"/>
  <c r="BN35" i="11"/>
  <c r="BJ35" i="11"/>
  <c r="BF35" i="11"/>
  <c r="BE35" i="11"/>
  <c r="BB35" i="11"/>
  <c r="AX35" i="11"/>
  <c r="AT35" i="11"/>
  <c r="AQ35" i="11"/>
  <c r="AN35" i="11"/>
  <c r="AJ35" i="11"/>
  <c r="AH35" i="11"/>
  <c r="AE35" i="11"/>
  <c r="AD35" i="11"/>
  <c r="AA35" i="11"/>
  <c r="W35" i="11"/>
  <c r="S35" i="11"/>
  <c r="P35" i="11"/>
  <c r="L35" i="11"/>
  <c r="K35" i="11"/>
  <c r="H35" i="11"/>
  <c r="D35" i="11"/>
  <c r="DB34" i="11"/>
  <c r="CX34" i="11"/>
  <c r="CW34" i="11"/>
  <c r="CT34" i="11"/>
  <c r="CP34" i="11"/>
  <c r="CL34" i="11"/>
  <c r="CK34" i="11"/>
  <c r="CH34" i="11"/>
  <c r="CD34" i="11"/>
  <c r="BZ34" i="11"/>
  <c r="BV34" i="11"/>
  <c r="BU34" i="11"/>
  <c r="BR34" i="11"/>
  <c r="BN34" i="11"/>
  <c r="BJ34" i="11"/>
  <c r="BF34" i="11"/>
  <c r="BE34" i="11"/>
  <c r="BB34" i="11"/>
  <c r="AX34" i="11"/>
  <c r="AT34" i="11"/>
  <c r="AQ34" i="11"/>
  <c r="AN34" i="11"/>
  <c r="AJ34" i="11"/>
  <c r="AH34" i="11"/>
  <c r="AE34" i="11"/>
  <c r="AD34" i="11"/>
  <c r="AA34" i="11"/>
  <c r="W34" i="11"/>
  <c r="S34" i="11"/>
  <c r="P34" i="11"/>
  <c r="L34" i="11"/>
  <c r="K34" i="11"/>
  <c r="H34" i="11"/>
  <c r="D34" i="11"/>
  <c r="DB33" i="11"/>
  <c r="CX33" i="11"/>
  <c r="CW33" i="11"/>
  <c r="CT33" i="11"/>
  <c r="CP33" i="11"/>
  <c r="CL33" i="11"/>
  <c r="CK33" i="11"/>
  <c r="CH33" i="11"/>
  <c r="CD33" i="11"/>
  <c r="BZ33" i="11"/>
  <c r="BV33" i="11"/>
  <c r="BU33" i="11"/>
  <c r="BR33" i="11"/>
  <c r="BN33" i="11"/>
  <c r="BJ33" i="11"/>
  <c r="BF33" i="11"/>
  <c r="BE33" i="11"/>
  <c r="BB33" i="11"/>
  <c r="AX33" i="11"/>
  <c r="AT33" i="11"/>
  <c r="AQ33" i="11"/>
  <c r="AN33" i="11"/>
  <c r="AJ33" i="11"/>
  <c r="AH33" i="11"/>
  <c r="AE33" i="11"/>
  <c r="AD33" i="11"/>
  <c r="AA33" i="11"/>
  <c r="W33" i="11"/>
  <c r="S33" i="11"/>
  <c r="P33" i="11"/>
  <c r="L33" i="11"/>
  <c r="K33" i="11"/>
  <c r="H33" i="11"/>
  <c r="D33" i="11"/>
  <c r="DB32" i="11"/>
  <c r="CX32" i="11"/>
  <c r="CW32" i="11"/>
  <c r="CT32" i="11"/>
  <c r="CP32" i="11"/>
  <c r="CL32" i="11"/>
  <c r="CK32" i="11"/>
  <c r="CH32" i="11"/>
  <c r="CD32" i="11"/>
  <c r="BZ32" i="11"/>
  <c r="BV32" i="11"/>
  <c r="BU32" i="11"/>
  <c r="BR32" i="11"/>
  <c r="BN32" i="11"/>
  <c r="BJ32" i="11"/>
  <c r="BF32" i="11"/>
  <c r="BE32" i="11"/>
  <c r="BB32" i="11"/>
  <c r="AX32" i="11"/>
  <c r="AT32" i="11"/>
  <c r="AQ32" i="11"/>
  <c r="AN32" i="11"/>
  <c r="AJ32" i="11"/>
  <c r="AH32" i="11"/>
  <c r="AE32" i="11"/>
  <c r="AD32" i="11"/>
  <c r="AA32" i="11"/>
  <c r="W32" i="11"/>
  <c r="S32" i="11"/>
  <c r="P32" i="11"/>
  <c r="L32" i="11"/>
  <c r="K32" i="11"/>
  <c r="H32" i="11"/>
  <c r="D32" i="11"/>
  <c r="DB31" i="11"/>
  <c r="CX31" i="11"/>
  <c r="CW31" i="11"/>
  <c r="CT31" i="11"/>
  <c r="CP31" i="11"/>
  <c r="CL31" i="11"/>
  <c r="CK31" i="11"/>
  <c r="CH31" i="11"/>
  <c r="CD31" i="11"/>
  <c r="BZ31" i="11"/>
  <c r="BV31" i="11"/>
  <c r="BU31" i="11"/>
  <c r="BR31" i="11"/>
  <c r="BN31" i="11"/>
  <c r="BJ31" i="11"/>
  <c r="BF31" i="11"/>
  <c r="BE31" i="11"/>
  <c r="BB31" i="11"/>
  <c r="AX31" i="11"/>
  <c r="AT31" i="11"/>
  <c r="AQ31" i="11"/>
  <c r="AN31" i="11"/>
  <c r="AJ31" i="11"/>
  <c r="AH31" i="11"/>
  <c r="AE31" i="11"/>
  <c r="AD31" i="11"/>
  <c r="AA31" i="11"/>
  <c r="W31" i="11"/>
  <c r="S31" i="11"/>
  <c r="P31" i="11"/>
  <c r="L31" i="11"/>
  <c r="K31" i="11"/>
  <c r="H31" i="11"/>
  <c r="D31" i="11"/>
  <c r="DB30" i="11"/>
  <c r="CX30" i="11"/>
  <c r="CW30" i="11"/>
  <c r="CT30" i="11"/>
  <c r="CP30" i="11"/>
  <c r="CL30" i="11"/>
  <c r="CK30" i="11"/>
  <c r="CH30" i="11"/>
  <c r="CD30" i="11"/>
  <c r="BZ30" i="11"/>
  <c r="BV30" i="11"/>
  <c r="BU30" i="11"/>
  <c r="BR30" i="11"/>
  <c r="BN30" i="11"/>
  <c r="BJ30" i="11"/>
  <c r="BF30" i="11"/>
  <c r="BE30" i="11"/>
  <c r="BB30" i="11"/>
  <c r="AX30" i="11"/>
  <c r="AT30" i="11"/>
  <c r="AQ30" i="11"/>
  <c r="AN30" i="11"/>
  <c r="AJ30" i="11"/>
  <c r="AH30" i="11"/>
  <c r="AE30" i="11"/>
  <c r="AD30" i="11"/>
  <c r="AA30" i="11"/>
  <c r="W30" i="11"/>
  <c r="S30" i="11"/>
  <c r="P30" i="11"/>
  <c r="L30" i="11"/>
  <c r="K30" i="11"/>
  <c r="H30" i="11"/>
  <c r="D30" i="11"/>
  <c r="DB29" i="11"/>
  <c r="CX29" i="11"/>
  <c r="CW29" i="11"/>
  <c r="CT29" i="11"/>
  <c r="CP29" i="11"/>
  <c r="CL29" i="11"/>
  <c r="CK29" i="11"/>
  <c r="CH29" i="11"/>
  <c r="CD29" i="11"/>
  <c r="BZ29" i="11"/>
  <c r="BV29" i="11"/>
  <c r="BU29" i="11"/>
  <c r="BR29" i="11"/>
  <c r="BN29" i="11"/>
  <c r="BJ29" i="11"/>
  <c r="BF29" i="11"/>
  <c r="BE29" i="11"/>
  <c r="BB29" i="11"/>
  <c r="AX29" i="11"/>
  <c r="AT29" i="11"/>
  <c r="AQ29" i="11"/>
  <c r="AN29" i="11"/>
  <c r="AJ29" i="11"/>
  <c r="AH29" i="11"/>
  <c r="AE29" i="11"/>
  <c r="AD29" i="11"/>
  <c r="AA29" i="11"/>
  <c r="W29" i="11"/>
  <c r="S29" i="11"/>
  <c r="P29" i="11"/>
  <c r="L29" i="11"/>
  <c r="K29" i="11"/>
  <c r="H29" i="11"/>
  <c r="D29" i="11"/>
  <c r="DB28" i="11"/>
  <c r="CX28" i="11"/>
  <c r="CW28" i="11"/>
  <c r="CT28" i="11"/>
  <c r="CP28" i="11"/>
  <c r="CL28" i="11"/>
  <c r="CK28" i="11"/>
  <c r="CH28" i="11"/>
  <c r="CD28" i="11"/>
  <c r="BZ28" i="11"/>
  <c r="BV28" i="11"/>
  <c r="BU28" i="11"/>
  <c r="BR28" i="11"/>
  <c r="BN28" i="11"/>
  <c r="BJ28" i="11"/>
  <c r="BF28" i="11"/>
  <c r="BE28" i="11"/>
  <c r="BB28" i="11"/>
  <c r="AX28" i="11"/>
  <c r="AT28" i="11"/>
  <c r="AQ28" i="11"/>
  <c r="AN28" i="11"/>
  <c r="AJ28" i="11"/>
  <c r="AH28" i="11"/>
  <c r="AE28" i="11"/>
  <c r="AD28" i="11"/>
  <c r="AA28" i="11"/>
  <c r="W28" i="11"/>
  <c r="S28" i="11"/>
  <c r="P28" i="11"/>
  <c r="L28" i="11"/>
  <c r="K28" i="11"/>
  <c r="H28" i="11"/>
  <c r="D28" i="11"/>
  <c r="DB27" i="11"/>
  <c r="CX27" i="11"/>
  <c r="CW27" i="11"/>
  <c r="CT27" i="11"/>
  <c r="CP27" i="11"/>
  <c r="CL27" i="11"/>
  <c r="CK27" i="11"/>
  <c r="CH27" i="11"/>
  <c r="CD27" i="11"/>
  <c r="BZ27" i="11"/>
  <c r="BV27" i="11"/>
  <c r="BU27" i="11"/>
  <c r="BR27" i="11"/>
  <c r="BN27" i="11"/>
  <c r="BJ27" i="11"/>
  <c r="BF27" i="11"/>
  <c r="BE27" i="11"/>
  <c r="BB27" i="11"/>
  <c r="AX27" i="11"/>
  <c r="AT27" i="11"/>
  <c r="AQ27" i="11"/>
  <c r="AN27" i="11"/>
  <c r="AJ27" i="11"/>
  <c r="AH27" i="11"/>
  <c r="AE27" i="11"/>
  <c r="AD27" i="11"/>
  <c r="AA27" i="11"/>
  <c r="W27" i="11"/>
  <c r="S27" i="11"/>
  <c r="P27" i="11"/>
  <c r="L27" i="11"/>
  <c r="K27" i="11"/>
  <c r="H27" i="11"/>
  <c r="D27" i="11"/>
  <c r="DB26" i="11"/>
  <c r="CX26" i="11"/>
  <c r="CW26" i="11"/>
  <c r="CT26" i="11"/>
  <c r="CP26" i="11"/>
  <c r="CL26" i="11"/>
  <c r="CK26" i="11"/>
  <c r="CH26" i="11"/>
  <c r="CD26" i="11"/>
  <c r="BZ26" i="11"/>
  <c r="BV26" i="11"/>
  <c r="BU26" i="11"/>
  <c r="BR26" i="11"/>
  <c r="BN26" i="11"/>
  <c r="BJ26" i="11"/>
  <c r="BF26" i="11"/>
  <c r="BE26" i="11"/>
  <c r="BB26" i="11"/>
  <c r="AX26" i="11"/>
  <c r="AT26" i="11"/>
  <c r="AQ26" i="11"/>
  <c r="AN26" i="11"/>
  <c r="AJ26" i="11"/>
  <c r="AH26" i="11"/>
  <c r="AE26" i="11"/>
  <c r="AD26" i="11"/>
  <c r="AA26" i="11"/>
  <c r="W26" i="11"/>
  <c r="S26" i="11"/>
  <c r="P26" i="11"/>
  <c r="L26" i="11"/>
  <c r="K26" i="11"/>
  <c r="H26" i="11"/>
  <c r="D26" i="11"/>
  <c r="DB25" i="11"/>
  <c r="CX25" i="11"/>
  <c r="CW25" i="11"/>
  <c r="CT25" i="11"/>
  <c r="CP25" i="11"/>
  <c r="CL25" i="11"/>
  <c r="CK25" i="11"/>
  <c r="CH25" i="11"/>
  <c r="CD25" i="11"/>
  <c r="BZ25" i="11"/>
  <c r="BV25" i="11"/>
  <c r="BU25" i="11"/>
  <c r="BR25" i="11"/>
  <c r="BN25" i="11"/>
  <c r="BJ25" i="11"/>
  <c r="BF25" i="11"/>
  <c r="BE25" i="11"/>
  <c r="BB25" i="11"/>
  <c r="AX25" i="11"/>
  <c r="AT25" i="11"/>
  <c r="AQ25" i="11"/>
  <c r="AN25" i="11"/>
  <c r="AJ25" i="11"/>
  <c r="AH25" i="11"/>
  <c r="AE25" i="11"/>
  <c r="AD25" i="11"/>
  <c r="AA25" i="11"/>
  <c r="W25" i="11"/>
  <c r="S25" i="11"/>
  <c r="P25" i="11"/>
  <c r="L25" i="11"/>
  <c r="K25" i="11"/>
  <c r="H25" i="11"/>
  <c r="D25" i="11"/>
  <c r="DB24" i="11"/>
  <c r="CX24" i="11"/>
  <c r="CW24" i="11"/>
  <c r="CT24" i="11"/>
  <c r="CP24" i="11"/>
  <c r="CL24" i="11"/>
  <c r="CK24" i="11"/>
  <c r="CH24" i="11"/>
  <c r="CD24" i="11"/>
  <c r="BZ24" i="11"/>
  <c r="BV24" i="11"/>
  <c r="BU24" i="11"/>
  <c r="BR24" i="11"/>
  <c r="BN24" i="11"/>
  <c r="BJ24" i="11"/>
  <c r="BF24" i="11"/>
  <c r="BE24" i="11"/>
  <c r="BB24" i="11"/>
  <c r="AX24" i="11"/>
  <c r="AT24" i="11"/>
  <c r="AQ24" i="11"/>
  <c r="AN24" i="11"/>
  <c r="AJ24" i="11"/>
  <c r="AH24" i="11"/>
  <c r="AE24" i="11"/>
  <c r="AD24" i="11"/>
  <c r="AA24" i="11"/>
  <c r="W24" i="11"/>
  <c r="S24" i="11"/>
  <c r="P24" i="11"/>
  <c r="L24" i="11"/>
  <c r="K24" i="11"/>
  <c r="H24" i="11"/>
  <c r="D24" i="11"/>
  <c r="DB23" i="11"/>
  <c r="CX23" i="11"/>
  <c r="CW23" i="11"/>
  <c r="CT23" i="11"/>
  <c r="CP23" i="11"/>
  <c r="CL23" i="11"/>
  <c r="CK23" i="11"/>
  <c r="CH23" i="11"/>
  <c r="CD23" i="11"/>
  <c r="BZ23" i="11"/>
  <c r="BV23" i="11"/>
  <c r="BU23" i="11"/>
  <c r="BR23" i="11"/>
  <c r="BN23" i="11"/>
  <c r="BJ23" i="11"/>
  <c r="BF23" i="11"/>
  <c r="BE23" i="11"/>
  <c r="BB23" i="11"/>
  <c r="AX23" i="11"/>
  <c r="AT23" i="11"/>
  <c r="AQ23" i="11"/>
  <c r="AN23" i="11"/>
  <c r="AJ23" i="11"/>
  <c r="AH23" i="11"/>
  <c r="AE23" i="11"/>
  <c r="AD23" i="11"/>
  <c r="AA23" i="11"/>
  <c r="W23" i="11"/>
  <c r="S23" i="11"/>
  <c r="P23" i="11"/>
  <c r="L23" i="11"/>
  <c r="K23" i="11"/>
  <c r="H23" i="11"/>
  <c r="D23" i="11"/>
  <c r="DB22" i="11"/>
  <c r="CX22" i="11"/>
  <c r="CW22" i="11"/>
  <c r="CT22" i="11"/>
  <c r="CP22" i="11"/>
  <c r="CL22" i="11"/>
  <c r="CK22" i="11"/>
  <c r="CH22" i="11"/>
  <c r="CD22" i="11"/>
  <c r="BZ22" i="11"/>
  <c r="BV22" i="11"/>
  <c r="BU22" i="11"/>
  <c r="BR22" i="11"/>
  <c r="BN22" i="11"/>
  <c r="BJ22" i="11"/>
  <c r="BF22" i="11"/>
  <c r="BE22" i="11"/>
  <c r="BB22" i="11"/>
  <c r="AX22" i="11"/>
  <c r="AT22" i="11"/>
  <c r="AQ22" i="11"/>
  <c r="AN22" i="11"/>
  <c r="AJ22" i="11"/>
  <c r="AH22" i="11"/>
  <c r="AE22" i="11"/>
  <c r="AD22" i="11"/>
  <c r="AA22" i="11"/>
  <c r="W22" i="11"/>
  <c r="S22" i="11"/>
  <c r="P22" i="11"/>
  <c r="L22" i="11"/>
  <c r="K22" i="11"/>
  <c r="H22" i="11"/>
  <c r="D22" i="11"/>
  <c r="DB21" i="11"/>
  <c r="CX21" i="11"/>
  <c r="CW21" i="11"/>
  <c r="CT21" i="11"/>
  <c r="CP21" i="11"/>
  <c r="CL21" i="11"/>
  <c r="CK21" i="11"/>
  <c r="CH21" i="11"/>
  <c r="CD21" i="11"/>
  <c r="BZ21" i="11"/>
  <c r="BV21" i="11"/>
  <c r="BU21" i="11"/>
  <c r="BR21" i="11"/>
  <c r="BN21" i="11"/>
  <c r="BJ21" i="11"/>
  <c r="BF21" i="11"/>
  <c r="BE21" i="11"/>
  <c r="BB21" i="11"/>
  <c r="AX21" i="11"/>
  <c r="AT21" i="11"/>
  <c r="AQ21" i="11"/>
  <c r="AN21" i="11"/>
  <c r="AJ21" i="11"/>
  <c r="AH21" i="11"/>
  <c r="AE21" i="11"/>
  <c r="AD21" i="11"/>
  <c r="AA21" i="11"/>
  <c r="W21" i="11"/>
  <c r="S21" i="11"/>
  <c r="P21" i="11"/>
  <c r="L21" i="11"/>
  <c r="K21" i="11"/>
  <c r="H21" i="11"/>
  <c r="D21" i="11"/>
  <c r="DB20" i="11"/>
  <c r="CX20" i="11"/>
  <c r="CW20" i="11"/>
  <c r="CT20" i="11"/>
  <c r="CP20" i="11"/>
  <c r="CL20" i="11"/>
  <c r="CK20" i="11"/>
  <c r="CH20" i="11"/>
  <c r="CD20" i="11"/>
  <c r="BZ20" i="11"/>
  <c r="BV20" i="11"/>
  <c r="BU20" i="11"/>
  <c r="BR20" i="11"/>
  <c r="BN20" i="11"/>
  <c r="BJ20" i="11"/>
  <c r="BF20" i="11"/>
  <c r="BE20" i="11"/>
  <c r="BB20" i="11"/>
  <c r="AX20" i="11"/>
  <c r="AT20" i="11"/>
  <c r="AQ20" i="11"/>
  <c r="AN20" i="11"/>
  <c r="AJ20" i="11"/>
  <c r="AH20" i="11"/>
  <c r="AE20" i="11"/>
  <c r="AD20" i="11"/>
  <c r="AA20" i="11"/>
  <c r="W20" i="11"/>
  <c r="S20" i="11"/>
  <c r="P20" i="11"/>
  <c r="L20" i="11"/>
  <c r="K20" i="11"/>
  <c r="H20" i="11"/>
  <c r="D20" i="11"/>
  <c r="DB19" i="11"/>
  <c r="CX19" i="11"/>
  <c r="CW19" i="11"/>
  <c r="CT19" i="11"/>
  <c r="CP19" i="11"/>
  <c r="CL19" i="11"/>
  <c r="CK19" i="11"/>
  <c r="CH19" i="11"/>
  <c r="CD19" i="11"/>
  <c r="BZ19" i="11"/>
  <c r="BV19" i="11"/>
  <c r="BU19" i="11"/>
  <c r="BR19" i="11"/>
  <c r="BN19" i="11"/>
  <c r="BJ19" i="11"/>
  <c r="BF19" i="11"/>
  <c r="BE19" i="11"/>
  <c r="BB19" i="11"/>
  <c r="AX19" i="11"/>
  <c r="AT19" i="11"/>
  <c r="AQ19" i="11"/>
  <c r="AN19" i="11"/>
  <c r="AJ19" i="11"/>
  <c r="AH19" i="11"/>
  <c r="AE19" i="11"/>
  <c r="AD19" i="11"/>
  <c r="AA19" i="11"/>
  <c r="W19" i="11"/>
  <c r="S19" i="11"/>
  <c r="P19" i="11"/>
  <c r="L19" i="11"/>
  <c r="K19" i="11"/>
  <c r="H19" i="11"/>
  <c r="D19" i="11"/>
  <c r="DB18" i="11"/>
  <c r="CX18" i="11"/>
  <c r="CW18" i="11"/>
  <c r="CT18" i="11"/>
  <c r="CP18" i="11"/>
  <c r="CL18" i="11"/>
  <c r="CK18" i="11"/>
  <c r="CH18" i="11"/>
  <c r="CD18" i="11"/>
  <c r="BZ18" i="11"/>
  <c r="BV18" i="11"/>
  <c r="BU18" i="11"/>
  <c r="BR18" i="11"/>
  <c r="BN18" i="11"/>
  <c r="BJ18" i="11"/>
  <c r="BF18" i="11"/>
  <c r="BE18" i="11"/>
  <c r="BB18" i="11"/>
  <c r="AX18" i="11"/>
  <c r="AT18" i="11"/>
  <c r="AQ18" i="11"/>
  <c r="AN18" i="11"/>
  <c r="AJ18" i="11"/>
  <c r="AH18" i="11"/>
  <c r="AE18" i="11"/>
  <c r="AD18" i="11"/>
  <c r="AA18" i="11"/>
  <c r="W18" i="11"/>
  <c r="S18" i="11"/>
  <c r="P18" i="11"/>
  <c r="L18" i="11"/>
  <c r="K18" i="11"/>
  <c r="H18" i="11"/>
  <c r="D18" i="11"/>
  <c r="DB17" i="11"/>
  <c r="CX17" i="11"/>
  <c r="CW17" i="11"/>
  <c r="CT17" i="11"/>
  <c r="CP17" i="11"/>
  <c r="CL17" i="11"/>
  <c r="CK17" i="11"/>
  <c r="CH17" i="11"/>
  <c r="CD17" i="11"/>
  <c r="BZ17" i="11"/>
  <c r="BV17" i="11"/>
  <c r="BU17" i="11"/>
  <c r="BR17" i="11"/>
  <c r="BN17" i="11"/>
  <c r="BJ17" i="11"/>
  <c r="BF17" i="11"/>
  <c r="BE17" i="11"/>
  <c r="BB17" i="11"/>
  <c r="AX17" i="11"/>
  <c r="AT17" i="11"/>
  <c r="AQ17" i="11"/>
  <c r="AN17" i="11"/>
  <c r="AJ17" i="11"/>
  <c r="AH17" i="11"/>
  <c r="AE17" i="11"/>
  <c r="AD17" i="11"/>
  <c r="AA17" i="11"/>
  <c r="W17" i="11"/>
  <c r="S17" i="11"/>
  <c r="P17" i="11"/>
  <c r="L17" i="11"/>
  <c r="K17" i="11"/>
  <c r="H17" i="11"/>
  <c r="D17" i="11"/>
  <c r="DB16" i="11"/>
  <c r="CX16" i="11"/>
  <c r="CW16" i="11"/>
  <c r="CT16" i="11"/>
  <c r="CP16" i="11"/>
  <c r="CL16" i="11"/>
  <c r="CK16" i="11"/>
  <c r="CH16" i="11"/>
  <c r="CD16" i="11"/>
  <c r="BZ16" i="11"/>
  <c r="BV16" i="11"/>
  <c r="BU16" i="11"/>
  <c r="BR16" i="11"/>
  <c r="BN16" i="11"/>
  <c r="BJ16" i="11"/>
  <c r="BF16" i="11"/>
  <c r="BE16" i="11"/>
  <c r="BB16" i="11"/>
  <c r="AX16" i="11"/>
  <c r="AT16" i="11"/>
  <c r="AQ16" i="11"/>
  <c r="AN16" i="11"/>
  <c r="AJ16" i="11"/>
  <c r="AH16" i="11"/>
  <c r="AE16" i="11"/>
  <c r="AD16" i="11"/>
  <c r="AA16" i="11"/>
  <c r="W16" i="11"/>
  <c r="S16" i="11"/>
  <c r="P16" i="11"/>
  <c r="L16" i="11"/>
  <c r="K16" i="11"/>
  <c r="H16" i="11"/>
  <c r="D16" i="11"/>
  <c r="DB15" i="11"/>
  <c r="CX15" i="11"/>
  <c r="CW15" i="11"/>
  <c r="CT15" i="11"/>
  <c r="CP15" i="11"/>
  <c r="CL15" i="11"/>
  <c r="CK15" i="11"/>
  <c r="CH15" i="11"/>
  <c r="CD15" i="11"/>
  <c r="BZ15" i="11"/>
  <c r="BV15" i="11"/>
  <c r="BU15" i="11"/>
  <c r="BR15" i="11"/>
  <c r="BN15" i="11"/>
  <c r="BJ15" i="11"/>
  <c r="BF15" i="11"/>
  <c r="BE15" i="11"/>
  <c r="BB15" i="11"/>
  <c r="AX15" i="11"/>
  <c r="AT15" i="11"/>
  <c r="AQ15" i="11"/>
  <c r="AN15" i="11"/>
  <c r="AJ15" i="11"/>
  <c r="AH15" i="11"/>
  <c r="AE15" i="11"/>
  <c r="AD15" i="11"/>
  <c r="AA15" i="11"/>
  <c r="W15" i="11"/>
  <c r="S15" i="11"/>
  <c r="P15" i="11"/>
  <c r="L15" i="11"/>
  <c r="K15" i="11"/>
  <c r="H15" i="11"/>
  <c r="D15" i="11"/>
  <c r="DB14" i="11"/>
  <c r="CX14" i="11"/>
  <c r="CW14" i="11"/>
  <c r="CT14" i="11"/>
  <c r="CP14" i="11"/>
  <c r="CL14" i="11"/>
  <c r="CK14" i="11"/>
  <c r="CH14" i="11"/>
  <c r="CD14" i="11"/>
  <c r="BZ14" i="11"/>
  <c r="BV14" i="11"/>
  <c r="BU14" i="11"/>
  <c r="BR14" i="11"/>
  <c r="BN14" i="11"/>
  <c r="BJ14" i="11"/>
  <c r="BF14" i="11"/>
  <c r="BE14" i="11"/>
  <c r="BB14" i="11"/>
  <c r="AX14" i="11"/>
  <c r="AT14" i="11"/>
  <c r="AQ14" i="11"/>
  <c r="AN14" i="11"/>
  <c r="AJ14" i="11"/>
  <c r="AH14" i="11"/>
  <c r="AE14" i="11"/>
  <c r="AD14" i="11"/>
  <c r="AA14" i="11"/>
  <c r="W14" i="11"/>
  <c r="S14" i="11"/>
  <c r="P14" i="11"/>
  <c r="L14" i="11"/>
  <c r="K14" i="11"/>
  <c r="H14" i="11"/>
  <c r="D14" i="11"/>
  <c r="DB13" i="11"/>
  <c r="CX13" i="11"/>
  <c r="CW13" i="11"/>
  <c r="CT13" i="11"/>
  <c r="CP13" i="11"/>
  <c r="CL13" i="11"/>
  <c r="CK13" i="11"/>
  <c r="CH13" i="11"/>
  <c r="CD13" i="11"/>
  <c r="BZ13" i="11"/>
  <c r="BV13" i="11"/>
  <c r="BU13" i="11"/>
  <c r="BR13" i="11"/>
  <c r="BN13" i="11"/>
  <c r="BJ13" i="11"/>
  <c r="BF13" i="11"/>
  <c r="BE13" i="11"/>
  <c r="BB13" i="11"/>
  <c r="AX13" i="11"/>
  <c r="AT13" i="11"/>
  <c r="AQ13" i="11"/>
  <c r="AN13" i="11"/>
  <c r="AJ13" i="11"/>
  <c r="AH13" i="11"/>
  <c r="AE13" i="11"/>
  <c r="AD13" i="11"/>
  <c r="AA13" i="11"/>
  <c r="W13" i="11"/>
  <c r="S13" i="11"/>
  <c r="P13" i="11"/>
  <c r="L13" i="11"/>
  <c r="K13" i="11"/>
  <c r="H13" i="11"/>
  <c r="D13" i="11"/>
  <c r="DB12" i="11"/>
  <c r="CX12" i="11"/>
  <c r="CW12" i="11"/>
  <c r="CT12" i="11"/>
  <c r="CP12" i="11"/>
  <c r="CL12" i="11"/>
  <c r="CK12" i="11"/>
  <c r="CH12" i="11"/>
  <c r="CD12" i="11"/>
  <c r="BZ12" i="11"/>
  <c r="BV12" i="11"/>
  <c r="BU12" i="11"/>
  <c r="BR12" i="11"/>
  <c r="BN12" i="11"/>
  <c r="BJ12" i="11"/>
  <c r="BF12" i="11"/>
  <c r="BE12" i="11"/>
  <c r="BB12" i="11"/>
  <c r="AX12" i="11"/>
  <c r="AT12" i="11"/>
  <c r="AQ12" i="11"/>
  <c r="AN12" i="11"/>
  <c r="AJ12" i="11"/>
  <c r="AH12" i="11"/>
  <c r="AE12" i="11"/>
  <c r="AD12" i="11"/>
  <c r="AA12" i="11"/>
  <c r="W12" i="11"/>
  <c r="S12" i="11"/>
  <c r="P12" i="11"/>
  <c r="L12" i="11"/>
  <c r="K12" i="11"/>
  <c r="H12" i="11"/>
  <c r="D12" i="11"/>
  <c r="DB11" i="11"/>
  <c r="CX11" i="11"/>
  <c r="CW11" i="11"/>
  <c r="CT11" i="11"/>
  <c r="CP11" i="11"/>
  <c r="CL11" i="11"/>
  <c r="CK11" i="11"/>
  <c r="CH11" i="11"/>
  <c r="CD11" i="11"/>
  <c r="BZ11" i="11"/>
  <c r="BV11" i="11"/>
  <c r="BU11" i="11"/>
  <c r="BR11" i="11"/>
  <c r="BN11" i="11"/>
  <c r="BJ11" i="11"/>
  <c r="BF11" i="11"/>
  <c r="BE11" i="11"/>
  <c r="BB11" i="11"/>
  <c r="AX11" i="11"/>
  <c r="AT11" i="11"/>
  <c r="AQ11" i="11"/>
  <c r="AN11" i="11"/>
  <c r="AJ11" i="11"/>
  <c r="AH11" i="11"/>
  <c r="AE11" i="11"/>
  <c r="AD11" i="11"/>
  <c r="AA11" i="11"/>
  <c r="W11" i="11"/>
  <c r="S11" i="11"/>
  <c r="P11" i="11"/>
  <c r="L11" i="11"/>
  <c r="K11" i="11"/>
  <c r="H11" i="11"/>
  <c r="D11" i="11"/>
  <c r="DB10" i="11"/>
  <c r="CX10" i="11"/>
  <c r="CW10" i="11"/>
  <c r="CT10" i="11"/>
  <c r="CP10" i="11"/>
  <c r="CL10" i="11"/>
  <c r="CK10" i="11"/>
  <c r="CH10" i="11"/>
  <c r="CD10" i="11"/>
  <c r="BZ10" i="11"/>
  <c r="BV10" i="11"/>
  <c r="BU10" i="11"/>
  <c r="BR10" i="11"/>
  <c r="BN10" i="11"/>
  <c r="BJ10" i="11"/>
  <c r="BF10" i="11"/>
  <c r="BE10" i="11"/>
  <c r="BB10" i="11"/>
  <c r="AX10" i="11"/>
  <c r="AT10" i="11"/>
  <c r="AQ10" i="11"/>
  <c r="AN10" i="11"/>
  <c r="AJ10" i="11"/>
  <c r="AH10" i="11"/>
  <c r="AE10" i="11"/>
  <c r="AD10" i="11"/>
  <c r="AA10" i="11"/>
  <c r="W10" i="11"/>
  <c r="S10" i="11"/>
  <c r="P10" i="11"/>
  <c r="L10" i="11"/>
  <c r="K10" i="11"/>
  <c r="H10" i="11"/>
  <c r="D10" i="11"/>
  <c r="DB9" i="11"/>
  <c r="CX9" i="11"/>
  <c r="CW9" i="11"/>
  <c r="CT9" i="11"/>
  <c r="CP9" i="11"/>
  <c r="CL9" i="11"/>
  <c r="CK9" i="11"/>
  <c r="CH9" i="11"/>
  <c r="CD9" i="11"/>
  <c r="BZ9" i="11"/>
  <c r="BV9" i="11"/>
  <c r="BU9" i="11"/>
  <c r="BR9" i="11"/>
  <c r="BN9" i="11"/>
  <c r="BJ9" i="11"/>
  <c r="BF9" i="11"/>
  <c r="BE9" i="11"/>
  <c r="BB9" i="11"/>
  <c r="AX9" i="11"/>
  <c r="AT9" i="11"/>
  <c r="AQ9" i="11"/>
  <c r="AN9" i="11"/>
  <c r="AJ9" i="11"/>
  <c r="AH9" i="11"/>
  <c r="AE9" i="11"/>
  <c r="AD9" i="11"/>
  <c r="AA9" i="11"/>
  <c r="W9" i="11"/>
  <c r="S9" i="11"/>
  <c r="P9" i="11"/>
  <c r="L9" i="11"/>
  <c r="K9" i="11"/>
  <c r="H9" i="11"/>
  <c r="D9" i="11"/>
  <c r="DB8" i="11"/>
  <c r="CX8" i="11"/>
  <c r="CW8" i="11"/>
  <c r="CT8" i="11"/>
  <c r="CP8" i="11"/>
  <c r="CL8" i="11"/>
  <c r="CK8" i="11"/>
  <c r="CH8" i="11"/>
  <c r="CD8" i="11"/>
  <c r="BZ8" i="11"/>
  <c r="BV8" i="11"/>
  <c r="BU8" i="11"/>
  <c r="BR8" i="11"/>
  <c r="BN8" i="11"/>
  <c r="BJ8" i="11"/>
  <c r="BF8" i="11"/>
  <c r="BE8" i="11"/>
  <c r="BB8" i="11"/>
  <c r="AX8" i="11"/>
  <c r="AT8" i="11"/>
  <c r="AQ8" i="11"/>
  <c r="AN8" i="11"/>
  <c r="AJ8" i="11"/>
  <c r="AH8" i="11"/>
  <c r="AE8" i="11"/>
  <c r="AD8" i="11"/>
  <c r="AA8" i="11"/>
  <c r="W8" i="11"/>
  <c r="S8" i="11"/>
  <c r="P8" i="11"/>
  <c r="L8" i="11"/>
  <c r="K8" i="11"/>
  <c r="H8" i="11"/>
  <c r="D8" i="11"/>
  <c r="DB7" i="11"/>
  <c r="CX7" i="11"/>
  <c r="CW7" i="11"/>
  <c r="CT7" i="11"/>
  <c r="CP7" i="11"/>
  <c r="CL7" i="11"/>
  <c r="CK7" i="11"/>
  <c r="CH7" i="11"/>
  <c r="CD7" i="11"/>
  <c r="BZ7" i="11"/>
  <c r="BV7" i="11"/>
  <c r="BV38" i="11" s="1"/>
  <c r="BU7" i="11"/>
  <c r="BR7" i="11"/>
  <c r="BN7" i="11"/>
  <c r="BJ7" i="11"/>
  <c r="BF7" i="11"/>
  <c r="BE7" i="11"/>
  <c r="BB7" i="11"/>
  <c r="AX7" i="11"/>
  <c r="AT7" i="11"/>
  <c r="AQ7" i="11"/>
  <c r="AN7" i="11"/>
  <c r="AJ7" i="11"/>
  <c r="AH7" i="11"/>
  <c r="AE7" i="11"/>
  <c r="AD7" i="11"/>
  <c r="AA7" i="11"/>
  <c r="W7" i="11"/>
  <c r="S7" i="11"/>
  <c r="P7" i="11"/>
  <c r="L7" i="11"/>
  <c r="K7" i="11"/>
  <c r="H7" i="11"/>
  <c r="D7" i="11"/>
  <c r="BK37" i="10"/>
  <c r="BL37" i="10" s="1"/>
  <c r="BJ37" i="10"/>
  <c r="BI37" i="10"/>
  <c r="BH37" i="10"/>
  <c r="BG37" i="10"/>
  <c r="BF37" i="10"/>
  <c r="BE37" i="10"/>
  <c r="BC37" i="10"/>
  <c r="BB37" i="10"/>
  <c r="AY37" i="10"/>
  <c r="AX37" i="10"/>
  <c r="AU37" i="10"/>
  <c r="AS37" i="10"/>
  <c r="AR37" i="10"/>
  <c r="AP37" i="10"/>
  <c r="AQ37" i="10" s="1"/>
  <c r="AO37" i="10"/>
  <c r="AM37" i="10"/>
  <c r="AN37" i="10" s="1"/>
  <c r="AL37" i="10"/>
  <c r="AI37" i="10"/>
  <c r="AJ37" i="10" s="1"/>
  <c r="AH37" i="10"/>
  <c r="AF37" i="10"/>
  <c r="AE37" i="10"/>
  <c r="AB37" i="10"/>
  <c r="AA37" i="10"/>
  <c r="Z37" i="10"/>
  <c r="X37" i="10"/>
  <c r="V37" i="10"/>
  <c r="W37" i="10" s="1"/>
  <c r="U37" i="10"/>
  <c r="R37" i="10"/>
  <c r="P37" i="10"/>
  <c r="Q37" i="10" s="1"/>
  <c r="O37" i="10"/>
  <c r="M37" i="10"/>
  <c r="L37" i="10"/>
  <c r="I37" i="10"/>
  <c r="H37" i="10"/>
  <c r="G37" i="10"/>
  <c r="F37" i="10"/>
  <c r="E37" i="10"/>
  <c r="C37" i="10"/>
  <c r="B37" i="10"/>
  <c r="D37" i="10" s="1"/>
  <c r="BL36" i="10"/>
  <c r="BJ36" i="10"/>
  <c r="BG36" i="10"/>
  <c r="BD36" i="10"/>
  <c r="AZ36" i="10"/>
  <c r="AV36" i="10"/>
  <c r="AT36" i="10"/>
  <c r="AQ36" i="10"/>
  <c r="AN36" i="10"/>
  <c r="AJ36" i="10"/>
  <c r="AG36" i="10"/>
  <c r="AC36" i="10"/>
  <c r="Z36" i="10"/>
  <c r="W36" i="10"/>
  <c r="S36" i="10"/>
  <c r="Q36" i="10"/>
  <c r="N36" i="10"/>
  <c r="J36" i="10"/>
  <c r="G36" i="10"/>
  <c r="D36" i="10"/>
  <c r="BL35" i="10"/>
  <c r="BJ35" i="10"/>
  <c r="BG35" i="10"/>
  <c r="BD35" i="10"/>
  <c r="AZ35" i="10"/>
  <c r="AV35" i="10"/>
  <c r="AT35" i="10"/>
  <c r="AQ35" i="10"/>
  <c r="AN35" i="10"/>
  <c r="AJ35" i="10"/>
  <c r="AG35" i="10"/>
  <c r="AC35" i="10"/>
  <c r="Z35" i="10"/>
  <c r="W35" i="10"/>
  <c r="S35" i="10"/>
  <c r="Q35" i="10"/>
  <c r="N35" i="10"/>
  <c r="J35" i="10"/>
  <c r="G35" i="10"/>
  <c r="D35" i="10"/>
  <c r="BL34" i="10"/>
  <c r="BJ34" i="10"/>
  <c r="BG34" i="10"/>
  <c r="BD34" i="10"/>
  <c r="AZ34" i="10"/>
  <c r="AV34" i="10"/>
  <c r="AT34" i="10"/>
  <c r="AQ34" i="10"/>
  <c r="AN34" i="10"/>
  <c r="AJ34" i="10"/>
  <c r="AG34" i="10"/>
  <c r="AC34" i="10"/>
  <c r="Z34" i="10"/>
  <c r="W34" i="10"/>
  <c r="S34" i="10"/>
  <c r="Q34" i="10"/>
  <c r="N34" i="10"/>
  <c r="J34" i="10"/>
  <c r="G34" i="10"/>
  <c r="D34" i="10"/>
  <c r="BL33" i="10"/>
  <c r="BJ33" i="10"/>
  <c r="BG33" i="10"/>
  <c r="BD33" i="10"/>
  <c r="AZ33" i="10"/>
  <c r="AV33" i="10"/>
  <c r="AT33" i="10"/>
  <c r="AQ33" i="10"/>
  <c r="AN33" i="10"/>
  <c r="AJ33" i="10"/>
  <c r="AG33" i="10"/>
  <c r="AC33" i="10"/>
  <c r="Z33" i="10"/>
  <c r="W33" i="10"/>
  <c r="S33" i="10"/>
  <c r="Q33" i="10"/>
  <c r="N33" i="10"/>
  <c r="J33" i="10"/>
  <c r="G33" i="10"/>
  <c r="D33" i="10"/>
  <c r="BL32" i="10"/>
  <c r="BJ32" i="10"/>
  <c r="BG32" i="10"/>
  <c r="BD32" i="10"/>
  <c r="AZ32" i="10"/>
  <c r="AV32" i="10"/>
  <c r="AT32" i="10"/>
  <c r="AQ32" i="10"/>
  <c r="AN32" i="10"/>
  <c r="AJ32" i="10"/>
  <c r="AG32" i="10"/>
  <c r="AC32" i="10"/>
  <c r="Z32" i="10"/>
  <c r="W32" i="10"/>
  <c r="S32" i="10"/>
  <c r="Q32" i="10"/>
  <c r="N32" i="10"/>
  <c r="J32" i="10"/>
  <c r="G32" i="10"/>
  <c r="D32" i="10"/>
  <c r="BL31" i="10"/>
  <c r="BJ31" i="10"/>
  <c r="BG31" i="10"/>
  <c r="BD31" i="10"/>
  <c r="AZ31" i="10"/>
  <c r="AV31" i="10"/>
  <c r="AT31" i="10"/>
  <c r="AQ31" i="10"/>
  <c r="AN31" i="10"/>
  <c r="AJ31" i="10"/>
  <c r="AG31" i="10"/>
  <c r="AC31" i="10"/>
  <c r="Z31" i="10"/>
  <c r="W31" i="10"/>
  <c r="S31" i="10"/>
  <c r="Q31" i="10"/>
  <c r="N31" i="10"/>
  <c r="J31" i="10"/>
  <c r="G31" i="10"/>
  <c r="D31" i="10"/>
  <c r="BL30" i="10"/>
  <c r="BJ30" i="10"/>
  <c r="BG30" i="10"/>
  <c r="BD30" i="10"/>
  <c r="AZ30" i="10"/>
  <c r="AV30" i="10"/>
  <c r="AT30" i="10"/>
  <c r="AQ30" i="10"/>
  <c r="AN30" i="10"/>
  <c r="AJ30" i="10"/>
  <c r="AG30" i="10"/>
  <c r="AC30" i="10"/>
  <c r="Z30" i="10"/>
  <c r="W30" i="10"/>
  <c r="S30" i="10"/>
  <c r="Q30" i="10"/>
  <c r="N30" i="10"/>
  <c r="J30" i="10"/>
  <c r="G30" i="10"/>
  <c r="D30" i="10"/>
  <c r="BL29" i="10"/>
  <c r="BJ29" i="10"/>
  <c r="BG29" i="10"/>
  <c r="BD29" i="10"/>
  <c r="AZ29" i="10"/>
  <c r="AV29" i="10"/>
  <c r="AT29" i="10"/>
  <c r="AQ29" i="10"/>
  <c r="AN29" i="10"/>
  <c r="AJ29" i="10"/>
  <c r="AG29" i="10"/>
  <c r="AC29" i="10"/>
  <c r="Z29" i="10"/>
  <c r="W29" i="10"/>
  <c r="S29" i="10"/>
  <c r="Q29" i="10"/>
  <c r="N29" i="10"/>
  <c r="J29" i="10"/>
  <c r="G29" i="10"/>
  <c r="D29" i="10"/>
  <c r="BL28" i="10"/>
  <c r="BJ28" i="10"/>
  <c r="BG28" i="10"/>
  <c r="BD28" i="10"/>
  <c r="AZ28" i="10"/>
  <c r="AV28" i="10"/>
  <c r="AT28" i="10"/>
  <c r="AQ28" i="10"/>
  <c r="AN28" i="10"/>
  <c r="AJ28" i="10"/>
  <c r="AG28" i="10"/>
  <c r="AC28" i="10"/>
  <c r="Z28" i="10"/>
  <c r="W28" i="10"/>
  <c r="S28" i="10"/>
  <c r="Q28" i="10"/>
  <c r="N28" i="10"/>
  <c r="J28" i="10"/>
  <c r="G28" i="10"/>
  <c r="D28" i="10"/>
  <c r="BL27" i="10"/>
  <c r="BJ27" i="10"/>
  <c r="BG27" i="10"/>
  <c r="BD27" i="10"/>
  <c r="AZ27" i="10"/>
  <c r="AV27" i="10"/>
  <c r="AT27" i="10"/>
  <c r="AQ27" i="10"/>
  <c r="AN27" i="10"/>
  <c r="AJ27" i="10"/>
  <c r="AG27" i="10"/>
  <c r="AC27" i="10"/>
  <c r="Z27" i="10"/>
  <c r="W27" i="10"/>
  <c r="S27" i="10"/>
  <c r="Q27" i="10"/>
  <c r="N27" i="10"/>
  <c r="J27" i="10"/>
  <c r="G27" i="10"/>
  <c r="D27" i="10"/>
  <c r="BL26" i="10"/>
  <c r="BJ26" i="10"/>
  <c r="BG26" i="10"/>
  <c r="BD26" i="10"/>
  <c r="AZ26" i="10"/>
  <c r="AV26" i="10"/>
  <c r="AT26" i="10"/>
  <c r="AQ26" i="10"/>
  <c r="AN26" i="10"/>
  <c r="AJ26" i="10"/>
  <c r="AG26" i="10"/>
  <c r="AC26" i="10"/>
  <c r="Z26" i="10"/>
  <c r="W26" i="10"/>
  <c r="S26" i="10"/>
  <c r="Q26" i="10"/>
  <c r="N26" i="10"/>
  <c r="J26" i="10"/>
  <c r="G26" i="10"/>
  <c r="D26" i="10"/>
  <c r="BL25" i="10"/>
  <c r="BJ25" i="10"/>
  <c r="BG25" i="10"/>
  <c r="BD25" i="10"/>
  <c r="AZ25" i="10"/>
  <c r="AV25" i="10"/>
  <c r="AT25" i="10"/>
  <c r="AQ25" i="10"/>
  <c r="AN25" i="10"/>
  <c r="AJ25" i="10"/>
  <c r="AG25" i="10"/>
  <c r="AC25" i="10"/>
  <c r="Z25" i="10"/>
  <c r="W25" i="10"/>
  <c r="S25" i="10"/>
  <c r="Q25" i="10"/>
  <c r="N25" i="10"/>
  <c r="J25" i="10"/>
  <c r="G25" i="10"/>
  <c r="D25" i="10"/>
  <c r="BL24" i="10"/>
  <c r="BJ24" i="10"/>
  <c r="BG24" i="10"/>
  <c r="BD24" i="10"/>
  <c r="AZ24" i="10"/>
  <c r="AV24" i="10"/>
  <c r="AT24" i="10"/>
  <c r="AQ24" i="10"/>
  <c r="AN24" i="10"/>
  <c r="AJ24" i="10"/>
  <c r="AG24" i="10"/>
  <c r="AC24" i="10"/>
  <c r="Z24" i="10"/>
  <c r="W24" i="10"/>
  <c r="S24" i="10"/>
  <c r="Q24" i="10"/>
  <c r="N24" i="10"/>
  <c r="J24" i="10"/>
  <c r="G24" i="10"/>
  <c r="D24" i="10"/>
  <c r="BL23" i="10"/>
  <c r="BJ23" i="10"/>
  <c r="BG23" i="10"/>
  <c r="BD23" i="10"/>
  <c r="AZ23" i="10"/>
  <c r="AV23" i="10"/>
  <c r="AT23" i="10"/>
  <c r="AQ23" i="10"/>
  <c r="AN23" i="10"/>
  <c r="AJ23" i="10"/>
  <c r="AG23" i="10"/>
  <c r="AC23" i="10"/>
  <c r="Z23" i="10"/>
  <c r="W23" i="10"/>
  <c r="S23" i="10"/>
  <c r="Q23" i="10"/>
  <c r="N23" i="10"/>
  <c r="J23" i="10"/>
  <c r="G23" i="10"/>
  <c r="D23" i="10"/>
  <c r="BL22" i="10"/>
  <c r="BJ22" i="10"/>
  <c r="BG22" i="10"/>
  <c r="BD22" i="10"/>
  <c r="AZ22" i="10"/>
  <c r="AV22" i="10"/>
  <c r="AT22" i="10"/>
  <c r="AQ22" i="10"/>
  <c r="AN22" i="10"/>
  <c r="AJ22" i="10"/>
  <c r="AG22" i="10"/>
  <c r="AC22" i="10"/>
  <c r="Z22" i="10"/>
  <c r="W22" i="10"/>
  <c r="S22" i="10"/>
  <c r="Q22" i="10"/>
  <c r="N22" i="10"/>
  <c r="J22" i="10"/>
  <c r="G22" i="10"/>
  <c r="D22" i="10"/>
  <c r="BL21" i="10"/>
  <c r="BJ21" i="10"/>
  <c r="BG21" i="10"/>
  <c r="BD21" i="10"/>
  <c r="AZ21" i="10"/>
  <c r="AV21" i="10"/>
  <c r="AT21" i="10"/>
  <c r="AQ21" i="10"/>
  <c r="AN21" i="10"/>
  <c r="AJ21" i="10"/>
  <c r="AG21" i="10"/>
  <c r="AC21" i="10"/>
  <c r="Z21" i="10"/>
  <c r="W21" i="10"/>
  <c r="S21" i="10"/>
  <c r="Q21" i="10"/>
  <c r="N21" i="10"/>
  <c r="J21" i="10"/>
  <c r="G21" i="10"/>
  <c r="D21" i="10"/>
  <c r="BL20" i="10"/>
  <c r="BJ20" i="10"/>
  <c r="BG20" i="10"/>
  <c r="BD20" i="10"/>
  <c r="AZ20" i="10"/>
  <c r="AV20" i="10"/>
  <c r="AT20" i="10"/>
  <c r="AQ20" i="10"/>
  <c r="AN20" i="10"/>
  <c r="AJ20" i="10"/>
  <c r="AG20" i="10"/>
  <c r="AC20" i="10"/>
  <c r="Z20" i="10"/>
  <c r="W20" i="10"/>
  <c r="S20" i="10"/>
  <c r="Q20" i="10"/>
  <c r="N20" i="10"/>
  <c r="J20" i="10"/>
  <c r="G20" i="10"/>
  <c r="D20" i="10"/>
  <c r="BL19" i="10"/>
  <c r="BJ19" i="10"/>
  <c r="BG19" i="10"/>
  <c r="BD19" i="10"/>
  <c r="AZ19" i="10"/>
  <c r="AV19" i="10"/>
  <c r="AT19" i="10"/>
  <c r="AQ19" i="10"/>
  <c r="AN19" i="10"/>
  <c r="AJ19" i="10"/>
  <c r="AG19" i="10"/>
  <c r="AC19" i="10"/>
  <c r="Z19" i="10"/>
  <c r="W19" i="10"/>
  <c r="S19" i="10"/>
  <c r="Q19" i="10"/>
  <c r="N19" i="10"/>
  <c r="J19" i="10"/>
  <c r="G19" i="10"/>
  <c r="D19" i="10"/>
  <c r="BL18" i="10"/>
  <c r="BJ18" i="10"/>
  <c r="BG18" i="10"/>
  <c r="BD18" i="10"/>
  <c r="AZ18" i="10"/>
  <c r="AV18" i="10"/>
  <c r="AT18" i="10"/>
  <c r="AQ18" i="10"/>
  <c r="AN18" i="10"/>
  <c r="AJ18" i="10"/>
  <c r="AG18" i="10"/>
  <c r="AC18" i="10"/>
  <c r="Z18" i="10"/>
  <c r="W18" i="10"/>
  <c r="S18" i="10"/>
  <c r="Q18" i="10"/>
  <c r="N18" i="10"/>
  <c r="J18" i="10"/>
  <c r="G18" i="10"/>
  <c r="D18" i="10"/>
  <c r="BL17" i="10"/>
  <c r="BJ17" i="10"/>
  <c r="BG17" i="10"/>
  <c r="BD17" i="10"/>
  <c r="AZ17" i="10"/>
  <c r="AV17" i="10"/>
  <c r="AT17" i="10"/>
  <c r="AQ17" i="10"/>
  <c r="AN17" i="10"/>
  <c r="AJ17" i="10"/>
  <c r="AG17" i="10"/>
  <c r="AC17" i="10"/>
  <c r="Z17" i="10"/>
  <c r="W17" i="10"/>
  <c r="S17" i="10"/>
  <c r="Q17" i="10"/>
  <c r="N17" i="10"/>
  <c r="J17" i="10"/>
  <c r="G17" i="10"/>
  <c r="D17" i="10"/>
  <c r="BL16" i="10"/>
  <c r="BJ16" i="10"/>
  <c r="BG16" i="10"/>
  <c r="BD16" i="10"/>
  <c r="AZ16" i="10"/>
  <c r="AV16" i="10"/>
  <c r="AT16" i="10"/>
  <c r="AQ16" i="10"/>
  <c r="AN16" i="10"/>
  <c r="AJ16" i="10"/>
  <c r="AG16" i="10"/>
  <c r="AC16" i="10"/>
  <c r="Z16" i="10"/>
  <c r="W16" i="10"/>
  <c r="S16" i="10"/>
  <c r="Q16" i="10"/>
  <c r="N16" i="10"/>
  <c r="J16" i="10"/>
  <c r="G16" i="10"/>
  <c r="D16" i="10"/>
  <c r="BL15" i="10"/>
  <c r="BJ15" i="10"/>
  <c r="BG15" i="10"/>
  <c r="BD15" i="10"/>
  <c r="AZ15" i="10"/>
  <c r="AV15" i="10"/>
  <c r="AT15" i="10"/>
  <c r="AQ15" i="10"/>
  <c r="AN15" i="10"/>
  <c r="AJ15" i="10"/>
  <c r="AG15" i="10"/>
  <c r="AC15" i="10"/>
  <c r="Z15" i="10"/>
  <c r="W15" i="10"/>
  <c r="S15" i="10"/>
  <c r="Q15" i="10"/>
  <c r="N15" i="10"/>
  <c r="J15" i="10"/>
  <c r="G15" i="10"/>
  <c r="D15" i="10"/>
  <c r="BL14" i="10"/>
  <c r="BJ14" i="10"/>
  <c r="BG14" i="10"/>
  <c r="BD14" i="10"/>
  <c r="AZ14" i="10"/>
  <c r="AV14" i="10"/>
  <c r="AT14" i="10"/>
  <c r="AQ14" i="10"/>
  <c r="AN14" i="10"/>
  <c r="AJ14" i="10"/>
  <c r="AG14" i="10"/>
  <c r="AC14" i="10"/>
  <c r="Z14" i="10"/>
  <c r="W14" i="10"/>
  <c r="S14" i="10"/>
  <c r="Q14" i="10"/>
  <c r="N14" i="10"/>
  <c r="J14" i="10"/>
  <c r="G14" i="10"/>
  <c r="D14" i="10"/>
  <c r="BL13" i="10"/>
  <c r="BJ13" i="10"/>
  <c r="BG13" i="10"/>
  <c r="BD13" i="10"/>
  <c r="AZ13" i="10"/>
  <c r="AV13" i="10"/>
  <c r="AT13" i="10"/>
  <c r="AQ13" i="10"/>
  <c r="AN13" i="10"/>
  <c r="AJ13" i="10"/>
  <c r="AG13" i="10"/>
  <c r="AC13" i="10"/>
  <c r="Z13" i="10"/>
  <c r="W13" i="10"/>
  <c r="S13" i="10"/>
  <c r="Q13" i="10"/>
  <c r="N13" i="10"/>
  <c r="J13" i="10"/>
  <c r="G13" i="10"/>
  <c r="D13" i="10"/>
  <c r="BL12" i="10"/>
  <c r="BJ12" i="10"/>
  <c r="BG12" i="10"/>
  <c r="BD12" i="10"/>
  <c r="AZ12" i="10"/>
  <c r="AV12" i="10"/>
  <c r="AT12" i="10"/>
  <c r="AQ12" i="10"/>
  <c r="AN12" i="10"/>
  <c r="AJ12" i="10"/>
  <c r="AG12" i="10"/>
  <c r="AC12" i="10"/>
  <c r="Z12" i="10"/>
  <c r="W12" i="10"/>
  <c r="S12" i="10"/>
  <c r="Q12" i="10"/>
  <c r="N12" i="10"/>
  <c r="J12" i="10"/>
  <c r="G12" i="10"/>
  <c r="D12" i="10"/>
  <c r="BL11" i="10"/>
  <c r="BJ11" i="10"/>
  <c r="BG11" i="10"/>
  <c r="BD11" i="10"/>
  <c r="AZ11" i="10"/>
  <c r="AV11" i="10"/>
  <c r="AT11" i="10"/>
  <c r="AQ11" i="10"/>
  <c r="AN11" i="10"/>
  <c r="AJ11" i="10"/>
  <c r="AG11" i="10"/>
  <c r="AC11" i="10"/>
  <c r="Z11" i="10"/>
  <c r="W11" i="10"/>
  <c r="S11" i="10"/>
  <c r="Q11" i="10"/>
  <c r="N11" i="10"/>
  <c r="J11" i="10"/>
  <c r="G11" i="10"/>
  <c r="D11" i="10"/>
  <c r="BL10" i="10"/>
  <c r="BJ10" i="10"/>
  <c r="BG10" i="10"/>
  <c r="BD10" i="10"/>
  <c r="AZ10" i="10"/>
  <c r="AV10" i="10"/>
  <c r="AT10" i="10"/>
  <c r="AQ10" i="10"/>
  <c r="AN10" i="10"/>
  <c r="AJ10" i="10"/>
  <c r="AG10" i="10"/>
  <c r="AC10" i="10"/>
  <c r="Z10" i="10"/>
  <c r="W10" i="10"/>
  <c r="S10" i="10"/>
  <c r="Q10" i="10"/>
  <c r="N10" i="10"/>
  <c r="J10" i="10"/>
  <c r="G10" i="10"/>
  <c r="D10" i="10"/>
  <c r="BL9" i="10"/>
  <c r="BJ9" i="10"/>
  <c r="BG9" i="10"/>
  <c r="BD9" i="10"/>
  <c r="AZ9" i="10"/>
  <c r="AV9" i="10"/>
  <c r="AT9" i="10"/>
  <c r="AQ9" i="10"/>
  <c r="AN9" i="10"/>
  <c r="AJ9" i="10"/>
  <c r="AG9" i="10"/>
  <c r="AC9" i="10"/>
  <c r="Z9" i="10"/>
  <c r="W9" i="10"/>
  <c r="S9" i="10"/>
  <c r="Q9" i="10"/>
  <c r="N9" i="10"/>
  <c r="J9" i="10"/>
  <c r="G9" i="10"/>
  <c r="D9" i="10"/>
  <c r="BL8" i="10"/>
  <c r="BJ8" i="10"/>
  <c r="BG8" i="10"/>
  <c r="BD8" i="10"/>
  <c r="AZ8" i="10"/>
  <c r="AV8" i="10"/>
  <c r="AT8" i="10"/>
  <c r="AQ8" i="10"/>
  <c r="AN8" i="10"/>
  <c r="AJ8" i="10"/>
  <c r="AG8" i="10"/>
  <c r="AC8" i="10"/>
  <c r="Z8" i="10"/>
  <c r="W8" i="10"/>
  <c r="S8" i="10"/>
  <c r="Q8" i="10"/>
  <c r="N8" i="10"/>
  <c r="J8" i="10"/>
  <c r="G8" i="10"/>
  <c r="D8" i="10"/>
  <c r="BL7" i="10"/>
  <c r="BJ7" i="10"/>
  <c r="BG7" i="10"/>
  <c r="BD7" i="10"/>
  <c r="AZ7" i="10"/>
  <c r="AV7" i="10"/>
  <c r="AT7" i="10"/>
  <c r="AQ7" i="10"/>
  <c r="AN7" i="10"/>
  <c r="AJ7" i="10"/>
  <c r="AG7" i="10"/>
  <c r="AC7" i="10"/>
  <c r="Z7" i="10"/>
  <c r="W7" i="10"/>
  <c r="S7" i="10"/>
  <c r="Q7" i="10"/>
  <c r="N7" i="10"/>
  <c r="J7" i="10"/>
  <c r="G7" i="10"/>
  <c r="D7" i="10"/>
  <c r="BL6" i="10"/>
  <c r="BJ6" i="10"/>
  <c r="BG6" i="10"/>
  <c r="BD6" i="10"/>
  <c r="AZ6" i="10"/>
  <c r="AV6" i="10"/>
  <c r="AT6" i="10"/>
  <c r="AQ6" i="10"/>
  <c r="AN6" i="10"/>
  <c r="AJ6" i="10"/>
  <c r="AG6" i="10"/>
  <c r="AC6" i="10"/>
  <c r="Z6" i="10"/>
  <c r="W6" i="10"/>
  <c r="S6" i="10"/>
  <c r="Q6" i="10"/>
  <c r="N6" i="10"/>
  <c r="J6" i="10"/>
  <c r="G6" i="10"/>
  <c r="D6" i="10"/>
  <c r="BK37" i="9"/>
  <c r="BI37" i="9"/>
  <c r="BH37" i="9"/>
  <c r="BJ37" i="9" s="1"/>
  <c r="BF37" i="9"/>
  <c r="BG37" i="9" s="1"/>
  <c r="BE37" i="9"/>
  <c r="BC37" i="9"/>
  <c r="BB37" i="9"/>
  <c r="AY37" i="9"/>
  <c r="AZ37" i="9" s="1"/>
  <c r="AX37" i="9"/>
  <c r="AU37" i="9"/>
  <c r="AS37" i="9"/>
  <c r="AT37" i="9" s="1"/>
  <c r="AR37" i="9"/>
  <c r="AP37" i="9"/>
  <c r="AO37" i="9"/>
  <c r="AM37" i="9"/>
  <c r="AL37" i="9"/>
  <c r="AN37" i="9" s="1"/>
  <c r="AI37" i="9"/>
  <c r="AJ37" i="9" s="1"/>
  <c r="AH37" i="9"/>
  <c r="AF37" i="9"/>
  <c r="AG37" i="9" s="1"/>
  <c r="AE37" i="9"/>
  <c r="AB37" i="9"/>
  <c r="AA37" i="9"/>
  <c r="Y37" i="9"/>
  <c r="X37" i="9"/>
  <c r="Z37" i="9" s="1"/>
  <c r="V37" i="9"/>
  <c r="W37" i="9" s="1"/>
  <c r="U37" i="9"/>
  <c r="R37" i="9"/>
  <c r="S37" i="9" s="1"/>
  <c r="P37" i="9"/>
  <c r="Q37" i="9" s="1"/>
  <c r="O37" i="9"/>
  <c r="M37" i="9"/>
  <c r="N37" i="9" s="1"/>
  <c r="L37" i="9"/>
  <c r="I37" i="9"/>
  <c r="H37" i="9"/>
  <c r="F37" i="9"/>
  <c r="E37" i="9"/>
  <c r="C37" i="9"/>
  <c r="B37" i="9"/>
  <c r="D37" i="9" s="1"/>
  <c r="BL36" i="9"/>
  <c r="BJ36" i="9"/>
  <c r="BG36" i="9"/>
  <c r="BD36" i="9"/>
  <c r="AZ36" i="9"/>
  <c r="AV36" i="9"/>
  <c r="AT36" i="9"/>
  <c r="AQ36" i="9"/>
  <c r="AN36" i="9"/>
  <c r="AJ36" i="9"/>
  <c r="AG36" i="9"/>
  <c r="AC36" i="9"/>
  <c r="Z36" i="9"/>
  <c r="W36" i="9"/>
  <c r="S36" i="9"/>
  <c r="Q36" i="9"/>
  <c r="N36" i="9"/>
  <c r="J36" i="9"/>
  <c r="G36" i="9"/>
  <c r="D36" i="9"/>
  <c r="BL35" i="9"/>
  <c r="BJ35" i="9"/>
  <c r="BG35" i="9"/>
  <c r="BD35" i="9"/>
  <c r="AZ35" i="9"/>
  <c r="AV35" i="9"/>
  <c r="AT35" i="9"/>
  <c r="AQ35" i="9"/>
  <c r="AN35" i="9"/>
  <c r="AJ35" i="9"/>
  <c r="AG35" i="9"/>
  <c r="AC35" i="9"/>
  <c r="Z35" i="9"/>
  <c r="W35" i="9"/>
  <c r="S35" i="9"/>
  <c r="Q35" i="9"/>
  <c r="N35" i="9"/>
  <c r="J35" i="9"/>
  <c r="G35" i="9"/>
  <c r="D35" i="9"/>
  <c r="BL34" i="9"/>
  <c r="BJ34" i="9"/>
  <c r="BG34" i="9"/>
  <c r="BD34" i="9"/>
  <c r="AZ34" i="9"/>
  <c r="AV34" i="9"/>
  <c r="AT34" i="9"/>
  <c r="AQ34" i="9"/>
  <c r="AN34" i="9"/>
  <c r="AJ34" i="9"/>
  <c r="AG34" i="9"/>
  <c r="AC34" i="9"/>
  <c r="Z34" i="9"/>
  <c r="W34" i="9"/>
  <c r="S34" i="9"/>
  <c r="Q34" i="9"/>
  <c r="N34" i="9"/>
  <c r="J34" i="9"/>
  <c r="G34" i="9"/>
  <c r="D34" i="9"/>
  <c r="BL33" i="9"/>
  <c r="BJ33" i="9"/>
  <c r="BG33" i="9"/>
  <c r="BD33" i="9"/>
  <c r="AZ33" i="9"/>
  <c r="AV33" i="9"/>
  <c r="AT33" i="9"/>
  <c r="AQ33" i="9"/>
  <c r="AN33" i="9"/>
  <c r="AJ33" i="9"/>
  <c r="AG33" i="9"/>
  <c r="AC33" i="9"/>
  <c r="Z33" i="9"/>
  <c r="W33" i="9"/>
  <c r="S33" i="9"/>
  <c r="Q33" i="9"/>
  <c r="N33" i="9"/>
  <c r="J33" i="9"/>
  <c r="G33" i="9"/>
  <c r="D33" i="9"/>
  <c r="BL32" i="9"/>
  <c r="BJ32" i="9"/>
  <c r="BG32" i="9"/>
  <c r="BD32" i="9"/>
  <c r="AZ32" i="9"/>
  <c r="AV32" i="9"/>
  <c r="AT32" i="9"/>
  <c r="AQ32" i="9"/>
  <c r="AN32" i="9"/>
  <c r="AJ32" i="9"/>
  <c r="AG32" i="9"/>
  <c r="AC32" i="9"/>
  <c r="Z32" i="9"/>
  <c r="S32" i="9"/>
  <c r="Q32" i="9"/>
  <c r="N32" i="9"/>
  <c r="J32" i="9"/>
  <c r="G32" i="9"/>
  <c r="D32" i="9"/>
  <c r="BL31" i="9"/>
  <c r="BJ31" i="9"/>
  <c r="BG31" i="9"/>
  <c r="BD31" i="9"/>
  <c r="AZ31" i="9"/>
  <c r="AV31" i="9"/>
  <c r="AT31" i="9"/>
  <c r="AQ31" i="9"/>
  <c r="AN31" i="9"/>
  <c r="AJ31" i="9"/>
  <c r="AG31" i="9"/>
  <c r="AC31" i="9"/>
  <c r="Z31" i="9"/>
  <c r="S31" i="9"/>
  <c r="Q31" i="9"/>
  <c r="N31" i="9"/>
  <c r="J31" i="9"/>
  <c r="G31" i="9"/>
  <c r="D31" i="9"/>
  <c r="BL30" i="9"/>
  <c r="BJ30" i="9"/>
  <c r="BG30" i="9"/>
  <c r="BD30" i="9"/>
  <c r="AZ30" i="9"/>
  <c r="AV30" i="9"/>
  <c r="AT30" i="9"/>
  <c r="AQ30" i="9"/>
  <c r="AN30" i="9"/>
  <c r="AJ30" i="9"/>
  <c r="AG30" i="9"/>
  <c r="AC30" i="9"/>
  <c r="Z30" i="9"/>
  <c r="S30" i="9"/>
  <c r="Q30" i="9"/>
  <c r="N30" i="9"/>
  <c r="J30" i="9"/>
  <c r="G30" i="9"/>
  <c r="D30" i="9"/>
  <c r="BL29" i="9"/>
  <c r="BJ29" i="9"/>
  <c r="BG29" i="9"/>
  <c r="BD29" i="9"/>
  <c r="AZ29" i="9"/>
  <c r="AV29" i="9"/>
  <c r="AT29" i="9"/>
  <c r="AQ29" i="9"/>
  <c r="AN29" i="9"/>
  <c r="AJ29" i="9"/>
  <c r="AG29" i="9"/>
  <c r="AC29" i="9"/>
  <c r="Z29" i="9"/>
  <c r="W29" i="9"/>
  <c r="S29" i="9"/>
  <c r="Q29" i="9"/>
  <c r="N29" i="9"/>
  <c r="J29" i="9"/>
  <c r="G29" i="9"/>
  <c r="D29" i="9"/>
  <c r="BL28" i="9"/>
  <c r="BJ28" i="9"/>
  <c r="BG28" i="9"/>
  <c r="BD28" i="9"/>
  <c r="AZ28" i="9"/>
  <c r="AV28" i="9"/>
  <c r="AT28" i="9"/>
  <c r="AQ28" i="9"/>
  <c r="AN28" i="9"/>
  <c r="AJ28" i="9"/>
  <c r="AG28" i="9"/>
  <c r="AC28" i="9"/>
  <c r="Z28" i="9"/>
  <c r="W28" i="9"/>
  <c r="S28" i="9"/>
  <c r="Q28" i="9"/>
  <c r="N28" i="9"/>
  <c r="J28" i="9"/>
  <c r="G28" i="9"/>
  <c r="D28" i="9"/>
  <c r="BL27" i="9"/>
  <c r="BJ27" i="9"/>
  <c r="BG27" i="9"/>
  <c r="BD27" i="9"/>
  <c r="AZ27" i="9"/>
  <c r="AV27" i="9"/>
  <c r="AT27" i="9"/>
  <c r="AQ27" i="9"/>
  <c r="AN27" i="9"/>
  <c r="AJ27" i="9"/>
  <c r="AG27" i="9"/>
  <c r="AC27" i="9"/>
  <c r="Z27" i="9"/>
  <c r="W27" i="9"/>
  <c r="S27" i="9"/>
  <c r="Q27" i="9"/>
  <c r="N27" i="9"/>
  <c r="J27" i="9"/>
  <c r="G27" i="9"/>
  <c r="D27" i="9"/>
  <c r="BL26" i="9"/>
  <c r="BJ26" i="9"/>
  <c r="BG26" i="9"/>
  <c r="BD26" i="9"/>
  <c r="AZ26" i="9"/>
  <c r="AV26" i="9"/>
  <c r="AT26" i="9"/>
  <c r="AQ26" i="9"/>
  <c r="AN26" i="9"/>
  <c r="AJ26" i="9"/>
  <c r="AG26" i="9"/>
  <c r="AC26" i="9"/>
  <c r="Z26" i="9"/>
  <c r="W26" i="9"/>
  <c r="S26" i="9"/>
  <c r="Q26" i="9"/>
  <c r="N26" i="9"/>
  <c r="J26" i="9"/>
  <c r="G26" i="9"/>
  <c r="D26" i="9"/>
  <c r="BL25" i="9"/>
  <c r="BJ25" i="9"/>
  <c r="BG25" i="9"/>
  <c r="BD25" i="9"/>
  <c r="AZ25" i="9"/>
  <c r="AV25" i="9"/>
  <c r="AT25" i="9"/>
  <c r="AQ25" i="9"/>
  <c r="AN25" i="9"/>
  <c r="AJ25" i="9"/>
  <c r="AG25" i="9"/>
  <c r="AC25" i="9"/>
  <c r="Z25" i="9"/>
  <c r="W25" i="9"/>
  <c r="S25" i="9"/>
  <c r="Q25" i="9"/>
  <c r="N25" i="9"/>
  <c r="J25" i="9"/>
  <c r="G25" i="9"/>
  <c r="D25" i="9"/>
  <c r="BL24" i="9"/>
  <c r="BJ24" i="9"/>
  <c r="BG24" i="9"/>
  <c r="BD24" i="9"/>
  <c r="AZ24" i="9"/>
  <c r="AV24" i="9"/>
  <c r="AT24" i="9"/>
  <c r="AQ24" i="9"/>
  <c r="AN24" i="9"/>
  <c r="AJ24" i="9"/>
  <c r="AG24" i="9"/>
  <c r="AC24" i="9"/>
  <c r="Z24" i="9"/>
  <c r="W24" i="9"/>
  <c r="S24" i="9"/>
  <c r="Q24" i="9"/>
  <c r="N24" i="9"/>
  <c r="J24" i="9"/>
  <c r="G24" i="9"/>
  <c r="D24" i="9"/>
  <c r="BL23" i="9"/>
  <c r="BJ23" i="9"/>
  <c r="BG23" i="9"/>
  <c r="BD23" i="9"/>
  <c r="AZ23" i="9"/>
  <c r="AV23" i="9"/>
  <c r="AT23" i="9"/>
  <c r="AQ23" i="9"/>
  <c r="AN23" i="9"/>
  <c r="AJ23" i="9"/>
  <c r="AG23" i="9"/>
  <c r="AC23" i="9"/>
  <c r="Z23" i="9"/>
  <c r="W23" i="9"/>
  <c r="S23" i="9"/>
  <c r="Q23" i="9"/>
  <c r="N23" i="9"/>
  <c r="J23" i="9"/>
  <c r="G23" i="9"/>
  <c r="D23" i="9"/>
  <c r="BL22" i="9"/>
  <c r="BJ22" i="9"/>
  <c r="BG22" i="9"/>
  <c r="BD22" i="9"/>
  <c r="AZ22" i="9"/>
  <c r="AV22" i="9"/>
  <c r="AT22" i="9"/>
  <c r="AQ22" i="9"/>
  <c r="AN22" i="9"/>
  <c r="AJ22" i="9"/>
  <c r="AG22" i="9"/>
  <c r="AC22" i="9"/>
  <c r="Z22" i="9"/>
  <c r="W22" i="9"/>
  <c r="S22" i="9"/>
  <c r="Q22" i="9"/>
  <c r="N22" i="9"/>
  <c r="J22" i="9"/>
  <c r="G22" i="9"/>
  <c r="D22" i="9"/>
  <c r="BL21" i="9"/>
  <c r="BJ21" i="9"/>
  <c r="BG21" i="9"/>
  <c r="BD21" i="9"/>
  <c r="AZ21" i="9"/>
  <c r="AV21" i="9"/>
  <c r="AT21" i="9"/>
  <c r="AQ21" i="9"/>
  <c r="AN21" i="9"/>
  <c r="AJ21" i="9"/>
  <c r="AG21" i="9"/>
  <c r="AC21" i="9"/>
  <c r="Z21" i="9"/>
  <c r="W21" i="9"/>
  <c r="S21" i="9"/>
  <c r="Q21" i="9"/>
  <c r="N21" i="9"/>
  <c r="J21" i="9"/>
  <c r="G21" i="9"/>
  <c r="D21" i="9"/>
  <c r="BL20" i="9"/>
  <c r="BJ20" i="9"/>
  <c r="BG20" i="9"/>
  <c r="BD20" i="9"/>
  <c r="AZ20" i="9"/>
  <c r="AV20" i="9"/>
  <c r="AT20" i="9"/>
  <c r="AQ20" i="9"/>
  <c r="AN20" i="9"/>
  <c r="AJ20" i="9"/>
  <c r="AG20" i="9"/>
  <c r="AC20" i="9"/>
  <c r="Z20" i="9"/>
  <c r="W20" i="9"/>
  <c r="S20" i="9"/>
  <c r="Q20" i="9"/>
  <c r="N20" i="9"/>
  <c r="J20" i="9"/>
  <c r="G20" i="9"/>
  <c r="D20" i="9"/>
  <c r="BL19" i="9"/>
  <c r="BJ19" i="9"/>
  <c r="BG19" i="9"/>
  <c r="BD19" i="9"/>
  <c r="AZ19" i="9"/>
  <c r="AV19" i="9"/>
  <c r="AT19" i="9"/>
  <c r="AQ19" i="9"/>
  <c r="AN19" i="9"/>
  <c r="AJ19" i="9"/>
  <c r="AG19" i="9"/>
  <c r="AC19" i="9"/>
  <c r="Z19" i="9"/>
  <c r="W19" i="9"/>
  <c r="S19" i="9"/>
  <c r="Q19" i="9"/>
  <c r="N19" i="9"/>
  <c r="J19" i="9"/>
  <c r="G19" i="9"/>
  <c r="D19" i="9"/>
  <c r="BL18" i="9"/>
  <c r="BJ18" i="9"/>
  <c r="BG18" i="9"/>
  <c r="BD18" i="9"/>
  <c r="AZ18" i="9"/>
  <c r="AV18" i="9"/>
  <c r="AT18" i="9"/>
  <c r="AQ18" i="9"/>
  <c r="AN18" i="9"/>
  <c r="AJ18" i="9"/>
  <c r="AG18" i="9"/>
  <c r="AC18" i="9"/>
  <c r="Z18" i="9"/>
  <c r="W18" i="9"/>
  <c r="S18" i="9"/>
  <c r="Q18" i="9"/>
  <c r="N18" i="9"/>
  <c r="J18" i="9"/>
  <c r="G18" i="9"/>
  <c r="D18" i="9"/>
  <c r="BL17" i="9"/>
  <c r="BJ17" i="9"/>
  <c r="BG17" i="9"/>
  <c r="BD17" i="9"/>
  <c r="AZ17" i="9"/>
  <c r="AV17" i="9"/>
  <c r="AT17" i="9"/>
  <c r="AQ17" i="9"/>
  <c r="AN17" i="9"/>
  <c r="AJ17" i="9"/>
  <c r="AG17" i="9"/>
  <c r="AC17" i="9"/>
  <c r="Z17" i="9"/>
  <c r="W17" i="9"/>
  <c r="S17" i="9"/>
  <c r="Q17" i="9"/>
  <c r="N17" i="9"/>
  <c r="J17" i="9"/>
  <c r="G17" i="9"/>
  <c r="D17" i="9"/>
  <c r="BL16" i="9"/>
  <c r="BJ16" i="9"/>
  <c r="BG16" i="9"/>
  <c r="BD16" i="9"/>
  <c r="AZ16" i="9"/>
  <c r="AV16" i="9"/>
  <c r="AT16" i="9"/>
  <c r="AQ16" i="9"/>
  <c r="AN16" i="9"/>
  <c r="AJ16" i="9"/>
  <c r="AG16" i="9"/>
  <c r="AC16" i="9"/>
  <c r="Z16" i="9"/>
  <c r="W16" i="9"/>
  <c r="S16" i="9"/>
  <c r="Q16" i="9"/>
  <c r="N16" i="9"/>
  <c r="J16" i="9"/>
  <c r="G16" i="9"/>
  <c r="D16" i="9"/>
  <c r="BL15" i="9"/>
  <c r="BJ15" i="9"/>
  <c r="BG15" i="9"/>
  <c r="BD15" i="9"/>
  <c r="AZ15" i="9"/>
  <c r="AV15" i="9"/>
  <c r="AT15" i="9"/>
  <c r="AQ15" i="9"/>
  <c r="AN15" i="9"/>
  <c r="AJ15" i="9"/>
  <c r="AG15" i="9"/>
  <c r="AC15" i="9"/>
  <c r="Z15" i="9"/>
  <c r="W15" i="9"/>
  <c r="S15" i="9"/>
  <c r="Q15" i="9"/>
  <c r="N15" i="9"/>
  <c r="J15" i="9"/>
  <c r="G15" i="9"/>
  <c r="D15" i="9"/>
  <c r="BL14" i="9"/>
  <c r="BJ14" i="9"/>
  <c r="BG14" i="9"/>
  <c r="BD14" i="9"/>
  <c r="AZ14" i="9"/>
  <c r="AV14" i="9"/>
  <c r="AT14" i="9"/>
  <c r="AQ14" i="9"/>
  <c r="AN14" i="9"/>
  <c r="AJ14" i="9"/>
  <c r="AG14" i="9"/>
  <c r="AC14" i="9"/>
  <c r="Z14" i="9"/>
  <c r="W14" i="9"/>
  <c r="S14" i="9"/>
  <c r="Q14" i="9"/>
  <c r="N14" i="9"/>
  <c r="J14" i="9"/>
  <c r="G14" i="9"/>
  <c r="D14" i="9"/>
  <c r="BL13" i="9"/>
  <c r="BJ13" i="9"/>
  <c r="BG13" i="9"/>
  <c r="BD13" i="9"/>
  <c r="AZ13" i="9"/>
  <c r="AV13" i="9"/>
  <c r="AT13" i="9"/>
  <c r="AQ13" i="9"/>
  <c r="AN13" i="9"/>
  <c r="AJ13" i="9"/>
  <c r="AG13" i="9"/>
  <c r="AC13" i="9"/>
  <c r="Z13" i="9"/>
  <c r="W13" i="9"/>
  <c r="S13" i="9"/>
  <c r="Q13" i="9"/>
  <c r="N13" i="9"/>
  <c r="J13" i="9"/>
  <c r="G13" i="9"/>
  <c r="D13" i="9"/>
  <c r="BL12" i="9"/>
  <c r="BJ12" i="9"/>
  <c r="BG12" i="9"/>
  <c r="BD12" i="9"/>
  <c r="AZ12" i="9"/>
  <c r="AV12" i="9"/>
  <c r="AT12" i="9"/>
  <c r="AQ12" i="9"/>
  <c r="AN12" i="9"/>
  <c r="AJ12" i="9"/>
  <c r="AG12" i="9"/>
  <c r="AC12" i="9"/>
  <c r="Z12" i="9"/>
  <c r="W12" i="9"/>
  <c r="S12" i="9"/>
  <c r="Q12" i="9"/>
  <c r="N12" i="9"/>
  <c r="J12" i="9"/>
  <c r="G12" i="9"/>
  <c r="D12" i="9"/>
  <c r="BL11" i="9"/>
  <c r="BJ11" i="9"/>
  <c r="BG11" i="9"/>
  <c r="BD11" i="9"/>
  <c r="AZ11" i="9"/>
  <c r="AV11" i="9"/>
  <c r="AT11" i="9"/>
  <c r="AQ11" i="9"/>
  <c r="AN11" i="9"/>
  <c r="AJ11" i="9"/>
  <c r="AG11" i="9"/>
  <c r="AC11" i="9"/>
  <c r="Z11" i="9"/>
  <c r="W11" i="9"/>
  <c r="S11" i="9"/>
  <c r="Q11" i="9"/>
  <c r="N11" i="9"/>
  <c r="J11" i="9"/>
  <c r="G11" i="9"/>
  <c r="D11" i="9"/>
  <c r="BL10" i="9"/>
  <c r="BJ10" i="9"/>
  <c r="BG10" i="9"/>
  <c r="BD10" i="9"/>
  <c r="AZ10" i="9"/>
  <c r="AV10" i="9"/>
  <c r="AT10" i="9"/>
  <c r="AQ10" i="9"/>
  <c r="AN10" i="9"/>
  <c r="AJ10" i="9"/>
  <c r="AG10" i="9"/>
  <c r="AC10" i="9"/>
  <c r="Z10" i="9"/>
  <c r="W10" i="9"/>
  <c r="S10" i="9"/>
  <c r="Q10" i="9"/>
  <c r="N10" i="9"/>
  <c r="J10" i="9"/>
  <c r="G10" i="9"/>
  <c r="D10" i="9"/>
  <c r="BL9" i="9"/>
  <c r="BJ9" i="9"/>
  <c r="BG9" i="9"/>
  <c r="BD9" i="9"/>
  <c r="AZ9" i="9"/>
  <c r="AV9" i="9"/>
  <c r="AT9" i="9"/>
  <c r="AQ9" i="9"/>
  <c r="AN9" i="9"/>
  <c r="AJ9" i="9"/>
  <c r="AG9" i="9"/>
  <c r="AC9" i="9"/>
  <c r="Z9" i="9"/>
  <c r="W9" i="9"/>
  <c r="S9" i="9"/>
  <c r="Q9" i="9"/>
  <c r="N9" i="9"/>
  <c r="J9" i="9"/>
  <c r="G9" i="9"/>
  <c r="D9" i="9"/>
  <c r="BL8" i="9"/>
  <c r="BJ8" i="9"/>
  <c r="BG8" i="9"/>
  <c r="BD8" i="9"/>
  <c r="AZ8" i="9"/>
  <c r="AV8" i="9"/>
  <c r="AT8" i="9"/>
  <c r="AQ8" i="9"/>
  <c r="AN8" i="9"/>
  <c r="AJ8" i="9"/>
  <c r="AG8" i="9"/>
  <c r="AC8" i="9"/>
  <c r="Z8" i="9"/>
  <c r="W8" i="9"/>
  <c r="S8" i="9"/>
  <c r="Q8" i="9"/>
  <c r="N8" i="9"/>
  <c r="J8" i="9"/>
  <c r="G8" i="9"/>
  <c r="D8" i="9"/>
  <c r="BL7" i="9"/>
  <c r="BJ7" i="9"/>
  <c r="BG7" i="9"/>
  <c r="BD7" i="9"/>
  <c r="AZ7" i="9"/>
  <c r="AV7" i="9"/>
  <c r="AT7" i="9"/>
  <c r="AQ7" i="9"/>
  <c r="AN7" i="9"/>
  <c r="AJ7" i="9"/>
  <c r="AG7" i="9"/>
  <c r="AC7" i="9"/>
  <c r="Z7" i="9"/>
  <c r="W7" i="9"/>
  <c r="S7" i="9"/>
  <c r="Q7" i="9"/>
  <c r="N7" i="9"/>
  <c r="J7" i="9"/>
  <c r="G7" i="9"/>
  <c r="D7" i="9"/>
  <c r="BL6" i="9"/>
  <c r="BJ6" i="9"/>
  <c r="BG6" i="9"/>
  <c r="BD6" i="9"/>
  <c r="AZ6" i="9"/>
  <c r="AV6" i="9"/>
  <c r="AT6" i="9"/>
  <c r="AQ6" i="9"/>
  <c r="AN6" i="9"/>
  <c r="AJ6" i="9"/>
  <c r="AG6" i="9"/>
  <c r="AC6" i="9"/>
  <c r="Z6" i="9"/>
  <c r="W6" i="9"/>
  <c r="S6" i="9"/>
  <c r="Q6" i="9"/>
  <c r="N6" i="9"/>
  <c r="J6" i="9"/>
  <c r="G6" i="9"/>
  <c r="D6" i="9"/>
  <c r="BM37" i="8"/>
  <c r="BK37" i="8"/>
  <c r="BJ37" i="8"/>
  <c r="BH37" i="8"/>
  <c r="BG37" i="8"/>
  <c r="BE37" i="8"/>
  <c r="BD37" i="8"/>
  <c r="BF37" i="8" s="1"/>
  <c r="BA37" i="8"/>
  <c r="AY37" i="8"/>
  <c r="AZ37" i="8" s="1"/>
  <c r="AX37" i="8"/>
  <c r="AV37" i="8"/>
  <c r="AU37" i="8"/>
  <c r="AW37" i="8" s="1"/>
  <c r="AR37" i="8"/>
  <c r="AP37" i="8"/>
  <c r="AO37" i="8"/>
  <c r="AM37" i="8"/>
  <c r="AL37" i="8"/>
  <c r="AN37" i="8" s="1"/>
  <c r="AJ37" i="8"/>
  <c r="AK37" i="8" s="1"/>
  <c r="AI37" i="8"/>
  <c r="AF37" i="8"/>
  <c r="AG37" i="8" s="1"/>
  <c r="AE37" i="8"/>
  <c r="AC37" i="8"/>
  <c r="AB37" i="8"/>
  <c r="Y37" i="8"/>
  <c r="X37" i="8"/>
  <c r="Z37" i="8" s="1"/>
  <c r="V37" i="8"/>
  <c r="W37" i="8" s="1"/>
  <c r="U37" i="8"/>
  <c r="R37" i="8"/>
  <c r="S37" i="8" s="1"/>
  <c r="P37" i="8"/>
  <c r="Q37" i="8" s="1"/>
  <c r="O37" i="8"/>
  <c r="M37" i="8"/>
  <c r="N37" i="8" s="1"/>
  <c r="L37" i="8"/>
  <c r="I37" i="8"/>
  <c r="H37" i="8"/>
  <c r="F37" i="8"/>
  <c r="E37" i="8"/>
  <c r="C37" i="8"/>
  <c r="B37" i="8"/>
  <c r="D37" i="8" s="1"/>
  <c r="BN36" i="8"/>
  <c r="BL36" i="8"/>
  <c r="BI36" i="8"/>
  <c r="BF36" i="8"/>
  <c r="BB36" i="8"/>
  <c r="AZ36" i="8"/>
  <c r="AW36" i="8"/>
  <c r="AS36" i="8"/>
  <c r="AQ36" i="8"/>
  <c r="AN36" i="8"/>
  <c r="AK36" i="8"/>
  <c r="AG36" i="8"/>
  <c r="AD36" i="8"/>
  <c r="Z36" i="8"/>
  <c r="W36" i="8"/>
  <c r="S36" i="8"/>
  <c r="Q36" i="8"/>
  <c r="N36" i="8"/>
  <c r="J36" i="8"/>
  <c r="G36" i="8"/>
  <c r="D36" i="8"/>
  <c r="BN35" i="8"/>
  <c r="BL35" i="8"/>
  <c r="BI35" i="8"/>
  <c r="BF35" i="8"/>
  <c r="BB35" i="8"/>
  <c r="AZ35" i="8"/>
  <c r="AW35" i="8"/>
  <c r="AS35" i="8"/>
  <c r="AN35" i="8"/>
  <c r="AK35" i="8"/>
  <c r="AG35" i="8"/>
  <c r="AD35" i="8"/>
  <c r="Z35" i="8"/>
  <c r="W35" i="8"/>
  <c r="S35" i="8"/>
  <c r="Q35" i="8"/>
  <c r="N35" i="8"/>
  <c r="J35" i="8"/>
  <c r="G35" i="8"/>
  <c r="D35" i="8"/>
  <c r="BN34" i="8"/>
  <c r="BL34" i="8"/>
  <c r="BI34" i="8"/>
  <c r="BF34" i="8"/>
  <c r="BB34" i="8"/>
  <c r="AZ34" i="8"/>
  <c r="AW34" i="8"/>
  <c r="AS34" i="8"/>
  <c r="AN34" i="8"/>
  <c r="AK34" i="8"/>
  <c r="AG34" i="8"/>
  <c r="AD34" i="8"/>
  <c r="Z34" i="8"/>
  <c r="W34" i="8"/>
  <c r="S34" i="8"/>
  <c r="Q34" i="8"/>
  <c r="N34" i="8"/>
  <c r="J34" i="8"/>
  <c r="G34" i="8"/>
  <c r="D34" i="8"/>
  <c r="BN33" i="8"/>
  <c r="BL33" i="8"/>
  <c r="BI33" i="8"/>
  <c r="BF33" i="8"/>
  <c r="BB33" i="8"/>
  <c r="AZ33" i="8"/>
  <c r="AW33" i="8"/>
  <c r="AS33" i="8"/>
  <c r="AN33" i="8"/>
  <c r="AK33" i="8"/>
  <c r="AG33" i="8"/>
  <c r="AD33" i="8"/>
  <c r="Z33" i="8"/>
  <c r="W33" i="8"/>
  <c r="S33" i="8"/>
  <c r="Q33" i="8"/>
  <c r="N33" i="8"/>
  <c r="J33" i="8"/>
  <c r="G33" i="8"/>
  <c r="D33" i="8"/>
  <c r="BN32" i="8"/>
  <c r="BL32" i="8"/>
  <c r="BI32" i="8"/>
  <c r="BF32" i="8"/>
  <c r="BB32" i="8"/>
  <c r="AZ32" i="8"/>
  <c r="AW32" i="8"/>
  <c r="AS32" i="8"/>
  <c r="AN32" i="8"/>
  <c r="AK32" i="8"/>
  <c r="AG32" i="8"/>
  <c r="AD32" i="8"/>
  <c r="Z32" i="8"/>
  <c r="W32" i="8"/>
  <c r="S32" i="8"/>
  <c r="Q32" i="8"/>
  <c r="N32" i="8"/>
  <c r="J32" i="8"/>
  <c r="G32" i="8"/>
  <c r="D32" i="8"/>
  <c r="BN31" i="8"/>
  <c r="BL31" i="8"/>
  <c r="BI31" i="8"/>
  <c r="BF31" i="8"/>
  <c r="BB31" i="8"/>
  <c r="AZ31" i="8"/>
  <c r="AW31" i="8"/>
  <c r="AS31" i="8"/>
  <c r="AN31" i="8"/>
  <c r="AK31" i="8"/>
  <c r="AG31" i="8"/>
  <c r="AD31" i="8"/>
  <c r="Z31" i="8"/>
  <c r="W31" i="8"/>
  <c r="S31" i="8"/>
  <c r="Q31" i="8"/>
  <c r="N31" i="8"/>
  <c r="J31" i="8"/>
  <c r="G31" i="8"/>
  <c r="D31" i="8"/>
  <c r="BN30" i="8"/>
  <c r="BL30" i="8"/>
  <c r="BI30" i="8"/>
  <c r="BF30" i="8"/>
  <c r="BB30" i="8"/>
  <c r="AZ30" i="8"/>
  <c r="AW30" i="8"/>
  <c r="AS30" i="8"/>
  <c r="AN30" i="8"/>
  <c r="AK30" i="8"/>
  <c r="AG30" i="8"/>
  <c r="AD30" i="8"/>
  <c r="Z30" i="8"/>
  <c r="W30" i="8"/>
  <c r="S30" i="8"/>
  <c r="Q30" i="8"/>
  <c r="N30" i="8"/>
  <c r="J30" i="8"/>
  <c r="G30" i="8"/>
  <c r="D30" i="8"/>
  <c r="BN29" i="8"/>
  <c r="BL29" i="8"/>
  <c r="BI29" i="8"/>
  <c r="BF29" i="8"/>
  <c r="BB29" i="8"/>
  <c r="AZ29" i="8"/>
  <c r="AW29" i="8"/>
  <c r="AS29" i="8"/>
  <c r="AN29" i="8"/>
  <c r="AK29" i="8"/>
  <c r="AG29" i="8"/>
  <c r="AD29" i="8"/>
  <c r="Z29" i="8"/>
  <c r="W29" i="8"/>
  <c r="S29" i="8"/>
  <c r="Q29" i="8"/>
  <c r="N29" i="8"/>
  <c r="J29" i="8"/>
  <c r="G29" i="8"/>
  <c r="D29" i="8"/>
  <c r="BN28" i="8"/>
  <c r="BL28" i="8"/>
  <c r="BI28" i="8"/>
  <c r="BF28" i="8"/>
  <c r="BB28" i="8"/>
  <c r="AZ28" i="8"/>
  <c r="AW28" i="8"/>
  <c r="AS28" i="8"/>
  <c r="AN28" i="8"/>
  <c r="AK28" i="8"/>
  <c r="AG28" i="8"/>
  <c r="AD28" i="8"/>
  <c r="Z28" i="8"/>
  <c r="W28" i="8"/>
  <c r="S28" i="8"/>
  <c r="Q28" i="8"/>
  <c r="N28" i="8"/>
  <c r="J28" i="8"/>
  <c r="G28" i="8"/>
  <c r="D28" i="8"/>
  <c r="BN27" i="8"/>
  <c r="BL27" i="8"/>
  <c r="BI27" i="8"/>
  <c r="BF27" i="8"/>
  <c r="BB27" i="8"/>
  <c r="AZ27" i="8"/>
  <c r="AW27" i="8"/>
  <c r="AS27" i="8"/>
  <c r="AN27" i="8"/>
  <c r="AK27" i="8"/>
  <c r="AG27" i="8"/>
  <c r="AD27" i="8"/>
  <c r="Z27" i="8"/>
  <c r="W27" i="8"/>
  <c r="S27" i="8"/>
  <c r="Q27" i="8"/>
  <c r="N27" i="8"/>
  <c r="J27" i="8"/>
  <c r="G27" i="8"/>
  <c r="D27" i="8"/>
  <c r="BN26" i="8"/>
  <c r="BL26" i="8"/>
  <c r="BI26" i="8"/>
  <c r="BF26" i="8"/>
  <c r="BB26" i="8"/>
  <c r="AZ26" i="8"/>
  <c r="AW26" i="8"/>
  <c r="AS26" i="8"/>
  <c r="AN26" i="8"/>
  <c r="AK26" i="8"/>
  <c r="AG26" i="8"/>
  <c r="AD26" i="8"/>
  <c r="Z26" i="8"/>
  <c r="W26" i="8"/>
  <c r="S26" i="8"/>
  <c r="Q26" i="8"/>
  <c r="N26" i="8"/>
  <c r="J26" i="8"/>
  <c r="G26" i="8"/>
  <c r="D26" i="8"/>
  <c r="BN25" i="8"/>
  <c r="BL25" i="8"/>
  <c r="BI25" i="8"/>
  <c r="BF25" i="8"/>
  <c r="BB25" i="8"/>
  <c r="AZ25" i="8"/>
  <c r="AW25" i="8"/>
  <c r="AS25" i="8"/>
  <c r="AN25" i="8"/>
  <c r="AK25" i="8"/>
  <c r="AG25" i="8"/>
  <c r="AD25" i="8"/>
  <c r="Z25" i="8"/>
  <c r="W25" i="8"/>
  <c r="S25" i="8"/>
  <c r="Q25" i="8"/>
  <c r="N25" i="8"/>
  <c r="J25" i="8"/>
  <c r="G25" i="8"/>
  <c r="D25" i="8"/>
  <c r="BN24" i="8"/>
  <c r="BL24" i="8"/>
  <c r="BI24" i="8"/>
  <c r="BF24" i="8"/>
  <c r="BB24" i="8"/>
  <c r="AZ24" i="8"/>
  <c r="AW24" i="8"/>
  <c r="AS24" i="8"/>
  <c r="AN24" i="8"/>
  <c r="AK24" i="8"/>
  <c r="AG24" i="8"/>
  <c r="AD24" i="8"/>
  <c r="Z24" i="8"/>
  <c r="W24" i="8"/>
  <c r="S24" i="8"/>
  <c r="Q24" i="8"/>
  <c r="N24" i="8"/>
  <c r="J24" i="8"/>
  <c r="G24" i="8"/>
  <c r="D24" i="8"/>
  <c r="BN23" i="8"/>
  <c r="BL23" i="8"/>
  <c r="BI23" i="8"/>
  <c r="BF23" i="8"/>
  <c r="BB23" i="8"/>
  <c r="AZ23" i="8"/>
  <c r="AW23" i="8"/>
  <c r="AS23" i="8"/>
  <c r="AN23" i="8"/>
  <c r="AK23" i="8"/>
  <c r="AG23" i="8"/>
  <c r="AD23" i="8"/>
  <c r="Z23" i="8"/>
  <c r="W23" i="8"/>
  <c r="S23" i="8"/>
  <c r="Q23" i="8"/>
  <c r="N23" i="8"/>
  <c r="J23" i="8"/>
  <c r="G23" i="8"/>
  <c r="D23" i="8"/>
  <c r="BN22" i="8"/>
  <c r="BL22" i="8"/>
  <c r="BI22" i="8"/>
  <c r="BF22" i="8"/>
  <c r="BB22" i="8"/>
  <c r="AZ22" i="8"/>
  <c r="AW22" i="8"/>
  <c r="AS22" i="8"/>
  <c r="AN22" i="8"/>
  <c r="AK22" i="8"/>
  <c r="AG22" i="8"/>
  <c r="AD22" i="8"/>
  <c r="Z22" i="8"/>
  <c r="W22" i="8"/>
  <c r="S22" i="8"/>
  <c r="Q22" i="8"/>
  <c r="N22" i="8"/>
  <c r="J22" i="8"/>
  <c r="G22" i="8"/>
  <c r="D22" i="8"/>
  <c r="BN21" i="8"/>
  <c r="BL21" i="8"/>
  <c r="BI21" i="8"/>
  <c r="BF21" i="8"/>
  <c r="BB21" i="8"/>
  <c r="AZ21" i="8"/>
  <c r="AW21" i="8"/>
  <c r="AS21" i="8"/>
  <c r="AN21" i="8"/>
  <c r="AK21" i="8"/>
  <c r="AG21" i="8"/>
  <c r="AD21" i="8"/>
  <c r="Z21" i="8"/>
  <c r="W21" i="8"/>
  <c r="S21" i="8"/>
  <c r="Q21" i="8"/>
  <c r="N21" i="8"/>
  <c r="J21" i="8"/>
  <c r="G21" i="8"/>
  <c r="D21" i="8"/>
  <c r="BN20" i="8"/>
  <c r="BL20" i="8"/>
  <c r="BI20" i="8"/>
  <c r="BF20" i="8"/>
  <c r="BB20" i="8"/>
  <c r="AZ20" i="8"/>
  <c r="AW20" i="8"/>
  <c r="AS20" i="8"/>
  <c r="AN20" i="8"/>
  <c r="AK20" i="8"/>
  <c r="AG20" i="8"/>
  <c r="AD20" i="8"/>
  <c r="Z20" i="8"/>
  <c r="W20" i="8"/>
  <c r="S20" i="8"/>
  <c r="Q20" i="8"/>
  <c r="N20" i="8"/>
  <c r="J20" i="8"/>
  <c r="G20" i="8"/>
  <c r="D20" i="8"/>
  <c r="BN19" i="8"/>
  <c r="BL19" i="8"/>
  <c r="BI19" i="8"/>
  <c r="BF19" i="8"/>
  <c r="BB19" i="8"/>
  <c r="AZ19" i="8"/>
  <c r="AW19" i="8"/>
  <c r="AS19" i="8"/>
  <c r="AN19" i="8"/>
  <c r="AK19" i="8"/>
  <c r="AG19" i="8"/>
  <c r="AD19" i="8"/>
  <c r="Z19" i="8"/>
  <c r="W19" i="8"/>
  <c r="S19" i="8"/>
  <c r="Q19" i="8"/>
  <c r="N19" i="8"/>
  <c r="J19" i="8"/>
  <c r="G19" i="8"/>
  <c r="D19" i="8"/>
  <c r="BN18" i="8"/>
  <c r="BL18" i="8"/>
  <c r="BI18" i="8"/>
  <c r="BF18" i="8"/>
  <c r="BB18" i="8"/>
  <c r="AZ18" i="8"/>
  <c r="AW18" i="8"/>
  <c r="AS18" i="8"/>
  <c r="AN18" i="8"/>
  <c r="AK18" i="8"/>
  <c r="AG18" i="8"/>
  <c r="AD18" i="8"/>
  <c r="Z18" i="8"/>
  <c r="W18" i="8"/>
  <c r="S18" i="8"/>
  <c r="Q18" i="8"/>
  <c r="N18" i="8"/>
  <c r="J18" i="8"/>
  <c r="G18" i="8"/>
  <c r="D18" i="8"/>
  <c r="BN17" i="8"/>
  <c r="BL17" i="8"/>
  <c r="BI17" i="8"/>
  <c r="BF17" i="8"/>
  <c r="BB17" i="8"/>
  <c r="AZ17" i="8"/>
  <c r="AW17" i="8"/>
  <c r="AS17" i="8"/>
  <c r="AN17" i="8"/>
  <c r="AK17" i="8"/>
  <c r="AG17" i="8"/>
  <c r="AD17" i="8"/>
  <c r="Z17" i="8"/>
  <c r="W17" i="8"/>
  <c r="S17" i="8"/>
  <c r="Q17" i="8"/>
  <c r="N17" i="8"/>
  <c r="J17" i="8"/>
  <c r="G17" i="8"/>
  <c r="D17" i="8"/>
  <c r="BN16" i="8"/>
  <c r="BL16" i="8"/>
  <c r="BI16" i="8"/>
  <c r="BF16" i="8"/>
  <c r="BB16" i="8"/>
  <c r="AZ16" i="8"/>
  <c r="AW16" i="8"/>
  <c r="AS16" i="8"/>
  <c r="AN16" i="8"/>
  <c r="AK16" i="8"/>
  <c r="AG16" i="8"/>
  <c r="AD16" i="8"/>
  <c r="Z16" i="8"/>
  <c r="W16" i="8"/>
  <c r="S16" i="8"/>
  <c r="Q16" i="8"/>
  <c r="N16" i="8"/>
  <c r="J16" i="8"/>
  <c r="G16" i="8"/>
  <c r="D16" i="8"/>
  <c r="BN15" i="8"/>
  <c r="BL15" i="8"/>
  <c r="BI15" i="8"/>
  <c r="BF15" i="8"/>
  <c r="BB15" i="8"/>
  <c r="AZ15" i="8"/>
  <c r="AW15" i="8"/>
  <c r="AS15" i="8"/>
  <c r="AN15" i="8"/>
  <c r="AK15" i="8"/>
  <c r="AG15" i="8"/>
  <c r="AD15" i="8"/>
  <c r="Z15" i="8"/>
  <c r="W15" i="8"/>
  <c r="S15" i="8"/>
  <c r="Q15" i="8"/>
  <c r="N15" i="8"/>
  <c r="J15" i="8"/>
  <c r="G15" i="8"/>
  <c r="D15" i="8"/>
  <c r="BN14" i="8"/>
  <c r="BL14" i="8"/>
  <c r="BI14" i="8"/>
  <c r="BF14" i="8"/>
  <c r="BB14" i="8"/>
  <c r="AZ14" i="8"/>
  <c r="AW14" i="8"/>
  <c r="AS14" i="8"/>
  <c r="AN14" i="8"/>
  <c r="AK14" i="8"/>
  <c r="AG14" i="8"/>
  <c r="AD14" i="8"/>
  <c r="Z14" i="8"/>
  <c r="W14" i="8"/>
  <c r="S14" i="8"/>
  <c r="Q14" i="8"/>
  <c r="N14" i="8"/>
  <c r="J14" i="8"/>
  <c r="G14" i="8"/>
  <c r="D14" i="8"/>
  <c r="BN13" i="8"/>
  <c r="BL13" i="8"/>
  <c r="BI13" i="8"/>
  <c r="BF13" i="8"/>
  <c r="BB13" i="8"/>
  <c r="AZ13" i="8"/>
  <c r="AW13" i="8"/>
  <c r="AS13" i="8"/>
  <c r="AN13" i="8"/>
  <c r="AK13" i="8"/>
  <c r="AG13" i="8"/>
  <c r="AD13" i="8"/>
  <c r="Z13" i="8"/>
  <c r="W13" i="8"/>
  <c r="S13" i="8"/>
  <c r="Q13" i="8"/>
  <c r="N13" i="8"/>
  <c r="J13" i="8"/>
  <c r="G13" i="8"/>
  <c r="D13" i="8"/>
  <c r="BN12" i="8"/>
  <c r="BL12" i="8"/>
  <c r="BI12" i="8"/>
  <c r="BF12" i="8"/>
  <c r="BB12" i="8"/>
  <c r="AZ12" i="8"/>
  <c r="AW12" i="8"/>
  <c r="AS12" i="8"/>
  <c r="AN12" i="8"/>
  <c r="AK12" i="8"/>
  <c r="AG12" i="8"/>
  <c r="AD12" i="8"/>
  <c r="Z12" i="8"/>
  <c r="W12" i="8"/>
  <c r="S12" i="8"/>
  <c r="Q12" i="8"/>
  <c r="N12" i="8"/>
  <c r="J12" i="8"/>
  <c r="G12" i="8"/>
  <c r="D12" i="8"/>
  <c r="BN11" i="8"/>
  <c r="BL11" i="8"/>
  <c r="BI11" i="8"/>
  <c r="BF11" i="8"/>
  <c r="BB11" i="8"/>
  <c r="AZ11" i="8"/>
  <c r="AW11" i="8"/>
  <c r="AS11" i="8"/>
  <c r="AN11" i="8"/>
  <c r="AK11" i="8"/>
  <c r="AG11" i="8"/>
  <c r="AD11" i="8"/>
  <c r="Z11" i="8"/>
  <c r="W11" i="8"/>
  <c r="S11" i="8"/>
  <c r="Q11" i="8"/>
  <c r="N11" i="8"/>
  <c r="J11" i="8"/>
  <c r="G11" i="8"/>
  <c r="D11" i="8"/>
  <c r="BN10" i="8"/>
  <c r="BL10" i="8"/>
  <c r="BI10" i="8"/>
  <c r="BF10" i="8"/>
  <c r="BB10" i="8"/>
  <c r="AZ10" i="8"/>
  <c r="AW10" i="8"/>
  <c r="AS10" i="8"/>
  <c r="AN10" i="8"/>
  <c r="AK10" i="8"/>
  <c r="AG10" i="8"/>
  <c r="AD10" i="8"/>
  <c r="Z10" i="8"/>
  <c r="W10" i="8"/>
  <c r="S10" i="8"/>
  <c r="Q10" i="8"/>
  <c r="N10" i="8"/>
  <c r="J10" i="8"/>
  <c r="G10" i="8"/>
  <c r="D10" i="8"/>
  <c r="BN9" i="8"/>
  <c r="BL9" i="8"/>
  <c r="BI9" i="8"/>
  <c r="BF9" i="8"/>
  <c r="BB9" i="8"/>
  <c r="AZ9" i="8"/>
  <c r="AW9" i="8"/>
  <c r="AS9" i="8"/>
  <c r="AN9" i="8"/>
  <c r="AK9" i="8"/>
  <c r="AG9" i="8"/>
  <c r="AD9" i="8"/>
  <c r="Z9" i="8"/>
  <c r="W9" i="8"/>
  <c r="S9" i="8"/>
  <c r="Q9" i="8"/>
  <c r="N9" i="8"/>
  <c r="J9" i="8"/>
  <c r="G9" i="8"/>
  <c r="D9" i="8"/>
  <c r="BN8" i="8"/>
  <c r="BL8" i="8"/>
  <c r="BI8" i="8"/>
  <c r="BF8" i="8"/>
  <c r="BB8" i="8"/>
  <c r="AZ8" i="8"/>
  <c r="AW8" i="8"/>
  <c r="AS8" i="8"/>
  <c r="AN8" i="8"/>
  <c r="AK8" i="8"/>
  <c r="AG8" i="8"/>
  <c r="AD8" i="8"/>
  <c r="Z8" i="8"/>
  <c r="W8" i="8"/>
  <c r="S8" i="8"/>
  <c r="Q8" i="8"/>
  <c r="N8" i="8"/>
  <c r="J8" i="8"/>
  <c r="G8" i="8"/>
  <c r="D8" i="8"/>
  <c r="BN7" i="8"/>
  <c r="BL7" i="8"/>
  <c r="BI7" i="8"/>
  <c r="BF7" i="8"/>
  <c r="BB7" i="8"/>
  <c r="AZ7" i="8"/>
  <c r="AW7" i="8"/>
  <c r="AS7" i="8"/>
  <c r="AN7" i="8"/>
  <c r="AK7" i="8"/>
  <c r="AG7" i="8"/>
  <c r="AD7" i="8"/>
  <c r="Z7" i="8"/>
  <c r="W7" i="8"/>
  <c r="S7" i="8"/>
  <c r="Q7" i="8"/>
  <c r="N7" i="8"/>
  <c r="J7" i="8"/>
  <c r="G7" i="8"/>
  <c r="D7" i="8"/>
  <c r="BN6" i="8"/>
  <c r="BL6" i="8"/>
  <c r="BI6" i="8"/>
  <c r="BF6" i="8"/>
  <c r="BB6" i="8"/>
  <c r="AZ6" i="8"/>
  <c r="AW6" i="8"/>
  <c r="AS6" i="8"/>
  <c r="AN6" i="8"/>
  <c r="AK6" i="8"/>
  <c r="AG6" i="8"/>
  <c r="AD6" i="8"/>
  <c r="Z6" i="8"/>
  <c r="W6" i="8"/>
  <c r="S6" i="8"/>
  <c r="Q6" i="8"/>
  <c r="N6" i="8"/>
  <c r="J6" i="8"/>
  <c r="G6" i="8"/>
  <c r="D6" i="8"/>
  <c r="BX37" i="7"/>
  <c r="BW37" i="7"/>
  <c r="BY37" i="7" s="1"/>
  <c r="BT37" i="7"/>
  <c r="BS37" i="7"/>
  <c r="BP37" i="7"/>
  <c r="BQ37" i="7" s="1"/>
  <c r="BN37" i="7"/>
  <c r="BM37" i="7"/>
  <c r="BK37" i="7"/>
  <c r="BL37" i="7" s="1"/>
  <c r="BJ37" i="7"/>
  <c r="BH37" i="7"/>
  <c r="BG37" i="7"/>
  <c r="BD37" i="7"/>
  <c r="BB37" i="7"/>
  <c r="BA37" i="7"/>
  <c r="AY37" i="7"/>
  <c r="AX37" i="7"/>
  <c r="AV37" i="7"/>
  <c r="AW37" i="7" s="1"/>
  <c r="AU37" i="7"/>
  <c r="AR37" i="7"/>
  <c r="AS37" i="7" s="1"/>
  <c r="AP37" i="7"/>
  <c r="AQ37" i="7" s="1"/>
  <c r="AO37" i="7"/>
  <c r="AM37" i="7"/>
  <c r="AL37" i="7"/>
  <c r="AJ37" i="7"/>
  <c r="AK37" i="7" s="1"/>
  <c r="AI37" i="7"/>
  <c r="AF37" i="7"/>
  <c r="AG37" i="7" s="1"/>
  <c r="AD37" i="7"/>
  <c r="AE37" i="7" s="1"/>
  <c r="AC37" i="7"/>
  <c r="AB37" i="7"/>
  <c r="AA37" i="7"/>
  <c r="Z37" i="7"/>
  <c r="W37" i="7"/>
  <c r="U37" i="7"/>
  <c r="T37" i="7"/>
  <c r="R37" i="7"/>
  <c r="Q37" i="7"/>
  <c r="P37" i="7"/>
  <c r="O37" i="7"/>
  <c r="N37" i="7"/>
  <c r="K37" i="7"/>
  <c r="I37" i="7"/>
  <c r="J37" i="7" s="1"/>
  <c r="H37" i="7"/>
  <c r="F37" i="7"/>
  <c r="G37" i="7" s="1"/>
  <c r="E37" i="7"/>
  <c r="C37" i="7"/>
  <c r="B37" i="7"/>
  <c r="BY36" i="7"/>
  <c r="BU36" i="7"/>
  <c r="BQ36" i="7"/>
  <c r="BO36" i="7"/>
  <c r="BL36" i="7"/>
  <c r="BI36" i="7"/>
  <c r="BE36" i="7"/>
  <c r="BC36" i="7"/>
  <c r="AZ36" i="7"/>
  <c r="AW36" i="7"/>
  <c r="AS36" i="7"/>
  <c r="AQ36" i="7"/>
  <c r="AN36" i="7"/>
  <c r="AK36" i="7"/>
  <c r="AG36" i="7"/>
  <c r="AE36" i="7"/>
  <c r="AB36" i="7"/>
  <c r="X36" i="7"/>
  <c r="V36" i="7"/>
  <c r="S36" i="7"/>
  <c r="P36" i="7"/>
  <c r="L36" i="7"/>
  <c r="J36" i="7"/>
  <c r="G36" i="7"/>
  <c r="D36" i="7"/>
  <c r="BY35" i="7"/>
  <c r="BU35" i="7"/>
  <c r="BQ35" i="7"/>
  <c r="BO35" i="7"/>
  <c r="BL35" i="7"/>
  <c r="BI35" i="7"/>
  <c r="BE35" i="7"/>
  <c r="BC35" i="7"/>
  <c r="AZ35" i="7"/>
  <c r="AW35" i="7"/>
  <c r="AS35" i="7"/>
  <c r="AQ35" i="7"/>
  <c r="AN35" i="7"/>
  <c r="AK35" i="7"/>
  <c r="AG35" i="7"/>
  <c r="AE35" i="7"/>
  <c r="AB35" i="7"/>
  <c r="X35" i="7"/>
  <c r="V35" i="7"/>
  <c r="S35" i="7"/>
  <c r="P35" i="7"/>
  <c r="L35" i="7"/>
  <c r="J35" i="7"/>
  <c r="G35" i="7"/>
  <c r="D35" i="7"/>
  <c r="BY34" i="7"/>
  <c r="BU34" i="7"/>
  <c r="BQ34" i="7"/>
  <c r="BO34" i="7"/>
  <c r="BL34" i="7"/>
  <c r="BI34" i="7"/>
  <c r="BE34" i="7"/>
  <c r="BC34" i="7"/>
  <c r="AZ34" i="7"/>
  <c r="AW34" i="7"/>
  <c r="AS34" i="7"/>
  <c r="AQ34" i="7"/>
  <c r="AN34" i="7"/>
  <c r="AK34" i="7"/>
  <c r="AG34" i="7"/>
  <c r="AE34" i="7"/>
  <c r="AB34" i="7"/>
  <c r="X34" i="7"/>
  <c r="V34" i="7"/>
  <c r="S34" i="7"/>
  <c r="P34" i="7"/>
  <c r="L34" i="7"/>
  <c r="J34" i="7"/>
  <c r="G34" i="7"/>
  <c r="D34" i="7"/>
  <c r="BY33" i="7"/>
  <c r="BU33" i="7"/>
  <c r="BQ33" i="7"/>
  <c r="BO33" i="7"/>
  <c r="BL33" i="7"/>
  <c r="BI33" i="7"/>
  <c r="BE33" i="7"/>
  <c r="BC33" i="7"/>
  <c r="AZ33" i="7"/>
  <c r="AW33" i="7"/>
  <c r="AS33" i="7"/>
  <c r="AQ33" i="7"/>
  <c r="AN33" i="7"/>
  <c r="AK33" i="7"/>
  <c r="AG33" i="7"/>
  <c r="AB33" i="7"/>
  <c r="X33" i="7"/>
  <c r="V33" i="7"/>
  <c r="S33" i="7"/>
  <c r="P33" i="7"/>
  <c r="L33" i="7"/>
  <c r="J33" i="7"/>
  <c r="G33" i="7"/>
  <c r="D33" i="7"/>
  <c r="BY32" i="7"/>
  <c r="BU32" i="7"/>
  <c r="BQ32" i="7"/>
  <c r="BO32" i="7"/>
  <c r="BL32" i="7"/>
  <c r="BI32" i="7"/>
  <c r="BE32" i="7"/>
  <c r="BC32" i="7"/>
  <c r="AZ32" i="7"/>
  <c r="AW32" i="7"/>
  <c r="AS32" i="7"/>
  <c r="AQ32" i="7"/>
  <c r="AN32" i="7"/>
  <c r="AK32" i="7"/>
  <c r="AG32" i="7"/>
  <c r="AB32" i="7"/>
  <c r="X32" i="7"/>
  <c r="V32" i="7"/>
  <c r="S32" i="7"/>
  <c r="P32" i="7"/>
  <c r="L32" i="7"/>
  <c r="J32" i="7"/>
  <c r="G32" i="7"/>
  <c r="D32" i="7"/>
  <c r="BY31" i="7"/>
  <c r="BU31" i="7"/>
  <c r="BQ31" i="7"/>
  <c r="BO31" i="7"/>
  <c r="BL31" i="7"/>
  <c r="BI31" i="7"/>
  <c r="BE31" i="7"/>
  <c r="BC31" i="7"/>
  <c r="AZ31" i="7"/>
  <c r="AW31" i="7"/>
  <c r="AS31" i="7"/>
  <c r="AQ31" i="7"/>
  <c r="AN31" i="7"/>
  <c r="AK31" i="7"/>
  <c r="AG31" i="7"/>
  <c r="AB31" i="7"/>
  <c r="X31" i="7"/>
  <c r="V31" i="7"/>
  <c r="S31" i="7"/>
  <c r="P31" i="7"/>
  <c r="L31" i="7"/>
  <c r="J31" i="7"/>
  <c r="G31" i="7"/>
  <c r="D31" i="7"/>
  <c r="BY30" i="7"/>
  <c r="BU30" i="7"/>
  <c r="BQ30" i="7"/>
  <c r="BO30" i="7"/>
  <c r="BL30" i="7"/>
  <c r="BI30" i="7"/>
  <c r="BE30" i="7"/>
  <c r="BC30" i="7"/>
  <c r="AZ30" i="7"/>
  <c r="AW30" i="7"/>
  <c r="AS30" i="7"/>
  <c r="AQ30" i="7"/>
  <c r="AN30" i="7"/>
  <c r="AK30" i="7"/>
  <c r="AG30" i="7"/>
  <c r="AB30" i="7"/>
  <c r="X30" i="7"/>
  <c r="V30" i="7"/>
  <c r="S30" i="7"/>
  <c r="P30" i="7"/>
  <c r="L30" i="7"/>
  <c r="J30" i="7"/>
  <c r="G30" i="7"/>
  <c r="D30" i="7"/>
  <c r="BY29" i="7"/>
  <c r="BU29" i="7"/>
  <c r="BQ29" i="7"/>
  <c r="BO29" i="7"/>
  <c r="BL29" i="7"/>
  <c r="BI29" i="7"/>
  <c r="BE29" i="7"/>
  <c r="BC29" i="7"/>
  <c r="AZ29" i="7"/>
  <c r="AW29" i="7"/>
  <c r="AS29" i="7"/>
  <c r="AQ29" i="7"/>
  <c r="AN29" i="7"/>
  <c r="AK29" i="7"/>
  <c r="AG29" i="7"/>
  <c r="AB29" i="7"/>
  <c r="X29" i="7"/>
  <c r="V29" i="7"/>
  <c r="S29" i="7"/>
  <c r="P29" i="7"/>
  <c r="L29" i="7"/>
  <c r="J29" i="7"/>
  <c r="G29" i="7"/>
  <c r="D29" i="7"/>
  <c r="BY28" i="7"/>
  <c r="BU28" i="7"/>
  <c r="BQ28" i="7"/>
  <c r="BO28" i="7"/>
  <c r="BL28" i="7"/>
  <c r="BI28" i="7"/>
  <c r="BE28" i="7"/>
  <c r="BC28" i="7"/>
  <c r="AZ28" i="7"/>
  <c r="AW28" i="7"/>
  <c r="AS28" i="7"/>
  <c r="AQ28" i="7"/>
  <c r="AN28" i="7"/>
  <c r="AK28" i="7"/>
  <c r="AG28" i="7"/>
  <c r="AB28" i="7"/>
  <c r="X28" i="7"/>
  <c r="V28" i="7"/>
  <c r="S28" i="7"/>
  <c r="P28" i="7"/>
  <c r="L28" i="7"/>
  <c r="J28" i="7"/>
  <c r="G28" i="7"/>
  <c r="D28" i="7"/>
  <c r="BY27" i="7"/>
  <c r="BU27" i="7"/>
  <c r="BQ27" i="7"/>
  <c r="BO27" i="7"/>
  <c r="BL27" i="7"/>
  <c r="BI27" i="7"/>
  <c r="BE27" i="7"/>
  <c r="BC27" i="7"/>
  <c r="AZ27" i="7"/>
  <c r="AW27" i="7"/>
  <c r="AS27" i="7"/>
  <c r="AQ27" i="7"/>
  <c r="AN27" i="7"/>
  <c r="AK27" i="7"/>
  <c r="AG27" i="7"/>
  <c r="AB27" i="7"/>
  <c r="X27" i="7"/>
  <c r="V27" i="7"/>
  <c r="S27" i="7"/>
  <c r="P27" i="7"/>
  <c r="L27" i="7"/>
  <c r="J27" i="7"/>
  <c r="G27" i="7"/>
  <c r="D27" i="7"/>
  <c r="BY26" i="7"/>
  <c r="BU26" i="7"/>
  <c r="BQ26" i="7"/>
  <c r="BO26" i="7"/>
  <c r="BL26" i="7"/>
  <c r="BI26" i="7"/>
  <c r="BE26" i="7"/>
  <c r="BC26" i="7"/>
  <c r="AZ26" i="7"/>
  <c r="AW26" i="7"/>
  <c r="AS26" i="7"/>
  <c r="AQ26" i="7"/>
  <c r="AN26" i="7"/>
  <c r="AK26" i="7"/>
  <c r="AG26" i="7"/>
  <c r="AB26" i="7"/>
  <c r="X26" i="7"/>
  <c r="V26" i="7"/>
  <c r="S26" i="7"/>
  <c r="P26" i="7"/>
  <c r="L26" i="7"/>
  <c r="J26" i="7"/>
  <c r="G26" i="7"/>
  <c r="D26" i="7"/>
  <c r="BY25" i="7"/>
  <c r="BU25" i="7"/>
  <c r="BQ25" i="7"/>
  <c r="BO25" i="7"/>
  <c r="BL25" i="7"/>
  <c r="BI25" i="7"/>
  <c r="BE25" i="7"/>
  <c r="BC25" i="7"/>
  <c r="AZ25" i="7"/>
  <c r="AW25" i="7"/>
  <c r="AS25" i="7"/>
  <c r="AQ25" i="7"/>
  <c r="AN25" i="7"/>
  <c r="AK25" i="7"/>
  <c r="AG25" i="7"/>
  <c r="AB25" i="7"/>
  <c r="X25" i="7"/>
  <c r="V25" i="7"/>
  <c r="S25" i="7"/>
  <c r="P25" i="7"/>
  <c r="L25" i="7"/>
  <c r="J25" i="7"/>
  <c r="G25" i="7"/>
  <c r="D25" i="7"/>
  <c r="BY24" i="7"/>
  <c r="BU24" i="7"/>
  <c r="BQ24" i="7"/>
  <c r="BO24" i="7"/>
  <c r="BL24" i="7"/>
  <c r="BI24" i="7"/>
  <c r="BE24" i="7"/>
  <c r="BC24" i="7"/>
  <c r="AZ24" i="7"/>
  <c r="AW24" i="7"/>
  <c r="AS24" i="7"/>
  <c r="AQ24" i="7"/>
  <c r="AN24" i="7"/>
  <c r="AK24" i="7"/>
  <c r="AG24" i="7"/>
  <c r="AB24" i="7"/>
  <c r="X24" i="7"/>
  <c r="V24" i="7"/>
  <c r="S24" i="7"/>
  <c r="P24" i="7"/>
  <c r="L24" i="7"/>
  <c r="J24" i="7"/>
  <c r="G24" i="7"/>
  <c r="D24" i="7"/>
  <c r="BY23" i="7"/>
  <c r="BU23" i="7"/>
  <c r="BQ23" i="7"/>
  <c r="BO23" i="7"/>
  <c r="BL23" i="7"/>
  <c r="BI23" i="7"/>
  <c r="BE23" i="7"/>
  <c r="BC23" i="7"/>
  <c r="AZ23" i="7"/>
  <c r="AW23" i="7"/>
  <c r="AS23" i="7"/>
  <c r="AQ23" i="7"/>
  <c r="AN23" i="7"/>
  <c r="AK23" i="7"/>
  <c r="AG23" i="7"/>
  <c r="AB23" i="7"/>
  <c r="X23" i="7"/>
  <c r="V23" i="7"/>
  <c r="S23" i="7"/>
  <c r="P23" i="7"/>
  <c r="L23" i="7"/>
  <c r="J23" i="7"/>
  <c r="G23" i="7"/>
  <c r="D23" i="7"/>
  <c r="BY22" i="7"/>
  <c r="BU22" i="7"/>
  <c r="BQ22" i="7"/>
  <c r="BO22" i="7"/>
  <c r="BL22" i="7"/>
  <c r="BI22" i="7"/>
  <c r="BE22" i="7"/>
  <c r="BC22" i="7"/>
  <c r="AZ22" i="7"/>
  <c r="AW22" i="7"/>
  <c r="AS22" i="7"/>
  <c r="AQ22" i="7"/>
  <c r="AN22" i="7"/>
  <c r="AK22" i="7"/>
  <c r="AG22" i="7"/>
  <c r="AB22" i="7"/>
  <c r="X22" i="7"/>
  <c r="V22" i="7"/>
  <c r="S22" i="7"/>
  <c r="P22" i="7"/>
  <c r="L22" i="7"/>
  <c r="J22" i="7"/>
  <c r="G22" i="7"/>
  <c r="D22" i="7"/>
  <c r="BY21" i="7"/>
  <c r="BU21" i="7"/>
  <c r="BQ21" i="7"/>
  <c r="BO21" i="7"/>
  <c r="BL21" i="7"/>
  <c r="BI21" i="7"/>
  <c r="BE21" i="7"/>
  <c r="BC21" i="7"/>
  <c r="AZ21" i="7"/>
  <c r="AW21" i="7"/>
  <c r="AS21" i="7"/>
  <c r="AQ21" i="7"/>
  <c r="AN21" i="7"/>
  <c r="AK21" i="7"/>
  <c r="AG21" i="7"/>
  <c r="AB21" i="7"/>
  <c r="X21" i="7"/>
  <c r="V21" i="7"/>
  <c r="S21" i="7"/>
  <c r="P21" i="7"/>
  <c r="L21" i="7"/>
  <c r="J21" i="7"/>
  <c r="G21" i="7"/>
  <c r="D21" i="7"/>
  <c r="BY20" i="7"/>
  <c r="BU20" i="7"/>
  <c r="BQ20" i="7"/>
  <c r="BO20" i="7"/>
  <c r="BL20" i="7"/>
  <c r="BI20" i="7"/>
  <c r="BE20" i="7"/>
  <c r="BC20" i="7"/>
  <c r="AZ20" i="7"/>
  <c r="AW20" i="7"/>
  <c r="AS20" i="7"/>
  <c r="AQ20" i="7"/>
  <c r="AN20" i="7"/>
  <c r="AK20" i="7"/>
  <c r="AG20" i="7"/>
  <c r="AB20" i="7"/>
  <c r="X20" i="7"/>
  <c r="V20" i="7"/>
  <c r="S20" i="7"/>
  <c r="P20" i="7"/>
  <c r="L20" i="7"/>
  <c r="J20" i="7"/>
  <c r="G20" i="7"/>
  <c r="D20" i="7"/>
  <c r="BY19" i="7"/>
  <c r="BU19" i="7"/>
  <c r="BQ19" i="7"/>
  <c r="BO19" i="7"/>
  <c r="BL19" i="7"/>
  <c r="BI19" i="7"/>
  <c r="BE19" i="7"/>
  <c r="BC19" i="7"/>
  <c r="AZ19" i="7"/>
  <c r="AW19" i="7"/>
  <c r="AS19" i="7"/>
  <c r="AQ19" i="7"/>
  <c r="AN19" i="7"/>
  <c r="AK19" i="7"/>
  <c r="AG19" i="7"/>
  <c r="AB19" i="7"/>
  <c r="X19" i="7"/>
  <c r="V19" i="7"/>
  <c r="S19" i="7"/>
  <c r="P19" i="7"/>
  <c r="L19" i="7"/>
  <c r="J19" i="7"/>
  <c r="G19" i="7"/>
  <c r="D19" i="7"/>
  <c r="BY18" i="7"/>
  <c r="BU18" i="7"/>
  <c r="BQ18" i="7"/>
  <c r="BO18" i="7"/>
  <c r="BL18" i="7"/>
  <c r="BI18" i="7"/>
  <c r="BE18" i="7"/>
  <c r="BC18" i="7"/>
  <c r="AZ18" i="7"/>
  <c r="AW18" i="7"/>
  <c r="AS18" i="7"/>
  <c r="AQ18" i="7"/>
  <c r="AN18" i="7"/>
  <c r="AK18" i="7"/>
  <c r="AG18" i="7"/>
  <c r="AB18" i="7"/>
  <c r="X18" i="7"/>
  <c r="V18" i="7"/>
  <c r="S18" i="7"/>
  <c r="P18" i="7"/>
  <c r="L18" i="7"/>
  <c r="J18" i="7"/>
  <c r="G18" i="7"/>
  <c r="D18" i="7"/>
  <c r="BY17" i="7"/>
  <c r="BU17" i="7"/>
  <c r="BQ17" i="7"/>
  <c r="BO17" i="7"/>
  <c r="BI17" i="7"/>
  <c r="BE17" i="7"/>
  <c r="BC17" i="7"/>
  <c r="AZ17" i="7"/>
  <c r="AW17" i="7"/>
  <c r="AS17" i="7"/>
  <c r="AQ17" i="7"/>
  <c r="AN17" i="7"/>
  <c r="AK17" i="7"/>
  <c r="AG17" i="7"/>
  <c r="AB17" i="7"/>
  <c r="X17" i="7"/>
  <c r="V17" i="7"/>
  <c r="S17" i="7"/>
  <c r="P17" i="7"/>
  <c r="L17" i="7"/>
  <c r="J17" i="7"/>
  <c r="G17" i="7"/>
  <c r="D17" i="7"/>
  <c r="BY16" i="7"/>
  <c r="BU16" i="7"/>
  <c r="BQ16" i="7"/>
  <c r="BO16" i="7"/>
  <c r="BL16" i="7"/>
  <c r="BI16" i="7"/>
  <c r="BE16" i="7"/>
  <c r="BC16" i="7"/>
  <c r="AZ16" i="7"/>
  <c r="AW16" i="7"/>
  <c r="AS16" i="7"/>
  <c r="AQ16" i="7"/>
  <c r="AN16" i="7"/>
  <c r="AK16" i="7"/>
  <c r="AG16" i="7"/>
  <c r="AB16" i="7"/>
  <c r="X16" i="7"/>
  <c r="V16" i="7"/>
  <c r="S16" i="7"/>
  <c r="P16" i="7"/>
  <c r="L16" i="7"/>
  <c r="J16" i="7"/>
  <c r="G16" i="7"/>
  <c r="D16" i="7"/>
  <c r="BY15" i="7"/>
  <c r="BU15" i="7"/>
  <c r="BQ15" i="7"/>
  <c r="BO15" i="7"/>
  <c r="BL15" i="7"/>
  <c r="BI15" i="7"/>
  <c r="BE15" i="7"/>
  <c r="BC15" i="7"/>
  <c r="AZ15" i="7"/>
  <c r="AW15" i="7"/>
  <c r="AS15" i="7"/>
  <c r="AQ15" i="7"/>
  <c r="AN15" i="7"/>
  <c r="AK15" i="7"/>
  <c r="AG15" i="7"/>
  <c r="AB15" i="7"/>
  <c r="X15" i="7"/>
  <c r="V15" i="7"/>
  <c r="S15" i="7"/>
  <c r="P15" i="7"/>
  <c r="L15" i="7"/>
  <c r="J15" i="7"/>
  <c r="G15" i="7"/>
  <c r="D15" i="7"/>
  <c r="BY14" i="7"/>
  <c r="BU14" i="7"/>
  <c r="BQ14" i="7"/>
  <c r="BO14" i="7"/>
  <c r="BL14" i="7"/>
  <c r="BI14" i="7"/>
  <c r="BE14" i="7"/>
  <c r="BC14" i="7"/>
  <c r="AZ14" i="7"/>
  <c r="AW14" i="7"/>
  <c r="AS14" i="7"/>
  <c r="AQ14" i="7"/>
  <c r="AN14" i="7"/>
  <c r="AK14" i="7"/>
  <c r="AG14" i="7"/>
  <c r="AB14" i="7"/>
  <c r="X14" i="7"/>
  <c r="V14" i="7"/>
  <c r="S14" i="7"/>
  <c r="P14" i="7"/>
  <c r="L14" i="7"/>
  <c r="J14" i="7"/>
  <c r="G14" i="7"/>
  <c r="D14" i="7"/>
  <c r="BY13" i="7"/>
  <c r="BU13" i="7"/>
  <c r="BQ13" i="7"/>
  <c r="BO13" i="7"/>
  <c r="BL13" i="7"/>
  <c r="BI13" i="7"/>
  <c r="BE13" i="7"/>
  <c r="BC13" i="7"/>
  <c r="AZ13" i="7"/>
  <c r="AW13" i="7"/>
  <c r="AS13" i="7"/>
  <c r="AQ13" i="7"/>
  <c r="AN13" i="7"/>
  <c r="AK13" i="7"/>
  <c r="AG13" i="7"/>
  <c r="AB13" i="7"/>
  <c r="X13" i="7"/>
  <c r="V13" i="7"/>
  <c r="S13" i="7"/>
  <c r="P13" i="7"/>
  <c r="L13" i="7"/>
  <c r="J13" i="7"/>
  <c r="G13" i="7"/>
  <c r="D13" i="7"/>
  <c r="BY12" i="7"/>
  <c r="BU12" i="7"/>
  <c r="BQ12" i="7"/>
  <c r="BO12" i="7"/>
  <c r="BL12" i="7"/>
  <c r="BI12" i="7"/>
  <c r="BE12" i="7"/>
  <c r="BC12" i="7"/>
  <c r="AZ12" i="7"/>
  <c r="AW12" i="7"/>
  <c r="AS12" i="7"/>
  <c r="AQ12" i="7"/>
  <c r="AN12" i="7"/>
  <c r="AK12" i="7"/>
  <c r="AG12" i="7"/>
  <c r="AB12" i="7"/>
  <c r="X12" i="7"/>
  <c r="V12" i="7"/>
  <c r="S12" i="7"/>
  <c r="P12" i="7"/>
  <c r="L12" i="7"/>
  <c r="J12" i="7"/>
  <c r="G12" i="7"/>
  <c r="D12" i="7"/>
  <c r="BY11" i="7"/>
  <c r="BU11" i="7"/>
  <c r="BQ11" i="7"/>
  <c r="BO11" i="7"/>
  <c r="BL11" i="7"/>
  <c r="BI11" i="7"/>
  <c r="BE11" i="7"/>
  <c r="BC11" i="7"/>
  <c r="AZ11" i="7"/>
  <c r="AW11" i="7"/>
  <c r="AS11" i="7"/>
  <c r="AQ11" i="7"/>
  <c r="AN11" i="7"/>
  <c r="AK11" i="7"/>
  <c r="AG11" i="7"/>
  <c r="AB11" i="7"/>
  <c r="X11" i="7"/>
  <c r="V11" i="7"/>
  <c r="S11" i="7"/>
  <c r="P11" i="7"/>
  <c r="L11" i="7"/>
  <c r="J11" i="7"/>
  <c r="G11" i="7"/>
  <c r="D11" i="7"/>
  <c r="BY10" i="7"/>
  <c r="BU10" i="7"/>
  <c r="BQ10" i="7"/>
  <c r="BO10" i="7"/>
  <c r="BI10" i="7"/>
  <c r="BE10" i="7"/>
  <c r="BC10" i="7"/>
  <c r="AZ10" i="7"/>
  <c r="AW10" i="7"/>
  <c r="AS10" i="7"/>
  <c r="AQ10" i="7"/>
  <c r="AN10" i="7"/>
  <c r="AK10" i="7"/>
  <c r="AG10" i="7"/>
  <c r="AB10" i="7"/>
  <c r="X10" i="7"/>
  <c r="V10" i="7"/>
  <c r="S10" i="7"/>
  <c r="P10" i="7"/>
  <c r="L10" i="7"/>
  <c r="J10" i="7"/>
  <c r="G10" i="7"/>
  <c r="D10" i="7"/>
  <c r="BY9" i="7"/>
  <c r="BU9" i="7"/>
  <c r="BQ9" i="7"/>
  <c r="BO9" i="7"/>
  <c r="BL9" i="7"/>
  <c r="BI9" i="7"/>
  <c r="BE9" i="7"/>
  <c r="BC9" i="7"/>
  <c r="AZ9" i="7"/>
  <c r="AW9" i="7"/>
  <c r="AS9" i="7"/>
  <c r="AQ9" i="7"/>
  <c r="AN9" i="7"/>
  <c r="AK9" i="7"/>
  <c r="AG9" i="7"/>
  <c r="AB9" i="7"/>
  <c r="X9" i="7"/>
  <c r="V9" i="7"/>
  <c r="S9" i="7"/>
  <c r="P9" i="7"/>
  <c r="L9" i="7"/>
  <c r="J9" i="7"/>
  <c r="G9" i="7"/>
  <c r="D9" i="7"/>
  <c r="BY8" i="7"/>
  <c r="BU8" i="7"/>
  <c r="BQ8" i="7"/>
  <c r="BO8" i="7"/>
  <c r="BL8" i="7"/>
  <c r="BI8" i="7"/>
  <c r="BE8" i="7"/>
  <c r="BC8" i="7"/>
  <c r="AZ8" i="7"/>
  <c r="AW8" i="7"/>
  <c r="AS8" i="7"/>
  <c r="AQ8" i="7"/>
  <c r="AN8" i="7"/>
  <c r="AK8" i="7"/>
  <c r="AG8" i="7"/>
  <c r="AB8" i="7"/>
  <c r="X8" i="7"/>
  <c r="V8" i="7"/>
  <c r="S8" i="7"/>
  <c r="P8" i="7"/>
  <c r="L8" i="7"/>
  <c r="J8" i="7"/>
  <c r="G8" i="7"/>
  <c r="D8" i="7"/>
  <c r="BY7" i="7"/>
  <c r="BU7" i="7"/>
  <c r="BQ7" i="7"/>
  <c r="BO7" i="7"/>
  <c r="BL7" i="7"/>
  <c r="BI7" i="7"/>
  <c r="BE7" i="7"/>
  <c r="BC7" i="7"/>
  <c r="AZ7" i="7"/>
  <c r="AW7" i="7"/>
  <c r="AS7" i="7"/>
  <c r="AQ7" i="7"/>
  <c r="AN7" i="7"/>
  <c r="AK7" i="7"/>
  <c r="AG7" i="7"/>
  <c r="AB7" i="7"/>
  <c r="X7" i="7"/>
  <c r="V7" i="7"/>
  <c r="S7" i="7"/>
  <c r="P7" i="7"/>
  <c r="L7" i="7"/>
  <c r="J7" i="7"/>
  <c r="G7" i="7"/>
  <c r="D7" i="7"/>
  <c r="BY6" i="7"/>
  <c r="BU6" i="7"/>
  <c r="BQ6" i="7"/>
  <c r="BO6" i="7"/>
  <c r="BL6" i="7"/>
  <c r="BI6" i="7"/>
  <c r="BE6" i="7"/>
  <c r="BC6" i="7"/>
  <c r="AZ6" i="7"/>
  <c r="AW6" i="7"/>
  <c r="AS6" i="7"/>
  <c r="AQ6" i="7"/>
  <c r="AN6" i="7"/>
  <c r="AK6" i="7"/>
  <c r="AG6" i="7"/>
  <c r="AB6" i="7"/>
  <c r="X6" i="7"/>
  <c r="V6" i="7"/>
  <c r="S6" i="7"/>
  <c r="P6" i="7"/>
  <c r="L6" i="7"/>
  <c r="J6" i="7"/>
  <c r="G6" i="7"/>
  <c r="D6" i="7"/>
  <c r="EU37" i="6"/>
  <c r="ET37" i="6"/>
  <c r="ES37" i="6"/>
  <c r="ER37" i="6"/>
  <c r="EP37" i="6"/>
  <c r="EQ37" i="6" s="1"/>
  <c r="EO37" i="6"/>
  <c r="EM37" i="6"/>
  <c r="EL37" i="6"/>
  <c r="EI37" i="6"/>
  <c r="EJ37" i="6" s="1"/>
  <c r="EH37" i="6"/>
  <c r="EG37" i="6"/>
  <c r="EF37" i="6"/>
  <c r="ED37" i="6"/>
  <c r="EE37" i="6" s="1"/>
  <c r="EC37" i="6"/>
  <c r="EA37" i="6"/>
  <c r="DZ37" i="6"/>
  <c r="DV37" i="6"/>
  <c r="DT37" i="6"/>
  <c r="DS37" i="6"/>
  <c r="DQ37" i="6"/>
  <c r="DP37" i="6"/>
  <c r="DW37" i="6" s="1"/>
  <c r="DO37" i="6"/>
  <c r="DN37" i="6"/>
  <c r="DM37" i="6"/>
  <c r="DJ37" i="6"/>
  <c r="DH37" i="6"/>
  <c r="DG37" i="6"/>
  <c r="DK37" i="6" s="1"/>
  <c r="DE37" i="6"/>
  <c r="DF37" i="6" s="1"/>
  <c r="DD37" i="6"/>
  <c r="DB37" i="6"/>
  <c r="DC37" i="6" s="1"/>
  <c r="DA37" i="6"/>
  <c r="CX37" i="6"/>
  <c r="CV37" i="6"/>
  <c r="CW37" i="6" s="1"/>
  <c r="CU37" i="6"/>
  <c r="CS37" i="6"/>
  <c r="CT37" i="6" s="1"/>
  <c r="CR37" i="6"/>
  <c r="CO37" i="6"/>
  <c r="CM37" i="6"/>
  <c r="CL37" i="6"/>
  <c r="CK37" i="6"/>
  <c r="CJ37" i="6"/>
  <c r="CI37" i="6"/>
  <c r="CG37" i="6"/>
  <c r="CH37" i="6" s="1"/>
  <c r="CF37" i="6"/>
  <c r="CC37" i="6"/>
  <c r="CB37" i="6"/>
  <c r="CD37" i="6" s="1"/>
  <c r="BZ37" i="6"/>
  <c r="CA37" i="6" s="1"/>
  <c r="BY37" i="6"/>
  <c r="BW37" i="6"/>
  <c r="BV37" i="6"/>
  <c r="BT37" i="6"/>
  <c r="BU37" i="6" s="1"/>
  <c r="BS37" i="6"/>
  <c r="BQ37" i="6"/>
  <c r="BR37" i="6" s="1"/>
  <c r="BP37" i="6"/>
  <c r="BN37" i="6"/>
  <c r="BO37" i="6" s="1"/>
  <c r="BM37" i="6"/>
  <c r="BJ37" i="6"/>
  <c r="BK37" i="6" s="1"/>
  <c r="BI37" i="6"/>
  <c r="BF37" i="6"/>
  <c r="BE37" i="6"/>
  <c r="BC37" i="6"/>
  <c r="BB37" i="6"/>
  <c r="AZ37" i="6"/>
  <c r="AY37" i="6"/>
  <c r="AX37" i="6"/>
  <c r="AV37" i="6"/>
  <c r="AW37" i="6" s="1"/>
  <c r="AU37" i="6"/>
  <c r="AR37" i="6"/>
  <c r="AQ37" i="6"/>
  <c r="AO37" i="6"/>
  <c r="AN37" i="6"/>
  <c r="AL37" i="6"/>
  <c r="AK37" i="6"/>
  <c r="AJ37" i="6"/>
  <c r="AH37" i="6"/>
  <c r="AG37" i="6"/>
  <c r="AI37" i="6" s="1"/>
  <c r="AE37" i="6"/>
  <c r="AD37" i="6"/>
  <c r="AA37" i="6"/>
  <c r="Z37" i="6"/>
  <c r="AB37" i="6" s="1"/>
  <c r="W37" i="6"/>
  <c r="V37" i="6"/>
  <c r="T37" i="6"/>
  <c r="S37" i="6"/>
  <c r="R37" i="6"/>
  <c r="O37" i="6"/>
  <c r="M37" i="6"/>
  <c r="L37" i="6"/>
  <c r="N37" i="6" s="1"/>
  <c r="J37" i="6"/>
  <c r="I37" i="6"/>
  <c r="F37" i="6"/>
  <c r="E37" i="6"/>
  <c r="C37" i="6"/>
  <c r="D37" i="6" s="1"/>
  <c r="B37" i="6"/>
  <c r="EV36" i="6"/>
  <c r="ET36" i="6"/>
  <c r="EQ36" i="6"/>
  <c r="EN36" i="6"/>
  <c r="EJ36" i="6"/>
  <c r="EH36" i="6"/>
  <c r="EE36" i="6"/>
  <c r="EB36" i="6"/>
  <c r="DW36" i="6"/>
  <c r="DU36" i="6"/>
  <c r="DR36" i="6"/>
  <c r="DO36" i="6"/>
  <c r="DK36" i="6"/>
  <c r="DI36" i="6"/>
  <c r="DF36" i="6"/>
  <c r="DC36" i="6"/>
  <c r="CY36" i="6"/>
  <c r="CW36" i="6"/>
  <c r="CT36" i="6"/>
  <c r="CP36" i="6"/>
  <c r="CN36" i="6"/>
  <c r="CK36" i="6"/>
  <c r="CH36" i="6"/>
  <c r="CD36" i="6"/>
  <c r="CA36" i="6"/>
  <c r="BX36" i="6"/>
  <c r="BU36" i="6"/>
  <c r="BR36" i="6"/>
  <c r="BO36" i="6"/>
  <c r="BK36" i="6"/>
  <c r="BG36" i="6"/>
  <c r="BD36" i="6"/>
  <c r="AZ36" i="6"/>
  <c r="AW36" i="6"/>
  <c r="AS36" i="6"/>
  <c r="AP36" i="6"/>
  <c r="AL36" i="6"/>
  <c r="AI36" i="6"/>
  <c r="AF36" i="6"/>
  <c r="AB36" i="6"/>
  <c r="X36" i="6"/>
  <c r="T36" i="6"/>
  <c r="P36" i="6"/>
  <c r="N36" i="6"/>
  <c r="K36" i="6"/>
  <c r="G36" i="6"/>
  <c r="D36" i="6"/>
  <c r="EV35" i="6"/>
  <c r="ET35" i="6"/>
  <c r="EQ35" i="6"/>
  <c r="EN35" i="6"/>
  <c r="EJ35" i="6"/>
  <c r="EH35" i="6"/>
  <c r="EE35" i="6"/>
  <c r="EB35" i="6"/>
  <c r="DW35" i="6"/>
  <c r="DU35" i="6"/>
  <c r="DR35" i="6"/>
  <c r="DO35" i="6"/>
  <c r="DK35" i="6"/>
  <c r="DI35" i="6"/>
  <c r="DF35" i="6"/>
  <c r="DC35" i="6"/>
  <c r="CY35" i="6"/>
  <c r="CW35" i="6"/>
  <c r="CT35" i="6"/>
  <c r="CP35" i="6"/>
  <c r="CN35" i="6"/>
  <c r="CK35" i="6"/>
  <c r="CH35" i="6"/>
  <c r="CD35" i="6"/>
  <c r="CA35" i="6"/>
  <c r="BX35" i="6"/>
  <c r="BU35" i="6"/>
  <c r="BR35" i="6"/>
  <c r="BO35" i="6"/>
  <c r="BK35" i="6"/>
  <c r="BG35" i="6"/>
  <c r="BD35" i="6"/>
  <c r="AZ35" i="6"/>
  <c r="AW35" i="6"/>
  <c r="AS35" i="6"/>
  <c r="AP35" i="6"/>
  <c r="AL35" i="6"/>
  <c r="AI35" i="6"/>
  <c r="AF35" i="6"/>
  <c r="AB35" i="6"/>
  <c r="X35" i="6"/>
  <c r="T35" i="6"/>
  <c r="P35" i="6"/>
  <c r="N35" i="6"/>
  <c r="K35" i="6"/>
  <c r="G35" i="6"/>
  <c r="D35" i="6"/>
  <c r="EV34" i="6"/>
  <c r="ET34" i="6"/>
  <c r="EQ34" i="6"/>
  <c r="EN34" i="6"/>
  <c r="EJ34" i="6"/>
  <c r="EH34" i="6"/>
  <c r="EE34" i="6"/>
  <c r="EB34" i="6"/>
  <c r="DW34" i="6"/>
  <c r="DU34" i="6"/>
  <c r="DR34" i="6"/>
  <c r="DO34" i="6"/>
  <c r="DK34" i="6"/>
  <c r="DI34" i="6"/>
  <c r="DF34" i="6"/>
  <c r="DC34" i="6"/>
  <c r="CY34" i="6"/>
  <c r="CW34" i="6"/>
  <c r="CT34" i="6"/>
  <c r="CP34" i="6"/>
  <c r="CN34" i="6"/>
  <c r="CK34" i="6"/>
  <c r="CH34" i="6"/>
  <c r="CD34" i="6"/>
  <c r="CA34" i="6"/>
  <c r="BX34" i="6"/>
  <c r="BU34" i="6"/>
  <c r="BR34" i="6"/>
  <c r="BO34" i="6"/>
  <c r="BK34" i="6"/>
  <c r="BG34" i="6"/>
  <c r="BD34" i="6"/>
  <c r="AZ34" i="6"/>
  <c r="AW34" i="6"/>
  <c r="AS34" i="6"/>
  <c r="AP34" i="6"/>
  <c r="AL34" i="6"/>
  <c r="AI34" i="6"/>
  <c r="AF34" i="6"/>
  <c r="AB34" i="6"/>
  <c r="X34" i="6"/>
  <c r="T34" i="6"/>
  <c r="P34" i="6"/>
  <c r="N34" i="6"/>
  <c r="K34" i="6"/>
  <c r="G34" i="6"/>
  <c r="D34" i="6"/>
  <c r="EV33" i="6"/>
  <c r="ET33" i="6"/>
  <c r="EQ33" i="6"/>
  <c r="EN33" i="6"/>
  <c r="EJ33" i="6"/>
  <c r="EH33" i="6"/>
  <c r="EE33" i="6"/>
  <c r="EB33" i="6"/>
  <c r="DW33" i="6"/>
  <c r="DU33" i="6"/>
  <c r="DR33" i="6"/>
  <c r="DO33" i="6"/>
  <c r="DK33" i="6"/>
  <c r="DI33" i="6"/>
  <c r="DF33" i="6"/>
  <c r="DC33" i="6"/>
  <c r="CY33" i="6"/>
  <c r="CW33" i="6"/>
  <c r="CT33" i="6"/>
  <c r="CP33" i="6"/>
  <c r="CN33" i="6"/>
  <c r="CK33" i="6"/>
  <c r="CH33" i="6"/>
  <c r="CD33" i="6"/>
  <c r="CA33" i="6"/>
  <c r="BX33" i="6"/>
  <c r="BU33" i="6"/>
  <c r="BR33" i="6"/>
  <c r="BO33" i="6"/>
  <c r="BK33" i="6"/>
  <c r="BG33" i="6"/>
  <c r="BD33" i="6"/>
  <c r="AZ33" i="6"/>
  <c r="AW33" i="6"/>
  <c r="AS33" i="6"/>
  <c r="AP33" i="6"/>
  <c r="AL33" i="6"/>
  <c r="AI33" i="6"/>
  <c r="AF33" i="6"/>
  <c r="AB33" i="6"/>
  <c r="X33" i="6"/>
  <c r="T33" i="6"/>
  <c r="P33" i="6"/>
  <c r="N33" i="6"/>
  <c r="K33" i="6"/>
  <c r="G33" i="6"/>
  <c r="D33" i="6"/>
  <c r="EV32" i="6"/>
  <c r="ET32" i="6"/>
  <c r="EQ32" i="6"/>
  <c r="EN32" i="6"/>
  <c r="EJ32" i="6"/>
  <c r="EH32" i="6"/>
  <c r="EE32" i="6"/>
  <c r="EB32" i="6"/>
  <c r="DW32" i="6"/>
  <c r="DU32" i="6"/>
  <c r="DR32" i="6"/>
  <c r="DO32" i="6"/>
  <c r="DK32" i="6"/>
  <c r="DI32" i="6"/>
  <c r="DF32" i="6"/>
  <c r="DC32" i="6"/>
  <c r="CY32" i="6"/>
  <c r="CW32" i="6"/>
  <c r="CT32" i="6"/>
  <c r="CP32" i="6"/>
  <c r="CN32" i="6"/>
  <c r="CK32" i="6"/>
  <c r="CH32" i="6"/>
  <c r="CD32" i="6"/>
  <c r="CA32" i="6"/>
  <c r="BX32" i="6"/>
  <c r="BU32" i="6"/>
  <c r="BR32" i="6"/>
  <c r="BO32" i="6"/>
  <c r="BK32" i="6"/>
  <c r="BG32" i="6"/>
  <c r="BD32" i="6"/>
  <c r="AZ32" i="6"/>
  <c r="AW32" i="6"/>
  <c r="AS32" i="6"/>
  <c r="AP32" i="6"/>
  <c r="AL32" i="6"/>
  <c r="AI32" i="6"/>
  <c r="AF32" i="6"/>
  <c r="AB32" i="6"/>
  <c r="X32" i="6"/>
  <c r="T32" i="6"/>
  <c r="P32" i="6"/>
  <c r="N32" i="6"/>
  <c r="K32" i="6"/>
  <c r="G32" i="6"/>
  <c r="D32" i="6"/>
  <c r="EV31" i="6"/>
  <c r="ET31" i="6"/>
  <c r="EQ31" i="6"/>
  <c r="EN31" i="6"/>
  <c r="EJ31" i="6"/>
  <c r="EH31" i="6"/>
  <c r="EE31" i="6"/>
  <c r="EB31" i="6"/>
  <c r="DW31" i="6"/>
  <c r="DU31" i="6"/>
  <c r="DR31" i="6"/>
  <c r="DO31" i="6"/>
  <c r="DK31" i="6"/>
  <c r="DI31" i="6"/>
  <c r="DF31" i="6"/>
  <c r="DC31" i="6"/>
  <c r="CY31" i="6"/>
  <c r="CW31" i="6"/>
  <c r="CT31" i="6"/>
  <c r="CP31" i="6"/>
  <c r="CN31" i="6"/>
  <c r="CK31" i="6"/>
  <c r="CH31" i="6"/>
  <c r="CD31" i="6"/>
  <c r="CA31" i="6"/>
  <c r="BX31" i="6"/>
  <c r="BU31" i="6"/>
  <c r="BR31" i="6"/>
  <c r="BO31" i="6"/>
  <c r="BK31" i="6"/>
  <c r="BG31" i="6"/>
  <c r="BD31" i="6"/>
  <c r="AZ31" i="6"/>
  <c r="AW31" i="6"/>
  <c r="AS31" i="6"/>
  <c r="AP31" i="6"/>
  <c r="AL31" i="6"/>
  <c r="AI31" i="6"/>
  <c r="AF31" i="6"/>
  <c r="AB31" i="6"/>
  <c r="X31" i="6"/>
  <c r="T31" i="6"/>
  <c r="P31" i="6"/>
  <c r="N31" i="6"/>
  <c r="K31" i="6"/>
  <c r="G31" i="6"/>
  <c r="D31" i="6"/>
  <c r="EV30" i="6"/>
  <c r="ET30" i="6"/>
  <c r="EQ30" i="6"/>
  <c r="EN30" i="6"/>
  <c r="EJ30" i="6"/>
  <c r="EH30" i="6"/>
  <c r="EE30" i="6"/>
  <c r="EB30" i="6"/>
  <c r="DW30" i="6"/>
  <c r="DU30" i="6"/>
  <c r="DR30" i="6"/>
  <c r="DO30" i="6"/>
  <c r="DK30" i="6"/>
  <c r="DI30" i="6"/>
  <c r="DF30" i="6"/>
  <c r="DC30" i="6"/>
  <c r="CY30" i="6"/>
  <c r="CW30" i="6"/>
  <c r="CT30" i="6"/>
  <c r="CP30" i="6"/>
  <c r="CN30" i="6"/>
  <c r="CK30" i="6"/>
  <c r="CH30" i="6"/>
  <c r="CD30" i="6"/>
  <c r="CA30" i="6"/>
  <c r="BX30" i="6"/>
  <c r="BU30" i="6"/>
  <c r="BR30" i="6"/>
  <c r="BO30" i="6"/>
  <c r="BK30" i="6"/>
  <c r="BG30" i="6"/>
  <c r="BD30" i="6"/>
  <c r="AZ30" i="6"/>
  <c r="AW30" i="6"/>
  <c r="AS30" i="6"/>
  <c r="AP30" i="6"/>
  <c r="AL30" i="6"/>
  <c r="AI30" i="6"/>
  <c r="AF30" i="6"/>
  <c r="AB30" i="6"/>
  <c r="X30" i="6"/>
  <c r="T30" i="6"/>
  <c r="P30" i="6"/>
  <c r="N30" i="6"/>
  <c r="K30" i="6"/>
  <c r="G30" i="6"/>
  <c r="D30" i="6"/>
  <c r="EV29" i="6"/>
  <c r="ET29" i="6"/>
  <c r="EQ29" i="6"/>
  <c r="EN29" i="6"/>
  <c r="EJ29" i="6"/>
  <c r="EH29" i="6"/>
  <c r="EE29" i="6"/>
  <c r="EB29" i="6"/>
  <c r="DW29" i="6"/>
  <c r="DU29" i="6"/>
  <c r="DR29" i="6"/>
  <c r="DO29" i="6"/>
  <c r="DK29" i="6"/>
  <c r="DI29" i="6"/>
  <c r="DF29" i="6"/>
  <c r="DC29" i="6"/>
  <c r="CY29" i="6"/>
  <c r="CW29" i="6"/>
  <c r="CT29" i="6"/>
  <c r="CP29" i="6"/>
  <c r="CN29" i="6"/>
  <c r="CK29" i="6"/>
  <c r="CH29" i="6"/>
  <c r="CD29" i="6"/>
  <c r="CA29" i="6"/>
  <c r="BX29" i="6"/>
  <c r="BU29" i="6"/>
  <c r="BR29" i="6"/>
  <c r="BO29" i="6"/>
  <c r="BK29" i="6"/>
  <c r="BG29" i="6"/>
  <c r="BD29" i="6"/>
  <c r="AZ29" i="6"/>
  <c r="AW29" i="6"/>
  <c r="AS29" i="6"/>
  <c r="AP29" i="6"/>
  <c r="AL29" i="6"/>
  <c r="AI29" i="6"/>
  <c r="AF29" i="6"/>
  <c r="AB29" i="6"/>
  <c r="X29" i="6"/>
  <c r="T29" i="6"/>
  <c r="P29" i="6"/>
  <c r="N29" i="6"/>
  <c r="K29" i="6"/>
  <c r="G29" i="6"/>
  <c r="D29" i="6"/>
  <c r="EV28" i="6"/>
  <c r="ET28" i="6"/>
  <c r="EQ28" i="6"/>
  <c r="EN28" i="6"/>
  <c r="EJ28" i="6"/>
  <c r="EH28" i="6"/>
  <c r="EE28" i="6"/>
  <c r="EB28" i="6"/>
  <c r="DW28" i="6"/>
  <c r="DU28" i="6"/>
  <c r="DR28" i="6"/>
  <c r="DO28" i="6"/>
  <c r="DK28" i="6"/>
  <c r="DI28" i="6"/>
  <c r="DF28" i="6"/>
  <c r="DC28" i="6"/>
  <c r="CY28" i="6"/>
  <c r="CW28" i="6"/>
  <c r="CT28" i="6"/>
  <c r="CP28" i="6"/>
  <c r="CN28" i="6"/>
  <c r="CK28" i="6"/>
  <c r="CH28" i="6"/>
  <c r="CD28" i="6"/>
  <c r="CA28" i="6"/>
  <c r="BX28" i="6"/>
  <c r="BU28" i="6"/>
  <c r="BR28" i="6"/>
  <c r="BO28" i="6"/>
  <c r="BK28" i="6"/>
  <c r="BG28" i="6"/>
  <c r="BD28" i="6"/>
  <c r="AZ28" i="6"/>
  <c r="AW28" i="6"/>
  <c r="AS28" i="6"/>
  <c r="AP28" i="6"/>
  <c r="AL28" i="6"/>
  <c r="AI28" i="6"/>
  <c r="AF28" i="6"/>
  <c r="AB28" i="6"/>
  <c r="X28" i="6"/>
  <c r="T28" i="6"/>
  <c r="P28" i="6"/>
  <c r="N28" i="6"/>
  <c r="K28" i="6"/>
  <c r="G28" i="6"/>
  <c r="D28" i="6"/>
  <c r="EV27" i="6"/>
  <c r="ET27" i="6"/>
  <c r="EQ27" i="6"/>
  <c r="EN27" i="6"/>
  <c r="EJ27" i="6"/>
  <c r="EH27" i="6"/>
  <c r="EE27" i="6"/>
  <c r="EB27" i="6"/>
  <c r="DW27" i="6"/>
  <c r="DU27" i="6"/>
  <c r="DR27" i="6"/>
  <c r="DO27" i="6"/>
  <c r="DK27" i="6"/>
  <c r="DI27" i="6"/>
  <c r="DF27" i="6"/>
  <c r="DC27" i="6"/>
  <c r="CY27" i="6"/>
  <c r="CW27" i="6"/>
  <c r="CT27" i="6"/>
  <c r="CP27" i="6"/>
  <c r="CN27" i="6"/>
  <c r="CK27" i="6"/>
  <c r="CH27" i="6"/>
  <c r="CD27" i="6"/>
  <c r="CA27" i="6"/>
  <c r="BX27" i="6"/>
  <c r="BU27" i="6"/>
  <c r="BR27" i="6"/>
  <c r="BO27" i="6"/>
  <c r="BK27" i="6"/>
  <c r="BG27" i="6"/>
  <c r="BD27" i="6"/>
  <c r="AZ27" i="6"/>
  <c r="AW27" i="6"/>
  <c r="AS27" i="6"/>
  <c r="AP27" i="6"/>
  <c r="AL27" i="6"/>
  <c r="AI27" i="6"/>
  <c r="AF27" i="6"/>
  <c r="AB27" i="6"/>
  <c r="X27" i="6"/>
  <c r="T27" i="6"/>
  <c r="P27" i="6"/>
  <c r="N27" i="6"/>
  <c r="K27" i="6"/>
  <c r="G27" i="6"/>
  <c r="D27" i="6"/>
  <c r="EV26" i="6"/>
  <c r="ET26" i="6"/>
  <c r="EQ26" i="6"/>
  <c r="EN26" i="6"/>
  <c r="EJ26" i="6"/>
  <c r="EH26" i="6"/>
  <c r="EE26" i="6"/>
  <c r="EB26" i="6"/>
  <c r="DW26" i="6"/>
  <c r="DU26" i="6"/>
  <c r="DR26" i="6"/>
  <c r="DO26" i="6"/>
  <c r="DK26" i="6"/>
  <c r="DI26" i="6"/>
  <c r="DF26" i="6"/>
  <c r="DC26" i="6"/>
  <c r="CY26" i="6"/>
  <c r="CW26" i="6"/>
  <c r="CT26" i="6"/>
  <c r="CP26" i="6"/>
  <c r="CN26" i="6"/>
  <c r="CK26" i="6"/>
  <c r="CH26" i="6"/>
  <c r="CD26" i="6"/>
  <c r="CA26" i="6"/>
  <c r="BX26" i="6"/>
  <c r="BU26" i="6"/>
  <c r="BR26" i="6"/>
  <c r="BO26" i="6"/>
  <c r="BK26" i="6"/>
  <c r="BG26" i="6"/>
  <c r="BD26" i="6"/>
  <c r="AZ26" i="6"/>
  <c r="AW26" i="6"/>
  <c r="AS26" i="6"/>
  <c r="AP26" i="6"/>
  <c r="AL26" i="6"/>
  <c r="AI26" i="6"/>
  <c r="AF26" i="6"/>
  <c r="AB26" i="6"/>
  <c r="X26" i="6"/>
  <c r="T26" i="6"/>
  <c r="P26" i="6"/>
  <c r="N26" i="6"/>
  <c r="K26" i="6"/>
  <c r="G26" i="6"/>
  <c r="D26" i="6"/>
  <c r="EV25" i="6"/>
  <c r="ET25" i="6"/>
  <c r="EQ25" i="6"/>
  <c r="EN25" i="6"/>
  <c r="EJ25" i="6"/>
  <c r="EH25" i="6"/>
  <c r="EE25" i="6"/>
  <c r="EB25" i="6"/>
  <c r="DW25" i="6"/>
  <c r="DU25" i="6"/>
  <c r="DR25" i="6"/>
  <c r="DO25" i="6"/>
  <c r="DK25" i="6"/>
  <c r="DI25" i="6"/>
  <c r="DF25" i="6"/>
  <c r="DC25" i="6"/>
  <c r="CY25" i="6"/>
  <c r="CW25" i="6"/>
  <c r="CT25" i="6"/>
  <c r="CP25" i="6"/>
  <c r="CN25" i="6"/>
  <c r="CK25" i="6"/>
  <c r="CH25" i="6"/>
  <c r="CD25" i="6"/>
  <c r="CA25" i="6"/>
  <c r="BX25" i="6"/>
  <c r="BU25" i="6"/>
  <c r="BR25" i="6"/>
  <c r="BO25" i="6"/>
  <c r="BK25" i="6"/>
  <c r="BG25" i="6"/>
  <c r="BD25" i="6"/>
  <c r="AZ25" i="6"/>
  <c r="AW25" i="6"/>
  <c r="AS25" i="6"/>
  <c r="AP25" i="6"/>
  <c r="AL25" i="6"/>
  <c r="AI25" i="6"/>
  <c r="AF25" i="6"/>
  <c r="AB25" i="6"/>
  <c r="X25" i="6"/>
  <c r="T25" i="6"/>
  <c r="P25" i="6"/>
  <c r="N25" i="6"/>
  <c r="K25" i="6"/>
  <c r="G25" i="6"/>
  <c r="D25" i="6"/>
  <c r="EV24" i="6"/>
  <c r="ET24" i="6"/>
  <c r="EQ24" i="6"/>
  <c r="EN24" i="6"/>
  <c r="EJ24" i="6"/>
  <c r="EH24" i="6"/>
  <c r="EE24" i="6"/>
  <c r="EB24" i="6"/>
  <c r="DW24" i="6"/>
  <c r="DU24" i="6"/>
  <c r="DR24" i="6"/>
  <c r="DO24" i="6"/>
  <c r="DK24" i="6"/>
  <c r="DI24" i="6"/>
  <c r="DF24" i="6"/>
  <c r="DC24" i="6"/>
  <c r="CY24" i="6"/>
  <c r="CW24" i="6"/>
  <c r="CT24" i="6"/>
  <c r="CP24" i="6"/>
  <c r="CN24" i="6"/>
  <c r="CH24" i="6"/>
  <c r="CD24" i="6"/>
  <c r="CA24" i="6"/>
  <c r="BX24" i="6"/>
  <c r="BU24" i="6"/>
  <c r="BR24" i="6"/>
  <c r="BO24" i="6"/>
  <c r="BK24" i="6"/>
  <c r="BG24" i="6"/>
  <c r="BD24" i="6"/>
  <c r="AZ24" i="6"/>
  <c r="AW24" i="6"/>
  <c r="AS24" i="6"/>
  <c r="AP24" i="6"/>
  <c r="AL24" i="6"/>
  <c r="AI24" i="6"/>
  <c r="AF24" i="6"/>
  <c r="AB24" i="6"/>
  <c r="X24" i="6"/>
  <c r="T24" i="6"/>
  <c r="P24" i="6"/>
  <c r="N24" i="6"/>
  <c r="K24" i="6"/>
  <c r="G24" i="6"/>
  <c r="D24" i="6"/>
  <c r="EV23" i="6"/>
  <c r="ET23" i="6"/>
  <c r="EQ23" i="6"/>
  <c r="EN23" i="6"/>
  <c r="EJ23" i="6"/>
  <c r="EH23" i="6"/>
  <c r="EE23" i="6"/>
  <c r="EB23" i="6"/>
  <c r="DW23" i="6"/>
  <c r="DU23" i="6"/>
  <c r="DR23" i="6"/>
  <c r="DO23" i="6"/>
  <c r="DK23" i="6"/>
  <c r="DI23" i="6"/>
  <c r="DF23" i="6"/>
  <c r="DC23" i="6"/>
  <c r="CY23" i="6"/>
  <c r="CW23" i="6"/>
  <c r="CT23" i="6"/>
  <c r="CN23" i="6"/>
  <c r="CK23" i="6"/>
  <c r="CH23" i="6"/>
  <c r="CD23" i="6"/>
  <c r="CA23" i="6"/>
  <c r="BX23" i="6"/>
  <c r="BU23" i="6"/>
  <c r="BR23" i="6"/>
  <c r="BO23" i="6"/>
  <c r="BK23" i="6"/>
  <c r="BG23" i="6"/>
  <c r="BD23" i="6"/>
  <c r="AZ23" i="6"/>
  <c r="AW23" i="6"/>
  <c r="AS23" i="6"/>
  <c r="AP23" i="6"/>
  <c r="AL23" i="6"/>
  <c r="AI23" i="6"/>
  <c r="AF23" i="6"/>
  <c r="AB23" i="6"/>
  <c r="X23" i="6"/>
  <c r="T23" i="6"/>
  <c r="P23" i="6"/>
  <c r="N23" i="6"/>
  <c r="K23" i="6"/>
  <c r="G23" i="6"/>
  <c r="D23" i="6"/>
  <c r="EV22" i="6"/>
  <c r="ET22" i="6"/>
  <c r="EQ22" i="6"/>
  <c r="EN22" i="6"/>
  <c r="EJ22" i="6"/>
  <c r="EH22" i="6"/>
  <c r="EE22" i="6"/>
  <c r="EB22" i="6"/>
  <c r="DW22" i="6"/>
  <c r="DU22" i="6"/>
  <c r="DR22" i="6"/>
  <c r="DO22" i="6"/>
  <c r="DK22" i="6"/>
  <c r="DI22" i="6"/>
  <c r="DF22" i="6"/>
  <c r="DC22" i="6"/>
  <c r="CY22" i="6"/>
  <c r="CW22" i="6"/>
  <c r="CT22" i="6"/>
  <c r="CN22" i="6"/>
  <c r="CK22" i="6"/>
  <c r="CH22" i="6"/>
  <c r="CD22" i="6"/>
  <c r="CA22" i="6"/>
  <c r="BX22" i="6"/>
  <c r="BU22" i="6"/>
  <c r="BR22" i="6"/>
  <c r="BO22" i="6"/>
  <c r="BK22" i="6"/>
  <c r="BG22" i="6"/>
  <c r="BD22" i="6"/>
  <c r="AZ22" i="6"/>
  <c r="AW22" i="6"/>
  <c r="AS22" i="6"/>
  <c r="AP22" i="6"/>
  <c r="AL22" i="6"/>
  <c r="AI22" i="6"/>
  <c r="AF22" i="6"/>
  <c r="AB22" i="6"/>
  <c r="X22" i="6"/>
  <c r="T22" i="6"/>
  <c r="P22" i="6"/>
  <c r="N22" i="6"/>
  <c r="K22" i="6"/>
  <c r="G22" i="6"/>
  <c r="D22" i="6"/>
  <c r="EV21" i="6"/>
  <c r="ET21" i="6"/>
  <c r="EQ21" i="6"/>
  <c r="EN21" i="6"/>
  <c r="EJ21" i="6"/>
  <c r="EH21" i="6"/>
  <c r="EE21" i="6"/>
  <c r="EB21" i="6"/>
  <c r="DW21" i="6"/>
  <c r="DU21" i="6"/>
  <c r="DR21" i="6"/>
  <c r="DO21" i="6"/>
  <c r="DK21" i="6"/>
  <c r="DI21" i="6"/>
  <c r="DF21" i="6"/>
  <c r="DC21" i="6"/>
  <c r="CY21" i="6"/>
  <c r="CW21" i="6"/>
  <c r="CT21" i="6"/>
  <c r="CN21" i="6"/>
  <c r="CK21" i="6"/>
  <c r="CH21" i="6"/>
  <c r="CD21" i="6"/>
  <c r="CA21" i="6"/>
  <c r="BX21" i="6"/>
  <c r="BU21" i="6"/>
  <c r="BR21" i="6"/>
  <c r="BO21" i="6"/>
  <c r="BK21" i="6"/>
  <c r="BG21" i="6"/>
  <c r="BD21" i="6"/>
  <c r="AZ21" i="6"/>
  <c r="AW21" i="6"/>
  <c r="AS21" i="6"/>
  <c r="AP21" i="6"/>
  <c r="AL21" i="6"/>
  <c r="AI21" i="6"/>
  <c r="AF21" i="6"/>
  <c r="AB21" i="6"/>
  <c r="X21" i="6"/>
  <c r="T21" i="6"/>
  <c r="P21" i="6"/>
  <c r="N21" i="6"/>
  <c r="K21" i="6"/>
  <c r="G21" i="6"/>
  <c r="D21" i="6"/>
  <c r="EV20" i="6"/>
  <c r="ET20" i="6"/>
  <c r="EQ20" i="6"/>
  <c r="EN20" i="6"/>
  <c r="EJ20" i="6"/>
  <c r="EH20" i="6"/>
  <c r="EE20" i="6"/>
  <c r="EB20" i="6"/>
  <c r="DW20" i="6"/>
  <c r="DU20" i="6"/>
  <c r="DR20" i="6"/>
  <c r="DO20" i="6"/>
  <c r="DK20" i="6"/>
  <c r="DI20" i="6"/>
  <c r="DF20" i="6"/>
  <c r="DC20" i="6"/>
  <c r="CY20" i="6"/>
  <c r="CW20" i="6"/>
  <c r="CT20" i="6"/>
  <c r="CN20" i="6"/>
  <c r="CK20" i="6"/>
  <c r="CH20" i="6"/>
  <c r="CD20" i="6"/>
  <c r="CA20" i="6"/>
  <c r="BX20" i="6"/>
  <c r="BU20" i="6"/>
  <c r="BR20" i="6"/>
  <c r="BO20" i="6"/>
  <c r="BK20" i="6"/>
  <c r="BG20" i="6"/>
  <c r="BD20" i="6"/>
  <c r="AZ20" i="6"/>
  <c r="AW20" i="6"/>
  <c r="AS20" i="6"/>
  <c r="AP20" i="6"/>
  <c r="AL20" i="6"/>
  <c r="AI20" i="6"/>
  <c r="AF20" i="6"/>
  <c r="AB20" i="6"/>
  <c r="X20" i="6"/>
  <c r="T20" i="6"/>
  <c r="P20" i="6"/>
  <c r="N20" i="6"/>
  <c r="K20" i="6"/>
  <c r="G20" i="6"/>
  <c r="D20" i="6"/>
  <c r="EV19" i="6"/>
  <c r="ET19" i="6"/>
  <c r="EQ19" i="6"/>
  <c r="EN19" i="6"/>
  <c r="EJ19" i="6"/>
  <c r="EH19" i="6"/>
  <c r="EE19" i="6"/>
  <c r="EB19" i="6"/>
  <c r="DW19" i="6"/>
  <c r="DU19" i="6"/>
  <c r="DR19" i="6"/>
  <c r="DO19" i="6"/>
  <c r="DK19" i="6"/>
  <c r="DI19" i="6"/>
  <c r="DF19" i="6"/>
  <c r="DC19" i="6"/>
  <c r="CY19" i="6"/>
  <c r="CW19" i="6"/>
  <c r="CT19" i="6"/>
  <c r="CN19" i="6"/>
  <c r="CK19" i="6"/>
  <c r="CH19" i="6"/>
  <c r="CD19" i="6"/>
  <c r="CA19" i="6"/>
  <c r="BX19" i="6"/>
  <c r="BU19" i="6"/>
  <c r="BR19" i="6"/>
  <c r="BO19" i="6"/>
  <c r="BK19" i="6"/>
  <c r="BG19" i="6"/>
  <c r="BD19" i="6"/>
  <c r="AZ19" i="6"/>
  <c r="AW19" i="6"/>
  <c r="AS19" i="6"/>
  <c r="AP19" i="6"/>
  <c r="AL19" i="6"/>
  <c r="AI19" i="6"/>
  <c r="AF19" i="6"/>
  <c r="AB19" i="6"/>
  <c r="X19" i="6"/>
  <c r="T19" i="6"/>
  <c r="P19" i="6"/>
  <c r="N19" i="6"/>
  <c r="K19" i="6"/>
  <c r="G19" i="6"/>
  <c r="D19" i="6"/>
  <c r="EV18" i="6"/>
  <c r="ET18" i="6"/>
  <c r="EQ18" i="6"/>
  <c r="EN18" i="6"/>
  <c r="EJ18" i="6"/>
  <c r="EH18" i="6"/>
  <c r="EE18" i="6"/>
  <c r="EB18" i="6"/>
  <c r="DW18" i="6"/>
  <c r="DU18" i="6"/>
  <c r="DR18" i="6"/>
  <c r="DO18" i="6"/>
  <c r="DK18" i="6"/>
  <c r="DI18" i="6"/>
  <c r="DF18" i="6"/>
  <c r="DC18" i="6"/>
  <c r="CY18" i="6"/>
  <c r="CW18" i="6"/>
  <c r="CT18" i="6"/>
  <c r="CN18" i="6"/>
  <c r="CK18" i="6"/>
  <c r="CH18" i="6"/>
  <c r="CD18" i="6"/>
  <c r="CA18" i="6"/>
  <c r="BX18" i="6"/>
  <c r="BU18" i="6"/>
  <c r="BR18" i="6"/>
  <c r="BO18" i="6"/>
  <c r="BK18" i="6"/>
  <c r="BG18" i="6"/>
  <c r="BD18" i="6"/>
  <c r="AZ18" i="6"/>
  <c r="AW18" i="6"/>
  <c r="AS18" i="6"/>
  <c r="AP18" i="6"/>
  <c r="AL18" i="6"/>
  <c r="AI18" i="6"/>
  <c r="AF18" i="6"/>
  <c r="AB18" i="6"/>
  <c r="X18" i="6"/>
  <c r="T18" i="6"/>
  <c r="P18" i="6"/>
  <c r="N18" i="6"/>
  <c r="K18" i="6"/>
  <c r="G18" i="6"/>
  <c r="D18" i="6"/>
  <c r="EV17" i="6"/>
  <c r="ET17" i="6"/>
  <c r="EQ17" i="6"/>
  <c r="EN17" i="6"/>
  <c r="EJ17" i="6"/>
  <c r="EH17" i="6"/>
  <c r="EE17" i="6"/>
  <c r="EB17" i="6"/>
  <c r="DW17" i="6"/>
  <c r="DU17" i="6"/>
  <c r="DR17" i="6"/>
  <c r="DO17" i="6"/>
  <c r="DK17" i="6"/>
  <c r="DI17" i="6"/>
  <c r="DF17" i="6"/>
  <c r="DC17" i="6"/>
  <c r="CY17" i="6"/>
  <c r="CW17" i="6"/>
  <c r="CT17" i="6"/>
  <c r="CN17" i="6"/>
  <c r="CH17" i="6"/>
  <c r="CD17" i="6"/>
  <c r="CA17" i="6"/>
  <c r="BX17" i="6"/>
  <c r="BU17" i="6"/>
  <c r="BR17" i="6"/>
  <c r="BO17" i="6"/>
  <c r="BK17" i="6"/>
  <c r="BG17" i="6"/>
  <c r="BD17" i="6"/>
  <c r="AZ17" i="6"/>
  <c r="AW17" i="6"/>
  <c r="AS17" i="6"/>
  <c r="AP17" i="6"/>
  <c r="AL17" i="6"/>
  <c r="AI17" i="6"/>
  <c r="AF17" i="6"/>
  <c r="AB17" i="6"/>
  <c r="X17" i="6"/>
  <c r="T17" i="6"/>
  <c r="P17" i="6"/>
  <c r="N17" i="6"/>
  <c r="K17" i="6"/>
  <c r="G17" i="6"/>
  <c r="D17" i="6"/>
  <c r="EV16" i="6"/>
  <c r="ET16" i="6"/>
  <c r="EQ16" i="6"/>
  <c r="EN16" i="6"/>
  <c r="EJ16" i="6"/>
  <c r="EH16" i="6"/>
  <c r="EE16" i="6"/>
  <c r="EB16" i="6"/>
  <c r="DW16" i="6"/>
  <c r="DU16" i="6"/>
  <c r="DR16" i="6"/>
  <c r="DO16" i="6"/>
  <c r="DK16" i="6"/>
  <c r="DI16" i="6"/>
  <c r="DF16" i="6"/>
  <c r="DC16" i="6"/>
  <c r="CY16" i="6"/>
  <c r="CW16" i="6"/>
  <c r="CT16" i="6"/>
  <c r="CN16" i="6"/>
  <c r="CK16" i="6"/>
  <c r="CH16" i="6"/>
  <c r="CD16" i="6"/>
  <c r="CA16" i="6"/>
  <c r="BX16" i="6"/>
  <c r="BU16" i="6"/>
  <c r="BR16" i="6"/>
  <c r="BO16" i="6"/>
  <c r="BK16" i="6"/>
  <c r="BG16" i="6"/>
  <c r="BD16" i="6"/>
  <c r="AZ16" i="6"/>
  <c r="AW16" i="6"/>
  <c r="AS16" i="6"/>
  <c r="AP16" i="6"/>
  <c r="AL16" i="6"/>
  <c r="AI16" i="6"/>
  <c r="AF16" i="6"/>
  <c r="AB16" i="6"/>
  <c r="X16" i="6"/>
  <c r="T16" i="6"/>
  <c r="P16" i="6"/>
  <c r="N16" i="6"/>
  <c r="K16" i="6"/>
  <c r="G16" i="6"/>
  <c r="D16" i="6"/>
  <c r="EV15" i="6"/>
  <c r="ET15" i="6"/>
  <c r="EQ15" i="6"/>
  <c r="EN15" i="6"/>
  <c r="EJ15" i="6"/>
  <c r="EH15" i="6"/>
  <c r="EE15" i="6"/>
  <c r="EB15" i="6"/>
  <c r="DW15" i="6"/>
  <c r="DU15" i="6"/>
  <c r="DR15" i="6"/>
  <c r="DO15" i="6"/>
  <c r="DK15" i="6"/>
  <c r="DI15" i="6"/>
  <c r="DF15" i="6"/>
  <c r="DC15" i="6"/>
  <c r="CY15" i="6"/>
  <c r="CW15" i="6"/>
  <c r="CT15" i="6"/>
  <c r="CN15" i="6"/>
  <c r="CK15" i="6"/>
  <c r="CH15" i="6"/>
  <c r="CD15" i="6"/>
  <c r="CA15" i="6"/>
  <c r="BX15" i="6"/>
  <c r="BU15" i="6"/>
  <c r="BR15" i="6"/>
  <c r="BO15" i="6"/>
  <c r="BK15" i="6"/>
  <c r="BG15" i="6"/>
  <c r="BD15" i="6"/>
  <c r="AZ15" i="6"/>
  <c r="AW15" i="6"/>
  <c r="AS15" i="6"/>
  <c r="AP15" i="6"/>
  <c r="AL15" i="6"/>
  <c r="AI15" i="6"/>
  <c r="AF15" i="6"/>
  <c r="AB15" i="6"/>
  <c r="X15" i="6"/>
  <c r="T15" i="6"/>
  <c r="P15" i="6"/>
  <c r="N15" i="6"/>
  <c r="K15" i="6"/>
  <c r="G15" i="6"/>
  <c r="D15" i="6"/>
  <c r="EV14" i="6"/>
  <c r="ET14" i="6"/>
  <c r="EQ14" i="6"/>
  <c r="EN14" i="6"/>
  <c r="EJ14" i="6"/>
  <c r="EH14" i="6"/>
  <c r="EE14" i="6"/>
  <c r="EB14" i="6"/>
  <c r="DW14" i="6"/>
  <c r="DU14" i="6"/>
  <c r="DR14" i="6"/>
  <c r="DO14" i="6"/>
  <c r="DK14" i="6"/>
  <c r="DI14" i="6"/>
  <c r="DF14" i="6"/>
  <c r="DC14" i="6"/>
  <c r="CY14" i="6"/>
  <c r="CW14" i="6"/>
  <c r="CT14" i="6"/>
  <c r="CN14" i="6"/>
  <c r="CK14" i="6"/>
  <c r="CH14" i="6"/>
  <c r="CD14" i="6"/>
  <c r="CA14" i="6"/>
  <c r="BX14" i="6"/>
  <c r="BU14" i="6"/>
  <c r="BR14" i="6"/>
  <c r="BO14" i="6"/>
  <c r="BK14" i="6"/>
  <c r="BG14" i="6"/>
  <c r="BD14" i="6"/>
  <c r="AZ14" i="6"/>
  <c r="AW14" i="6"/>
  <c r="AS14" i="6"/>
  <c r="AP14" i="6"/>
  <c r="AL14" i="6"/>
  <c r="AI14" i="6"/>
  <c r="AF14" i="6"/>
  <c r="AB14" i="6"/>
  <c r="X14" i="6"/>
  <c r="T14" i="6"/>
  <c r="P14" i="6"/>
  <c r="N14" i="6"/>
  <c r="K14" i="6"/>
  <c r="G14" i="6"/>
  <c r="D14" i="6"/>
  <c r="EV13" i="6"/>
  <c r="ET13" i="6"/>
  <c r="EQ13" i="6"/>
  <c r="EN13" i="6"/>
  <c r="EJ13" i="6"/>
  <c r="EH13" i="6"/>
  <c r="EE13" i="6"/>
  <c r="EB13" i="6"/>
  <c r="DW13" i="6"/>
  <c r="DU13" i="6"/>
  <c r="DR13" i="6"/>
  <c r="DO13" i="6"/>
  <c r="DK13" i="6"/>
  <c r="DI13" i="6"/>
  <c r="DF13" i="6"/>
  <c r="DC13" i="6"/>
  <c r="CY13" i="6"/>
  <c r="CW13" i="6"/>
  <c r="CT13" i="6"/>
  <c r="CN13" i="6"/>
  <c r="CK13" i="6"/>
  <c r="CH13" i="6"/>
  <c r="CD13" i="6"/>
  <c r="CA13" i="6"/>
  <c r="BX13" i="6"/>
  <c r="BU13" i="6"/>
  <c r="BR13" i="6"/>
  <c r="BO13" i="6"/>
  <c r="BK13" i="6"/>
  <c r="BG13" i="6"/>
  <c r="BD13" i="6"/>
  <c r="AZ13" i="6"/>
  <c r="AW13" i="6"/>
  <c r="AS13" i="6"/>
  <c r="AP13" i="6"/>
  <c r="AL13" i="6"/>
  <c r="AI13" i="6"/>
  <c r="AF13" i="6"/>
  <c r="AB13" i="6"/>
  <c r="X13" i="6"/>
  <c r="T13" i="6"/>
  <c r="P13" i="6"/>
  <c r="N13" i="6"/>
  <c r="K13" i="6"/>
  <c r="G13" i="6"/>
  <c r="D13" i="6"/>
  <c r="EV12" i="6"/>
  <c r="ET12" i="6"/>
  <c r="EQ12" i="6"/>
  <c r="EN12" i="6"/>
  <c r="EJ12" i="6"/>
  <c r="EH12" i="6"/>
  <c r="EE12" i="6"/>
  <c r="EB12" i="6"/>
  <c r="DW12" i="6"/>
  <c r="DU12" i="6"/>
  <c r="DR12" i="6"/>
  <c r="DO12" i="6"/>
  <c r="DK12" i="6"/>
  <c r="DI12" i="6"/>
  <c r="DF12" i="6"/>
  <c r="DC12" i="6"/>
  <c r="CY12" i="6"/>
  <c r="CW12" i="6"/>
  <c r="CT12" i="6"/>
  <c r="CN12" i="6"/>
  <c r="CK12" i="6"/>
  <c r="CH12" i="6"/>
  <c r="CD12" i="6"/>
  <c r="CA12" i="6"/>
  <c r="BX12" i="6"/>
  <c r="BU12" i="6"/>
  <c r="BR12" i="6"/>
  <c r="BO12" i="6"/>
  <c r="BK12" i="6"/>
  <c r="BG12" i="6"/>
  <c r="BD12" i="6"/>
  <c r="AZ12" i="6"/>
  <c r="AW12" i="6"/>
  <c r="AS12" i="6"/>
  <c r="AP12" i="6"/>
  <c r="AL12" i="6"/>
  <c r="AI12" i="6"/>
  <c r="AF12" i="6"/>
  <c r="AB12" i="6"/>
  <c r="X12" i="6"/>
  <c r="T12" i="6"/>
  <c r="P12" i="6"/>
  <c r="N12" i="6"/>
  <c r="K12" i="6"/>
  <c r="G12" i="6"/>
  <c r="D12" i="6"/>
  <c r="EV11" i="6"/>
  <c r="ET11" i="6"/>
  <c r="EQ11" i="6"/>
  <c r="EN11" i="6"/>
  <c r="EJ11" i="6"/>
  <c r="EH11" i="6"/>
  <c r="EE11" i="6"/>
  <c r="EB11" i="6"/>
  <c r="DW11" i="6"/>
  <c r="DU11" i="6"/>
  <c r="DR11" i="6"/>
  <c r="DO11" i="6"/>
  <c r="DK11" i="6"/>
  <c r="DI11" i="6"/>
  <c r="DF11" i="6"/>
  <c r="DC11" i="6"/>
  <c r="CY11" i="6"/>
  <c r="CW11" i="6"/>
  <c r="CT11" i="6"/>
  <c r="CN11" i="6"/>
  <c r="CK11" i="6"/>
  <c r="CH11" i="6"/>
  <c r="CD11" i="6"/>
  <c r="CA11" i="6"/>
  <c r="BX11" i="6"/>
  <c r="BU11" i="6"/>
  <c r="BR11" i="6"/>
  <c r="BO11" i="6"/>
  <c r="BK11" i="6"/>
  <c r="BG11" i="6"/>
  <c r="BD11" i="6"/>
  <c r="AZ11" i="6"/>
  <c r="AW11" i="6"/>
  <c r="AS11" i="6"/>
  <c r="AP11" i="6"/>
  <c r="AL11" i="6"/>
  <c r="AI11" i="6"/>
  <c r="AF11" i="6"/>
  <c r="AB11" i="6"/>
  <c r="X11" i="6"/>
  <c r="T11" i="6"/>
  <c r="P11" i="6"/>
  <c r="N11" i="6"/>
  <c r="K11" i="6"/>
  <c r="G11" i="6"/>
  <c r="D11" i="6"/>
  <c r="EV10" i="6"/>
  <c r="ET10" i="6"/>
  <c r="EQ10" i="6"/>
  <c r="EN10" i="6"/>
  <c r="EJ10" i="6"/>
  <c r="EH10" i="6"/>
  <c r="EE10" i="6"/>
  <c r="EB10" i="6"/>
  <c r="DW10" i="6"/>
  <c r="DU10" i="6"/>
  <c r="DR10" i="6"/>
  <c r="DO10" i="6"/>
  <c r="DK10" i="6"/>
  <c r="DI10" i="6"/>
  <c r="DF10" i="6"/>
  <c r="DC10" i="6"/>
  <c r="CY10" i="6"/>
  <c r="CW10" i="6"/>
  <c r="CT10" i="6"/>
  <c r="CN10" i="6"/>
  <c r="CH10" i="6"/>
  <c r="CD10" i="6"/>
  <c r="CA10" i="6"/>
  <c r="BX10" i="6"/>
  <c r="BU10" i="6"/>
  <c r="BR10" i="6"/>
  <c r="BO10" i="6"/>
  <c r="BK10" i="6"/>
  <c r="BG10" i="6"/>
  <c r="BD10" i="6"/>
  <c r="AZ10" i="6"/>
  <c r="AW10" i="6"/>
  <c r="AS10" i="6"/>
  <c r="AP10" i="6"/>
  <c r="AL10" i="6"/>
  <c r="AI10" i="6"/>
  <c r="AF10" i="6"/>
  <c r="AB10" i="6"/>
  <c r="X10" i="6"/>
  <c r="T10" i="6"/>
  <c r="P10" i="6"/>
  <c r="N10" i="6"/>
  <c r="K10" i="6"/>
  <c r="G10" i="6"/>
  <c r="D10" i="6"/>
  <c r="EV9" i="6"/>
  <c r="ET9" i="6"/>
  <c r="EQ9" i="6"/>
  <c r="EN9" i="6"/>
  <c r="EJ9" i="6"/>
  <c r="EH9" i="6"/>
  <c r="EE9" i="6"/>
  <c r="EB9" i="6"/>
  <c r="DW9" i="6"/>
  <c r="DU9" i="6"/>
  <c r="DR9" i="6"/>
  <c r="DO9" i="6"/>
  <c r="DK9" i="6"/>
  <c r="DI9" i="6"/>
  <c r="DF9" i="6"/>
  <c r="DC9" i="6"/>
  <c r="CY9" i="6"/>
  <c r="CW9" i="6"/>
  <c r="CT9" i="6"/>
  <c r="CN9" i="6"/>
  <c r="CK9" i="6"/>
  <c r="CH9" i="6"/>
  <c r="CD9" i="6"/>
  <c r="CA9" i="6"/>
  <c r="BX9" i="6"/>
  <c r="BU9" i="6"/>
  <c r="BR9" i="6"/>
  <c r="BO9" i="6"/>
  <c r="BK9" i="6"/>
  <c r="BG9" i="6"/>
  <c r="BD9" i="6"/>
  <c r="AZ9" i="6"/>
  <c r="AW9" i="6"/>
  <c r="AS9" i="6"/>
  <c r="AP9" i="6"/>
  <c r="AL9" i="6"/>
  <c r="AI9" i="6"/>
  <c r="AF9" i="6"/>
  <c r="AB9" i="6"/>
  <c r="X9" i="6"/>
  <c r="T9" i="6"/>
  <c r="P9" i="6"/>
  <c r="N9" i="6"/>
  <c r="K9" i="6"/>
  <c r="G9" i="6"/>
  <c r="D9" i="6"/>
  <c r="EV8" i="6"/>
  <c r="ET8" i="6"/>
  <c r="EQ8" i="6"/>
  <c r="EN8" i="6"/>
  <c r="EJ8" i="6"/>
  <c r="EH8" i="6"/>
  <c r="EE8" i="6"/>
  <c r="EB8" i="6"/>
  <c r="DW8" i="6"/>
  <c r="DU8" i="6"/>
  <c r="DR8" i="6"/>
  <c r="DO8" i="6"/>
  <c r="DK8" i="6"/>
  <c r="DI8" i="6"/>
  <c r="DF8" i="6"/>
  <c r="DC8" i="6"/>
  <c r="CY8" i="6"/>
  <c r="CW8" i="6"/>
  <c r="CT8" i="6"/>
  <c r="CN8" i="6"/>
  <c r="CK8" i="6"/>
  <c r="CH8" i="6"/>
  <c r="CD8" i="6"/>
  <c r="CA8" i="6"/>
  <c r="BX8" i="6"/>
  <c r="BU8" i="6"/>
  <c r="BR8" i="6"/>
  <c r="BO8" i="6"/>
  <c r="BK8" i="6"/>
  <c r="BG8" i="6"/>
  <c r="BD8" i="6"/>
  <c r="AZ8" i="6"/>
  <c r="AW8" i="6"/>
  <c r="AS8" i="6"/>
  <c r="AP8" i="6"/>
  <c r="AL8" i="6"/>
  <c r="AI8" i="6"/>
  <c r="AF8" i="6"/>
  <c r="AB8" i="6"/>
  <c r="X8" i="6"/>
  <c r="T8" i="6"/>
  <c r="P8" i="6"/>
  <c r="N8" i="6"/>
  <c r="K8" i="6"/>
  <c r="G8" i="6"/>
  <c r="D8" i="6"/>
  <c r="EV7" i="6"/>
  <c r="ET7" i="6"/>
  <c r="EQ7" i="6"/>
  <c r="EN7" i="6"/>
  <c r="EJ7" i="6"/>
  <c r="EH7" i="6"/>
  <c r="EE7" i="6"/>
  <c r="EB7" i="6"/>
  <c r="DW7" i="6"/>
  <c r="DU7" i="6"/>
  <c r="DR7" i="6"/>
  <c r="DO7" i="6"/>
  <c r="DK7" i="6"/>
  <c r="DI7" i="6"/>
  <c r="DF7" i="6"/>
  <c r="DC7" i="6"/>
  <c r="CY7" i="6"/>
  <c r="CW7" i="6"/>
  <c r="CT7" i="6"/>
  <c r="CN7" i="6"/>
  <c r="CK7" i="6"/>
  <c r="CH7" i="6"/>
  <c r="CD7" i="6"/>
  <c r="CA7" i="6"/>
  <c r="BX7" i="6"/>
  <c r="BU7" i="6"/>
  <c r="BR7" i="6"/>
  <c r="BO7" i="6"/>
  <c r="BK7" i="6"/>
  <c r="BG7" i="6"/>
  <c r="BD7" i="6"/>
  <c r="AZ7" i="6"/>
  <c r="AW7" i="6"/>
  <c r="AS7" i="6"/>
  <c r="AP7" i="6"/>
  <c r="AL7" i="6"/>
  <c r="AI7" i="6"/>
  <c r="AF7" i="6"/>
  <c r="AB7" i="6"/>
  <c r="X7" i="6"/>
  <c r="T7" i="6"/>
  <c r="P7" i="6"/>
  <c r="N7" i="6"/>
  <c r="K7" i="6"/>
  <c r="G7" i="6"/>
  <c r="D7" i="6"/>
  <c r="EV6" i="6"/>
  <c r="ET6" i="6"/>
  <c r="EQ6" i="6"/>
  <c r="EN6" i="6"/>
  <c r="EJ6" i="6"/>
  <c r="EH6" i="6"/>
  <c r="EE6" i="6"/>
  <c r="EB6" i="6"/>
  <c r="DW6" i="6"/>
  <c r="DU6" i="6"/>
  <c r="DR6" i="6"/>
  <c r="DO6" i="6"/>
  <c r="DK6" i="6"/>
  <c r="DI6" i="6"/>
  <c r="DF6" i="6"/>
  <c r="DC6" i="6"/>
  <c r="CY6" i="6"/>
  <c r="CW6" i="6"/>
  <c r="CT6" i="6"/>
  <c r="CN6" i="6"/>
  <c r="CK6" i="6"/>
  <c r="CH6" i="6"/>
  <c r="CD6" i="6"/>
  <c r="CA6" i="6"/>
  <c r="BX6" i="6"/>
  <c r="BU6" i="6"/>
  <c r="BR6" i="6"/>
  <c r="BO6" i="6"/>
  <c r="BK6" i="6"/>
  <c r="BG6" i="6"/>
  <c r="BD6" i="6"/>
  <c r="AZ6" i="6"/>
  <c r="AW6" i="6"/>
  <c r="AS6" i="6"/>
  <c r="AP6" i="6"/>
  <c r="AL6" i="6"/>
  <c r="AI6" i="6"/>
  <c r="AF6" i="6"/>
  <c r="AB6" i="6"/>
  <c r="X6" i="6"/>
  <c r="T6" i="6"/>
  <c r="P6" i="6"/>
  <c r="N6" i="6"/>
  <c r="K6" i="6"/>
  <c r="G6" i="6"/>
  <c r="D6" i="6"/>
  <c r="EQ37" i="5"/>
  <c r="EO37" i="5"/>
  <c r="EN37" i="5"/>
  <c r="ER37" i="5" s="1"/>
  <c r="EL37" i="5"/>
  <c r="EK37" i="5"/>
  <c r="EI37" i="5"/>
  <c r="EH37" i="5"/>
  <c r="EE37" i="5"/>
  <c r="EC37" i="5"/>
  <c r="EB37" i="5"/>
  <c r="ED37" i="5" s="1"/>
  <c r="DZ37" i="5"/>
  <c r="DY37" i="5"/>
  <c r="EA37" i="5" s="1"/>
  <c r="DV37" i="5"/>
  <c r="DT37" i="5"/>
  <c r="DS37" i="5"/>
  <c r="DW37" i="5" s="1"/>
  <c r="DQ37" i="5"/>
  <c r="DP37" i="5"/>
  <c r="DO37" i="5"/>
  <c r="DN37" i="5"/>
  <c r="DM37" i="5"/>
  <c r="DJ37" i="5"/>
  <c r="DH37" i="5"/>
  <c r="DG37" i="5"/>
  <c r="DI37" i="5" s="1"/>
  <c r="DE37" i="5"/>
  <c r="DF37" i="5" s="1"/>
  <c r="DD37" i="5"/>
  <c r="DB37" i="5"/>
  <c r="DC37" i="5" s="1"/>
  <c r="DA37" i="5"/>
  <c r="CX37" i="5"/>
  <c r="CV37" i="5"/>
  <c r="CW37" i="5" s="1"/>
  <c r="CU37" i="5"/>
  <c r="CS37" i="5"/>
  <c r="CR37" i="5"/>
  <c r="CO37" i="5"/>
  <c r="CM37" i="5"/>
  <c r="CN37" i="5" s="1"/>
  <c r="CL37" i="5"/>
  <c r="CJ37" i="5"/>
  <c r="CK37" i="5" s="1"/>
  <c r="CI37" i="5"/>
  <c r="CG37" i="5"/>
  <c r="CH37" i="5" s="1"/>
  <c r="CF37" i="5"/>
  <c r="CC37" i="5"/>
  <c r="CB37" i="5"/>
  <c r="CD37" i="5" s="1"/>
  <c r="BZ37" i="5"/>
  <c r="CA37" i="5" s="1"/>
  <c r="BY37" i="5"/>
  <c r="BW37" i="5"/>
  <c r="BV37" i="5"/>
  <c r="BT37" i="5"/>
  <c r="BS37" i="5"/>
  <c r="BQ37" i="5"/>
  <c r="BP37" i="5"/>
  <c r="BN37" i="5"/>
  <c r="BO37" i="5" s="1"/>
  <c r="BM37" i="5"/>
  <c r="BJ37" i="5"/>
  <c r="BI37" i="5"/>
  <c r="BF37" i="5"/>
  <c r="BE37" i="5"/>
  <c r="BC37" i="5"/>
  <c r="BD37" i="5" s="1"/>
  <c r="BB37" i="5"/>
  <c r="AY37" i="5"/>
  <c r="AZ37" i="5" s="1"/>
  <c r="AX37" i="5"/>
  <c r="AV37" i="5"/>
  <c r="AW37" i="5" s="1"/>
  <c r="AU37" i="5"/>
  <c r="AR37" i="5"/>
  <c r="AQ37" i="5"/>
  <c r="AS37" i="5" s="1"/>
  <c r="AO37" i="5"/>
  <c r="AN37" i="5"/>
  <c r="AP37" i="5" s="1"/>
  <c r="AL37" i="5"/>
  <c r="AK37" i="5"/>
  <c r="AJ37" i="5"/>
  <c r="AH37" i="5"/>
  <c r="AI37" i="5" s="1"/>
  <c r="AG37" i="5"/>
  <c r="AE37" i="5"/>
  <c r="AD37" i="5"/>
  <c r="AA37" i="5"/>
  <c r="Z37" i="5"/>
  <c r="W37" i="5"/>
  <c r="X37" i="5" s="1"/>
  <c r="V37" i="5"/>
  <c r="T37" i="5"/>
  <c r="S37" i="5"/>
  <c r="R37" i="5"/>
  <c r="O37" i="5"/>
  <c r="M37" i="5"/>
  <c r="L37" i="5"/>
  <c r="N37" i="5" s="1"/>
  <c r="J37" i="5"/>
  <c r="K37" i="5" s="1"/>
  <c r="I37" i="5"/>
  <c r="P37" i="5" s="1"/>
  <c r="F37" i="5"/>
  <c r="E37" i="5"/>
  <c r="G37" i="5" s="1"/>
  <c r="C37" i="5"/>
  <c r="B37" i="5"/>
  <c r="ER36" i="5"/>
  <c r="EP36" i="5"/>
  <c r="EM36" i="5"/>
  <c r="EJ36" i="5"/>
  <c r="EF36" i="5"/>
  <c r="ED36" i="5"/>
  <c r="EA36" i="5"/>
  <c r="DW36" i="5"/>
  <c r="DU36" i="5"/>
  <c r="DR36" i="5"/>
  <c r="DO36" i="5"/>
  <c r="DK36" i="5"/>
  <c r="DI36" i="5"/>
  <c r="DF36" i="5"/>
  <c r="DC36" i="5"/>
  <c r="CY36" i="5"/>
  <c r="CW36" i="5"/>
  <c r="CT36" i="5"/>
  <c r="CP36" i="5"/>
  <c r="CN36" i="5"/>
  <c r="CK36" i="5"/>
  <c r="CH36" i="5"/>
  <c r="CD36" i="5"/>
  <c r="CA36" i="5"/>
  <c r="BX36" i="5"/>
  <c r="BU36" i="5"/>
  <c r="BR36" i="5"/>
  <c r="BO36" i="5"/>
  <c r="BK36" i="5"/>
  <c r="BG36" i="5"/>
  <c r="BD36" i="5"/>
  <c r="AZ36" i="5"/>
  <c r="AW36" i="5"/>
  <c r="AS36" i="5"/>
  <c r="AP36" i="5"/>
  <c r="AL36" i="5"/>
  <c r="AI36" i="5"/>
  <c r="AF36" i="5"/>
  <c r="AB36" i="5"/>
  <c r="X36" i="5"/>
  <c r="T36" i="5"/>
  <c r="P36" i="5"/>
  <c r="N36" i="5"/>
  <c r="K36" i="5"/>
  <c r="G36" i="5"/>
  <c r="D36" i="5"/>
  <c r="ER35" i="5"/>
  <c r="EP35" i="5"/>
  <c r="EM35" i="5"/>
  <c r="EJ35" i="5"/>
  <c r="EF35" i="5"/>
  <c r="ED35" i="5"/>
  <c r="EA35" i="5"/>
  <c r="DW35" i="5"/>
  <c r="DU35" i="5"/>
  <c r="DR35" i="5"/>
  <c r="DO35" i="5"/>
  <c r="DK35" i="5"/>
  <c r="DI35" i="5"/>
  <c r="DF35" i="5"/>
  <c r="DC35" i="5"/>
  <c r="CY35" i="5"/>
  <c r="CW35" i="5"/>
  <c r="CT35" i="5"/>
  <c r="CP35" i="5"/>
  <c r="CN35" i="5"/>
  <c r="CK35" i="5"/>
  <c r="CH35" i="5"/>
  <c r="CD35" i="5"/>
  <c r="CA35" i="5"/>
  <c r="BX35" i="5"/>
  <c r="BU35" i="5"/>
  <c r="BR35" i="5"/>
  <c r="BO35" i="5"/>
  <c r="BK35" i="5"/>
  <c r="BG35" i="5"/>
  <c r="BD35" i="5"/>
  <c r="AZ35" i="5"/>
  <c r="AW35" i="5"/>
  <c r="AS35" i="5"/>
  <c r="AP35" i="5"/>
  <c r="AL35" i="5"/>
  <c r="AI35" i="5"/>
  <c r="AF35" i="5"/>
  <c r="AB35" i="5"/>
  <c r="X35" i="5"/>
  <c r="T35" i="5"/>
  <c r="P35" i="5"/>
  <c r="N35" i="5"/>
  <c r="K35" i="5"/>
  <c r="G35" i="5"/>
  <c r="D35" i="5"/>
  <c r="ER34" i="5"/>
  <c r="EP34" i="5"/>
  <c r="EM34" i="5"/>
  <c r="EJ34" i="5"/>
  <c r="EF34" i="5"/>
  <c r="ED34" i="5"/>
  <c r="EA34" i="5"/>
  <c r="DW34" i="5"/>
  <c r="DU34" i="5"/>
  <c r="DR34" i="5"/>
  <c r="DO34" i="5"/>
  <c r="DK34" i="5"/>
  <c r="DI34" i="5"/>
  <c r="DF34" i="5"/>
  <c r="DC34" i="5"/>
  <c r="CY34" i="5"/>
  <c r="CW34" i="5"/>
  <c r="CT34" i="5"/>
  <c r="CP34" i="5"/>
  <c r="CN34" i="5"/>
  <c r="CK34" i="5"/>
  <c r="CH34" i="5"/>
  <c r="CD34" i="5"/>
  <c r="CA34" i="5"/>
  <c r="BX34" i="5"/>
  <c r="BU34" i="5"/>
  <c r="BR34" i="5"/>
  <c r="BO34" i="5"/>
  <c r="BK34" i="5"/>
  <c r="BG34" i="5"/>
  <c r="BD34" i="5"/>
  <c r="AZ34" i="5"/>
  <c r="AW34" i="5"/>
  <c r="AS34" i="5"/>
  <c r="AP34" i="5"/>
  <c r="AL34" i="5"/>
  <c r="AI34" i="5"/>
  <c r="AF34" i="5"/>
  <c r="AB34" i="5"/>
  <c r="X34" i="5"/>
  <c r="T34" i="5"/>
  <c r="P34" i="5"/>
  <c r="N34" i="5"/>
  <c r="K34" i="5"/>
  <c r="G34" i="5"/>
  <c r="D34" i="5"/>
  <c r="ER33" i="5"/>
  <c r="EP33" i="5"/>
  <c r="EM33" i="5"/>
  <c r="EJ33" i="5"/>
  <c r="EF33" i="5"/>
  <c r="ED33" i="5"/>
  <c r="EA33" i="5"/>
  <c r="DW33" i="5"/>
  <c r="DU33" i="5"/>
  <c r="DR33" i="5"/>
  <c r="DO33" i="5"/>
  <c r="DK33" i="5"/>
  <c r="DI33" i="5"/>
  <c r="DF33" i="5"/>
  <c r="DC33" i="5"/>
  <c r="CY33" i="5"/>
  <c r="CW33" i="5"/>
  <c r="CT33" i="5"/>
  <c r="CP33" i="5"/>
  <c r="CN33" i="5"/>
  <c r="CK33" i="5"/>
  <c r="CH33" i="5"/>
  <c r="CD33" i="5"/>
  <c r="CA33" i="5"/>
  <c r="BX33" i="5"/>
  <c r="BU33" i="5"/>
  <c r="BR33" i="5"/>
  <c r="BO33" i="5"/>
  <c r="BK33" i="5"/>
  <c r="BG33" i="5"/>
  <c r="BD33" i="5"/>
  <c r="AZ33" i="5"/>
  <c r="AW33" i="5"/>
  <c r="AS33" i="5"/>
  <c r="AP33" i="5"/>
  <c r="AL33" i="5"/>
  <c r="AI33" i="5"/>
  <c r="AF33" i="5"/>
  <c r="AB33" i="5"/>
  <c r="X33" i="5"/>
  <c r="T33" i="5"/>
  <c r="P33" i="5"/>
  <c r="N33" i="5"/>
  <c r="K33" i="5"/>
  <c r="G33" i="5"/>
  <c r="D33" i="5"/>
  <c r="ER32" i="5"/>
  <c r="EP32" i="5"/>
  <c r="EM32" i="5"/>
  <c r="EJ32" i="5"/>
  <c r="EF32" i="5"/>
  <c r="ED32" i="5"/>
  <c r="EA32" i="5"/>
  <c r="DW32" i="5"/>
  <c r="DU32" i="5"/>
  <c r="DR32" i="5"/>
  <c r="DO32" i="5"/>
  <c r="DK32" i="5"/>
  <c r="DI32" i="5"/>
  <c r="DF32" i="5"/>
  <c r="DC32" i="5"/>
  <c r="CY32" i="5"/>
  <c r="CW32" i="5"/>
  <c r="CT32" i="5"/>
  <c r="CP32" i="5"/>
  <c r="CN32" i="5"/>
  <c r="CK32" i="5"/>
  <c r="CH32" i="5"/>
  <c r="CD32" i="5"/>
  <c r="CA32" i="5"/>
  <c r="BX32" i="5"/>
  <c r="BU32" i="5"/>
  <c r="BR32" i="5"/>
  <c r="BO32" i="5"/>
  <c r="BK32" i="5"/>
  <c r="BG32" i="5"/>
  <c r="BD32" i="5"/>
  <c r="AZ32" i="5"/>
  <c r="AW32" i="5"/>
  <c r="AS32" i="5"/>
  <c r="AP32" i="5"/>
  <c r="AL32" i="5"/>
  <c r="AI32" i="5"/>
  <c r="AF32" i="5"/>
  <c r="AB32" i="5"/>
  <c r="X32" i="5"/>
  <c r="T32" i="5"/>
  <c r="P32" i="5"/>
  <c r="N32" i="5"/>
  <c r="K32" i="5"/>
  <c r="G32" i="5"/>
  <c r="D32" i="5"/>
  <c r="ER31" i="5"/>
  <c r="EP31" i="5"/>
  <c r="EM31" i="5"/>
  <c r="EJ31" i="5"/>
  <c r="EF31" i="5"/>
  <c r="ED31" i="5"/>
  <c r="EA31" i="5"/>
  <c r="DW31" i="5"/>
  <c r="DU31" i="5"/>
  <c r="DR31" i="5"/>
  <c r="DO31" i="5"/>
  <c r="DK31" i="5"/>
  <c r="DI31" i="5"/>
  <c r="DF31" i="5"/>
  <c r="DC31" i="5"/>
  <c r="CY31" i="5"/>
  <c r="CW31" i="5"/>
  <c r="CT31" i="5"/>
  <c r="CP31" i="5"/>
  <c r="CN31" i="5"/>
  <c r="CK31" i="5"/>
  <c r="CH31" i="5"/>
  <c r="CD31" i="5"/>
  <c r="CA31" i="5"/>
  <c r="BX31" i="5"/>
  <c r="BU31" i="5"/>
  <c r="BR31" i="5"/>
  <c r="BO31" i="5"/>
  <c r="BK31" i="5"/>
  <c r="BG31" i="5"/>
  <c r="BD31" i="5"/>
  <c r="AZ31" i="5"/>
  <c r="AW31" i="5"/>
  <c r="AS31" i="5"/>
  <c r="AP31" i="5"/>
  <c r="AL31" i="5"/>
  <c r="AI31" i="5"/>
  <c r="AF31" i="5"/>
  <c r="AB31" i="5"/>
  <c r="X31" i="5"/>
  <c r="T31" i="5"/>
  <c r="P31" i="5"/>
  <c r="N31" i="5"/>
  <c r="K31" i="5"/>
  <c r="G31" i="5"/>
  <c r="D31" i="5"/>
  <c r="ER30" i="5"/>
  <c r="EP30" i="5"/>
  <c r="EM30" i="5"/>
  <c r="EJ30" i="5"/>
  <c r="EF30" i="5"/>
  <c r="ED30" i="5"/>
  <c r="EA30" i="5"/>
  <c r="DW30" i="5"/>
  <c r="DU30" i="5"/>
  <c r="DR30" i="5"/>
  <c r="DO30" i="5"/>
  <c r="DK30" i="5"/>
  <c r="DI30" i="5"/>
  <c r="DF30" i="5"/>
  <c r="DC30" i="5"/>
  <c r="CY30" i="5"/>
  <c r="CW30" i="5"/>
  <c r="CT30" i="5"/>
  <c r="CP30" i="5"/>
  <c r="CN30" i="5"/>
  <c r="CK30" i="5"/>
  <c r="CH30" i="5"/>
  <c r="CD30" i="5"/>
  <c r="CA30" i="5"/>
  <c r="BX30" i="5"/>
  <c r="BU30" i="5"/>
  <c r="BR30" i="5"/>
  <c r="BO30" i="5"/>
  <c r="BK30" i="5"/>
  <c r="BG30" i="5"/>
  <c r="BD30" i="5"/>
  <c r="AZ30" i="5"/>
  <c r="AW30" i="5"/>
  <c r="AS30" i="5"/>
  <c r="AP30" i="5"/>
  <c r="AL30" i="5"/>
  <c r="AI30" i="5"/>
  <c r="AF30" i="5"/>
  <c r="AB30" i="5"/>
  <c r="X30" i="5"/>
  <c r="T30" i="5"/>
  <c r="P30" i="5"/>
  <c r="N30" i="5"/>
  <c r="K30" i="5"/>
  <c r="G30" i="5"/>
  <c r="D30" i="5"/>
  <c r="ER29" i="5"/>
  <c r="EP29" i="5"/>
  <c r="EM29" i="5"/>
  <c r="EJ29" i="5"/>
  <c r="EF29" i="5"/>
  <c r="ED29" i="5"/>
  <c r="EA29" i="5"/>
  <c r="DW29" i="5"/>
  <c r="DU29" i="5"/>
  <c r="DR29" i="5"/>
  <c r="DO29" i="5"/>
  <c r="DK29" i="5"/>
  <c r="DI29" i="5"/>
  <c r="DF29" i="5"/>
  <c r="DC29" i="5"/>
  <c r="CY29" i="5"/>
  <c r="CW29" i="5"/>
  <c r="CT29" i="5"/>
  <c r="CP29" i="5"/>
  <c r="CN29" i="5"/>
  <c r="CK29" i="5"/>
  <c r="CH29" i="5"/>
  <c r="CD29" i="5"/>
  <c r="CA29" i="5"/>
  <c r="BX29" i="5"/>
  <c r="BU29" i="5"/>
  <c r="BR29" i="5"/>
  <c r="BO29" i="5"/>
  <c r="BK29" i="5"/>
  <c r="BG29" i="5"/>
  <c r="BD29" i="5"/>
  <c r="AZ29" i="5"/>
  <c r="AW29" i="5"/>
  <c r="AS29" i="5"/>
  <c r="AP29" i="5"/>
  <c r="AL29" i="5"/>
  <c r="AI29" i="5"/>
  <c r="AF29" i="5"/>
  <c r="AB29" i="5"/>
  <c r="X29" i="5"/>
  <c r="T29" i="5"/>
  <c r="P29" i="5"/>
  <c r="N29" i="5"/>
  <c r="K29" i="5"/>
  <c r="G29" i="5"/>
  <c r="D29" i="5"/>
  <c r="ER28" i="5"/>
  <c r="EP28" i="5"/>
  <c r="EM28" i="5"/>
  <c r="EJ28" i="5"/>
  <c r="EF28" i="5"/>
  <c r="ED28" i="5"/>
  <c r="EA28" i="5"/>
  <c r="DW28" i="5"/>
  <c r="DU28" i="5"/>
  <c r="DR28" i="5"/>
  <c r="DO28" i="5"/>
  <c r="DK28" i="5"/>
  <c r="DI28" i="5"/>
  <c r="DF28" i="5"/>
  <c r="DC28" i="5"/>
  <c r="CY28" i="5"/>
  <c r="CW28" i="5"/>
  <c r="CT28" i="5"/>
  <c r="CP28" i="5"/>
  <c r="CN28" i="5"/>
  <c r="CK28" i="5"/>
  <c r="CH28" i="5"/>
  <c r="CD28" i="5"/>
  <c r="CA28" i="5"/>
  <c r="BX28" i="5"/>
  <c r="BU28" i="5"/>
  <c r="BR28" i="5"/>
  <c r="BO28" i="5"/>
  <c r="BK28" i="5"/>
  <c r="BG28" i="5"/>
  <c r="BD28" i="5"/>
  <c r="AZ28" i="5"/>
  <c r="AW28" i="5"/>
  <c r="AS28" i="5"/>
  <c r="AP28" i="5"/>
  <c r="AL28" i="5"/>
  <c r="AI28" i="5"/>
  <c r="AF28" i="5"/>
  <c r="AB28" i="5"/>
  <c r="X28" i="5"/>
  <c r="T28" i="5"/>
  <c r="P28" i="5"/>
  <c r="N28" i="5"/>
  <c r="K28" i="5"/>
  <c r="G28" i="5"/>
  <c r="D28" i="5"/>
  <c r="ER27" i="5"/>
  <c r="EP27" i="5"/>
  <c r="EM27" i="5"/>
  <c r="EJ27" i="5"/>
  <c r="EF27" i="5"/>
  <c r="ED27" i="5"/>
  <c r="EA27" i="5"/>
  <c r="DW27" i="5"/>
  <c r="DU27" i="5"/>
  <c r="DR27" i="5"/>
  <c r="DO27" i="5"/>
  <c r="DK27" i="5"/>
  <c r="DI27" i="5"/>
  <c r="DF27" i="5"/>
  <c r="DC27" i="5"/>
  <c r="CY27" i="5"/>
  <c r="CW27" i="5"/>
  <c r="CT27" i="5"/>
  <c r="CP27" i="5"/>
  <c r="CN27" i="5"/>
  <c r="CK27" i="5"/>
  <c r="CH27" i="5"/>
  <c r="CD27" i="5"/>
  <c r="CA27" i="5"/>
  <c r="BX27" i="5"/>
  <c r="BU27" i="5"/>
  <c r="BR27" i="5"/>
  <c r="BO27" i="5"/>
  <c r="BK27" i="5"/>
  <c r="BG27" i="5"/>
  <c r="BD27" i="5"/>
  <c r="AZ27" i="5"/>
  <c r="AW27" i="5"/>
  <c r="AS27" i="5"/>
  <c r="AP27" i="5"/>
  <c r="AL27" i="5"/>
  <c r="AI27" i="5"/>
  <c r="AF27" i="5"/>
  <c r="AB27" i="5"/>
  <c r="X27" i="5"/>
  <c r="T27" i="5"/>
  <c r="P27" i="5"/>
  <c r="N27" i="5"/>
  <c r="K27" i="5"/>
  <c r="G27" i="5"/>
  <c r="D27" i="5"/>
  <c r="ER26" i="5"/>
  <c r="EP26" i="5"/>
  <c r="EM26" i="5"/>
  <c r="EJ26" i="5"/>
  <c r="EF26" i="5"/>
  <c r="ED26" i="5"/>
  <c r="EA26" i="5"/>
  <c r="DW26" i="5"/>
  <c r="DU26" i="5"/>
  <c r="DR26" i="5"/>
  <c r="DO26" i="5"/>
  <c r="DK26" i="5"/>
  <c r="DI26" i="5"/>
  <c r="DF26" i="5"/>
  <c r="DC26" i="5"/>
  <c r="CY26" i="5"/>
  <c r="CW26" i="5"/>
  <c r="CT26" i="5"/>
  <c r="CP26" i="5"/>
  <c r="CN26" i="5"/>
  <c r="CK26" i="5"/>
  <c r="CH26" i="5"/>
  <c r="CD26" i="5"/>
  <c r="CA26" i="5"/>
  <c r="BX26" i="5"/>
  <c r="BU26" i="5"/>
  <c r="BR26" i="5"/>
  <c r="BO26" i="5"/>
  <c r="BK26" i="5"/>
  <c r="BG26" i="5"/>
  <c r="BD26" i="5"/>
  <c r="AZ26" i="5"/>
  <c r="AW26" i="5"/>
  <c r="AS26" i="5"/>
  <c r="AP26" i="5"/>
  <c r="AL26" i="5"/>
  <c r="AI26" i="5"/>
  <c r="AF26" i="5"/>
  <c r="AB26" i="5"/>
  <c r="X26" i="5"/>
  <c r="T26" i="5"/>
  <c r="P26" i="5"/>
  <c r="N26" i="5"/>
  <c r="K26" i="5"/>
  <c r="G26" i="5"/>
  <c r="D26" i="5"/>
  <c r="ER25" i="5"/>
  <c r="EP25" i="5"/>
  <c r="EM25" i="5"/>
  <c r="EJ25" i="5"/>
  <c r="EF25" i="5"/>
  <c r="ED25" i="5"/>
  <c r="EA25" i="5"/>
  <c r="DW25" i="5"/>
  <c r="DU25" i="5"/>
  <c r="DR25" i="5"/>
  <c r="DO25" i="5"/>
  <c r="DK25" i="5"/>
  <c r="DI25" i="5"/>
  <c r="DF25" i="5"/>
  <c r="DC25" i="5"/>
  <c r="CY25" i="5"/>
  <c r="CW25" i="5"/>
  <c r="CT25" i="5"/>
  <c r="CP25" i="5"/>
  <c r="CN25" i="5"/>
  <c r="CK25" i="5"/>
  <c r="CH25" i="5"/>
  <c r="CD25" i="5"/>
  <c r="CA25" i="5"/>
  <c r="BX25" i="5"/>
  <c r="BU25" i="5"/>
  <c r="BR25" i="5"/>
  <c r="BO25" i="5"/>
  <c r="BK25" i="5"/>
  <c r="BG25" i="5"/>
  <c r="BD25" i="5"/>
  <c r="AZ25" i="5"/>
  <c r="AW25" i="5"/>
  <c r="AS25" i="5"/>
  <c r="AP25" i="5"/>
  <c r="AL25" i="5"/>
  <c r="AI25" i="5"/>
  <c r="AF25" i="5"/>
  <c r="AB25" i="5"/>
  <c r="X25" i="5"/>
  <c r="T25" i="5"/>
  <c r="P25" i="5"/>
  <c r="N25" i="5"/>
  <c r="K25" i="5"/>
  <c r="G25" i="5"/>
  <c r="D25" i="5"/>
  <c r="ER24" i="5"/>
  <c r="EP24" i="5"/>
  <c r="EM24" i="5"/>
  <c r="EJ24" i="5"/>
  <c r="EF24" i="5"/>
  <c r="ED24" i="5"/>
  <c r="EA24" i="5"/>
  <c r="DW24" i="5"/>
  <c r="DU24" i="5"/>
  <c r="DR24" i="5"/>
  <c r="DO24" i="5"/>
  <c r="DK24" i="5"/>
  <c r="DI24" i="5"/>
  <c r="DF24" i="5"/>
  <c r="DC24" i="5"/>
  <c r="CY24" i="5"/>
  <c r="CW24" i="5"/>
  <c r="CT24" i="5"/>
  <c r="CP24" i="5"/>
  <c r="CN24" i="5"/>
  <c r="CH24" i="5"/>
  <c r="CD24" i="5"/>
  <c r="CA24" i="5"/>
  <c r="BX24" i="5"/>
  <c r="BU24" i="5"/>
  <c r="BR24" i="5"/>
  <c r="BO24" i="5"/>
  <c r="BK24" i="5"/>
  <c r="BG24" i="5"/>
  <c r="BD24" i="5"/>
  <c r="AZ24" i="5"/>
  <c r="AW24" i="5"/>
  <c r="AS24" i="5"/>
  <c r="AP24" i="5"/>
  <c r="AL24" i="5"/>
  <c r="AI24" i="5"/>
  <c r="AF24" i="5"/>
  <c r="AB24" i="5"/>
  <c r="X24" i="5"/>
  <c r="T24" i="5"/>
  <c r="P24" i="5"/>
  <c r="N24" i="5"/>
  <c r="K24" i="5"/>
  <c r="G24" i="5"/>
  <c r="D24" i="5"/>
  <c r="ER23" i="5"/>
  <c r="EP23" i="5"/>
  <c r="EM23" i="5"/>
  <c r="EJ23" i="5"/>
  <c r="EF23" i="5"/>
  <c r="ED23" i="5"/>
  <c r="EA23" i="5"/>
  <c r="DW23" i="5"/>
  <c r="DU23" i="5"/>
  <c r="DR23" i="5"/>
  <c r="DO23" i="5"/>
  <c r="DK23" i="5"/>
  <c r="DI23" i="5"/>
  <c r="DF23" i="5"/>
  <c r="DC23" i="5"/>
  <c r="CY23" i="5"/>
  <c r="CW23" i="5"/>
  <c r="CT23" i="5"/>
  <c r="CN23" i="5"/>
  <c r="CK23" i="5"/>
  <c r="CH23" i="5"/>
  <c r="CD23" i="5"/>
  <c r="CA23" i="5"/>
  <c r="BX23" i="5"/>
  <c r="BU23" i="5"/>
  <c r="BR23" i="5"/>
  <c r="BO23" i="5"/>
  <c r="BK23" i="5"/>
  <c r="BG23" i="5"/>
  <c r="BD23" i="5"/>
  <c r="AZ23" i="5"/>
  <c r="AW23" i="5"/>
  <c r="AS23" i="5"/>
  <c r="AP23" i="5"/>
  <c r="AL23" i="5"/>
  <c r="AI23" i="5"/>
  <c r="AF23" i="5"/>
  <c r="AB23" i="5"/>
  <c r="X23" i="5"/>
  <c r="T23" i="5"/>
  <c r="P23" i="5"/>
  <c r="N23" i="5"/>
  <c r="K23" i="5"/>
  <c r="G23" i="5"/>
  <c r="D23" i="5"/>
  <c r="ER22" i="5"/>
  <c r="EP22" i="5"/>
  <c r="EM22" i="5"/>
  <c r="EJ22" i="5"/>
  <c r="EF22" i="5"/>
  <c r="ED22" i="5"/>
  <c r="EA22" i="5"/>
  <c r="DW22" i="5"/>
  <c r="DU22" i="5"/>
  <c r="DR22" i="5"/>
  <c r="DO22" i="5"/>
  <c r="DK22" i="5"/>
  <c r="DI22" i="5"/>
  <c r="DF22" i="5"/>
  <c r="DC22" i="5"/>
  <c r="CY22" i="5"/>
  <c r="CW22" i="5"/>
  <c r="CT22" i="5"/>
  <c r="CN22" i="5"/>
  <c r="CK22" i="5"/>
  <c r="CH22" i="5"/>
  <c r="CD22" i="5"/>
  <c r="CA22" i="5"/>
  <c r="BX22" i="5"/>
  <c r="BU22" i="5"/>
  <c r="BR22" i="5"/>
  <c r="BO22" i="5"/>
  <c r="BK22" i="5"/>
  <c r="BG22" i="5"/>
  <c r="BD22" i="5"/>
  <c r="AZ22" i="5"/>
  <c r="AW22" i="5"/>
  <c r="AS22" i="5"/>
  <c r="AP22" i="5"/>
  <c r="AL22" i="5"/>
  <c r="AI22" i="5"/>
  <c r="AF22" i="5"/>
  <c r="AB22" i="5"/>
  <c r="X22" i="5"/>
  <c r="T22" i="5"/>
  <c r="P22" i="5"/>
  <c r="N22" i="5"/>
  <c r="K22" i="5"/>
  <c r="G22" i="5"/>
  <c r="D22" i="5"/>
  <c r="ER21" i="5"/>
  <c r="EP21" i="5"/>
  <c r="EM21" i="5"/>
  <c r="EJ21" i="5"/>
  <c r="EF21" i="5"/>
  <c r="ED21" i="5"/>
  <c r="EA21" i="5"/>
  <c r="DW21" i="5"/>
  <c r="DU21" i="5"/>
  <c r="DR21" i="5"/>
  <c r="DO21" i="5"/>
  <c r="DK21" i="5"/>
  <c r="DI21" i="5"/>
  <c r="DF21" i="5"/>
  <c r="DC21" i="5"/>
  <c r="CY21" i="5"/>
  <c r="CW21" i="5"/>
  <c r="CT21" i="5"/>
  <c r="CN21" i="5"/>
  <c r="CK21" i="5"/>
  <c r="CH21" i="5"/>
  <c r="CD21" i="5"/>
  <c r="CA21" i="5"/>
  <c r="BX21" i="5"/>
  <c r="BU21" i="5"/>
  <c r="BR21" i="5"/>
  <c r="BO21" i="5"/>
  <c r="BK21" i="5"/>
  <c r="BG21" i="5"/>
  <c r="BD21" i="5"/>
  <c r="AZ21" i="5"/>
  <c r="AW21" i="5"/>
  <c r="AS21" i="5"/>
  <c r="AP21" i="5"/>
  <c r="AL21" i="5"/>
  <c r="AI21" i="5"/>
  <c r="AF21" i="5"/>
  <c r="AB21" i="5"/>
  <c r="X21" i="5"/>
  <c r="T21" i="5"/>
  <c r="P21" i="5"/>
  <c r="N21" i="5"/>
  <c r="K21" i="5"/>
  <c r="G21" i="5"/>
  <c r="D21" i="5"/>
  <c r="ER20" i="5"/>
  <c r="EP20" i="5"/>
  <c r="EM20" i="5"/>
  <c r="EJ20" i="5"/>
  <c r="EF20" i="5"/>
  <c r="ED20" i="5"/>
  <c r="EA20" i="5"/>
  <c r="DW20" i="5"/>
  <c r="DU20" i="5"/>
  <c r="DR20" i="5"/>
  <c r="DO20" i="5"/>
  <c r="DK20" i="5"/>
  <c r="DI20" i="5"/>
  <c r="DF20" i="5"/>
  <c r="DC20" i="5"/>
  <c r="CY20" i="5"/>
  <c r="CW20" i="5"/>
  <c r="CT20" i="5"/>
  <c r="CN20" i="5"/>
  <c r="CK20" i="5"/>
  <c r="CH20" i="5"/>
  <c r="CD20" i="5"/>
  <c r="CA20" i="5"/>
  <c r="BX20" i="5"/>
  <c r="BU20" i="5"/>
  <c r="BR20" i="5"/>
  <c r="BO20" i="5"/>
  <c r="BK20" i="5"/>
  <c r="BG20" i="5"/>
  <c r="BD20" i="5"/>
  <c r="AZ20" i="5"/>
  <c r="AW20" i="5"/>
  <c r="AS20" i="5"/>
  <c r="AP20" i="5"/>
  <c r="AL20" i="5"/>
  <c r="AI20" i="5"/>
  <c r="AF20" i="5"/>
  <c r="AB20" i="5"/>
  <c r="X20" i="5"/>
  <c r="T20" i="5"/>
  <c r="P20" i="5"/>
  <c r="N20" i="5"/>
  <c r="K20" i="5"/>
  <c r="G20" i="5"/>
  <c r="D20" i="5"/>
  <c r="ER19" i="5"/>
  <c r="EP19" i="5"/>
  <c r="EM19" i="5"/>
  <c r="EJ19" i="5"/>
  <c r="EF19" i="5"/>
  <c r="ED19" i="5"/>
  <c r="EA19" i="5"/>
  <c r="DW19" i="5"/>
  <c r="DU19" i="5"/>
  <c r="DR19" i="5"/>
  <c r="DO19" i="5"/>
  <c r="DK19" i="5"/>
  <c r="DI19" i="5"/>
  <c r="DF19" i="5"/>
  <c r="DC19" i="5"/>
  <c r="CY19" i="5"/>
  <c r="CW19" i="5"/>
  <c r="CT19" i="5"/>
  <c r="CN19" i="5"/>
  <c r="CK19" i="5"/>
  <c r="CH19" i="5"/>
  <c r="CD19" i="5"/>
  <c r="CA19" i="5"/>
  <c r="BX19" i="5"/>
  <c r="BU19" i="5"/>
  <c r="BR19" i="5"/>
  <c r="BO19" i="5"/>
  <c r="BK19" i="5"/>
  <c r="BG19" i="5"/>
  <c r="BD19" i="5"/>
  <c r="AZ19" i="5"/>
  <c r="AW19" i="5"/>
  <c r="AS19" i="5"/>
  <c r="AP19" i="5"/>
  <c r="AL19" i="5"/>
  <c r="AI19" i="5"/>
  <c r="AF19" i="5"/>
  <c r="AB19" i="5"/>
  <c r="X19" i="5"/>
  <c r="T19" i="5"/>
  <c r="P19" i="5"/>
  <c r="N19" i="5"/>
  <c r="K19" i="5"/>
  <c r="G19" i="5"/>
  <c r="D19" i="5"/>
  <c r="ER18" i="5"/>
  <c r="EP18" i="5"/>
  <c r="EM18" i="5"/>
  <c r="EJ18" i="5"/>
  <c r="EF18" i="5"/>
  <c r="ED18" i="5"/>
  <c r="EA18" i="5"/>
  <c r="DW18" i="5"/>
  <c r="DU18" i="5"/>
  <c r="DR18" i="5"/>
  <c r="DO18" i="5"/>
  <c r="DK18" i="5"/>
  <c r="DI18" i="5"/>
  <c r="DF18" i="5"/>
  <c r="DC18" i="5"/>
  <c r="CY18" i="5"/>
  <c r="CW18" i="5"/>
  <c r="CT18" i="5"/>
  <c r="CN18" i="5"/>
  <c r="CK18" i="5"/>
  <c r="CH18" i="5"/>
  <c r="CD18" i="5"/>
  <c r="CA18" i="5"/>
  <c r="BX18" i="5"/>
  <c r="BU18" i="5"/>
  <c r="BR18" i="5"/>
  <c r="BO18" i="5"/>
  <c r="BK18" i="5"/>
  <c r="BG18" i="5"/>
  <c r="BD18" i="5"/>
  <c r="AZ18" i="5"/>
  <c r="AW18" i="5"/>
  <c r="AS18" i="5"/>
  <c r="AP18" i="5"/>
  <c r="AL18" i="5"/>
  <c r="AI18" i="5"/>
  <c r="AF18" i="5"/>
  <c r="AB18" i="5"/>
  <c r="X18" i="5"/>
  <c r="T18" i="5"/>
  <c r="P18" i="5"/>
  <c r="N18" i="5"/>
  <c r="K18" i="5"/>
  <c r="G18" i="5"/>
  <c r="D18" i="5"/>
  <c r="ER17" i="5"/>
  <c r="EP17" i="5"/>
  <c r="EM17" i="5"/>
  <c r="EJ17" i="5"/>
  <c r="EF17" i="5"/>
  <c r="ED17" i="5"/>
  <c r="EA17" i="5"/>
  <c r="DW17" i="5"/>
  <c r="DU17" i="5"/>
  <c r="DR17" i="5"/>
  <c r="DO17" i="5"/>
  <c r="DK17" i="5"/>
  <c r="DI17" i="5"/>
  <c r="DF17" i="5"/>
  <c r="DC17" i="5"/>
  <c r="CY17" i="5"/>
  <c r="CW17" i="5"/>
  <c r="CT17" i="5"/>
  <c r="CN17" i="5"/>
  <c r="CH17" i="5"/>
  <c r="CD17" i="5"/>
  <c r="CA17" i="5"/>
  <c r="BX17" i="5"/>
  <c r="BU17" i="5"/>
  <c r="BR17" i="5"/>
  <c r="BO17" i="5"/>
  <c r="BK17" i="5"/>
  <c r="BG17" i="5"/>
  <c r="BD17" i="5"/>
  <c r="AZ17" i="5"/>
  <c r="AW17" i="5"/>
  <c r="AS17" i="5"/>
  <c r="AP17" i="5"/>
  <c r="AL17" i="5"/>
  <c r="AI17" i="5"/>
  <c r="AF17" i="5"/>
  <c r="AB17" i="5"/>
  <c r="X17" i="5"/>
  <c r="T17" i="5"/>
  <c r="P17" i="5"/>
  <c r="N17" i="5"/>
  <c r="K17" i="5"/>
  <c r="G17" i="5"/>
  <c r="D17" i="5"/>
  <c r="ER16" i="5"/>
  <c r="EP16" i="5"/>
  <c r="EM16" i="5"/>
  <c r="EJ16" i="5"/>
  <c r="EF16" i="5"/>
  <c r="ED16" i="5"/>
  <c r="EA16" i="5"/>
  <c r="DW16" i="5"/>
  <c r="DU16" i="5"/>
  <c r="DR16" i="5"/>
  <c r="DO16" i="5"/>
  <c r="DK16" i="5"/>
  <c r="DI16" i="5"/>
  <c r="DF16" i="5"/>
  <c r="DC16" i="5"/>
  <c r="CY16" i="5"/>
  <c r="CW16" i="5"/>
  <c r="CT16" i="5"/>
  <c r="CN16" i="5"/>
  <c r="CK16" i="5"/>
  <c r="CH16" i="5"/>
  <c r="CD16" i="5"/>
  <c r="CA16" i="5"/>
  <c r="BX16" i="5"/>
  <c r="BU16" i="5"/>
  <c r="BR16" i="5"/>
  <c r="BO16" i="5"/>
  <c r="BK16" i="5"/>
  <c r="BG16" i="5"/>
  <c r="BD16" i="5"/>
  <c r="AZ16" i="5"/>
  <c r="AW16" i="5"/>
  <c r="AS16" i="5"/>
  <c r="AP16" i="5"/>
  <c r="AL16" i="5"/>
  <c r="AI16" i="5"/>
  <c r="AF16" i="5"/>
  <c r="AB16" i="5"/>
  <c r="X16" i="5"/>
  <c r="T16" i="5"/>
  <c r="P16" i="5"/>
  <c r="N16" i="5"/>
  <c r="K16" i="5"/>
  <c r="G16" i="5"/>
  <c r="D16" i="5"/>
  <c r="ER15" i="5"/>
  <c r="EP15" i="5"/>
  <c r="EM15" i="5"/>
  <c r="EJ15" i="5"/>
  <c r="EF15" i="5"/>
  <c r="ED15" i="5"/>
  <c r="EA15" i="5"/>
  <c r="DW15" i="5"/>
  <c r="DU15" i="5"/>
  <c r="DR15" i="5"/>
  <c r="DO15" i="5"/>
  <c r="DK15" i="5"/>
  <c r="DI15" i="5"/>
  <c r="DF15" i="5"/>
  <c r="DC15" i="5"/>
  <c r="CY15" i="5"/>
  <c r="CW15" i="5"/>
  <c r="CT15" i="5"/>
  <c r="CN15" i="5"/>
  <c r="CK15" i="5"/>
  <c r="CH15" i="5"/>
  <c r="CD15" i="5"/>
  <c r="CA15" i="5"/>
  <c r="BX15" i="5"/>
  <c r="BU15" i="5"/>
  <c r="BR15" i="5"/>
  <c r="BO15" i="5"/>
  <c r="BK15" i="5"/>
  <c r="BG15" i="5"/>
  <c r="BD15" i="5"/>
  <c r="AZ15" i="5"/>
  <c r="AW15" i="5"/>
  <c r="AS15" i="5"/>
  <c r="AP15" i="5"/>
  <c r="AL15" i="5"/>
  <c r="AI15" i="5"/>
  <c r="AF15" i="5"/>
  <c r="AB15" i="5"/>
  <c r="X15" i="5"/>
  <c r="T15" i="5"/>
  <c r="P15" i="5"/>
  <c r="N15" i="5"/>
  <c r="K15" i="5"/>
  <c r="G15" i="5"/>
  <c r="D15" i="5"/>
  <c r="ER14" i="5"/>
  <c r="EP14" i="5"/>
  <c r="EM14" i="5"/>
  <c r="EJ14" i="5"/>
  <c r="EF14" i="5"/>
  <c r="ED14" i="5"/>
  <c r="EA14" i="5"/>
  <c r="DW14" i="5"/>
  <c r="DU14" i="5"/>
  <c r="DR14" i="5"/>
  <c r="DO14" i="5"/>
  <c r="DK14" i="5"/>
  <c r="DI14" i="5"/>
  <c r="DF14" i="5"/>
  <c r="DC14" i="5"/>
  <c r="CY14" i="5"/>
  <c r="CW14" i="5"/>
  <c r="CT14" i="5"/>
  <c r="CN14" i="5"/>
  <c r="CK14" i="5"/>
  <c r="CH14" i="5"/>
  <c r="CD14" i="5"/>
  <c r="CA14" i="5"/>
  <c r="BX14" i="5"/>
  <c r="BU14" i="5"/>
  <c r="BR14" i="5"/>
  <c r="BO14" i="5"/>
  <c r="BK14" i="5"/>
  <c r="BG14" i="5"/>
  <c r="BD14" i="5"/>
  <c r="AZ14" i="5"/>
  <c r="AW14" i="5"/>
  <c r="AS14" i="5"/>
  <c r="AP14" i="5"/>
  <c r="AL14" i="5"/>
  <c r="AI14" i="5"/>
  <c r="AF14" i="5"/>
  <c r="AB14" i="5"/>
  <c r="X14" i="5"/>
  <c r="T14" i="5"/>
  <c r="P14" i="5"/>
  <c r="N14" i="5"/>
  <c r="K14" i="5"/>
  <c r="G14" i="5"/>
  <c r="D14" i="5"/>
  <c r="ER13" i="5"/>
  <c r="EP13" i="5"/>
  <c r="EM13" i="5"/>
  <c r="EJ13" i="5"/>
  <c r="EF13" i="5"/>
  <c r="ED13" i="5"/>
  <c r="EA13" i="5"/>
  <c r="DW13" i="5"/>
  <c r="DU13" i="5"/>
  <c r="DR13" i="5"/>
  <c r="DO13" i="5"/>
  <c r="DK13" i="5"/>
  <c r="DI13" i="5"/>
  <c r="DF13" i="5"/>
  <c r="DC13" i="5"/>
  <c r="CY13" i="5"/>
  <c r="CW13" i="5"/>
  <c r="CT13" i="5"/>
  <c r="CN13" i="5"/>
  <c r="CK13" i="5"/>
  <c r="CH13" i="5"/>
  <c r="CD13" i="5"/>
  <c r="CA13" i="5"/>
  <c r="BX13" i="5"/>
  <c r="BU13" i="5"/>
  <c r="BR13" i="5"/>
  <c r="BO13" i="5"/>
  <c r="BK13" i="5"/>
  <c r="BG13" i="5"/>
  <c r="BD13" i="5"/>
  <c r="AZ13" i="5"/>
  <c r="AW13" i="5"/>
  <c r="AS13" i="5"/>
  <c r="AP13" i="5"/>
  <c r="AL13" i="5"/>
  <c r="AI13" i="5"/>
  <c r="AF13" i="5"/>
  <c r="AB13" i="5"/>
  <c r="X13" i="5"/>
  <c r="T13" i="5"/>
  <c r="P13" i="5"/>
  <c r="N13" i="5"/>
  <c r="K13" i="5"/>
  <c r="G13" i="5"/>
  <c r="D13" i="5"/>
  <c r="ER12" i="5"/>
  <c r="EP12" i="5"/>
  <c r="EM12" i="5"/>
  <c r="EJ12" i="5"/>
  <c r="EF12" i="5"/>
  <c r="ED12" i="5"/>
  <c r="EA12" i="5"/>
  <c r="DW12" i="5"/>
  <c r="DU12" i="5"/>
  <c r="DR12" i="5"/>
  <c r="DO12" i="5"/>
  <c r="DK12" i="5"/>
  <c r="DI12" i="5"/>
  <c r="DF12" i="5"/>
  <c r="DC12" i="5"/>
  <c r="CY12" i="5"/>
  <c r="CW12" i="5"/>
  <c r="CT12" i="5"/>
  <c r="CN12" i="5"/>
  <c r="CK12" i="5"/>
  <c r="CH12" i="5"/>
  <c r="CD12" i="5"/>
  <c r="CA12" i="5"/>
  <c r="BX12" i="5"/>
  <c r="BU12" i="5"/>
  <c r="BR12" i="5"/>
  <c r="BO12" i="5"/>
  <c r="BK12" i="5"/>
  <c r="BG12" i="5"/>
  <c r="BD12" i="5"/>
  <c r="AZ12" i="5"/>
  <c r="AW12" i="5"/>
  <c r="AS12" i="5"/>
  <c r="AP12" i="5"/>
  <c r="AL12" i="5"/>
  <c r="AI12" i="5"/>
  <c r="AF12" i="5"/>
  <c r="AB12" i="5"/>
  <c r="X12" i="5"/>
  <c r="T12" i="5"/>
  <c r="P12" i="5"/>
  <c r="N12" i="5"/>
  <c r="K12" i="5"/>
  <c r="G12" i="5"/>
  <c r="D12" i="5"/>
  <c r="ER11" i="5"/>
  <c r="EP11" i="5"/>
  <c r="EM11" i="5"/>
  <c r="EJ11" i="5"/>
  <c r="EF11" i="5"/>
  <c r="ED11" i="5"/>
  <c r="EA11" i="5"/>
  <c r="DW11" i="5"/>
  <c r="DU11" i="5"/>
  <c r="DR11" i="5"/>
  <c r="DO11" i="5"/>
  <c r="DK11" i="5"/>
  <c r="DI11" i="5"/>
  <c r="DF11" i="5"/>
  <c r="DC11" i="5"/>
  <c r="CY11" i="5"/>
  <c r="CW11" i="5"/>
  <c r="CT11" i="5"/>
  <c r="CN11" i="5"/>
  <c r="CK11" i="5"/>
  <c r="CH11" i="5"/>
  <c r="CD11" i="5"/>
  <c r="CA11" i="5"/>
  <c r="BX11" i="5"/>
  <c r="BU11" i="5"/>
  <c r="BR11" i="5"/>
  <c r="BO11" i="5"/>
  <c r="BK11" i="5"/>
  <c r="BG11" i="5"/>
  <c r="BD11" i="5"/>
  <c r="AZ11" i="5"/>
  <c r="AW11" i="5"/>
  <c r="AS11" i="5"/>
  <c r="AP11" i="5"/>
  <c r="AL11" i="5"/>
  <c r="AI11" i="5"/>
  <c r="AF11" i="5"/>
  <c r="AB11" i="5"/>
  <c r="X11" i="5"/>
  <c r="T11" i="5"/>
  <c r="P11" i="5"/>
  <c r="N11" i="5"/>
  <c r="K11" i="5"/>
  <c r="G11" i="5"/>
  <c r="D11" i="5"/>
  <c r="ER10" i="5"/>
  <c r="EP10" i="5"/>
  <c r="EM10" i="5"/>
  <c r="EJ10" i="5"/>
  <c r="EF10" i="5"/>
  <c r="ED10" i="5"/>
  <c r="EA10" i="5"/>
  <c r="DW10" i="5"/>
  <c r="DU10" i="5"/>
  <c r="DR10" i="5"/>
  <c r="DO10" i="5"/>
  <c r="DK10" i="5"/>
  <c r="DI10" i="5"/>
  <c r="DF10" i="5"/>
  <c r="DC10" i="5"/>
  <c r="CY10" i="5"/>
  <c r="CW10" i="5"/>
  <c r="CT10" i="5"/>
  <c r="CN10" i="5"/>
  <c r="CH10" i="5"/>
  <c r="CD10" i="5"/>
  <c r="CA10" i="5"/>
  <c r="BX10" i="5"/>
  <c r="BU10" i="5"/>
  <c r="BR10" i="5"/>
  <c r="BO10" i="5"/>
  <c r="BK10" i="5"/>
  <c r="BG10" i="5"/>
  <c r="BD10" i="5"/>
  <c r="AZ10" i="5"/>
  <c r="AW10" i="5"/>
  <c r="AS10" i="5"/>
  <c r="AP10" i="5"/>
  <c r="AL10" i="5"/>
  <c r="AI10" i="5"/>
  <c r="AF10" i="5"/>
  <c r="AB10" i="5"/>
  <c r="X10" i="5"/>
  <c r="T10" i="5"/>
  <c r="P10" i="5"/>
  <c r="N10" i="5"/>
  <c r="K10" i="5"/>
  <c r="G10" i="5"/>
  <c r="D10" i="5"/>
  <c r="ER9" i="5"/>
  <c r="EP9" i="5"/>
  <c r="EM9" i="5"/>
  <c r="EJ9" i="5"/>
  <c r="EF9" i="5"/>
  <c r="ED9" i="5"/>
  <c r="EA9" i="5"/>
  <c r="DW9" i="5"/>
  <c r="DU9" i="5"/>
  <c r="DR9" i="5"/>
  <c r="DO9" i="5"/>
  <c r="DK9" i="5"/>
  <c r="DI9" i="5"/>
  <c r="DF9" i="5"/>
  <c r="DC9" i="5"/>
  <c r="CY9" i="5"/>
  <c r="CW9" i="5"/>
  <c r="CT9" i="5"/>
  <c r="CN9" i="5"/>
  <c r="CK9" i="5"/>
  <c r="CH9" i="5"/>
  <c r="CD9" i="5"/>
  <c r="CA9" i="5"/>
  <c r="BX9" i="5"/>
  <c r="BU9" i="5"/>
  <c r="BR9" i="5"/>
  <c r="BO9" i="5"/>
  <c r="BK9" i="5"/>
  <c r="BG9" i="5"/>
  <c r="BD9" i="5"/>
  <c r="AZ9" i="5"/>
  <c r="AW9" i="5"/>
  <c r="AS9" i="5"/>
  <c r="AP9" i="5"/>
  <c r="AL9" i="5"/>
  <c r="AI9" i="5"/>
  <c r="AF9" i="5"/>
  <c r="AB9" i="5"/>
  <c r="X9" i="5"/>
  <c r="T9" i="5"/>
  <c r="P9" i="5"/>
  <c r="N9" i="5"/>
  <c r="K9" i="5"/>
  <c r="G9" i="5"/>
  <c r="D9" i="5"/>
  <c r="ER8" i="5"/>
  <c r="EP8" i="5"/>
  <c r="EM8" i="5"/>
  <c r="EJ8" i="5"/>
  <c r="EF8" i="5"/>
  <c r="ED8" i="5"/>
  <c r="EA8" i="5"/>
  <c r="DW8" i="5"/>
  <c r="DU8" i="5"/>
  <c r="DR8" i="5"/>
  <c r="DO8" i="5"/>
  <c r="DK8" i="5"/>
  <c r="DI8" i="5"/>
  <c r="DF8" i="5"/>
  <c r="DC8" i="5"/>
  <c r="CY8" i="5"/>
  <c r="CW8" i="5"/>
  <c r="CT8" i="5"/>
  <c r="CN8" i="5"/>
  <c r="CK8" i="5"/>
  <c r="CH8" i="5"/>
  <c r="CD8" i="5"/>
  <c r="CA8" i="5"/>
  <c r="BX8" i="5"/>
  <c r="BU8" i="5"/>
  <c r="BR8" i="5"/>
  <c r="BO8" i="5"/>
  <c r="BK8" i="5"/>
  <c r="BG8" i="5"/>
  <c r="BD8" i="5"/>
  <c r="AZ8" i="5"/>
  <c r="AW8" i="5"/>
  <c r="AS8" i="5"/>
  <c r="AP8" i="5"/>
  <c r="AL8" i="5"/>
  <c r="AI8" i="5"/>
  <c r="AF8" i="5"/>
  <c r="AB8" i="5"/>
  <c r="X8" i="5"/>
  <c r="T8" i="5"/>
  <c r="P8" i="5"/>
  <c r="N8" i="5"/>
  <c r="K8" i="5"/>
  <c r="G8" i="5"/>
  <c r="D8" i="5"/>
  <c r="ER7" i="5"/>
  <c r="EP7" i="5"/>
  <c r="EM7" i="5"/>
  <c r="EJ7" i="5"/>
  <c r="EF7" i="5"/>
  <c r="ED7" i="5"/>
  <c r="EA7" i="5"/>
  <c r="DW7" i="5"/>
  <c r="DU7" i="5"/>
  <c r="DR7" i="5"/>
  <c r="DO7" i="5"/>
  <c r="DK7" i="5"/>
  <c r="DI7" i="5"/>
  <c r="DF7" i="5"/>
  <c r="DC7" i="5"/>
  <c r="CY7" i="5"/>
  <c r="CW7" i="5"/>
  <c r="CT7" i="5"/>
  <c r="CN7" i="5"/>
  <c r="CK7" i="5"/>
  <c r="CH7" i="5"/>
  <c r="CD7" i="5"/>
  <c r="CA7" i="5"/>
  <c r="BX7" i="5"/>
  <c r="BU7" i="5"/>
  <c r="BR7" i="5"/>
  <c r="BO7" i="5"/>
  <c r="BK7" i="5"/>
  <c r="BG7" i="5"/>
  <c r="BD7" i="5"/>
  <c r="AZ7" i="5"/>
  <c r="AW7" i="5"/>
  <c r="AS7" i="5"/>
  <c r="AP7" i="5"/>
  <c r="AL7" i="5"/>
  <c r="AI7" i="5"/>
  <c r="AF7" i="5"/>
  <c r="AB7" i="5"/>
  <c r="X7" i="5"/>
  <c r="T7" i="5"/>
  <c r="P7" i="5"/>
  <c r="N7" i="5"/>
  <c r="K7" i="5"/>
  <c r="G7" i="5"/>
  <c r="D7" i="5"/>
  <c r="ER6" i="5"/>
  <c r="EP6" i="5"/>
  <c r="EM6" i="5"/>
  <c r="EJ6" i="5"/>
  <c r="EF6" i="5"/>
  <c r="ED6" i="5"/>
  <c r="EA6" i="5"/>
  <c r="DW6" i="5"/>
  <c r="DU6" i="5"/>
  <c r="DR6" i="5"/>
  <c r="DO6" i="5"/>
  <c r="DK6" i="5"/>
  <c r="DI6" i="5"/>
  <c r="DF6" i="5"/>
  <c r="DC6" i="5"/>
  <c r="CY6" i="5"/>
  <c r="CW6" i="5"/>
  <c r="CT6" i="5"/>
  <c r="CN6" i="5"/>
  <c r="CK6" i="5"/>
  <c r="CH6" i="5"/>
  <c r="CD6" i="5"/>
  <c r="CA6" i="5"/>
  <c r="BX6" i="5"/>
  <c r="BU6" i="5"/>
  <c r="BR6" i="5"/>
  <c r="BO6" i="5"/>
  <c r="BK6" i="5"/>
  <c r="BG6" i="5"/>
  <c r="BD6" i="5"/>
  <c r="AZ6" i="5"/>
  <c r="AW6" i="5"/>
  <c r="AS6" i="5"/>
  <c r="AP6" i="5"/>
  <c r="AL6" i="5"/>
  <c r="AI6" i="5"/>
  <c r="AF6" i="5"/>
  <c r="AB6" i="5"/>
  <c r="X6" i="5"/>
  <c r="T6" i="5"/>
  <c r="P6" i="5"/>
  <c r="N6" i="5"/>
  <c r="K6" i="5"/>
  <c r="G6" i="5"/>
  <c r="D6" i="5"/>
  <c r="EB37" i="4"/>
  <c r="DZ37" i="4"/>
  <c r="DY37" i="4"/>
  <c r="EA37" i="4" s="1"/>
  <c r="DW37" i="4"/>
  <c r="DV37" i="4"/>
  <c r="EC37" i="4" s="1"/>
  <c r="DS37" i="4"/>
  <c r="DQ37" i="4"/>
  <c r="DR37" i="4" s="1"/>
  <c r="DP37" i="4"/>
  <c r="DT37" i="4" s="1"/>
  <c r="DN37" i="4"/>
  <c r="DM37" i="4"/>
  <c r="DJ37" i="4"/>
  <c r="DH37" i="4"/>
  <c r="DG37" i="4"/>
  <c r="DE37" i="4"/>
  <c r="DD37" i="4"/>
  <c r="DF37" i="4" s="1"/>
  <c r="DB37" i="4"/>
  <c r="DA37" i="4"/>
  <c r="DC37" i="4" s="1"/>
  <c r="CX37" i="4"/>
  <c r="CV37" i="4"/>
  <c r="CU37" i="4"/>
  <c r="CS37" i="4"/>
  <c r="CR37" i="4"/>
  <c r="CT37" i="4" s="1"/>
  <c r="CO37" i="4"/>
  <c r="CM37" i="4"/>
  <c r="CL37" i="4"/>
  <c r="CJ37" i="4"/>
  <c r="CI37" i="4"/>
  <c r="CK37" i="4" s="1"/>
  <c r="CG37" i="4"/>
  <c r="CF37" i="4"/>
  <c r="CC37" i="4"/>
  <c r="CD37" i="4" s="1"/>
  <c r="CB37" i="4"/>
  <c r="BZ37" i="4"/>
  <c r="BY37" i="4"/>
  <c r="BW37" i="4"/>
  <c r="BV37" i="4"/>
  <c r="BX37" i="4" s="1"/>
  <c r="BT37" i="4"/>
  <c r="BU37" i="4" s="1"/>
  <c r="BS37" i="4"/>
  <c r="BQ37" i="4"/>
  <c r="BP37" i="4"/>
  <c r="BN37" i="4"/>
  <c r="BM37" i="4"/>
  <c r="BJ37" i="4"/>
  <c r="BI37" i="4"/>
  <c r="BF37" i="4"/>
  <c r="BG37" i="4" s="1"/>
  <c r="BE37" i="4"/>
  <c r="BC37" i="4"/>
  <c r="BB37" i="4"/>
  <c r="AY37" i="4"/>
  <c r="AX37" i="4"/>
  <c r="AW37" i="4"/>
  <c r="AV37" i="4"/>
  <c r="AU37" i="4"/>
  <c r="AS37" i="4"/>
  <c r="AR37" i="4"/>
  <c r="AQ37" i="4"/>
  <c r="AO37" i="4"/>
  <c r="AP37" i="4" s="1"/>
  <c r="AN37" i="4"/>
  <c r="AK37" i="4"/>
  <c r="AJ37" i="4"/>
  <c r="AL37" i="4" s="1"/>
  <c r="AH37" i="4"/>
  <c r="AG37" i="4"/>
  <c r="AI37" i="4" s="1"/>
  <c r="AF37" i="4"/>
  <c r="AE37" i="4"/>
  <c r="AD37" i="4"/>
  <c r="AA37" i="4"/>
  <c r="AB37" i="4" s="1"/>
  <c r="Z37" i="4"/>
  <c r="W37" i="4"/>
  <c r="V37" i="4"/>
  <c r="S37" i="4"/>
  <c r="T37" i="4" s="1"/>
  <c r="R37" i="4"/>
  <c r="O37" i="4"/>
  <c r="P37" i="4" s="1"/>
  <c r="M37" i="4"/>
  <c r="N37" i="4" s="1"/>
  <c r="L37" i="4"/>
  <c r="K37" i="4"/>
  <c r="J37" i="4"/>
  <c r="I37" i="4"/>
  <c r="F37" i="4"/>
  <c r="G37" i="4" s="1"/>
  <c r="E37" i="4"/>
  <c r="C37" i="4"/>
  <c r="B37" i="4"/>
  <c r="EC36" i="4"/>
  <c r="EA36" i="4"/>
  <c r="DX36" i="4"/>
  <c r="DT36" i="4"/>
  <c r="DR36" i="4"/>
  <c r="DO36" i="4"/>
  <c r="DK36" i="4"/>
  <c r="DI36" i="4"/>
  <c r="DF36" i="4"/>
  <c r="DC36" i="4"/>
  <c r="CY36" i="4"/>
  <c r="CW36" i="4"/>
  <c r="CT36" i="4"/>
  <c r="CP36" i="4"/>
  <c r="CN36" i="4"/>
  <c r="CK36" i="4"/>
  <c r="CH36" i="4"/>
  <c r="CD36" i="4"/>
  <c r="CA36" i="4"/>
  <c r="BX36" i="4"/>
  <c r="BU36" i="4"/>
  <c r="BR36" i="4"/>
  <c r="BO36" i="4"/>
  <c r="BK36" i="4"/>
  <c r="BG36" i="4"/>
  <c r="BD36" i="4"/>
  <c r="AZ36" i="4"/>
  <c r="AW36" i="4"/>
  <c r="AS36" i="4"/>
  <c r="AP36" i="4"/>
  <c r="AL36" i="4"/>
  <c r="AI36" i="4"/>
  <c r="AF36" i="4"/>
  <c r="AB36" i="4"/>
  <c r="X36" i="4"/>
  <c r="T36" i="4"/>
  <c r="P36" i="4"/>
  <c r="N36" i="4"/>
  <c r="K36" i="4"/>
  <c r="G36" i="4"/>
  <c r="D36" i="4"/>
  <c r="EC35" i="4"/>
  <c r="EA35" i="4"/>
  <c r="DX35" i="4"/>
  <c r="DT35" i="4"/>
  <c r="DR35" i="4"/>
  <c r="DO35" i="4"/>
  <c r="DK35" i="4"/>
  <c r="DI35" i="4"/>
  <c r="DF35" i="4"/>
  <c r="DC35" i="4"/>
  <c r="CY35" i="4"/>
  <c r="CW35" i="4"/>
  <c r="CT35" i="4"/>
  <c r="CP35" i="4"/>
  <c r="CN35" i="4"/>
  <c r="CK35" i="4"/>
  <c r="CH35" i="4"/>
  <c r="CD35" i="4"/>
  <c r="CA35" i="4"/>
  <c r="BX35" i="4"/>
  <c r="BU35" i="4"/>
  <c r="BR35" i="4"/>
  <c r="BO35" i="4"/>
  <c r="BK35" i="4"/>
  <c r="BG35" i="4"/>
  <c r="BD35" i="4"/>
  <c r="AZ35" i="4"/>
  <c r="AW35" i="4"/>
  <c r="AS35" i="4"/>
  <c r="AP35" i="4"/>
  <c r="AL35" i="4"/>
  <c r="AI35" i="4"/>
  <c r="AF35" i="4"/>
  <c r="AB35" i="4"/>
  <c r="X35" i="4"/>
  <c r="T35" i="4"/>
  <c r="P35" i="4"/>
  <c r="N35" i="4"/>
  <c r="K35" i="4"/>
  <c r="G35" i="4"/>
  <c r="D35" i="4"/>
  <c r="EC34" i="4"/>
  <c r="EA34" i="4"/>
  <c r="DX34" i="4"/>
  <c r="DT34" i="4"/>
  <c r="DR34" i="4"/>
  <c r="DO34" i="4"/>
  <c r="DK34" i="4"/>
  <c r="DI34" i="4"/>
  <c r="DF34" i="4"/>
  <c r="DC34" i="4"/>
  <c r="CY34" i="4"/>
  <c r="CW34" i="4"/>
  <c r="CT34" i="4"/>
  <c r="CP34" i="4"/>
  <c r="CN34" i="4"/>
  <c r="CK34" i="4"/>
  <c r="CH34" i="4"/>
  <c r="CD34" i="4"/>
  <c r="CA34" i="4"/>
  <c r="BX34" i="4"/>
  <c r="BU34" i="4"/>
  <c r="BR34" i="4"/>
  <c r="BO34" i="4"/>
  <c r="BK34" i="4"/>
  <c r="BG34" i="4"/>
  <c r="BD34" i="4"/>
  <c r="AZ34" i="4"/>
  <c r="AW34" i="4"/>
  <c r="AS34" i="4"/>
  <c r="AP34" i="4"/>
  <c r="AL34" i="4"/>
  <c r="AI34" i="4"/>
  <c r="AF34" i="4"/>
  <c r="AB34" i="4"/>
  <c r="X34" i="4"/>
  <c r="T34" i="4"/>
  <c r="P34" i="4"/>
  <c r="N34" i="4"/>
  <c r="K34" i="4"/>
  <c r="G34" i="4"/>
  <c r="D34" i="4"/>
  <c r="EC33" i="4"/>
  <c r="EA33" i="4"/>
  <c r="DX33" i="4"/>
  <c r="DT33" i="4"/>
  <c r="DR33" i="4"/>
  <c r="DO33" i="4"/>
  <c r="DK33" i="4"/>
  <c r="DI33" i="4"/>
  <c r="DF33" i="4"/>
  <c r="DC33" i="4"/>
  <c r="CY33" i="4"/>
  <c r="CW33" i="4"/>
  <c r="CT33" i="4"/>
  <c r="CP33" i="4"/>
  <c r="CN33" i="4"/>
  <c r="CK33" i="4"/>
  <c r="CH33" i="4"/>
  <c r="CD33" i="4"/>
  <c r="CA33" i="4"/>
  <c r="BX33" i="4"/>
  <c r="BU33" i="4"/>
  <c r="BR33" i="4"/>
  <c r="BO33" i="4"/>
  <c r="BK33" i="4"/>
  <c r="BG33" i="4"/>
  <c r="BD33" i="4"/>
  <c r="AZ33" i="4"/>
  <c r="AW33" i="4"/>
  <c r="AS33" i="4"/>
  <c r="AP33" i="4"/>
  <c r="AL33" i="4"/>
  <c r="AI33" i="4"/>
  <c r="AF33" i="4"/>
  <c r="AB33" i="4"/>
  <c r="X33" i="4"/>
  <c r="T33" i="4"/>
  <c r="P33" i="4"/>
  <c r="N33" i="4"/>
  <c r="K33" i="4"/>
  <c r="G33" i="4"/>
  <c r="D33" i="4"/>
  <c r="EC32" i="4"/>
  <c r="EA32" i="4"/>
  <c r="DX32" i="4"/>
  <c r="DT32" i="4"/>
  <c r="DR32" i="4"/>
  <c r="DO32" i="4"/>
  <c r="DK32" i="4"/>
  <c r="DI32" i="4"/>
  <c r="DF32" i="4"/>
  <c r="DC32" i="4"/>
  <c r="CY32" i="4"/>
  <c r="CW32" i="4"/>
  <c r="CT32" i="4"/>
  <c r="CP32" i="4"/>
  <c r="CN32" i="4"/>
  <c r="CK32" i="4"/>
  <c r="CH32" i="4"/>
  <c r="CD32" i="4"/>
  <c r="CA32" i="4"/>
  <c r="BX32" i="4"/>
  <c r="BU32" i="4"/>
  <c r="BR32" i="4"/>
  <c r="BO32" i="4"/>
  <c r="BK32" i="4"/>
  <c r="BG32" i="4"/>
  <c r="BD32" i="4"/>
  <c r="AZ32" i="4"/>
  <c r="AW32" i="4"/>
  <c r="AS32" i="4"/>
  <c r="AP32" i="4"/>
  <c r="AL32" i="4"/>
  <c r="AI32" i="4"/>
  <c r="AF32" i="4"/>
  <c r="AB32" i="4"/>
  <c r="X32" i="4"/>
  <c r="T32" i="4"/>
  <c r="P32" i="4"/>
  <c r="N32" i="4"/>
  <c r="K32" i="4"/>
  <c r="G32" i="4"/>
  <c r="D32" i="4"/>
  <c r="EC31" i="4"/>
  <c r="EA31" i="4"/>
  <c r="DX31" i="4"/>
  <c r="DT31" i="4"/>
  <c r="DR31" i="4"/>
  <c r="DO31" i="4"/>
  <c r="DK31" i="4"/>
  <c r="DI31" i="4"/>
  <c r="DF31" i="4"/>
  <c r="DC31" i="4"/>
  <c r="CY31" i="4"/>
  <c r="CW31" i="4"/>
  <c r="CT31" i="4"/>
  <c r="CP31" i="4"/>
  <c r="CN31" i="4"/>
  <c r="CK31" i="4"/>
  <c r="CH31" i="4"/>
  <c r="CD31" i="4"/>
  <c r="CA31" i="4"/>
  <c r="BX31" i="4"/>
  <c r="BU31" i="4"/>
  <c r="BR31" i="4"/>
  <c r="BO31" i="4"/>
  <c r="BK31" i="4"/>
  <c r="BG31" i="4"/>
  <c r="BD31" i="4"/>
  <c r="AZ31" i="4"/>
  <c r="AW31" i="4"/>
  <c r="AS31" i="4"/>
  <c r="AP31" i="4"/>
  <c r="AL31" i="4"/>
  <c r="AI31" i="4"/>
  <c r="AF31" i="4"/>
  <c r="AB31" i="4"/>
  <c r="X31" i="4"/>
  <c r="T31" i="4"/>
  <c r="P31" i="4"/>
  <c r="N31" i="4"/>
  <c r="K31" i="4"/>
  <c r="G31" i="4"/>
  <c r="D31" i="4"/>
  <c r="EC30" i="4"/>
  <c r="EA30" i="4"/>
  <c r="DX30" i="4"/>
  <c r="DT30" i="4"/>
  <c r="DR30" i="4"/>
  <c r="DO30" i="4"/>
  <c r="DK30" i="4"/>
  <c r="DI30" i="4"/>
  <c r="DF30" i="4"/>
  <c r="DC30" i="4"/>
  <c r="CY30" i="4"/>
  <c r="CW30" i="4"/>
  <c r="CT30" i="4"/>
  <c r="CP30" i="4"/>
  <c r="CN30" i="4"/>
  <c r="CK30" i="4"/>
  <c r="CH30" i="4"/>
  <c r="CD30" i="4"/>
  <c r="CA30" i="4"/>
  <c r="BX30" i="4"/>
  <c r="BU30" i="4"/>
  <c r="BR30" i="4"/>
  <c r="BO30" i="4"/>
  <c r="BK30" i="4"/>
  <c r="BG30" i="4"/>
  <c r="BD30" i="4"/>
  <c r="AZ30" i="4"/>
  <c r="AW30" i="4"/>
  <c r="AS30" i="4"/>
  <c r="AP30" i="4"/>
  <c r="AL30" i="4"/>
  <c r="AI30" i="4"/>
  <c r="AF30" i="4"/>
  <c r="AB30" i="4"/>
  <c r="X30" i="4"/>
  <c r="T30" i="4"/>
  <c r="P30" i="4"/>
  <c r="N30" i="4"/>
  <c r="K30" i="4"/>
  <c r="G30" i="4"/>
  <c r="D30" i="4"/>
  <c r="EC29" i="4"/>
  <c r="EA29" i="4"/>
  <c r="DX29" i="4"/>
  <c r="DT29" i="4"/>
  <c r="DR29" i="4"/>
  <c r="DO29" i="4"/>
  <c r="DK29" i="4"/>
  <c r="DI29" i="4"/>
  <c r="DF29" i="4"/>
  <c r="DC29" i="4"/>
  <c r="CY29" i="4"/>
  <c r="CW29" i="4"/>
  <c r="CT29" i="4"/>
  <c r="CP29" i="4"/>
  <c r="CN29" i="4"/>
  <c r="CK29" i="4"/>
  <c r="CH29" i="4"/>
  <c r="CD29" i="4"/>
  <c r="CA29" i="4"/>
  <c r="BX29" i="4"/>
  <c r="BU29" i="4"/>
  <c r="BR29" i="4"/>
  <c r="BO29" i="4"/>
  <c r="BK29" i="4"/>
  <c r="BG29" i="4"/>
  <c r="BD29" i="4"/>
  <c r="AZ29" i="4"/>
  <c r="AW29" i="4"/>
  <c r="AS29" i="4"/>
  <c r="AP29" i="4"/>
  <c r="AL29" i="4"/>
  <c r="AI29" i="4"/>
  <c r="AF29" i="4"/>
  <c r="AB29" i="4"/>
  <c r="X29" i="4"/>
  <c r="T29" i="4"/>
  <c r="P29" i="4"/>
  <c r="N29" i="4"/>
  <c r="K29" i="4"/>
  <c r="G29" i="4"/>
  <c r="D29" i="4"/>
  <c r="EC28" i="4"/>
  <c r="EA28" i="4"/>
  <c r="DX28" i="4"/>
  <c r="DT28" i="4"/>
  <c r="DR28" i="4"/>
  <c r="DO28" i="4"/>
  <c r="DK28" i="4"/>
  <c r="DI28" i="4"/>
  <c r="DF28" i="4"/>
  <c r="DC28" i="4"/>
  <c r="CY28" i="4"/>
  <c r="CW28" i="4"/>
  <c r="CT28" i="4"/>
  <c r="CP28" i="4"/>
  <c r="CN28" i="4"/>
  <c r="CK28" i="4"/>
  <c r="CH28" i="4"/>
  <c r="CD28" i="4"/>
  <c r="CA28" i="4"/>
  <c r="BX28" i="4"/>
  <c r="BU28" i="4"/>
  <c r="BR28" i="4"/>
  <c r="BO28" i="4"/>
  <c r="BK28" i="4"/>
  <c r="BG28" i="4"/>
  <c r="BD28" i="4"/>
  <c r="AZ28" i="4"/>
  <c r="AW28" i="4"/>
  <c r="AS28" i="4"/>
  <c r="AP28" i="4"/>
  <c r="AL28" i="4"/>
  <c r="AI28" i="4"/>
  <c r="AF28" i="4"/>
  <c r="AB28" i="4"/>
  <c r="X28" i="4"/>
  <c r="T28" i="4"/>
  <c r="P28" i="4"/>
  <c r="N28" i="4"/>
  <c r="K28" i="4"/>
  <c r="G28" i="4"/>
  <c r="D28" i="4"/>
  <c r="EC27" i="4"/>
  <c r="EA27" i="4"/>
  <c r="DX27" i="4"/>
  <c r="DT27" i="4"/>
  <c r="DR27" i="4"/>
  <c r="DO27" i="4"/>
  <c r="DK27" i="4"/>
  <c r="DI27" i="4"/>
  <c r="DF27" i="4"/>
  <c r="DC27" i="4"/>
  <c r="CY27" i="4"/>
  <c r="CW27" i="4"/>
  <c r="CT27" i="4"/>
  <c r="CP27" i="4"/>
  <c r="CN27" i="4"/>
  <c r="CK27" i="4"/>
  <c r="CH27" i="4"/>
  <c r="CD27" i="4"/>
  <c r="CA27" i="4"/>
  <c r="BX27" i="4"/>
  <c r="BU27" i="4"/>
  <c r="BR27" i="4"/>
  <c r="BO27" i="4"/>
  <c r="BK27" i="4"/>
  <c r="BG27" i="4"/>
  <c r="BD27" i="4"/>
  <c r="AZ27" i="4"/>
  <c r="AW27" i="4"/>
  <c r="AS27" i="4"/>
  <c r="AP27" i="4"/>
  <c r="AL27" i="4"/>
  <c r="AI27" i="4"/>
  <c r="AF27" i="4"/>
  <c r="AB27" i="4"/>
  <c r="X27" i="4"/>
  <c r="T27" i="4"/>
  <c r="P27" i="4"/>
  <c r="N27" i="4"/>
  <c r="K27" i="4"/>
  <c r="G27" i="4"/>
  <c r="D27" i="4"/>
  <c r="EC26" i="4"/>
  <c r="EA26" i="4"/>
  <c r="DX26" i="4"/>
  <c r="DT26" i="4"/>
  <c r="DR26" i="4"/>
  <c r="DO26" i="4"/>
  <c r="DK26" i="4"/>
  <c r="DI26" i="4"/>
  <c r="DF26" i="4"/>
  <c r="DC26" i="4"/>
  <c r="CY26" i="4"/>
  <c r="CW26" i="4"/>
  <c r="CT26" i="4"/>
  <c r="CP26" i="4"/>
  <c r="CN26" i="4"/>
  <c r="CK26" i="4"/>
  <c r="CH26" i="4"/>
  <c r="CD26" i="4"/>
  <c r="CA26" i="4"/>
  <c r="BX26" i="4"/>
  <c r="BU26" i="4"/>
  <c r="BR26" i="4"/>
  <c r="BO26" i="4"/>
  <c r="BK26" i="4"/>
  <c r="BG26" i="4"/>
  <c r="BD26" i="4"/>
  <c r="AZ26" i="4"/>
  <c r="AW26" i="4"/>
  <c r="AS26" i="4"/>
  <c r="AP26" i="4"/>
  <c r="AL26" i="4"/>
  <c r="AI26" i="4"/>
  <c r="AF26" i="4"/>
  <c r="AB26" i="4"/>
  <c r="X26" i="4"/>
  <c r="T26" i="4"/>
  <c r="P26" i="4"/>
  <c r="N26" i="4"/>
  <c r="K26" i="4"/>
  <c r="G26" i="4"/>
  <c r="D26" i="4"/>
  <c r="EC25" i="4"/>
  <c r="EA25" i="4"/>
  <c r="DX25" i="4"/>
  <c r="DT25" i="4"/>
  <c r="DR25" i="4"/>
  <c r="DO25" i="4"/>
  <c r="DK25" i="4"/>
  <c r="DI25" i="4"/>
  <c r="DF25" i="4"/>
  <c r="DC25" i="4"/>
  <c r="CY25" i="4"/>
  <c r="CW25" i="4"/>
  <c r="CT25" i="4"/>
  <c r="CP25" i="4"/>
  <c r="CN25" i="4"/>
  <c r="CK25" i="4"/>
  <c r="CH25" i="4"/>
  <c r="CD25" i="4"/>
  <c r="CA25" i="4"/>
  <c r="BX25" i="4"/>
  <c r="BU25" i="4"/>
  <c r="BR25" i="4"/>
  <c r="BO25" i="4"/>
  <c r="BK25" i="4"/>
  <c r="BG25" i="4"/>
  <c r="BD25" i="4"/>
  <c r="AZ25" i="4"/>
  <c r="AW25" i="4"/>
  <c r="AS25" i="4"/>
  <c r="AP25" i="4"/>
  <c r="AL25" i="4"/>
  <c r="AI25" i="4"/>
  <c r="AF25" i="4"/>
  <c r="AB25" i="4"/>
  <c r="X25" i="4"/>
  <c r="T25" i="4"/>
  <c r="P25" i="4"/>
  <c r="N25" i="4"/>
  <c r="K25" i="4"/>
  <c r="G25" i="4"/>
  <c r="D25" i="4"/>
  <c r="EC24" i="4"/>
  <c r="EA24" i="4"/>
  <c r="DX24" i="4"/>
  <c r="DT24" i="4"/>
  <c r="DR24" i="4"/>
  <c r="DO24" i="4"/>
  <c r="DK24" i="4"/>
  <c r="DI24" i="4"/>
  <c r="DF24" i="4"/>
  <c r="DC24" i="4"/>
  <c r="CY24" i="4"/>
  <c r="CW24" i="4"/>
  <c r="CT24" i="4"/>
  <c r="CP24" i="4"/>
  <c r="CN24" i="4"/>
  <c r="CH24" i="4"/>
  <c r="CD24" i="4"/>
  <c r="CA24" i="4"/>
  <c r="BX24" i="4"/>
  <c r="BU24" i="4"/>
  <c r="BR24" i="4"/>
  <c r="BO24" i="4"/>
  <c r="BK24" i="4"/>
  <c r="BG24" i="4"/>
  <c r="BD24" i="4"/>
  <c r="AZ24" i="4"/>
  <c r="AW24" i="4"/>
  <c r="AS24" i="4"/>
  <c r="AP24" i="4"/>
  <c r="AL24" i="4"/>
  <c r="AI24" i="4"/>
  <c r="AF24" i="4"/>
  <c r="AB24" i="4"/>
  <c r="X24" i="4"/>
  <c r="T24" i="4"/>
  <c r="P24" i="4"/>
  <c r="N24" i="4"/>
  <c r="K24" i="4"/>
  <c r="G24" i="4"/>
  <c r="D24" i="4"/>
  <c r="EC23" i="4"/>
  <c r="EA23" i="4"/>
  <c r="DX23" i="4"/>
  <c r="DT23" i="4"/>
  <c r="DR23" i="4"/>
  <c r="DO23" i="4"/>
  <c r="DK23" i="4"/>
  <c r="DI23" i="4"/>
  <c r="DF23" i="4"/>
  <c r="DC23" i="4"/>
  <c r="CY23" i="4"/>
  <c r="CW23" i="4"/>
  <c r="CT23" i="4"/>
  <c r="CP23" i="4"/>
  <c r="CN23" i="4"/>
  <c r="CK23" i="4"/>
  <c r="CH23" i="4"/>
  <c r="CD23" i="4"/>
  <c r="CA23" i="4"/>
  <c r="BX23" i="4"/>
  <c r="BU23" i="4"/>
  <c r="BR23" i="4"/>
  <c r="BO23" i="4"/>
  <c r="BK23" i="4"/>
  <c r="BG23" i="4"/>
  <c r="BD23" i="4"/>
  <c r="AZ23" i="4"/>
  <c r="AW23" i="4"/>
  <c r="AS23" i="4"/>
  <c r="AP23" i="4"/>
  <c r="AL23" i="4"/>
  <c r="AI23" i="4"/>
  <c r="AF23" i="4"/>
  <c r="AB23" i="4"/>
  <c r="X23" i="4"/>
  <c r="T23" i="4"/>
  <c r="P23" i="4"/>
  <c r="N23" i="4"/>
  <c r="K23" i="4"/>
  <c r="G23" i="4"/>
  <c r="D23" i="4"/>
  <c r="EC22" i="4"/>
  <c r="EA22" i="4"/>
  <c r="DX22" i="4"/>
  <c r="DT22" i="4"/>
  <c r="DR22" i="4"/>
  <c r="DO22" i="4"/>
  <c r="DK22" i="4"/>
  <c r="DI22" i="4"/>
  <c r="DF22" i="4"/>
  <c r="DC22" i="4"/>
  <c r="CY22" i="4"/>
  <c r="CW22" i="4"/>
  <c r="CT22" i="4"/>
  <c r="CP22" i="4"/>
  <c r="CN22" i="4"/>
  <c r="CK22" i="4"/>
  <c r="CH22" i="4"/>
  <c r="CD22" i="4"/>
  <c r="CA22" i="4"/>
  <c r="BX22" i="4"/>
  <c r="BU22" i="4"/>
  <c r="BR22" i="4"/>
  <c r="BO22" i="4"/>
  <c r="BK22" i="4"/>
  <c r="BG22" i="4"/>
  <c r="BD22" i="4"/>
  <c r="AZ22" i="4"/>
  <c r="AW22" i="4"/>
  <c r="AS22" i="4"/>
  <c r="AP22" i="4"/>
  <c r="AL22" i="4"/>
  <c r="AI22" i="4"/>
  <c r="AF22" i="4"/>
  <c r="AB22" i="4"/>
  <c r="X22" i="4"/>
  <c r="T22" i="4"/>
  <c r="P22" i="4"/>
  <c r="N22" i="4"/>
  <c r="K22" i="4"/>
  <c r="G22" i="4"/>
  <c r="D22" i="4"/>
  <c r="EC21" i="4"/>
  <c r="EA21" i="4"/>
  <c r="DX21" i="4"/>
  <c r="DT21" i="4"/>
  <c r="DR21" i="4"/>
  <c r="DO21" i="4"/>
  <c r="DK21" i="4"/>
  <c r="DI21" i="4"/>
  <c r="DF21" i="4"/>
  <c r="DC21" i="4"/>
  <c r="CY21" i="4"/>
  <c r="CW21" i="4"/>
  <c r="CT21" i="4"/>
  <c r="CP21" i="4"/>
  <c r="CN21" i="4"/>
  <c r="CK21" i="4"/>
  <c r="CH21" i="4"/>
  <c r="CD21" i="4"/>
  <c r="CA21" i="4"/>
  <c r="BX21" i="4"/>
  <c r="BU21" i="4"/>
  <c r="BR21" i="4"/>
  <c r="BO21" i="4"/>
  <c r="BK21" i="4"/>
  <c r="BG21" i="4"/>
  <c r="BD21" i="4"/>
  <c r="AZ21" i="4"/>
  <c r="AW21" i="4"/>
  <c r="AS21" i="4"/>
  <c r="AP21" i="4"/>
  <c r="AL21" i="4"/>
  <c r="AI21" i="4"/>
  <c r="AF21" i="4"/>
  <c r="AB21" i="4"/>
  <c r="X21" i="4"/>
  <c r="T21" i="4"/>
  <c r="P21" i="4"/>
  <c r="N21" i="4"/>
  <c r="K21" i="4"/>
  <c r="G21" i="4"/>
  <c r="D21" i="4"/>
  <c r="EC20" i="4"/>
  <c r="EA20" i="4"/>
  <c r="DX20" i="4"/>
  <c r="DT20" i="4"/>
  <c r="DR20" i="4"/>
  <c r="DO20" i="4"/>
  <c r="DK20" i="4"/>
  <c r="DI20" i="4"/>
  <c r="DF20" i="4"/>
  <c r="DC20" i="4"/>
  <c r="CY20" i="4"/>
  <c r="CW20" i="4"/>
  <c r="CT20" i="4"/>
  <c r="CP20" i="4"/>
  <c r="CN20" i="4"/>
  <c r="CK20" i="4"/>
  <c r="CH20" i="4"/>
  <c r="CD20" i="4"/>
  <c r="CA20" i="4"/>
  <c r="BX20" i="4"/>
  <c r="BU20" i="4"/>
  <c r="BR20" i="4"/>
  <c r="BO20" i="4"/>
  <c r="BK20" i="4"/>
  <c r="BG20" i="4"/>
  <c r="BD20" i="4"/>
  <c r="AZ20" i="4"/>
  <c r="AW20" i="4"/>
  <c r="AS20" i="4"/>
  <c r="AP20" i="4"/>
  <c r="AL20" i="4"/>
  <c r="AI20" i="4"/>
  <c r="AF20" i="4"/>
  <c r="AB20" i="4"/>
  <c r="X20" i="4"/>
  <c r="T20" i="4"/>
  <c r="P20" i="4"/>
  <c r="N20" i="4"/>
  <c r="K20" i="4"/>
  <c r="G20" i="4"/>
  <c r="D20" i="4"/>
  <c r="EC19" i="4"/>
  <c r="EA19" i="4"/>
  <c r="DX19" i="4"/>
  <c r="DT19" i="4"/>
  <c r="DR19" i="4"/>
  <c r="DO19" i="4"/>
  <c r="DK19" i="4"/>
  <c r="DI19" i="4"/>
  <c r="DF19" i="4"/>
  <c r="DC19" i="4"/>
  <c r="CY19" i="4"/>
  <c r="CW19" i="4"/>
  <c r="CT19" i="4"/>
  <c r="CP19" i="4"/>
  <c r="CN19" i="4"/>
  <c r="CK19" i="4"/>
  <c r="CH19" i="4"/>
  <c r="CD19" i="4"/>
  <c r="CA19" i="4"/>
  <c r="BX19" i="4"/>
  <c r="BU19" i="4"/>
  <c r="BR19" i="4"/>
  <c r="BO19" i="4"/>
  <c r="BK19" i="4"/>
  <c r="BG19" i="4"/>
  <c r="BD19" i="4"/>
  <c r="AZ19" i="4"/>
  <c r="AW19" i="4"/>
  <c r="AS19" i="4"/>
  <c r="AP19" i="4"/>
  <c r="AL19" i="4"/>
  <c r="AI19" i="4"/>
  <c r="AF19" i="4"/>
  <c r="AB19" i="4"/>
  <c r="X19" i="4"/>
  <c r="T19" i="4"/>
  <c r="P19" i="4"/>
  <c r="N19" i="4"/>
  <c r="K19" i="4"/>
  <c r="G19" i="4"/>
  <c r="D19" i="4"/>
  <c r="EC18" i="4"/>
  <c r="EA18" i="4"/>
  <c r="DX18" i="4"/>
  <c r="DT18" i="4"/>
  <c r="DR18" i="4"/>
  <c r="DO18" i="4"/>
  <c r="DK18" i="4"/>
  <c r="DI18" i="4"/>
  <c r="DF18" i="4"/>
  <c r="DC18" i="4"/>
  <c r="CY18" i="4"/>
  <c r="CW18" i="4"/>
  <c r="CT18" i="4"/>
  <c r="CP18" i="4"/>
  <c r="CN18" i="4"/>
  <c r="CK18" i="4"/>
  <c r="CH18" i="4"/>
  <c r="CD18" i="4"/>
  <c r="CA18" i="4"/>
  <c r="BX18" i="4"/>
  <c r="BU18" i="4"/>
  <c r="BR18" i="4"/>
  <c r="BO18" i="4"/>
  <c r="BK18" i="4"/>
  <c r="BG18" i="4"/>
  <c r="BD18" i="4"/>
  <c r="AZ18" i="4"/>
  <c r="AW18" i="4"/>
  <c r="AS18" i="4"/>
  <c r="AP18" i="4"/>
  <c r="AL18" i="4"/>
  <c r="AI18" i="4"/>
  <c r="AF18" i="4"/>
  <c r="AB18" i="4"/>
  <c r="X18" i="4"/>
  <c r="T18" i="4"/>
  <c r="P18" i="4"/>
  <c r="N18" i="4"/>
  <c r="K18" i="4"/>
  <c r="G18" i="4"/>
  <c r="D18" i="4"/>
  <c r="EC17" i="4"/>
  <c r="EA17" i="4"/>
  <c r="DX17" i="4"/>
  <c r="DT17" i="4"/>
  <c r="DR17" i="4"/>
  <c r="DO17" i="4"/>
  <c r="DK17" i="4"/>
  <c r="DI17" i="4"/>
  <c r="DF17" i="4"/>
  <c r="DC17" i="4"/>
  <c r="CY17" i="4"/>
  <c r="CW17" i="4"/>
  <c r="CT17" i="4"/>
  <c r="CP17" i="4"/>
  <c r="CN17" i="4"/>
  <c r="CH17" i="4"/>
  <c r="CD17" i="4"/>
  <c r="CA17" i="4"/>
  <c r="BX17" i="4"/>
  <c r="BU17" i="4"/>
  <c r="BR17" i="4"/>
  <c r="BO17" i="4"/>
  <c r="BK17" i="4"/>
  <c r="BG17" i="4"/>
  <c r="BD17" i="4"/>
  <c r="AZ17" i="4"/>
  <c r="AW17" i="4"/>
  <c r="AS17" i="4"/>
  <c r="AP17" i="4"/>
  <c r="AL17" i="4"/>
  <c r="AI17" i="4"/>
  <c r="AF17" i="4"/>
  <c r="AB17" i="4"/>
  <c r="X17" i="4"/>
  <c r="T17" i="4"/>
  <c r="P17" i="4"/>
  <c r="N17" i="4"/>
  <c r="K17" i="4"/>
  <c r="G17" i="4"/>
  <c r="D17" i="4"/>
  <c r="EC16" i="4"/>
  <c r="EA16" i="4"/>
  <c r="DX16" i="4"/>
  <c r="DT16" i="4"/>
  <c r="DR16" i="4"/>
  <c r="DO16" i="4"/>
  <c r="DK16" i="4"/>
  <c r="DI16" i="4"/>
  <c r="DF16" i="4"/>
  <c r="DC16" i="4"/>
  <c r="CY16" i="4"/>
  <c r="CW16" i="4"/>
  <c r="CT16" i="4"/>
  <c r="CP16" i="4"/>
  <c r="CN16" i="4"/>
  <c r="CK16" i="4"/>
  <c r="CH16" i="4"/>
  <c r="CD16" i="4"/>
  <c r="CA16" i="4"/>
  <c r="BX16" i="4"/>
  <c r="BU16" i="4"/>
  <c r="BR16" i="4"/>
  <c r="BO16" i="4"/>
  <c r="BK16" i="4"/>
  <c r="BG16" i="4"/>
  <c r="BD16" i="4"/>
  <c r="AZ16" i="4"/>
  <c r="AW16" i="4"/>
  <c r="AS16" i="4"/>
  <c r="AP16" i="4"/>
  <c r="AL16" i="4"/>
  <c r="AI16" i="4"/>
  <c r="AF16" i="4"/>
  <c r="AB16" i="4"/>
  <c r="X16" i="4"/>
  <c r="T16" i="4"/>
  <c r="P16" i="4"/>
  <c r="N16" i="4"/>
  <c r="K16" i="4"/>
  <c r="G16" i="4"/>
  <c r="D16" i="4"/>
  <c r="EC15" i="4"/>
  <c r="EA15" i="4"/>
  <c r="DX15" i="4"/>
  <c r="DT15" i="4"/>
  <c r="DR15" i="4"/>
  <c r="DO15" i="4"/>
  <c r="DK15" i="4"/>
  <c r="DI15" i="4"/>
  <c r="DF15" i="4"/>
  <c r="DC15" i="4"/>
  <c r="CY15" i="4"/>
  <c r="CW15" i="4"/>
  <c r="CT15" i="4"/>
  <c r="CP15" i="4"/>
  <c r="CN15" i="4"/>
  <c r="CK15" i="4"/>
  <c r="CH15" i="4"/>
  <c r="CD15" i="4"/>
  <c r="CA15" i="4"/>
  <c r="BX15" i="4"/>
  <c r="BU15" i="4"/>
  <c r="BR15" i="4"/>
  <c r="BO15" i="4"/>
  <c r="BK15" i="4"/>
  <c r="BG15" i="4"/>
  <c r="BD15" i="4"/>
  <c r="AZ15" i="4"/>
  <c r="AW15" i="4"/>
  <c r="AS15" i="4"/>
  <c r="AP15" i="4"/>
  <c r="AL15" i="4"/>
  <c r="AI15" i="4"/>
  <c r="AF15" i="4"/>
  <c r="AB15" i="4"/>
  <c r="X15" i="4"/>
  <c r="T15" i="4"/>
  <c r="P15" i="4"/>
  <c r="N15" i="4"/>
  <c r="K15" i="4"/>
  <c r="G15" i="4"/>
  <c r="D15" i="4"/>
  <c r="EC14" i="4"/>
  <c r="EA14" i="4"/>
  <c r="DX14" i="4"/>
  <c r="DT14" i="4"/>
  <c r="DR14" i="4"/>
  <c r="DO14" i="4"/>
  <c r="DK14" i="4"/>
  <c r="DI14" i="4"/>
  <c r="DF14" i="4"/>
  <c r="DC14" i="4"/>
  <c r="CY14" i="4"/>
  <c r="CW14" i="4"/>
  <c r="CT14" i="4"/>
  <c r="CP14" i="4"/>
  <c r="CN14" i="4"/>
  <c r="CK14" i="4"/>
  <c r="CH14" i="4"/>
  <c r="CD14" i="4"/>
  <c r="CA14" i="4"/>
  <c r="BX14" i="4"/>
  <c r="BU14" i="4"/>
  <c r="BR14" i="4"/>
  <c r="BO14" i="4"/>
  <c r="BK14" i="4"/>
  <c r="BG14" i="4"/>
  <c r="BD14" i="4"/>
  <c r="AZ14" i="4"/>
  <c r="AW14" i="4"/>
  <c r="AS14" i="4"/>
  <c r="AP14" i="4"/>
  <c r="AL14" i="4"/>
  <c r="AI14" i="4"/>
  <c r="AF14" i="4"/>
  <c r="AB14" i="4"/>
  <c r="X14" i="4"/>
  <c r="T14" i="4"/>
  <c r="P14" i="4"/>
  <c r="N14" i="4"/>
  <c r="K14" i="4"/>
  <c r="G14" i="4"/>
  <c r="D14" i="4"/>
  <c r="EC13" i="4"/>
  <c r="EA13" i="4"/>
  <c r="DX13" i="4"/>
  <c r="DT13" i="4"/>
  <c r="DR13" i="4"/>
  <c r="DO13" i="4"/>
  <c r="DK13" i="4"/>
  <c r="DI13" i="4"/>
  <c r="DF13" i="4"/>
  <c r="DC13" i="4"/>
  <c r="CY13" i="4"/>
  <c r="CW13" i="4"/>
  <c r="CT13" i="4"/>
  <c r="CP13" i="4"/>
  <c r="CN13" i="4"/>
  <c r="CK13" i="4"/>
  <c r="CH13" i="4"/>
  <c r="CD13" i="4"/>
  <c r="CA13" i="4"/>
  <c r="BX13" i="4"/>
  <c r="BU13" i="4"/>
  <c r="BR13" i="4"/>
  <c r="BO13" i="4"/>
  <c r="BK13" i="4"/>
  <c r="BG13" i="4"/>
  <c r="BD13" i="4"/>
  <c r="AZ13" i="4"/>
  <c r="AW13" i="4"/>
  <c r="AS13" i="4"/>
  <c r="AP13" i="4"/>
  <c r="AL13" i="4"/>
  <c r="AI13" i="4"/>
  <c r="AF13" i="4"/>
  <c r="AB13" i="4"/>
  <c r="X13" i="4"/>
  <c r="T13" i="4"/>
  <c r="P13" i="4"/>
  <c r="N13" i="4"/>
  <c r="K13" i="4"/>
  <c r="G13" i="4"/>
  <c r="D13" i="4"/>
  <c r="EC12" i="4"/>
  <c r="EA12" i="4"/>
  <c r="DX12" i="4"/>
  <c r="DT12" i="4"/>
  <c r="DR12" i="4"/>
  <c r="DO12" i="4"/>
  <c r="DK12" i="4"/>
  <c r="DI12" i="4"/>
  <c r="DF12" i="4"/>
  <c r="DC12" i="4"/>
  <c r="CY12" i="4"/>
  <c r="CW12" i="4"/>
  <c r="CT12" i="4"/>
  <c r="CP12" i="4"/>
  <c r="CN12" i="4"/>
  <c r="CK12" i="4"/>
  <c r="CH12" i="4"/>
  <c r="CD12" i="4"/>
  <c r="CA12" i="4"/>
  <c r="BX12" i="4"/>
  <c r="BU12" i="4"/>
  <c r="BR12" i="4"/>
  <c r="BO12" i="4"/>
  <c r="BK12" i="4"/>
  <c r="BG12" i="4"/>
  <c r="BD12" i="4"/>
  <c r="AZ12" i="4"/>
  <c r="AW12" i="4"/>
  <c r="AS12" i="4"/>
  <c r="AP12" i="4"/>
  <c r="AL12" i="4"/>
  <c r="AI12" i="4"/>
  <c r="AF12" i="4"/>
  <c r="AB12" i="4"/>
  <c r="X12" i="4"/>
  <c r="T12" i="4"/>
  <c r="P12" i="4"/>
  <c r="N12" i="4"/>
  <c r="K12" i="4"/>
  <c r="G12" i="4"/>
  <c r="D12" i="4"/>
  <c r="EC11" i="4"/>
  <c r="EA11" i="4"/>
  <c r="DX11" i="4"/>
  <c r="DT11" i="4"/>
  <c r="DR11" i="4"/>
  <c r="DO11" i="4"/>
  <c r="DK11" i="4"/>
  <c r="DI11" i="4"/>
  <c r="DF11" i="4"/>
  <c r="DC11" i="4"/>
  <c r="CY11" i="4"/>
  <c r="CW11" i="4"/>
  <c r="CT11" i="4"/>
  <c r="CP11" i="4"/>
  <c r="CN11" i="4"/>
  <c r="CK11" i="4"/>
  <c r="CH11" i="4"/>
  <c r="CD11" i="4"/>
  <c r="CA11" i="4"/>
  <c r="BX11" i="4"/>
  <c r="BU11" i="4"/>
  <c r="BR11" i="4"/>
  <c r="BO11" i="4"/>
  <c r="BK11" i="4"/>
  <c r="BG11" i="4"/>
  <c r="BD11" i="4"/>
  <c r="AZ11" i="4"/>
  <c r="AW11" i="4"/>
  <c r="AS11" i="4"/>
  <c r="AP11" i="4"/>
  <c r="AL11" i="4"/>
  <c r="AI11" i="4"/>
  <c r="AF11" i="4"/>
  <c r="AB11" i="4"/>
  <c r="X11" i="4"/>
  <c r="T11" i="4"/>
  <c r="P11" i="4"/>
  <c r="N11" i="4"/>
  <c r="K11" i="4"/>
  <c r="G11" i="4"/>
  <c r="D11" i="4"/>
  <c r="EC10" i="4"/>
  <c r="EA10" i="4"/>
  <c r="DX10" i="4"/>
  <c r="DT10" i="4"/>
  <c r="DR10" i="4"/>
  <c r="DO10" i="4"/>
  <c r="DK10" i="4"/>
  <c r="DI10" i="4"/>
  <c r="DF10" i="4"/>
  <c r="DC10" i="4"/>
  <c r="CY10" i="4"/>
  <c r="CW10" i="4"/>
  <c r="CT10" i="4"/>
  <c r="CP10" i="4"/>
  <c r="CN10" i="4"/>
  <c r="CH10" i="4"/>
  <c r="CD10" i="4"/>
  <c r="CA10" i="4"/>
  <c r="BX10" i="4"/>
  <c r="BU10" i="4"/>
  <c r="BR10" i="4"/>
  <c r="BO10" i="4"/>
  <c r="BK10" i="4"/>
  <c r="BG10" i="4"/>
  <c r="BD10" i="4"/>
  <c r="AZ10" i="4"/>
  <c r="AW10" i="4"/>
  <c r="AS10" i="4"/>
  <c r="AP10" i="4"/>
  <c r="AL10" i="4"/>
  <c r="AI10" i="4"/>
  <c r="AF10" i="4"/>
  <c r="AB10" i="4"/>
  <c r="X10" i="4"/>
  <c r="T10" i="4"/>
  <c r="P10" i="4"/>
  <c r="N10" i="4"/>
  <c r="K10" i="4"/>
  <c r="G10" i="4"/>
  <c r="D10" i="4"/>
  <c r="EC9" i="4"/>
  <c r="EA9" i="4"/>
  <c r="DX9" i="4"/>
  <c r="DT9" i="4"/>
  <c r="DR9" i="4"/>
  <c r="DO9" i="4"/>
  <c r="DK9" i="4"/>
  <c r="DI9" i="4"/>
  <c r="DF9" i="4"/>
  <c r="DC9" i="4"/>
  <c r="CY9" i="4"/>
  <c r="CW9" i="4"/>
  <c r="CT9" i="4"/>
  <c r="CP9" i="4"/>
  <c r="CN9" i="4"/>
  <c r="CK9" i="4"/>
  <c r="CH9" i="4"/>
  <c r="CD9" i="4"/>
  <c r="CA9" i="4"/>
  <c r="BX9" i="4"/>
  <c r="BU9" i="4"/>
  <c r="BR9" i="4"/>
  <c r="BO9" i="4"/>
  <c r="BK9" i="4"/>
  <c r="BG9" i="4"/>
  <c r="BD9" i="4"/>
  <c r="AZ9" i="4"/>
  <c r="AW9" i="4"/>
  <c r="AS9" i="4"/>
  <c r="AP9" i="4"/>
  <c r="AL9" i="4"/>
  <c r="AI9" i="4"/>
  <c r="AF9" i="4"/>
  <c r="AB9" i="4"/>
  <c r="X9" i="4"/>
  <c r="T9" i="4"/>
  <c r="P9" i="4"/>
  <c r="N9" i="4"/>
  <c r="K9" i="4"/>
  <c r="G9" i="4"/>
  <c r="D9" i="4"/>
  <c r="EC8" i="4"/>
  <c r="EA8" i="4"/>
  <c r="DX8" i="4"/>
  <c r="DT8" i="4"/>
  <c r="DR8" i="4"/>
  <c r="DO8" i="4"/>
  <c r="DI8" i="4"/>
  <c r="DF8" i="4"/>
  <c r="DC8" i="4"/>
  <c r="CY8" i="4"/>
  <c r="CW8" i="4"/>
  <c r="CT8" i="4"/>
  <c r="CP8" i="4"/>
  <c r="CN8" i="4"/>
  <c r="CK8" i="4"/>
  <c r="CH8" i="4"/>
  <c r="CD8" i="4"/>
  <c r="CA8" i="4"/>
  <c r="BX8" i="4"/>
  <c r="BU8" i="4"/>
  <c r="BR8" i="4"/>
  <c r="BO8" i="4"/>
  <c r="BK8" i="4"/>
  <c r="BG8" i="4"/>
  <c r="BD8" i="4"/>
  <c r="AZ8" i="4"/>
  <c r="AW8" i="4"/>
  <c r="AS8" i="4"/>
  <c r="AP8" i="4"/>
  <c r="AL8" i="4"/>
  <c r="AI8" i="4"/>
  <c r="AF8" i="4"/>
  <c r="AB8" i="4"/>
  <c r="X8" i="4"/>
  <c r="T8" i="4"/>
  <c r="P8" i="4"/>
  <c r="N8" i="4"/>
  <c r="K8" i="4"/>
  <c r="G8" i="4"/>
  <c r="D8" i="4"/>
  <c r="EC7" i="4"/>
  <c r="EA7" i="4"/>
  <c r="DX7" i="4"/>
  <c r="DT7" i="4"/>
  <c r="DR7" i="4"/>
  <c r="DO7" i="4"/>
  <c r="DK7" i="4"/>
  <c r="DI7" i="4"/>
  <c r="DF7" i="4"/>
  <c r="DC7" i="4"/>
  <c r="CY7" i="4"/>
  <c r="CW7" i="4"/>
  <c r="CT7" i="4"/>
  <c r="CP7" i="4"/>
  <c r="CN7" i="4"/>
  <c r="CK7" i="4"/>
  <c r="CH7" i="4"/>
  <c r="CD7" i="4"/>
  <c r="CA7" i="4"/>
  <c r="BX7" i="4"/>
  <c r="BU7" i="4"/>
  <c r="BR7" i="4"/>
  <c r="BO7" i="4"/>
  <c r="BK7" i="4"/>
  <c r="BG7" i="4"/>
  <c r="BD7" i="4"/>
  <c r="AZ7" i="4"/>
  <c r="AW7" i="4"/>
  <c r="AS7" i="4"/>
  <c r="AP7" i="4"/>
  <c r="AL7" i="4"/>
  <c r="AI7" i="4"/>
  <c r="AF7" i="4"/>
  <c r="AB7" i="4"/>
  <c r="X7" i="4"/>
  <c r="T7" i="4"/>
  <c r="P7" i="4"/>
  <c r="N7" i="4"/>
  <c r="K7" i="4"/>
  <c r="G7" i="4"/>
  <c r="D7" i="4"/>
  <c r="EC6" i="4"/>
  <c r="EA6" i="4"/>
  <c r="DX6" i="4"/>
  <c r="DT6" i="4"/>
  <c r="DR6" i="4"/>
  <c r="DO6" i="4"/>
  <c r="DK6" i="4"/>
  <c r="DI6" i="4"/>
  <c r="DF6" i="4"/>
  <c r="DC6" i="4"/>
  <c r="CY6" i="4"/>
  <c r="CW6" i="4"/>
  <c r="CT6" i="4"/>
  <c r="CP6" i="4"/>
  <c r="CN6" i="4"/>
  <c r="CK6" i="4"/>
  <c r="CH6" i="4"/>
  <c r="CD6" i="4"/>
  <c r="CA6" i="4"/>
  <c r="BX6" i="4"/>
  <c r="BU6" i="4"/>
  <c r="BR6" i="4"/>
  <c r="BO6" i="4"/>
  <c r="BK6" i="4"/>
  <c r="BG6" i="4"/>
  <c r="BD6" i="4"/>
  <c r="AZ6" i="4"/>
  <c r="AW6" i="4"/>
  <c r="AS6" i="4"/>
  <c r="AP6" i="4"/>
  <c r="AL6" i="4"/>
  <c r="AI6" i="4"/>
  <c r="AF6" i="4"/>
  <c r="AB6" i="4"/>
  <c r="X6" i="4"/>
  <c r="T6" i="4"/>
  <c r="P6" i="4"/>
  <c r="N6" i="4"/>
  <c r="K6" i="4"/>
  <c r="G6" i="4"/>
  <c r="D6" i="4"/>
  <c r="DV37" i="3"/>
  <c r="DT37" i="3"/>
  <c r="DS37" i="3"/>
  <c r="DQ37" i="3"/>
  <c r="DP37" i="3"/>
  <c r="DW37" i="3" s="1"/>
  <c r="DM37" i="3"/>
  <c r="DK37" i="3"/>
  <c r="DL37" i="3" s="1"/>
  <c r="DJ37" i="3"/>
  <c r="DH37" i="3"/>
  <c r="DG37" i="3"/>
  <c r="DD37" i="3"/>
  <c r="DB37" i="3"/>
  <c r="DA37" i="3"/>
  <c r="CY37" i="3"/>
  <c r="CX37" i="3"/>
  <c r="CZ37" i="3" s="1"/>
  <c r="CU37" i="3"/>
  <c r="CS37" i="3"/>
  <c r="CR37" i="3"/>
  <c r="CV37" i="3" s="1"/>
  <c r="CP37" i="3"/>
  <c r="CO37" i="3"/>
  <c r="CL37" i="3"/>
  <c r="CJ37" i="3"/>
  <c r="CK37" i="3" s="1"/>
  <c r="CI37" i="3"/>
  <c r="CG37" i="3"/>
  <c r="CF37" i="3"/>
  <c r="CH37" i="3" s="1"/>
  <c r="CC37" i="3"/>
  <c r="CB37" i="3"/>
  <c r="BZ37" i="3"/>
  <c r="BY37" i="3"/>
  <c r="BW37" i="3"/>
  <c r="BX37" i="3" s="1"/>
  <c r="BV37" i="3"/>
  <c r="BT37" i="3"/>
  <c r="BU37" i="3" s="1"/>
  <c r="BS37" i="3"/>
  <c r="BQ37" i="3"/>
  <c r="BR37" i="3" s="1"/>
  <c r="BP37" i="3"/>
  <c r="BN37" i="3"/>
  <c r="BO37" i="3" s="1"/>
  <c r="BM37" i="3"/>
  <c r="BJ37" i="3"/>
  <c r="BI37" i="3"/>
  <c r="BF37" i="3"/>
  <c r="BE37" i="3"/>
  <c r="BC37" i="3"/>
  <c r="BB37" i="3"/>
  <c r="BD37" i="3" s="1"/>
  <c r="AY37" i="3"/>
  <c r="AZ37" i="3" s="1"/>
  <c r="AX37" i="3"/>
  <c r="AV37" i="3"/>
  <c r="AU37" i="3"/>
  <c r="AR37" i="3"/>
  <c r="AQ37" i="3"/>
  <c r="AP37" i="3"/>
  <c r="AO37" i="3"/>
  <c r="AN37" i="3"/>
  <c r="AK37" i="3"/>
  <c r="AL37" i="3" s="1"/>
  <c r="AJ37" i="3"/>
  <c r="AH37" i="3"/>
  <c r="AG37" i="3"/>
  <c r="AE37" i="3"/>
  <c r="AD37" i="3"/>
  <c r="AF37" i="3" s="1"/>
  <c r="AA37" i="3"/>
  <c r="Z37" i="3"/>
  <c r="AB37" i="3" s="1"/>
  <c r="X37" i="3"/>
  <c r="W37" i="3"/>
  <c r="V37" i="3"/>
  <c r="S37" i="3"/>
  <c r="R37" i="3"/>
  <c r="O37" i="3"/>
  <c r="M37" i="3"/>
  <c r="N37" i="3" s="1"/>
  <c r="L37" i="3"/>
  <c r="J37" i="3"/>
  <c r="I37" i="3"/>
  <c r="F37" i="3"/>
  <c r="E37" i="3"/>
  <c r="C37" i="3"/>
  <c r="D37" i="3" s="1"/>
  <c r="B37" i="3"/>
  <c r="DW36" i="3"/>
  <c r="DU36" i="3"/>
  <c r="DR36" i="3"/>
  <c r="DN36" i="3"/>
  <c r="DL36" i="3"/>
  <c r="DI36" i="3"/>
  <c r="DE36" i="3"/>
  <c r="DC36" i="3"/>
  <c r="CZ36" i="3"/>
  <c r="CV36" i="3"/>
  <c r="CT36" i="3"/>
  <c r="CQ36" i="3"/>
  <c r="CM36" i="3"/>
  <c r="CK36" i="3"/>
  <c r="CH36" i="3"/>
  <c r="CD36" i="3"/>
  <c r="CA36" i="3"/>
  <c r="BX36" i="3"/>
  <c r="BU36" i="3"/>
  <c r="BR36" i="3"/>
  <c r="BO36" i="3"/>
  <c r="BK36" i="3"/>
  <c r="BG36" i="3"/>
  <c r="BD36" i="3"/>
  <c r="AZ36" i="3"/>
  <c r="AW36" i="3"/>
  <c r="AS36" i="3"/>
  <c r="AP36" i="3"/>
  <c r="AL36" i="3"/>
  <c r="AI36" i="3"/>
  <c r="AF36" i="3"/>
  <c r="AB36" i="3"/>
  <c r="X36" i="3"/>
  <c r="T36" i="3"/>
  <c r="P36" i="3"/>
  <c r="N36" i="3"/>
  <c r="K36" i="3"/>
  <c r="G36" i="3"/>
  <c r="D36" i="3"/>
  <c r="DW35" i="3"/>
  <c r="DU35" i="3"/>
  <c r="DR35" i="3"/>
  <c r="DN35" i="3"/>
  <c r="DL35" i="3"/>
  <c r="DI35" i="3"/>
  <c r="DE35" i="3"/>
  <c r="DC35" i="3"/>
  <c r="CZ35" i="3"/>
  <c r="CV35" i="3"/>
  <c r="CT35" i="3"/>
  <c r="CQ35" i="3"/>
  <c r="CM35" i="3"/>
  <c r="CK35" i="3"/>
  <c r="CH35" i="3"/>
  <c r="CD35" i="3"/>
  <c r="CA35" i="3"/>
  <c r="BX35" i="3"/>
  <c r="BU35" i="3"/>
  <c r="BR35" i="3"/>
  <c r="BO35" i="3"/>
  <c r="BK35" i="3"/>
  <c r="BG35" i="3"/>
  <c r="BD35" i="3"/>
  <c r="AZ35" i="3"/>
  <c r="AW35" i="3"/>
  <c r="AS35" i="3"/>
  <c r="AP35" i="3"/>
  <c r="AL35" i="3"/>
  <c r="AI35" i="3"/>
  <c r="AF35" i="3"/>
  <c r="AB35" i="3"/>
  <c r="X35" i="3"/>
  <c r="T35" i="3"/>
  <c r="P35" i="3"/>
  <c r="N35" i="3"/>
  <c r="K35" i="3"/>
  <c r="G35" i="3"/>
  <c r="D35" i="3"/>
  <c r="DW34" i="3"/>
  <c r="DU34" i="3"/>
  <c r="DR34" i="3"/>
  <c r="DN34" i="3"/>
  <c r="DL34" i="3"/>
  <c r="DI34" i="3"/>
  <c r="DE34" i="3"/>
  <c r="DC34" i="3"/>
  <c r="CZ34" i="3"/>
  <c r="CV34" i="3"/>
  <c r="CT34" i="3"/>
  <c r="CQ34" i="3"/>
  <c r="CM34" i="3"/>
  <c r="CK34" i="3"/>
  <c r="CH34" i="3"/>
  <c r="CD34" i="3"/>
  <c r="CA34" i="3"/>
  <c r="BX34" i="3"/>
  <c r="BU34" i="3"/>
  <c r="BR34" i="3"/>
  <c r="BO34" i="3"/>
  <c r="BK34" i="3"/>
  <c r="BG34" i="3"/>
  <c r="BD34" i="3"/>
  <c r="AZ34" i="3"/>
  <c r="AW34" i="3"/>
  <c r="AS34" i="3"/>
  <c r="AP34" i="3"/>
  <c r="AL34" i="3"/>
  <c r="AI34" i="3"/>
  <c r="AF34" i="3"/>
  <c r="AB34" i="3"/>
  <c r="X34" i="3"/>
  <c r="T34" i="3"/>
  <c r="P34" i="3"/>
  <c r="N34" i="3"/>
  <c r="K34" i="3"/>
  <c r="G34" i="3"/>
  <c r="D34" i="3"/>
  <c r="DW33" i="3"/>
  <c r="DU33" i="3"/>
  <c r="DR33" i="3"/>
  <c r="DN33" i="3"/>
  <c r="DL33" i="3"/>
  <c r="DI33" i="3"/>
  <c r="DE33" i="3"/>
  <c r="DC33" i="3"/>
  <c r="CZ33" i="3"/>
  <c r="CV33" i="3"/>
  <c r="CT33" i="3"/>
  <c r="CQ33" i="3"/>
  <c r="CM33" i="3"/>
  <c r="CK33" i="3"/>
  <c r="CH33" i="3"/>
  <c r="CD33" i="3"/>
  <c r="CA33" i="3"/>
  <c r="BX33" i="3"/>
  <c r="BU33" i="3"/>
  <c r="BR33" i="3"/>
  <c r="BO33" i="3"/>
  <c r="BK33" i="3"/>
  <c r="BG33" i="3"/>
  <c r="BD33" i="3"/>
  <c r="AZ33" i="3"/>
  <c r="AW33" i="3"/>
  <c r="AS33" i="3"/>
  <c r="AP33" i="3"/>
  <c r="AL33" i="3"/>
  <c r="AI33" i="3"/>
  <c r="AF33" i="3"/>
  <c r="AB33" i="3"/>
  <c r="X33" i="3"/>
  <c r="T33" i="3"/>
  <c r="P33" i="3"/>
  <c r="N33" i="3"/>
  <c r="K33" i="3"/>
  <c r="G33" i="3"/>
  <c r="D33" i="3"/>
  <c r="DW32" i="3"/>
  <c r="DU32" i="3"/>
  <c r="DR32" i="3"/>
  <c r="DN32" i="3"/>
  <c r="DL32" i="3"/>
  <c r="DI32" i="3"/>
  <c r="DE32" i="3"/>
  <c r="DC32" i="3"/>
  <c r="CZ32" i="3"/>
  <c r="CV32" i="3"/>
  <c r="CT32" i="3"/>
  <c r="CQ32" i="3"/>
  <c r="CM32" i="3"/>
  <c r="CK32" i="3"/>
  <c r="CH32" i="3"/>
  <c r="CD32" i="3"/>
  <c r="CA32" i="3"/>
  <c r="BX32" i="3"/>
  <c r="BU32" i="3"/>
  <c r="BR32" i="3"/>
  <c r="BO32" i="3"/>
  <c r="BK32" i="3"/>
  <c r="BG32" i="3"/>
  <c r="BD32" i="3"/>
  <c r="AZ32" i="3"/>
  <c r="AW32" i="3"/>
  <c r="AS32" i="3"/>
  <c r="AP32" i="3"/>
  <c r="AL32" i="3"/>
  <c r="AI32" i="3"/>
  <c r="AF32" i="3"/>
  <c r="AB32" i="3"/>
  <c r="X32" i="3"/>
  <c r="T32" i="3"/>
  <c r="P32" i="3"/>
  <c r="N32" i="3"/>
  <c r="K32" i="3"/>
  <c r="G32" i="3"/>
  <c r="D32" i="3"/>
  <c r="DW31" i="3"/>
  <c r="DU31" i="3"/>
  <c r="DR31" i="3"/>
  <c r="DN31" i="3"/>
  <c r="DL31" i="3"/>
  <c r="DI31" i="3"/>
  <c r="DE31" i="3"/>
  <c r="DC31" i="3"/>
  <c r="CZ31" i="3"/>
  <c r="CV31" i="3"/>
  <c r="CT31" i="3"/>
  <c r="CQ31" i="3"/>
  <c r="CM31" i="3"/>
  <c r="CK31" i="3"/>
  <c r="CH31" i="3"/>
  <c r="CD31" i="3"/>
  <c r="CA31" i="3"/>
  <c r="BX31" i="3"/>
  <c r="BU31" i="3"/>
  <c r="BR31" i="3"/>
  <c r="BO31" i="3"/>
  <c r="BK31" i="3"/>
  <c r="BG31" i="3"/>
  <c r="BD31" i="3"/>
  <c r="AZ31" i="3"/>
  <c r="AW31" i="3"/>
  <c r="AS31" i="3"/>
  <c r="AP31" i="3"/>
  <c r="AL31" i="3"/>
  <c r="AI31" i="3"/>
  <c r="AF31" i="3"/>
  <c r="AB31" i="3"/>
  <c r="X31" i="3"/>
  <c r="T31" i="3"/>
  <c r="P31" i="3"/>
  <c r="N31" i="3"/>
  <c r="K31" i="3"/>
  <c r="G31" i="3"/>
  <c r="D31" i="3"/>
  <c r="DW30" i="3"/>
  <c r="DU30" i="3"/>
  <c r="DR30" i="3"/>
  <c r="DN30" i="3"/>
  <c r="DL30" i="3"/>
  <c r="DI30" i="3"/>
  <c r="DE30" i="3"/>
  <c r="DC30" i="3"/>
  <c r="CZ30" i="3"/>
  <c r="CV30" i="3"/>
  <c r="CT30" i="3"/>
  <c r="CQ30" i="3"/>
  <c r="CM30" i="3"/>
  <c r="CK30" i="3"/>
  <c r="CH30" i="3"/>
  <c r="CD30" i="3"/>
  <c r="CA30" i="3"/>
  <c r="BX30" i="3"/>
  <c r="BU30" i="3"/>
  <c r="BR30" i="3"/>
  <c r="BO30" i="3"/>
  <c r="BK30" i="3"/>
  <c r="BG30" i="3"/>
  <c r="BD30" i="3"/>
  <c r="AZ30" i="3"/>
  <c r="AW30" i="3"/>
  <c r="AS30" i="3"/>
  <c r="AP30" i="3"/>
  <c r="AL30" i="3"/>
  <c r="AI30" i="3"/>
  <c r="AF30" i="3"/>
  <c r="AB30" i="3"/>
  <c r="X30" i="3"/>
  <c r="T30" i="3"/>
  <c r="P30" i="3"/>
  <c r="N30" i="3"/>
  <c r="K30" i="3"/>
  <c r="G30" i="3"/>
  <c r="D30" i="3"/>
  <c r="DW29" i="3"/>
  <c r="DU29" i="3"/>
  <c r="DR29" i="3"/>
  <c r="DN29" i="3"/>
  <c r="DL29" i="3"/>
  <c r="DI29" i="3"/>
  <c r="DE29" i="3"/>
  <c r="DC29" i="3"/>
  <c r="CZ29" i="3"/>
  <c r="CV29" i="3"/>
  <c r="CT29" i="3"/>
  <c r="CQ29" i="3"/>
  <c r="CM29" i="3"/>
  <c r="CK29" i="3"/>
  <c r="CH29" i="3"/>
  <c r="CD29" i="3"/>
  <c r="CA29" i="3"/>
  <c r="BX29" i="3"/>
  <c r="BU29" i="3"/>
  <c r="BR29" i="3"/>
  <c r="BO29" i="3"/>
  <c r="BK29" i="3"/>
  <c r="BG29" i="3"/>
  <c r="BD29" i="3"/>
  <c r="AZ29" i="3"/>
  <c r="AW29" i="3"/>
  <c r="AS29" i="3"/>
  <c r="AP29" i="3"/>
  <c r="AL29" i="3"/>
  <c r="AI29" i="3"/>
  <c r="AF29" i="3"/>
  <c r="AB29" i="3"/>
  <c r="X29" i="3"/>
  <c r="T29" i="3"/>
  <c r="P29" i="3"/>
  <c r="N29" i="3"/>
  <c r="K29" i="3"/>
  <c r="G29" i="3"/>
  <c r="D29" i="3"/>
  <c r="DW28" i="3"/>
  <c r="DU28" i="3"/>
  <c r="DR28" i="3"/>
  <c r="DN28" i="3"/>
  <c r="DL28" i="3"/>
  <c r="DI28" i="3"/>
  <c r="DE28" i="3"/>
  <c r="DC28" i="3"/>
  <c r="CZ28" i="3"/>
  <c r="CV28" i="3"/>
  <c r="CT28" i="3"/>
  <c r="CQ28" i="3"/>
  <c r="CM28" i="3"/>
  <c r="CK28" i="3"/>
  <c r="CH28" i="3"/>
  <c r="CD28" i="3"/>
  <c r="CA28" i="3"/>
  <c r="BX28" i="3"/>
  <c r="BU28" i="3"/>
  <c r="BR28" i="3"/>
  <c r="BO28" i="3"/>
  <c r="BK28" i="3"/>
  <c r="BG28" i="3"/>
  <c r="BD28" i="3"/>
  <c r="AZ28" i="3"/>
  <c r="AW28" i="3"/>
  <c r="AS28" i="3"/>
  <c r="AP28" i="3"/>
  <c r="AL28" i="3"/>
  <c r="AI28" i="3"/>
  <c r="AF28" i="3"/>
  <c r="AB28" i="3"/>
  <c r="X28" i="3"/>
  <c r="T28" i="3"/>
  <c r="P28" i="3"/>
  <c r="N28" i="3"/>
  <c r="K28" i="3"/>
  <c r="G28" i="3"/>
  <c r="D28" i="3"/>
  <c r="DW27" i="3"/>
  <c r="DU27" i="3"/>
  <c r="DR27" i="3"/>
  <c r="DN27" i="3"/>
  <c r="DL27" i="3"/>
  <c r="DI27" i="3"/>
  <c r="DE27" i="3"/>
  <c r="DC27" i="3"/>
  <c r="CZ27" i="3"/>
  <c r="CV27" i="3"/>
  <c r="CT27" i="3"/>
  <c r="CQ27" i="3"/>
  <c r="CM27" i="3"/>
  <c r="CK27" i="3"/>
  <c r="CH27" i="3"/>
  <c r="CD27" i="3"/>
  <c r="CA27" i="3"/>
  <c r="BX27" i="3"/>
  <c r="BU27" i="3"/>
  <c r="BR27" i="3"/>
  <c r="BO27" i="3"/>
  <c r="BK27" i="3"/>
  <c r="BG27" i="3"/>
  <c r="BD27" i="3"/>
  <c r="AZ27" i="3"/>
  <c r="AW27" i="3"/>
  <c r="AS27" i="3"/>
  <c r="AP27" i="3"/>
  <c r="AL27" i="3"/>
  <c r="AI27" i="3"/>
  <c r="AF27" i="3"/>
  <c r="AB27" i="3"/>
  <c r="X27" i="3"/>
  <c r="T27" i="3"/>
  <c r="P27" i="3"/>
  <c r="N27" i="3"/>
  <c r="K27" i="3"/>
  <c r="G27" i="3"/>
  <c r="D27" i="3"/>
  <c r="DW26" i="3"/>
  <c r="DU26" i="3"/>
  <c r="DR26" i="3"/>
  <c r="DN26" i="3"/>
  <c r="DL26" i="3"/>
  <c r="DI26" i="3"/>
  <c r="DE26" i="3"/>
  <c r="DC26" i="3"/>
  <c r="CZ26" i="3"/>
  <c r="CV26" i="3"/>
  <c r="CT26" i="3"/>
  <c r="CQ26" i="3"/>
  <c r="CM26" i="3"/>
  <c r="CK26" i="3"/>
  <c r="CH26" i="3"/>
  <c r="CD26" i="3"/>
  <c r="CA26" i="3"/>
  <c r="BX26" i="3"/>
  <c r="BU26" i="3"/>
  <c r="BR26" i="3"/>
  <c r="BO26" i="3"/>
  <c r="BK26" i="3"/>
  <c r="BG26" i="3"/>
  <c r="BD26" i="3"/>
  <c r="AZ26" i="3"/>
  <c r="AW26" i="3"/>
  <c r="AS26" i="3"/>
  <c r="AP26" i="3"/>
  <c r="AL26" i="3"/>
  <c r="AI26" i="3"/>
  <c r="AF26" i="3"/>
  <c r="AB26" i="3"/>
  <c r="X26" i="3"/>
  <c r="T26" i="3"/>
  <c r="P26" i="3"/>
  <c r="N26" i="3"/>
  <c r="K26" i="3"/>
  <c r="G26" i="3"/>
  <c r="D26" i="3"/>
  <c r="DW25" i="3"/>
  <c r="DU25" i="3"/>
  <c r="DR25" i="3"/>
  <c r="DN25" i="3"/>
  <c r="DL25" i="3"/>
  <c r="DI25" i="3"/>
  <c r="DE25" i="3"/>
  <c r="DC25" i="3"/>
  <c r="CZ25" i="3"/>
  <c r="CV25" i="3"/>
  <c r="CT25" i="3"/>
  <c r="CQ25" i="3"/>
  <c r="CM25" i="3"/>
  <c r="CK25" i="3"/>
  <c r="CH25" i="3"/>
  <c r="CD25" i="3"/>
  <c r="CA25" i="3"/>
  <c r="BX25" i="3"/>
  <c r="BU25" i="3"/>
  <c r="BR25" i="3"/>
  <c r="BO25" i="3"/>
  <c r="BK25" i="3"/>
  <c r="BG25" i="3"/>
  <c r="BD25" i="3"/>
  <c r="AZ25" i="3"/>
  <c r="AW25" i="3"/>
  <c r="AS25" i="3"/>
  <c r="AP25" i="3"/>
  <c r="AL25" i="3"/>
  <c r="AI25" i="3"/>
  <c r="AF25" i="3"/>
  <c r="AB25" i="3"/>
  <c r="X25" i="3"/>
  <c r="T25" i="3"/>
  <c r="P25" i="3"/>
  <c r="N25" i="3"/>
  <c r="K25" i="3"/>
  <c r="G25" i="3"/>
  <c r="D25" i="3"/>
  <c r="DW24" i="3"/>
  <c r="DU24" i="3"/>
  <c r="DR24" i="3"/>
  <c r="DN24" i="3"/>
  <c r="DL24" i="3"/>
  <c r="DI24" i="3"/>
  <c r="DE24" i="3"/>
  <c r="DC24" i="3"/>
  <c r="CZ24" i="3"/>
  <c r="CV24" i="3"/>
  <c r="CT24" i="3"/>
  <c r="CQ24" i="3"/>
  <c r="CM24" i="3"/>
  <c r="CK24" i="3"/>
  <c r="CH24" i="3"/>
  <c r="CD24" i="3"/>
  <c r="CA24" i="3"/>
  <c r="BX24" i="3"/>
  <c r="BU24" i="3"/>
  <c r="BR24" i="3"/>
  <c r="BO24" i="3"/>
  <c r="BK24" i="3"/>
  <c r="BG24" i="3"/>
  <c r="BD24" i="3"/>
  <c r="AZ24" i="3"/>
  <c r="AW24" i="3"/>
  <c r="AS24" i="3"/>
  <c r="AP24" i="3"/>
  <c r="AL24" i="3"/>
  <c r="AI24" i="3"/>
  <c r="AF24" i="3"/>
  <c r="AB24" i="3"/>
  <c r="X24" i="3"/>
  <c r="T24" i="3"/>
  <c r="P24" i="3"/>
  <c r="N24" i="3"/>
  <c r="K24" i="3"/>
  <c r="G24" i="3"/>
  <c r="D24" i="3"/>
  <c r="DW23" i="3"/>
  <c r="DU23" i="3"/>
  <c r="DR23" i="3"/>
  <c r="DN23" i="3"/>
  <c r="DL23" i="3"/>
  <c r="DI23" i="3"/>
  <c r="DE23" i="3"/>
  <c r="DC23" i="3"/>
  <c r="CZ23" i="3"/>
  <c r="CV23" i="3"/>
  <c r="CT23" i="3"/>
  <c r="CQ23" i="3"/>
  <c r="CM23" i="3"/>
  <c r="CK23" i="3"/>
  <c r="CH23" i="3"/>
  <c r="CD23" i="3"/>
  <c r="CA23" i="3"/>
  <c r="BX23" i="3"/>
  <c r="BU23" i="3"/>
  <c r="BR23" i="3"/>
  <c r="BO23" i="3"/>
  <c r="BK23" i="3"/>
  <c r="BG23" i="3"/>
  <c r="BD23" i="3"/>
  <c r="AZ23" i="3"/>
  <c r="AW23" i="3"/>
  <c r="AS23" i="3"/>
  <c r="AP23" i="3"/>
  <c r="AL23" i="3"/>
  <c r="AI23" i="3"/>
  <c r="AF23" i="3"/>
  <c r="AB23" i="3"/>
  <c r="X23" i="3"/>
  <c r="T23" i="3"/>
  <c r="P23" i="3"/>
  <c r="N23" i="3"/>
  <c r="K23" i="3"/>
  <c r="G23" i="3"/>
  <c r="D23" i="3"/>
  <c r="DW22" i="3"/>
  <c r="DU22" i="3"/>
  <c r="DR22" i="3"/>
  <c r="DN22" i="3"/>
  <c r="DL22" i="3"/>
  <c r="DI22" i="3"/>
  <c r="CZ22" i="3"/>
  <c r="CV22" i="3"/>
  <c r="CT22" i="3"/>
  <c r="CQ22" i="3"/>
  <c r="CM22" i="3"/>
  <c r="CK22" i="3"/>
  <c r="CH22" i="3"/>
  <c r="CD22" i="3"/>
  <c r="CA22" i="3"/>
  <c r="BX22" i="3"/>
  <c r="BU22" i="3"/>
  <c r="BR22" i="3"/>
  <c r="BO22" i="3"/>
  <c r="BK22" i="3"/>
  <c r="BG22" i="3"/>
  <c r="BD22" i="3"/>
  <c r="AZ22" i="3"/>
  <c r="AW22" i="3"/>
  <c r="AS22" i="3"/>
  <c r="AP22" i="3"/>
  <c r="AL22" i="3"/>
  <c r="AI22" i="3"/>
  <c r="AF22" i="3"/>
  <c r="AB22" i="3"/>
  <c r="X22" i="3"/>
  <c r="T22" i="3"/>
  <c r="P22" i="3"/>
  <c r="N22" i="3"/>
  <c r="K22" i="3"/>
  <c r="G22" i="3"/>
  <c r="D22" i="3"/>
  <c r="DW21" i="3"/>
  <c r="DU21" i="3"/>
  <c r="DR21" i="3"/>
  <c r="DN21" i="3"/>
  <c r="DL21" i="3"/>
  <c r="DI21" i="3"/>
  <c r="DE21" i="3"/>
  <c r="DC21" i="3"/>
  <c r="CZ21" i="3"/>
  <c r="CV21" i="3"/>
  <c r="CT21" i="3"/>
  <c r="CQ21" i="3"/>
  <c r="CM21" i="3"/>
  <c r="CK21" i="3"/>
  <c r="CH21" i="3"/>
  <c r="CD21" i="3"/>
  <c r="CA21" i="3"/>
  <c r="BX21" i="3"/>
  <c r="BU21" i="3"/>
  <c r="BR21" i="3"/>
  <c r="BO21" i="3"/>
  <c r="BK21" i="3"/>
  <c r="BG21" i="3"/>
  <c r="BD21" i="3"/>
  <c r="AZ21" i="3"/>
  <c r="AW21" i="3"/>
  <c r="AS21" i="3"/>
  <c r="AP21" i="3"/>
  <c r="AL21" i="3"/>
  <c r="AI21" i="3"/>
  <c r="AF21" i="3"/>
  <c r="AB21" i="3"/>
  <c r="X21" i="3"/>
  <c r="T21" i="3"/>
  <c r="P21" i="3"/>
  <c r="N21" i="3"/>
  <c r="K21" i="3"/>
  <c r="G21" i="3"/>
  <c r="D21" i="3"/>
  <c r="DW20" i="3"/>
  <c r="DU20" i="3"/>
  <c r="DR20" i="3"/>
  <c r="DN20" i="3"/>
  <c r="DL20" i="3"/>
  <c r="DI20" i="3"/>
  <c r="DE20" i="3"/>
  <c r="DC20" i="3"/>
  <c r="CZ20" i="3"/>
  <c r="CV20" i="3"/>
  <c r="CT20" i="3"/>
  <c r="CQ20" i="3"/>
  <c r="CM20" i="3"/>
  <c r="CK20" i="3"/>
  <c r="CH20" i="3"/>
  <c r="CD20" i="3"/>
  <c r="CA20" i="3"/>
  <c r="BX20" i="3"/>
  <c r="BU20" i="3"/>
  <c r="BR20" i="3"/>
  <c r="BO20" i="3"/>
  <c r="BK20" i="3"/>
  <c r="BG20" i="3"/>
  <c r="BD20" i="3"/>
  <c r="AZ20" i="3"/>
  <c r="AW20" i="3"/>
  <c r="AS20" i="3"/>
  <c r="AP20" i="3"/>
  <c r="AL20" i="3"/>
  <c r="AI20" i="3"/>
  <c r="AF20" i="3"/>
  <c r="AB20" i="3"/>
  <c r="X20" i="3"/>
  <c r="T20" i="3"/>
  <c r="P20" i="3"/>
  <c r="N20" i="3"/>
  <c r="K20" i="3"/>
  <c r="G20" i="3"/>
  <c r="D20" i="3"/>
  <c r="DW19" i="3"/>
  <c r="DU19" i="3"/>
  <c r="DR19" i="3"/>
  <c r="DN19" i="3"/>
  <c r="DL19" i="3"/>
  <c r="DI19" i="3"/>
  <c r="DE19" i="3"/>
  <c r="DC19" i="3"/>
  <c r="CZ19" i="3"/>
  <c r="CV19" i="3"/>
  <c r="CT19" i="3"/>
  <c r="CQ19" i="3"/>
  <c r="CM19" i="3"/>
  <c r="CK19" i="3"/>
  <c r="CH19" i="3"/>
  <c r="CD19" i="3"/>
  <c r="CA19" i="3"/>
  <c r="BX19" i="3"/>
  <c r="BU19" i="3"/>
  <c r="BR19" i="3"/>
  <c r="BO19" i="3"/>
  <c r="BK19" i="3"/>
  <c r="BG19" i="3"/>
  <c r="BD19" i="3"/>
  <c r="AZ19" i="3"/>
  <c r="AW19" i="3"/>
  <c r="AS19" i="3"/>
  <c r="AP19" i="3"/>
  <c r="AL19" i="3"/>
  <c r="AI19" i="3"/>
  <c r="AF19" i="3"/>
  <c r="AB19" i="3"/>
  <c r="X19" i="3"/>
  <c r="T19" i="3"/>
  <c r="P19" i="3"/>
  <c r="N19" i="3"/>
  <c r="K19" i="3"/>
  <c r="G19" i="3"/>
  <c r="D19" i="3"/>
  <c r="DW18" i="3"/>
  <c r="DU18" i="3"/>
  <c r="DR18" i="3"/>
  <c r="DN18" i="3"/>
  <c r="DL18" i="3"/>
  <c r="DI18" i="3"/>
  <c r="DE18" i="3"/>
  <c r="DC18" i="3"/>
  <c r="CZ18" i="3"/>
  <c r="CV18" i="3"/>
  <c r="CT18" i="3"/>
  <c r="CQ18" i="3"/>
  <c r="CM18" i="3"/>
  <c r="CK18" i="3"/>
  <c r="CH18" i="3"/>
  <c r="CD18" i="3"/>
  <c r="CA18" i="3"/>
  <c r="BX18" i="3"/>
  <c r="BU18" i="3"/>
  <c r="BR18" i="3"/>
  <c r="BO18" i="3"/>
  <c r="BK18" i="3"/>
  <c r="BG18" i="3"/>
  <c r="BD18" i="3"/>
  <c r="AZ18" i="3"/>
  <c r="AW18" i="3"/>
  <c r="AS18" i="3"/>
  <c r="AP18" i="3"/>
  <c r="AL18" i="3"/>
  <c r="AI18" i="3"/>
  <c r="AF18" i="3"/>
  <c r="AB18" i="3"/>
  <c r="X18" i="3"/>
  <c r="T18" i="3"/>
  <c r="P18" i="3"/>
  <c r="N18" i="3"/>
  <c r="K18" i="3"/>
  <c r="G18" i="3"/>
  <c r="D18" i="3"/>
  <c r="DW17" i="3"/>
  <c r="DU17" i="3"/>
  <c r="DR17" i="3"/>
  <c r="DN17" i="3"/>
  <c r="DL17" i="3"/>
  <c r="DI17" i="3"/>
  <c r="DE17" i="3"/>
  <c r="DC17" i="3"/>
  <c r="CZ17" i="3"/>
  <c r="CV17" i="3"/>
  <c r="CT17" i="3"/>
  <c r="CQ17" i="3"/>
  <c r="CM17" i="3"/>
  <c r="CK17" i="3"/>
  <c r="CH17" i="3"/>
  <c r="CD17" i="3"/>
  <c r="CA17" i="3"/>
  <c r="BX17" i="3"/>
  <c r="BU17" i="3"/>
  <c r="BR17" i="3"/>
  <c r="BO17" i="3"/>
  <c r="BK17" i="3"/>
  <c r="BG17" i="3"/>
  <c r="BD17" i="3"/>
  <c r="AZ17" i="3"/>
  <c r="AW17" i="3"/>
  <c r="AS17" i="3"/>
  <c r="AP17" i="3"/>
  <c r="AL17" i="3"/>
  <c r="AI17" i="3"/>
  <c r="AF17" i="3"/>
  <c r="AB17" i="3"/>
  <c r="X17" i="3"/>
  <c r="T17" i="3"/>
  <c r="P17" i="3"/>
  <c r="N17" i="3"/>
  <c r="K17" i="3"/>
  <c r="G17" i="3"/>
  <c r="D17" i="3"/>
  <c r="DW16" i="3"/>
  <c r="DU16" i="3"/>
  <c r="DR16" i="3"/>
  <c r="DN16" i="3"/>
  <c r="DL16" i="3"/>
  <c r="DI16" i="3"/>
  <c r="DE16" i="3"/>
  <c r="DC16" i="3"/>
  <c r="CZ16" i="3"/>
  <c r="CV16" i="3"/>
  <c r="CT16" i="3"/>
  <c r="CQ16" i="3"/>
  <c r="CM16" i="3"/>
  <c r="CK16" i="3"/>
  <c r="CH16" i="3"/>
  <c r="CD16" i="3"/>
  <c r="CA16" i="3"/>
  <c r="BX16" i="3"/>
  <c r="BU16" i="3"/>
  <c r="BR16" i="3"/>
  <c r="BO16" i="3"/>
  <c r="BK16" i="3"/>
  <c r="BG16" i="3"/>
  <c r="BD16" i="3"/>
  <c r="AZ16" i="3"/>
  <c r="AW16" i="3"/>
  <c r="AS16" i="3"/>
  <c r="AP16" i="3"/>
  <c r="AL16" i="3"/>
  <c r="AI16" i="3"/>
  <c r="AF16" i="3"/>
  <c r="AB16" i="3"/>
  <c r="X16" i="3"/>
  <c r="T16" i="3"/>
  <c r="P16" i="3"/>
  <c r="N16" i="3"/>
  <c r="K16" i="3"/>
  <c r="G16" i="3"/>
  <c r="D16" i="3"/>
  <c r="DW15" i="3"/>
  <c r="DU15" i="3"/>
  <c r="DR15" i="3"/>
  <c r="DN15" i="3"/>
  <c r="DL15" i="3"/>
  <c r="DI15" i="3"/>
  <c r="CZ15" i="3"/>
  <c r="CV15" i="3"/>
  <c r="CT15" i="3"/>
  <c r="CQ15" i="3"/>
  <c r="CM15" i="3"/>
  <c r="CK15" i="3"/>
  <c r="CH15" i="3"/>
  <c r="CD15" i="3"/>
  <c r="CA15" i="3"/>
  <c r="BX15" i="3"/>
  <c r="BU15" i="3"/>
  <c r="BR15" i="3"/>
  <c r="BO15" i="3"/>
  <c r="BK15" i="3"/>
  <c r="BG15" i="3"/>
  <c r="BD15" i="3"/>
  <c r="AZ15" i="3"/>
  <c r="AW15" i="3"/>
  <c r="AS15" i="3"/>
  <c r="AP15" i="3"/>
  <c r="AL15" i="3"/>
  <c r="AI15" i="3"/>
  <c r="AF15" i="3"/>
  <c r="AB15" i="3"/>
  <c r="X15" i="3"/>
  <c r="T15" i="3"/>
  <c r="P15" i="3"/>
  <c r="N15" i="3"/>
  <c r="K15" i="3"/>
  <c r="G15" i="3"/>
  <c r="D15" i="3"/>
  <c r="DW14" i="3"/>
  <c r="DU14" i="3"/>
  <c r="DR14" i="3"/>
  <c r="DN14" i="3"/>
  <c r="DL14" i="3"/>
  <c r="DI14" i="3"/>
  <c r="DE14" i="3"/>
  <c r="DC14" i="3"/>
  <c r="CZ14" i="3"/>
  <c r="CV14" i="3"/>
  <c r="CT14" i="3"/>
  <c r="CQ14" i="3"/>
  <c r="CM14" i="3"/>
  <c r="CK14" i="3"/>
  <c r="CH14" i="3"/>
  <c r="CD14" i="3"/>
  <c r="CA14" i="3"/>
  <c r="BX14" i="3"/>
  <c r="BU14" i="3"/>
  <c r="BR14" i="3"/>
  <c r="BO14" i="3"/>
  <c r="BK14" i="3"/>
  <c r="BG14" i="3"/>
  <c r="BD14" i="3"/>
  <c r="AZ14" i="3"/>
  <c r="AW14" i="3"/>
  <c r="AS14" i="3"/>
  <c r="AP14" i="3"/>
  <c r="AL14" i="3"/>
  <c r="AI14" i="3"/>
  <c r="AF14" i="3"/>
  <c r="AB14" i="3"/>
  <c r="X14" i="3"/>
  <c r="T14" i="3"/>
  <c r="P14" i="3"/>
  <c r="N14" i="3"/>
  <c r="K14" i="3"/>
  <c r="G14" i="3"/>
  <c r="D14" i="3"/>
  <c r="DW13" i="3"/>
  <c r="DU13" i="3"/>
  <c r="DR13" i="3"/>
  <c r="DN13" i="3"/>
  <c r="DL13" i="3"/>
  <c r="DI13" i="3"/>
  <c r="DE13" i="3"/>
  <c r="DC13" i="3"/>
  <c r="CZ13" i="3"/>
  <c r="CV13" i="3"/>
  <c r="CT13" i="3"/>
  <c r="CQ13" i="3"/>
  <c r="CM13" i="3"/>
  <c r="CK13" i="3"/>
  <c r="CH13" i="3"/>
  <c r="CD13" i="3"/>
  <c r="CA13" i="3"/>
  <c r="BX13" i="3"/>
  <c r="BU13" i="3"/>
  <c r="BR13" i="3"/>
  <c r="BO13" i="3"/>
  <c r="BK13" i="3"/>
  <c r="BG13" i="3"/>
  <c r="BD13" i="3"/>
  <c r="AZ13" i="3"/>
  <c r="AW13" i="3"/>
  <c r="AS13" i="3"/>
  <c r="AP13" i="3"/>
  <c r="AL13" i="3"/>
  <c r="AI13" i="3"/>
  <c r="AF13" i="3"/>
  <c r="AB13" i="3"/>
  <c r="X13" i="3"/>
  <c r="T13" i="3"/>
  <c r="P13" i="3"/>
  <c r="N13" i="3"/>
  <c r="K13" i="3"/>
  <c r="G13" i="3"/>
  <c r="D13" i="3"/>
  <c r="DW12" i="3"/>
  <c r="DU12" i="3"/>
  <c r="DR12" i="3"/>
  <c r="DN12" i="3"/>
  <c r="DL12" i="3"/>
  <c r="DI12" i="3"/>
  <c r="DE12" i="3"/>
  <c r="DC12" i="3"/>
  <c r="CZ12" i="3"/>
  <c r="CV12" i="3"/>
  <c r="CT12" i="3"/>
  <c r="CQ12" i="3"/>
  <c r="CM12" i="3"/>
  <c r="CK12" i="3"/>
  <c r="CD12" i="3"/>
  <c r="CA12" i="3"/>
  <c r="BX12" i="3"/>
  <c r="BU12" i="3"/>
  <c r="BR12" i="3"/>
  <c r="BO12" i="3"/>
  <c r="BK12" i="3"/>
  <c r="BG12" i="3"/>
  <c r="BD12" i="3"/>
  <c r="AZ12" i="3"/>
  <c r="AW12" i="3"/>
  <c r="AS12" i="3"/>
  <c r="AP12" i="3"/>
  <c r="AL12" i="3"/>
  <c r="AI12" i="3"/>
  <c r="AF12" i="3"/>
  <c r="AB12" i="3"/>
  <c r="X12" i="3"/>
  <c r="T12" i="3"/>
  <c r="P12" i="3"/>
  <c r="N12" i="3"/>
  <c r="K12" i="3"/>
  <c r="G12" i="3"/>
  <c r="D12" i="3"/>
  <c r="DW11" i="3"/>
  <c r="DU11" i="3"/>
  <c r="DR11" i="3"/>
  <c r="DN11" i="3"/>
  <c r="DL11" i="3"/>
  <c r="DI11" i="3"/>
  <c r="DE11" i="3"/>
  <c r="DC11" i="3"/>
  <c r="CZ11" i="3"/>
  <c r="CV11" i="3"/>
  <c r="CT11" i="3"/>
  <c r="CQ11" i="3"/>
  <c r="CM11" i="3"/>
  <c r="CK11" i="3"/>
  <c r="CH11" i="3"/>
  <c r="CD11" i="3"/>
  <c r="CA11" i="3"/>
  <c r="BX11" i="3"/>
  <c r="BU11" i="3"/>
  <c r="BR11" i="3"/>
  <c r="BO11" i="3"/>
  <c r="BK11" i="3"/>
  <c r="BG11" i="3"/>
  <c r="BD11" i="3"/>
  <c r="AZ11" i="3"/>
  <c r="AW11" i="3"/>
  <c r="AS11" i="3"/>
  <c r="AP11" i="3"/>
  <c r="AL11" i="3"/>
  <c r="AI11" i="3"/>
  <c r="AF11" i="3"/>
  <c r="AB11" i="3"/>
  <c r="X11" i="3"/>
  <c r="T11" i="3"/>
  <c r="P11" i="3"/>
  <c r="N11" i="3"/>
  <c r="K11" i="3"/>
  <c r="G11" i="3"/>
  <c r="D11" i="3"/>
  <c r="DW10" i="3"/>
  <c r="DU10" i="3"/>
  <c r="DR10" i="3"/>
  <c r="DN10" i="3"/>
  <c r="DL10" i="3"/>
  <c r="DI10" i="3"/>
  <c r="DE10" i="3"/>
  <c r="DC10" i="3"/>
  <c r="CZ10" i="3"/>
  <c r="CV10" i="3"/>
  <c r="CT10" i="3"/>
  <c r="CQ10" i="3"/>
  <c r="CM10" i="3"/>
  <c r="CK10" i="3"/>
  <c r="CH10" i="3"/>
  <c r="CD10" i="3"/>
  <c r="CA10" i="3"/>
  <c r="BX10" i="3"/>
  <c r="BU10" i="3"/>
  <c r="BR10" i="3"/>
  <c r="BO10" i="3"/>
  <c r="BK10" i="3"/>
  <c r="BG10" i="3"/>
  <c r="BD10" i="3"/>
  <c r="AZ10" i="3"/>
  <c r="AW10" i="3"/>
  <c r="AS10" i="3"/>
  <c r="AP10" i="3"/>
  <c r="AL10" i="3"/>
  <c r="AI10" i="3"/>
  <c r="AF10" i="3"/>
  <c r="AB10" i="3"/>
  <c r="X10" i="3"/>
  <c r="T10" i="3"/>
  <c r="P10" i="3"/>
  <c r="N10" i="3"/>
  <c r="K10" i="3"/>
  <c r="G10" i="3"/>
  <c r="D10" i="3"/>
  <c r="DW9" i="3"/>
  <c r="DU9" i="3"/>
  <c r="DR9" i="3"/>
  <c r="DN9" i="3"/>
  <c r="DL9" i="3"/>
  <c r="DI9" i="3"/>
  <c r="DE9" i="3"/>
  <c r="DC9" i="3"/>
  <c r="CZ9" i="3"/>
  <c r="CV9" i="3"/>
  <c r="CT9" i="3"/>
  <c r="CQ9" i="3"/>
  <c r="CM9" i="3"/>
  <c r="CK9" i="3"/>
  <c r="CH9" i="3"/>
  <c r="CD9" i="3"/>
  <c r="CA9" i="3"/>
  <c r="BX9" i="3"/>
  <c r="BU9" i="3"/>
  <c r="BR9" i="3"/>
  <c r="BO9" i="3"/>
  <c r="BK9" i="3"/>
  <c r="BG9" i="3"/>
  <c r="BD9" i="3"/>
  <c r="AZ9" i="3"/>
  <c r="AW9" i="3"/>
  <c r="AS9" i="3"/>
  <c r="AP9" i="3"/>
  <c r="AL9" i="3"/>
  <c r="AI9" i="3"/>
  <c r="AF9" i="3"/>
  <c r="AB9" i="3"/>
  <c r="X9" i="3"/>
  <c r="T9" i="3"/>
  <c r="P9" i="3"/>
  <c r="N9" i="3"/>
  <c r="K9" i="3"/>
  <c r="G9" i="3"/>
  <c r="D9" i="3"/>
  <c r="DW8" i="3"/>
  <c r="DU8" i="3"/>
  <c r="DR8" i="3"/>
  <c r="DN8" i="3"/>
  <c r="DL8" i="3"/>
  <c r="DI8" i="3"/>
  <c r="DC8" i="3"/>
  <c r="CZ8" i="3"/>
  <c r="CV8" i="3"/>
  <c r="CT8" i="3"/>
  <c r="CQ8" i="3"/>
  <c r="CM8" i="3"/>
  <c r="CK8" i="3"/>
  <c r="CH8" i="3"/>
  <c r="CD8" i="3"/>
  <c r="CA8" i="3"/>
  <c r="BX8" i="3"/>
  <c r="BU8" i="3"/>
  <c r="BR8" i="3"/>
  <c r="BO8" i="3"/>
  <c r="BK8" i="3"/>
  <c r="BG8" i="3"/>
  <c r="BD8" i="3"/>
  <c r="AZ8" i="3"/>
  <c r="AW8" i="3"/>
  <c r="AS8" i="3"/>
  <c r="AP8" i="3"/>
  <c r="AL8" i="3"/>
  <c r="AI8" i="3"/>
  <c r="AF8" i="3"/>
  <c r="AB8" i="3"/>
  <c r="X8" i="3"/>
  <c r="T8" i="3"/>
  <c r="P8" i="3"/>
  <c r="N8" i="3"/>
  <c r="K8" i="3"/>
  <c r="G8" i="3"/>
  <c r="D8" i="3"/>
  <c r="DW7" i="3"/>
  <c r="DU7" i="3"/>
  <c r="DR7" i="3"/>
  <c r="DN7" i="3"/>
  <c r="DL7" i="3"/>
  <c r="DI7" i="3"/>
  <c r="DE7" i="3"/>
  <c r="DC7" i="3"/>
  <c r="CZ7" i="3"/>
  <c r="CV7" i="3"/>
  <c r="CT7" i="3"/>
  <c r="CQ7" i="3"/>
  <c r="CM7" i="3"/>
  <c r="CK7" i="3"/>
  <c r="CH7" i="3"/>
  <c r="CD7" i="3"/>
  <c r="CA7" i="3"/>
  <c r="BX7" i="3"/>
  <c r="BU7" i="3"/>
  <c r="BR7" i="3"/>
  <c r="BO7" i="3"/>
  <c r="BK7" i="3"/>
  <c r="BG7" i="3"/>
  <c r="BD7" i="3"/>
  <c r="AZ7" i="3"/>
  <c r="AW7" i="3"/>
  <c r="AS7" i="3"/>
  <c r="AP7" i="3"/>
  <c r="AL7" i="3"/>
  <c r="AI7" i="3"/>
  <c r="AF7" i="3"/>
  <c r="AB7" i="3"/>
  <c r="X7" i="3"/>
  <c r="T7" i="3"/>
  <c r="P7" i="3"/>
  <c r="N7" i="3"/>
  <c r="K7" i="3"/>
  <c r="G7" i="3"/>
  <c r="D7" i="3"/>
  <c r="DW6" i="3"/>
  <c r="DU6" i="3"/>
  <c r="DR6" i="3"/>
  <c r="DN6" i="3"/>
  <c r="DL6" i="3"/>
  <c r="DI6" i="3"/>
  <c r="DE6" i="3"/>
  <c r="DC6" i="3"/>
  <c r="CZ6" i="3"/>
  <c r="CV6" i="3"/>
  <c r="CT6" i="3"/>
  <c r="CQ6" i="3"/>
  <c r="CM6" i="3"/>
  <c r="CK6" i="3"/>
  <c r="CH6" i="3"/>
  <c r="CD6" i="3"/>
  <c r="CA6" i="3"/>
  <c r="BX6" i="3"/>
  <c r="BU6" i="3"/>
  <c r="BR6" i="3"/>
  <c r="BO6" i="3"/>
  <c r="BK6" i="3"/>
  <c r="BG6" i="3"/>
  <c r="BD6" i="3"/>
  <c r="AZ6" i="3"/>
  <c r="AW6" i="3"/>
  <c r="AS6" i="3"/>
  <c r="AP6" i="3"/>
  <c r="AL6" i="3"/>
  <c r="AI6" i="3"/>
  <c r="AF6" i="3"/>
  <c r="AB6" i="3"/>
  <c r="X6" i="3"/>
  <c r="T6" i="3"/>
  <c r="P6" i="3"/>
  <c r="N6" i="3"/>
  <c r="K6" i="3"/>
  <c r="G6" i="3"/>
  <c r="D6" i="3"/>
  <c r="DV37" i="2"/>
  <c r="DT37" i="2"/>
  <c r="DU37" i="2" s="1"/>
  <c r="DS37" i="2"/>
  <c r="DQ37" i="2"/>
  <c r="DP37" i="2"/>
  <c r="DM37" i="2"/>
  <c r="DK37" i="2"/>
  <c r="DL37" i="2" s="1"/>
  <c r="DJ37" i="2"/>
  <c r="DH37" i="2"/>
  <c r="DI37" i="2" s="1"/>
  <c r="DG37" i="2"/>
  <c r="DD37" i="2"/>
  <c r="DB37" i="2"/>
  <c r="DA37" i="2"/>
  <c r="CZ37" i="2"/>
  <c r="CY37" i="2"/>
  <c r="CX37" i="2"/>
  <c r="CU37" i="2"/>
  <c r="CS37" i="2"/>
  <c r="CT37" i="2" s="1"/>
  <c r="CR37" i="2"/>
  <c r="CP37" i="2"/>
  <c r="CQ37" i="2" s="1"/>
  <c r="CO37" i="2"/>
  <c r="CL37" i="2"/>
  <c r="CJ37" i="2"/>
  <c r="CI37" i="2"/>
  <c r="CH37" i="2"/>
  <c r="CG37" i="2"/>
  <c r="CF37" i="2"/>
  <c r="CC37" i="2"/>
  <c r="CD37" i="2" s="1"/>
  <c r="CB37" i="2"/>
  <c r="CA37" i="2"/>
  <c r="BW37" i="2"/>
  <c r="BV37" i="2"/>
  <c r="BT37" i="2"/>
  <c r="BS37" i="2"/>
  <c r="BQ37" i="2"/>
  <c r="BP37" i="2"/>
  <c r="BO37" i="2"/>
  <c r="BN37" i="2"/>
  <c r="BM37" i="2"/>
  <c r="BJ37" i="2"/>
  <c r="BK37" i="2" s="1"/>
  <c r="BI37" i="2"/>
  <c r="BF37" i="2"/>
  <c r="BE37" i="2"/>
  <c r="BG37" i="2" s="1"/>
  <c r="BC37" i="2"/>
  <c r="BB37" i="2"/>
  <c r="AY37" i="2"/>
  <c r="AZ37" i="2" s="1"/>
  <c r="AX37" i="2"/>
  <c r="AV37" i="2"/>
  <c r="AW37" i="2" s="1"/>
  <c r="AU37" i="2"/>
  <c r="AR37" i="2"/>
  <c r="AS37" i="2" s="1"/>
  <c r="AQ37" i="2"/>
  <c r="AO37" i="2"/>
  <c r="AP37" i="2" s="1"/>
  <c r="AN37" i="2"/>
  <c r="AK37" i="2"/>
  <c r="AL37" i="2" s="1"/>
  <c r="AJ37" i="2"/>
  <c r="AH37" i="2"/>
  <c r="AI37" i="2" s="1"/>
  <c r="AG37" i="2"/>
  <c r="AE37" i="2"/>
  <c r="AD37" i="2"/>
  <c r="AA37" i="2"/>
  <c r="AB37" i="2" s="1"/>
  <c r="Z37" i="2"/>
  <c r="W37" i="2"/>
  <c r="X37" i="2" s="1"/>
  <c r="V37" i="2"/>
  <c r="S37" i="2"/>
  <c r="R37" i="2"/>
  <c r="O37" i="2"/>
  <c r="P37" i="2" s="1"/>
  <c r="M37" i="2"/>
  <c r="N37" i="2" s="1"/>
  <c r="L37" i="2"/>
  <c r="J37" i="2"/>
  <c r="K37" i="2" s="1"/>
  <c r="I37" i="2"/>
  <c r="F37" i="2"/>
  <c r="G37" i="2" s="1"/>
  <c r="E37" i="2"/>
  <c r="C37" i="2"/>
  <c r="B37" i="2"/>
  <c r="DW36" i="2"/>
  <c r="DU36" i="2"/>
  <c r="DR36" i="2"/>
  <c r="DN36" i="2"/>
  <c r="DL36" i="2"/>
  <c r="DI36" i="2"/>
  <c r="DE36" i="2"/>
  <c r="DC36" i="2"/>
  <c r="CZ36" i="2"/>
  <c r="CV36" i="2"/>
  <c r="CT36" i="2"/>
  <c r="CQ36" i="2"/>
  <c r="CM36" i="2"/>
  <c r="CK36" i="2"/>
  <c r="CH36" i="2"/>
  <c r="CD36" i="2"/>
  <c r="CA36" i="2"/>
  <c r="BX36" i="2"/>
  <c r="BU36" i="2"/>
  <c r="BR36" i="2"/>
  <c r="BO36" i="2"/>
  <c r="BK36" i="2"/>
  <c r="BG36" i="2"/>
  <c r="BD36" i="2"/>
  <c r="AZ36" i="2"/>
  <c r="AW36" i="2"/>
  <c r="AS36" i="2"/>
  <c r="AP36" i="2"/>
  <c r="AL36" i="2"/>
  <c r="AI36" i="2"/>
  <c r="AF36" i="2"/>
  <c r="AB36" i="2"/>
  <c r="X36" i="2"/>
  <c r="T36" i="2"/>
  <c r="P36" i="2"/>
  <c r="N36" i="2"/>
  <c r="K36" i="2"/>
  <c r="G36" i="2"/>
  <c r="D36" i="2"/>
  <c r="DW35" i="2"/>
  <c r="DU35" i="2"/>
  <c r="DR35" i="2"/>
  <c r="DN35" i="2"/>
  <c r="DL35" i="2"/>
  <c r="DI35" i="2"/>
  <c r="DE35" i="2"/>
  <c r="DC35" i="2"/>
  <c r="CZ35" i="2"/>
  <c r="CV35" i="2"/>
  <c r="CT35" i="2"/>
  <c r="CQ35" i="2"/>
  <c r="CM35" i="2"/>
  <c r="CK35" i="2"/>
  <c r="CH35" i="2"/>
  <c r="CD35" i="2"/>
  <c r="CA35" i="2"/>
  <c r="BX35" i="2"/>
  <c r="BU35" i="2"/>
  <c r="BR35" i="2"/>
  <c r="BO35" i="2"/>
  <c r="BK35" i="2"/>
  <c r="BG35" i="2"/>
  <c r="BD35" i="2"/>
  <c r="AZ35" i="2"/>
  <c r="AW35" i="2"/>
  <c r="AS35" i="2"/>
  <c r="AP35" i="2"/>
  <c r="AL35" i="2"/>
  <c r="AI35" i="2"/>
  <c r="AF35" i="2"/>
  <c r="AB35" i="2"/>
  <c r="X35" i="2"/>
  <c r="T35" i="2"/>
  <c r="P35" i="2"/>
  <c r="N35" i="2"/>
  <c r="K35" i="2"/>
  <c r="G35" i="2"/>
  <c r="D35" i="2"/>
  <c r="DW34" i="2"/>
  <c r="DU34" i="2"/>
  <c r="DR34" i="2"/>
  <c r="DN34" i="2"/>
  <c r="DL34" i="2"/>
  <c r="DI34" i="2"/>
  <c r="DE34" i="2"/>
  <c r="DC34" i="2"/>
  <c r="CZ34" i="2"/>
  <c r="CV34" i="2"/>
  <c r="CT34" i="2"/>
  <c r="CQ34" i="2"/>
  <c r="CM34" i="2"/>
  <c r="CK34" i="2"/>
  <c r="CH34" i="2"/>
  <c r="CD34" i="2"/>
  <c r="CA34" i="2"/>
  <c r="BX34" i="2"/>
  <c r="BU34" i="2"/>
  <c r="BR34" i="2"/>
  <c r="BO34" i="2"/>
  <c r="BK34" i="2"/>
  <c r="BG34" i="2"/>
  <c r="BD34" i="2"/>
  <c r="AZ34" i="2"/>
  <c r="AW34" i="2"/>
  <c r="AS34" i="2"/>
  <c r="AP34" i="2"/>
  <c r="AL34" i="2"/>
  <c r="AI34" i="2"/>
  <c r="AF34" i="2"/>
  <c r="AB34" i="2"/>
  <c r="X34" i="2"/>
  <c r="T34" i="2"/>
  <c r="P34" i="2"/>
  <c r="N34" i="2"/>
  <c r="K34" i="2"/>
  <c r="G34" i="2"/>
  <c r="D34" i="2"/>
  <c r="DW33" i="2"/>
  <c r="DU33" i="2"/>
  <c r="DR33" i="2"/>
  <c r="DN33" i="2"/>
  <c r="DL33" i="2"/>
  <c r="DI33" i="2"/>
  <c r="DE33" i="2"/>
  <c r="DC33" i="2"/>
  <c r="CZ33" i="2"/>
  <c r="CV33" i="2"/>
  <c r="CT33" i="2"/>
  <c r="CQ33" i="2"/>
  <c r="CM33" i="2"/>
  <c r="CK33" i="2"/>
  <c r="CH33" i="2"/>
  <c r="CD33" i="2"/>
  <c r="CA33" i="2"/>
  <c r="BX33" i="2"/>
  <c r="BU33" i="2"/>
  <c r="BR33" i="2"/>
  <c r="BO33" i="2"/>
  <c r="BK33" i="2"/>
  <c r="BG33" i="2"/>
  <c r="BD33" i="2"/>
  <c r="AZ33" i="2"/>
  <c r="AW33" i="2"/>
  <c r="AS33" i="2"/>
  <c r="AP33" i="2"/>
  <c r="AL33" i="2"/>
  <c r="AI33" i="2"/>
  <c r="AF33" i="2"/>
  <c r="AB33" i="2"/>
  <c r="X33" i="2"/>
  <c r="T33" i="2"/>
  <c r="P33" i="2"/>
  <c r="N33" i="2"/>
  <c r="K33" i="2"/>
  <c r="G33" i="2"/>
  <c r="D33" i="2"/>
  <c r="DW32" i="2"/>
  <c r="DU32" i="2"/>
  <c r="DR32" i="2"/>
  <c r="DN32" i="2"/>
  <c r="DL32" i="2"/>
  <c r="DI32" i="2"/>
  <c r="DE32" i="2"/>
  <c r="DC32" i="2"/>
  <c r="CZ32" i="2"/>
  <c r="CV32" i="2"/>
  <c r="CT32" i="2"/>
  <c r="CQ32" i="2"/>
  <c r="CM32" i="2"/>
  <c r="CK32" i="2"/>
  <c r="CH32" i="2"/>
  <c r="CD32" i="2"/>
  <c r="CA32" i="2"/>
  <c r="BX32" i="2"/>
  <c r="BU32" i="2"/>
  <c r="BR32" i="2"/>
  <c r="BO32" i="2"/>
  <c r="BK32" i="2"/>
  <c r="BG32" i="2"/>
  <c r="BD32" i="2"/>
  <c r="AZ32" i="2"/>
  <c r="AW32" i="2"/>
  <c r="AS32" i="2"/>
  <c r="AP32" i="2"/>
  <c r="AL32" i="2"/>
  <c r="AI32" i="2"/>
  <c r="AF32" i="2"/>
  <c r="AB32" i="2"/>
  <c r="X32" i="2"/>
  <c r="T32" i="2"/>
  <c r="P32" i="2"/>
  <c r="N32" i="2"/>
  <c r="K32" i="2"/>
  <c r="G32" i="2"/>
  <c r="D32" i="2"/>
  <c r="DW31" i="2"/>
  <c r="DU31" i="2"/>
  <c r="DR31" i="2"/>
  <c r="DN31" i="2"/>
  <c r="DL31" i="2"/>
  <c r="DI31" i="2"/>
  <c r="DE31" i="2"/>
  <c r="DC31" i="2"/>
  <c r="CZ31" i="2"/>
  <c r="CV31" i="2"/>
  <c r="CT31" i="2"/>
  <c r="CQ31" i="2"/>
  <c r="CM31" i="2"/>
  <c r="CK31" i="2"/>
  <c r="CH31" i="2"/>
  <c r="CD31" i="2"/>
  <c r="CA31" i="2"/>
  <c r="BX31" i="2"/>
  <c r="BU31" i="2"/>
  <c r="BR31" i="2"/>
  <c r="BO31" i="2"/>
  <c r="BK31" i="2"/>
  <c r="BG31" i="2"/>
  <c r="BD31" i="2"/>
  <c r="AZ31" i="2"/>
  <c r="AW31" i="2"/>
  <c r="AS31" i="2"/>
  <c r="AP31" i="2"/>
  <c r="AL31" i="2"/>
  <c r="AI31" i="2"/>
  <c r="AF31" i="2"/>
  <c r="AB31" i="2"/>
  <c r="X31" i="2"/>
  <c r="T31" i="2"/>
  <c r="P31" i="2"/>
  <c r="N31" i="2"/>
  <c r="K31" i="2"/>
  <c r="G31" i="2"/>
  <c r="D31" i="2"/>
  <c r="DW30" i="2"/>
  <c r="DU30" i="2"/>
  <c r="DR30" i="2"/>
  <c r="DN30" i="2"/>
  <c r="DL30" i="2"/>
  <c r="DI30" i="2"/>
  <c r="DE30" i="2"/>
  <c r="DC30" i="2"/>
  <c r="CZ30" i="2"/>
  <c r="CV30" i="2"/>
  <c r="CT30" i="2"/>
  <c r="CQ30" i="2"/>
  <c r="CM30" i="2"/>
  <c r="CK30" i="2"/>
  <c r="CH30" i="2"/>
  <c r="CD30" i="2"/>
  <c r="CA30" i="2"/>
  <c r="BX30" i="2"/>
  <c r="BU30" i="2"/>
  <c r="BR30" i="2"/>
  <c r="BO30" i="2"/>
  <c r="BK30" i="2"/>
  <c r="BG30" i="2"/>
  <c r="BD30" i="2"/>
  <c r="AZ30" i="2"/>
  <c r="AW30" i="2"/>
  <c r="AS30" i="2"/>
  <c r="AP30" i="2"/>
  <c r="AL30" i="2"/>
  <c r="AI30" i="2"/>
  <c r="AF30" i="2"/>
  <c r="AB30" i="2"/>
  <c r="X30" i="2"/>
  <c r="T30" i="2"/>
  <c r="P30" i="2"/>
  <c r="N30" i="2"/>
  <c r="K30" i="2"/>
  <c r="G30" i="2"/>
  <c r="D30" i="2"/>
  <c r="DW29" i="2"/>
  <c r="DU29" i="2"/>
  <c r="DR29" i="2"/>
  <c r="DN29" i="2"/>
  <c r="DL29" i="2"/>
  <c r="DI29" i="2"/>
  <c r="DE29" i="2"/>
  <c r="DC29" i="2"/>
  <c r="CZ29" i="2"/>
  <c r="CV29" i="2"/>
  <c r="CT29" i="2"/>
  <c r="CQ29" i="2"/>
  <c r="CM29" i="2"/>
  <c r="CK29" i="2"/>
  <c r="CH29" i="2"/>
  <c r="CD29" i="2"/>
  <c r="CA29" i="2"/>
  <c r="BX29" i="2"/>
  <c r="BU29" i="2"/>
  <c r="BR29" i="2"/>
  <c r="BO29" i="2"/>
  <c r="BK29" i="2"/>
  <c r="BG29" i="2"/>
  <c r="BD29" i="2"/>
  <c r="AZ29" i="2"/>
  <c r="AW29" i="2"/>
  <c r="AS29" i="2"/>
  <c r="AP29" i="2"/>
  <c r="AL29" i="2"/>
  <c r="AI29" i="2"/>
  <c r="AF29" i="2"/>
  <c r="AB29" i="2"/>
  <c r="X29" i="2"/>
  <c r="T29" i="2"/>
  <c r="P29" i="2"/>
  <c r="N29" i="2"/>
  <c r="K29" i="2"/>
  <c r="G29" i="2"/>
  <c r="D29" i="2"/>
  <c r="DW28" i="2"/>
  <c r="DU28" i="2"/>
  <c r="DR28" i="2"/>
  <c r="DN28" i="2"/>
  <c r="DL28" i="2"/>
  <c r="DI28" i="2"/>
  <c r="DE28" i="2"/>
  <c r="DC28" i="2"/>
  <c r="CZ28" i="2"/>
  <c r="CV28" i="2"/>
  <c r="CT28" i="2"/>
  <c r="CQ28" i="2"/>
  <c r="CM28" i="2"/>
  <c r="CK28" i="2"/>
  <c r="CH28" i="2"/>
  <c r="CD28" i="2"/>
  <c r="CA28" i="2"/>
  <c r="BX28" i="2"/>
  <c r="BU28" i="2"/>
  <c r="BR28" i="2"/>
  <c r="BO28" i="2"/>
  <c r="BK28" i="2"/>
  <c r="BG28" i="2"/>
  <c r="BD28" i="2"/>
  <c r="AZ28" i="2"/>
  <c r="AW28" i="2"/>
  <c r="AS28" i="2"/>
  <c r="AP28" i="2"/>
  <c r="AL28" i="2"/>
  <c r="AI28" i="2"/>
  <c r="AF28" i="2"/>
  <c r="AB28" i="2"/>
  <c r="X28" i="2"/>
  <c r="T28" i="2"/>
  <c r="P28" i="2"/>
  <c r="N28" i="2"/>
  <c r="K28" i="2"/>
  <c r="G28" i="2"/>
  <c r="D28" i="2"/>
  <c r="DW27" i="2"/>
  <c r="DU27" i="2"/>
  <c r="DR27" i="2"/>
  <c r="DN27" i="2"/>
  <c r="DL27" i="2"/>
  <c r="DI27" i="2"/>
  <c r="DE27" i="2"/>
  <c r="DC27" i="2"/>
  <c r="CZ27" i="2"/>
  <c r="CV27" i="2"/>
  <c r="CT27" i="2"/>
  <c r="CQ27" i="2"/>
  <c r="CM27" i="2"/>
  <c r="CK27" i="2"/>
  <c r="CH27" i="2"/>
  <c r="CD27" i="2"/>
  <c r="CA27" i="2"/>
  <c r="BX27" i="2"/>
  <c r="BU27" i="2"/>
  <c r="BR27" i="2"/>
  <c r="BO27" i="2"/>
  <c r="BK27" i="2"/>
  <c r="BG27" i="2"/>
  <c r="BD27" i="2"/>
  <c r="AZ27" i="2"/>
  <c r="AW27" i="2"/>
  <c r="AS27" i="2"/>
  <c r="AP27" i="2"/>
  <c r="AL27" i="2"/>
  <c r="AI27" i="2"/>
  <c r="AF27" i="2"/>
  <c r="AB27" i="2"/>
  <c r="X27" i="2"/>
  <c r="T27" i="2"/>
  <c r="P27" i="2"/>
  <c r="N27" i="2"/>
  <c r="K27" i="2"/>
  <c r="G27" i="2"/>
  <c r="D27" i="2"/>
  <c r="DW26" i="2"/>
  <c r="DU26" i="2"/>
  <c r="DR26" i="2"/>
  <c r="DN26" i="2"/>
  <c r="DL26" i="2"/>
  <c r="DI26" i="2"/>
  <c r="DE26" i="2"/>
  <c r="DC26" i="2"/>
  <c r="CZ26" i="2"/>
  <c r="CV26" i="2"/>
  <c r="CT26" i="2"/>
  <c r="CQ26" i="2"/>
  <c r="CM26" i="2"/>
  <c r="CK26" i="2"/>
  <c r="CH26" i="2"/>
  <c r="CD26" i="2"/>
  <c r="CA26" i="2"/>
  <c r="BX26" i="2"/>
  <c r="BU26" i="2"/>
  <c r="BR26" i="2"/>
  <c r="BO26" i="2"/>
  <c r="BK26" i="2"/>
  <c r="BG26" i="2"/>
  <c r="BD26" i="2"/>
  <c r="AZ26" i="2"/>
  <c r="AW26" i="2"/>
  <c r="AS26" i="2"/>
  <c r="AP26" i="2"/>
  <c r="AL26" i="2"/>
  <c r="AI26" i="2"/>
  <c r="AF26" i="2"/>
  <c r="AB26" i="2"/>
  <c r="X26" i="2"/>
  <c r="T26" i="2"/>
  <c r="P26" i="2"/>
  <c r="N26" i="2"/>
  <c r="K26" i="2"/>
  <c r="G26" i="2"/>
  <c r="D26" i="2"/>
  <c r="DW25" i="2"/>
  <c r="DU25" i="2"/>
  <c r="DR25" i="2"/>
  <c r="DN25" i="2"/>
  <c r="DL25" i="2"/>
  <c r="DI25" i="2"/>
  <c r="DE25" i="2"/>
  <c r="DC25" i="2"/>
  <c r="CZ25" i="2"/>
  <c r="CV25" i="2"/>
  <c r="CT25" i="2"/>
  <c r="CQ25" i="2"/>
  <c r="CM25" i="2"/>
  <c r="CK25" i="2"/>
  <c r="CH25" i="2"/>
  <c r="CD25" i="2"/>
  <c r="CA25" i="2"/>
  <c r="BX25" i="2"/>
  <c r="BU25" i="2"/>
  <c r="BR25" i="2"/>
  <c r="BO25" i="2"/>
  <c r="BK25" i="2"/>
  <c r="BG25" i="2"/>
  <c r="BD25" i="2"/>
  <c r="AZ25" i="2"/>
  <c r="AW25" i="2"/>
  <c r="AS25" i="2"/>
  <c r="AP25" i="2"/>
  <c r="AL25" i="2"/>
  <c r="AI25" i="2"/>
  <c r="AF25" i="2"/>
  <c r="AB25" i="2"/>
  <c r="X25" i="2"/>
  <c r="T25" i="2"/>
  <c r="P25" i="2"/>
  <c r="N25" i="2"/>
  <c r="K25" i="2"/>
  <c r="G25" i="2"/>
  <c r="D25" i="2"/>
  <c r="DW24" i="2"/>
  <c r="DU24" i="2"/>
  <c r="DR24" i="2"/>
  <c r="DN24" i="2"/>
  <c r="DL24" i="2"/>
  <c r="DI24" i="2"/>
  <c r="DE24" i="2"/>
  <c r="DC24" i="2"/>
  <c r="CZ24" i="2"/>
  <c r="CV24" i="2"/>
  <c r="CT24" i="2"/>
  <c r="CQ24" i="2"/>
  <c r="CM24" i="2"/>
  <c r="CK24" i="2"/>
  <c r="CH24" i="2"/>
  <c r="CD24" i="2"/>
  <c r="CA24" i="2"/>
  <c r="BX24" i="2"/>
  <c r="BU24" i="2"/>
  <c r="BR24" i="2"/>
  <c r="BO24" i="2"/>
  <c r="BK24" i="2"/>
  <c r="BG24" i="2"/>
  <c r="BD24" i="2"/>
  <c r="AZ24" i="2"/>
  <c r="AW24" i="2"/>
  <c r="AS24" i="2"/>
  <c r="AP24" i="2"/>
  <c r="AL24" i="2"/>
  <c r="AI24" i="2"/>
  <c r="AF24" i="2"/>
  <c r="AB24" i="2"/>
  <c r="X24" i="2"/>
  <c r="T24" i="2"/>
  <c r="P24" i="2"/>
  <c r="N24" i="2"/>
  <c r="K24" i="2"/>
  <c r="G24" i="2"/>
  <c r="D24" i="2"/>
  <c r="DW23" i="2"/>
  <c r="DU23" i="2"/>
  <c r="DR23" i="2"/>
  <c r="DN23" i="2"/>
  <c r="DL23" i="2"/>
  <c r="DI23" i="2"/>
  <c r="DE23" i="2"/>
  <c r="DC23" i="2"/>
  <c r="CZ23" i="2"/>
  <c r="CV23" i="2"/>
  <c r="CT23" i="2"/>
  <c r="CQ23" i="2"/>
  <c r="CM23" i="2"/>
  <c r="CK23" i="2"/>
  <c r="CH23" i="2"/>
  <c r="CD23" i="2"/>
  <c r="CA23" i="2"/>
  <c r="BX23" i="2"/>
  <c r="BU23" i="2"/>
  <c r="BR23" i="2"/>
  <c r="BO23" i="2"/>
  <c r="BK23" i="2"/>
  <c r="BG23" i="2"/>
  <c r="BD23" i="2"/>
  <c r="AZ23" i="2"/>
  <c r="AW23" i="2"/>
  <c r="AS23" i="2"/>
  <c r="AP23" i="2"/>
  <c r="AL23" i="2"/>
  <c r="AI23" i="2"/>
  <c r="AF23" i="2"/>
  <c r="AB23" i="2"/>
  <c r="X23" i="2"/>
  <c r="T23" i="2"/>
  <c r="P23" i="2"/>
  <c r="N23" i="2"/>
  <c r="K23" i="2"/>
  <c r="G23" i="2"/>
  <c r="D23" i="2"/>
  <c r="DW22" i="2"/>
  <c r="DU22" i="2"/>
  <c r="DR22" i="2"/>
  <c r="DN22" i="2"/>
  <c r="DL22" i="2"/>
  <c r="DI22" i="2"/>
  <c r="CZ22" i="2"/>
  <c r="CV22" i="2"/>
  <c r="CT22" i="2"/>
  <c r="CQ22" i="2"/>
  <c r="CM22" i="2"/>
  <c r="CK22" i="2"/>
  <c r="CD22" i="2"/>
  <c r="CA22" i="2"/>
  <c r="BX22" i="2"/>
  <c r="BU22" i="2"/>
  <c r="BR22" i="2"/>
  <c r="BO22" i="2"/>
  <c r="BK22" i="2"/>
  <c r="BG22" i="2"/>
  <c r="BD22" i="2"/>
  <c r="AZ22" i="2"/>
  <c r="AW22" i="2"/>
  <c r="AS22" i="2"/>
  <c r="AP22" i="2"/>
  <c r="AL22" i="2"/>
  <c r="AI22" i="2"/>
  <c r="AF22" i="2"/>
  <c r="AB22" i="2"/>
  <c r="X22" i="2"/>
  <c r="T22" i="2"/>
  <c r="P22" i="2"/>
  <c r="N22" i="2"/>
  <c r="K22" i="2"/>
  <c r="G22" i="2"/>
  <c r="D22" i="2"/>
  <c r="DW21" i="2"/>
  <c r="DU21" i="2"/>
  <c r="DR21" i="2"/>
  <c r="DN21" i="2"/>
  <c r="DL21" i="2"/>
  <c r="DI21" i="2"/>
  <c r="DE21" i="2"/>
  <c r="DC21" i="2"/>
  <c r="CZ21" i="2"/>
  <c r="CV21" i="2"/>
  <c r="CT21" i="2"/>
  <c r="CQ21" i="2"/>
  <c r="CM21" i="2"/>
  <c r="CK21" i="2"/>
  <c r="CH21" i="2"/>
  <c r="CD21" i="2"/>
  <c r="CA21" i="2"/>
  <c r="BX21" i="2"/>
  <c r="BU21" i="2"/>
  <c r="BR21" i="2"/>
  <c r="BO21" i="2"/>
  <c r="BK21" i="2"/>
  <c r="BG21" i="2"/>
  <c r="BD21" i="2"/>
  <c r="AZ21" i="2"/>
  <c r="AW21" i="2"/>
  <c r="AS21" i="2"/>
  <c r="AP21" i="2"/>
  <c r="AL21" i="2"/>
  <c r="AI21" i="2"/>
  <c r="AF21" i="2"/>
  <c r="AB21" i="2"/>
  <c r="X21" i="2"/>
  <c r="T21" i="2"/>
  <c r="P21" i="2"/>
  <c r="N21" i="2"/>
  <c r="K21" i="2"/>
  <c r="G21" i="2"/>
  <c r="D21" i="2"/>
  <c r="DW20" i="2"/>
  <c r="DU20" i="2"/>
  <c r="DR20" i="2"/>
  <c r="DN20" i="2"/>
  <c r="DL20" i="2"/>
  <c r="DI20" i="2"/>
  <c r="DE20" i="2"/>
  <c r="DC20" i="2"/>
  <c r="CZ20" i="2"/>
  <c r="CV20" i="2"/>
  <c r="CT20" i="2"/>
  <c r="CQ20" i="2"/>
  <c r="CM20" i="2"/>
  <c r="CK20" i="2"/>
  <c r="CH20" i="2"/>
  <c r="CD20" i="2"/>
  <c r="CA20" i="2"/>
  <c r="BX20" i="2"/>
  <c r="BU20" i="2"/>
  <c r="BR20" i="2"/>
  <c r="BO20" i="2"/>
  <c r="BK20" i="2"/>
  <c r="BG20" i="2"/>
  <c r="BD20" i="2"/>
  <c r="AZ20" i="2"/>
  <c r="AW20" i="2"/>
  <c r="AS20" i="2"/>
  <c r="AP20" i="2"/>
  <c r="AL20" i="2"/>
  <c r="AI20" i="2"/>
  <c r="AF20" i="2"/>
  <c r="AB20" i="2"/>
  <c r="X20" i="2"/>
  <c r="T20" i="2"/>
  <c r="P20" i="2"/>
  <c r="N20" i="2"/>
  <c r="K20" i="2"/>
  <c r="G20" i="2"/>
  <c r="D20" i="2"/>
  <c r="DW19" i="2"/>
  <c r="DU19" i="2"/>
  <c r="DR19" i="2"/>
  <c r="DN19" i="2"/>
  <c r="DL19" i="2"/>
  <c r="DI19" i="2"/>
  <c r="DE19" i="2"/>
  <c r="DC19" i="2"/>
  <c r="CZ19" i="2"/>
  <c r="CV19" i="2"/>
  <c r="CT19" i="2"/>
  <c r="CQ19" i="2"/>
  <c r="CM19" i="2"/>
  <c r="CK19" i="2"/>
  <c r="CH19" i="2"/>
  <c r="CD19" i="2"/>
  <c r="CA19" i="2"/>
  <c r="BX19" i="2"/>
  <c r="BU19" i="2"/>
  <c r="BR19" i="2"/>
  <c r="BO19" i="2"/>
  <c r="BK19" i="2"/>
  <c r="BG19" i="2"/>
  <c r="BD19" i="2"/>
  <c r="AZ19" i="2"/>
  <c r="AW19" i="2"/>
  <c r="AS19" i="2"/>
  <c r="AP19" i="2"/>
  <c r="AL19" i="2"/>
  <c r="AI19" i="2"/>
  <c r="AF19" i="2"/>
  <c r="AB19" i="2"/>
  <c r="X19" i="2"/>
  <c r="T19" i="2"/>
  <c r="P19" i="2"/>
  <c r="N19" i="2"/>
  <c r="K19" i="2"/>
  <c r="G19" i="2"/>
  <c r="D19" i="2"/>
  <c r="DW18" i="2"/>
  <c r="DU18" i="2"/>
  <c r="DR18" i="2"/>
  <c r="DN18" i="2"/>
  <c r="DL18" i="2"/>
  <c r="DI18" i="2"/>
  <c r="DE18" i="2"/>
  <c r="DC18" i="2"/>
  <c r="CZ18" i="2"/>
  <c r="CV18" i="2"/>
  <c r="CT18" i="2"/>
  <c r="CQ18" i="2"/>
  <c r="CM18" i="2"/>
  <c r="CK18" i="2"/>
  <c r="CH18" i="2"/>
  <c r="CD18" i="2"/>
  <c r="CA18" i="2"/>
  <c r="BX18" i="2"/>
  <c r="BU18" i="2"/>
  <c r="BR18" i="2"/>
  <c r="BO18" i="2"/>
  <c r="BK18" i="2"/>
  <c r="BG18" i="2"/>
  <c r="BD18" i="2"/>
  <c r="AZ18" i="2"/>
  <c r="AW18" i="2"/>
  <c r="AS18" i="2"/>
  <c r="AP18" i="2"/>
  <c r="AL18" i="2"/>
  <c r="AI18" i="2"/>
  <c r="AF18" i="2"/>
  <c r="AB18" i="2"/>
  <c r="X18" i="2"/>
  <c r="T18" i="2"/>
  <c r="P18" i="2"/>
  <c r="N18" i="2"/>
  <c r="K18" i="2"/>
  <c r="G18" i="2"/>
  <c r="D18" i="2"/>
  <c r="DW17" i="2"/>
  <c r="DU17" i="2"/>
  <c r="DR17" i="2"/>
  <c r="DN17" i="2"/>
  <c r="DL17" i="2"/>
  <c r="DI17" i="2"/>
  <c r="DE17" i="2"/>
  <c r="DC17" i="2"/>
  <c r="CZ17" i="2"/>
  <c r="CV17" i="2"/>
  <c r="CT17" i="2"/>
  <c r="CQ17" i="2"/>
  <c r="CM17" i="2"/>
  <c r="CK17" i="2"/>
  <c r="CH17" i="2"/>
  <c r="CD17" i="2"/>
  <c r="CA17" i="2"/>
  <c r="BX17" i="2"/>
  <c r="BU17" i="2"/>
  <c r="BR17" i="2"/>
  <c r="BO17" i="2"/>
  <c r="BK17" i="2"/>
  <c r="BG17" i="2"/>
  <c r="BD17" i="2"/>
  <c r="AZ17" i="2"/>
  <c r="AW17" i="2"/>
  <c r="AS17" i="2"/>
  <c r="AP17" i="2"/>
  <c r="AL17" i="2"/>
  <c r="AI17" i="2"/>
  <c r="AF17" i="2"/>
  <c r="AB17" i="2"/>
  <c r="X17" i="2"/>
  <c r="T17" i="2"/>
  <c r="P17" i="2"/>
  <c r="N17" i="2"/>
  <c r="K17" i="2"/>
  <c r="G17" i="2"/>
  <c r="D17" i="2"/>
  <c r="DW16" i="2"/>
  <c r="DU16" i="2"/>
  <c r="DR16" i="2"/>
  <c r="DN16" i="2"/>
  <c r="DL16" i="2"/>
  <c r="DI16" i="2"/>
  <c r="DE16" i="2"/>
  <c r="DC16" i="2"/>
  <c r="CZ16" i="2"/>
  <c r="CV16" i="2"/>
  <c r="CT16" i="2"/>
  <c r="CQ16" i="2"/>
  <c r="CM16" i="2"/>
  <c r="CK16" i="2"/>
  <c r="CH16" i="2"/>
  <c r="CD16" i="2"/>
  <c r="CA16" i="2"/>
  <c r="BX16" i="2"/>
  <c r="BU16" i="2"/>
  <c r="BR16" i="2"/>
  <c r="BO16" i="2"/>
  <c r="BK16" i="2"/>
  <c r="BG16" i="2"/>
  <c r="BD16" i="2"/>
  <c r="AZ16" i="2"/>
  <c r="AW16" i="2"/>
  <c r="AS16" i="2"/>
  <c r="AP16" i="2"/>
  <c r="AL16" i="2"/>
  <c r="AI16" i="2"/>
  <c r="AF16" i="2"/>
  <c r="AB16" i="2"/>
  <c r="X16" i="2"/>
  <c r="T16" i="2"/>
  <c r="P16" i="2"/>
  <c r="N16" i="2"/>
  <c r="K16" i="2"/>
  <c r="G16" i="2"/>
  <c r="D16" i="2"/>
  <c r="DW15" i="2"/>
  <c r="DU15" i="2"/>
  <c r="DR15" i="2"/>
  <c r="DN15" i="2"/>
  <c r="DL15" i="2"/>
  <c r="DI15" i="2"/>
  <c r="CZ15" i="2"/>
  <c r="CV15" i="2"/>
  <c r="CT15" i="2"/>
  <c r="CQ15" i="2"/>
  <c r="CM15" i="2"/>
  <c r="CK15" i="2"/>
  <c r="CH15" i="2"/>
  <c r="CD15" i="2"/>
  <c r="CA15" i="2"/>
  <c r="BX15" i="2"/>
  <c r="BU15" i="2"/>
  <c r="BR15" i="2"/>
  <c r="BO15" i="2"/>
  <c r="BK15" i="2"/>
  <c r="BG15" i="2"/>
  <c r="BD15" i="2"/>
  <c r="AZ15" i="2"/>
  <c r="AW15" i="2"/>
  <c r="AS15" i="2"/>
  <c r="AP15" i="2"/>
  <c r="AL15" i="2"/>
  <c r="AI15" i="2"/>
  <c r="AF15" i="2"/>
  <c r="AB15" i="2"/>
  <c r="X15" i="2"/>
  <c r="T15" i="2"/>
  <c r="P15" i="2"/>
  <c r="N15" i="2"/>
  <c r="K15" i="2"/>
  <c r="G15" i="2"/>
  <c r="D15" i="2"/>
  <c r="DW14" i="2"/>
  <c r="DU14" i="2"/>
  <c r="DR14" i="2"/>
  <c r="DN14" i="2"/>
  <c r="DL14" i="2"/>
  <c r="DI14" i="2"/>
  <c r="DE14" i="2"/>
  <c r="DC14" i="2"/>
  <c r="CZ14" i="2"/>
  <c r="CV14" i="2"/>
  <c r="CT14" i="2"/>
  <c r="CQ14" i="2"/>
  <c r="CM14" i="2"/>
  <c r="CK14" i="2"/>
  <c r="CH14" i="2"/>
  <c r="CD14" i="2"/>
  <c r="CA14" i="2"/>
  <c r="BX14" i="2"/>
  <c r="BU14" i="2"/>
  <c r="BR14" i="2"/>
  <c r="BO14" i="2"/>
  <c r="BK14" i="2"/>
  <c r="BG14" i="2"/>
  <c r="BD14" i="2"/>
  <c r="AZ14" i="2"/>
  <c r="AW14" i="2"/>
  <c r="AS14" i="2"/>
  <c r="AP14" i="2"/>
  <c r="AL14" i="2"/>
  <c r="AI14" i="2"/>
  <c r="AF14" i="2"/>
  <c r="AB14" i="2"/>
  <c r="X14" i="2"/>
  <c r="T14" i="2"/>
  <c r="P14" i="2"/>
  <c r="N14" i="2"/>
  <c r="K14" i="2"/>
  <c r="G14" i="2"/>
  <c r="D14" i="2"/>
  <c r="DW13" i="2"/>
  <c r="DU13" i="2"/>
  <c r="DR13" i="2"/>
  <c r="DN13" i="2"/>
  <c r="DL13" i="2"/>
  <c r="DI13" i="2"/>
  <c r="DE13" i="2"/>
  <c r="DC13" i="2"/>
  <c r="CZ13" i="2"/>
  <c r="CV13" i="2"/>
  <c r="CT13" i="2"/>
  <c r="CQ13" i="2"/>
  <c r="CM13" i="2"/>
  <c r="CK13" i="2"/>
  <c r="CH13" i="2"/>
  <c r="CD13" i="2"/>
  <c r="CA13" i="2"/>
  <c r="BX13" i="2"/>
  <c r="BU13" i="2"/>
  <c r="BR13" i="2"/>
  <c r="BO13" i="2"/>
  <c r="BK13" i="2"/>
  <c r="BG13" i="2"/>
  <c r="BD13" i="2"/>
  <c r="AZ13" i="2"/>
  <c r="AW13" i="2"/>
  <c r="AS13" i="2"/>
  <c r="AP13" i="2"/>
  <c r="AL13" i="2"/>
  <c r="AI13" i="2"/>
  <c r="AF13" i="2"/>
  <c r="AB13" i="2"/>
  <c r="X13" i="2"/>
  <c r="T13" i="2"/>
  <c r="P13" i="2"/>
  <c r="N13" i="2"/>
  <c r="K13" i="2"/>
  <c r="G13" i="2"/>
  <c r="D13" i="2"/>
  <c r="DW12" i="2"/>
  <c r="DU12" i="2"/>
  <c r="DR12" i="2"/>
  <c r="DN12" i="2"/>
  <c r="DL12" i="2"/>
  <c r="DI12" i="2"/>
  <c r="DE12" i="2"/>
  <c r="DC12" i="2"/>
  <c r="CZ12" i="2"/>
  <c r="CV12" i="2"/>
  <c r="CT12" i="2"/>
  <c r="CQ12" i="2"/>
  <c r="CM12" i="2"/>
  <c r="CK12" i="2"/>
  <c r="CH12" i="2"/>
  <c r="CD12" i="2"/>
  <c r="CA12" i="2"/>
  <c r="BX12" i="2"/>
  <c r="BU12" i="2"/>
  <c r="BR12" i="2"/>
  <c r="BO12" i="2"/>
  <c r="BK12" i="2"/>
  <c r="BG12" i="2"/>
  <c r="BD12" i="2"/>
  <c r="AZ12" i="2"/>
  <c r="AW12" i="2"/>
  <c r="AS12" i="2"/>
  <c r="AP12" i="2"/>
  <c r="AL12" i="2"/>
  <c r="AI12" i="2"/>
  <c r="AF12" i="2"/>
  <c r="AB12" i="2"/>
  <c r="X12" i="2"/>
  <c r="T12" i="2"/>
  <c r="P12" i="2"/>
  <c r="N12" i="2"/>
  <c r="K12" i="2"/>
  <c r="G12" i="2"/>
  <c r="D12" i="2"/>
  <c r="DW11" i="2"/>
  <c r="DU11" i="2"/>
  <c r="DR11" i="2"/>
  <c r="DN11" i="2"/>
  <c r="DL11" i="2"/>
  <c r="DI11" i="2"/>
  <c r="DE11" i="2"/>
  <c r="DC11" i="2"/>
  <c r="CZ11" i="2"/>
  <c r="CV11" i="2"/>
  <c r="CT11" i="2"/>
  <c r="CQ11" i="2"/>
  <c r="CM11" i="2"/>
  <c r="CK11" i="2"/>
  <c r="CH11" i="2"/>
  <c r="CD11" i="2"/>
  <c r="CA11" i="2"/>
  <c r="BX11" i="2"/>
  <c r="BU11" i="2"/>
  <c r="BR11" i="2"/>
  <c r="BO11" i="2"/>
  <c r="BK11" i="2"/>
  <c r="BG11" i="2"/>
  <c r="BD11" i="2"/>
  <c r="AZ11" i="2"/>
  <c r="AW11" i="2"/>
  <c r="AS11" i="2"/>
  <c r="AP11" i="2"/>
  <c r="AL11" i="2"/>
  <c r="AI11" i="2"/>
  <c r="AF11" i="2"/>
  <c r="AB11" i="2"/>
  <c r="X11" i="2"/>
  <c r="T11" i="2"/>
  <c r="P11" i="2"/>
  <c r="N11" i="2"/>
  <c r="K11" i="2"/>
  <c r="G11" i="2"/>
  <c r="D11" i="2"/>
  <c r="DW10" i="2"/>
  <c r="DU10" i="2"/>
  <c r="DR10" i="2"/>
  <c r="DN10" i="2"/>
  <c r="DL10" i="2"/>
  <c r="DI10" i="2"/>
  <c r="DE10" i="2"/>
  <c r="DC10" i="2"/>
  <c r="CZ10" i="2"/>
  <c r="CV10" i="2"/>
  <c r="CT10" i="2"/>
  <c r="CQ10" i="2"/>
  <c r="CM10" i="2"/>
  <c r="CK10" i="2"/>
  <c r="CH10" i="2"/>
  <c r="CD10" i="2"/>
  <c r="CA10" i="2"/>
  <c r="BX10" i="2"/>
  <c r="BU10" i="2"/>
  <c r="BR10" i="2"/>
  <c r="BO10" i="2"/>
  <c r="BK10" i="2"/>
  <c r="BG10" i="2"/>
  <c r="BD10" i="2"/>
  <c r="AZ10" i="2"/>
  <c r="AW10" i="2"/>
  <c r="AS10" i="2"/>
  <c r="AP10" i="2"/>
  <c r="AL10" i="2"/>
  <c r="AI10" i="2"/>
  <c r="AF10" i="2"/>
  <c r="AB10" i="2"/>
  <c r="X10" i="2"/>
  <c r="T10" i="2"/>
  <c r="P10" i="2"/>
  <c r="N10" i="2"/>
  <c r="K10" i="2"/>
  <c r="G10" i="2"/>
  <c r="D10" i="2"/>
  <c r="DW9" i="2"/>
  <c r="DU9" i="2"/>
  <c r="DR9" i="2"/>
  <c r="DN9" i="2"/>
  <c r="DL9" i="2"/>
  <c r="DI9" i="2"/>
  <c r="DE9" i="2"/>
  <c r="DC9" i="2"/>
  <c r="CZ9" i="2"/>
  <c r="CV9" i="2"/>
  <c r="CT9" i="2"/>
  <c r="CQ9" i="2"/>
  <c r="CM9" i="2"/>
  <c r="CK9" i="2"/>
  <c r="CH9" i="2"/>
  <c r="CD9" i="2"/>
  <c r="CA9" i="2"/>
  <c r="BX9" i="2"/>
  <c r="BU9" i="2"/>
  <c r="BR9" i="2"/>
  <c r="BO9" i="2"/>
  <c r="BK9" i="2"/>
  <c r="BG9" i="2"/>
  <c r="BD9" i="2"/>
  <c r="AZ9" i="2"/>
  <c r="AW9" i="2"/>
  <c r="AS9" i="2"/>
  <c r="AP9" i="2"/>
  <c r="AL9" i="2"/>
  <c r="AI9" i="2"/>
  <c r="AF9" i="2"/>
  <c r="AB9" i="2"/>
  <c r="X9" i="2"/>
  <c r="T9" i="2"/>
  <c r="P9" i="2"/>
  <c r="N9" i="2"/>
  <c r="K9" i="2"/>
  <c r="G9" i="2"/>
  <c r="D9" i="2"/>
  <c r="DW8" i="2"/>
  <c r="DU8" i="2"/>
  <c r="DR8" i="2"/>
  <c r="DN8" i="2"/>
  <c r="DL8" i="2"/>
  <c r="DI8" i="2"/>
  <c r="CZ8" i="2"/>
  <c r="CV8" i="2"/>
  <c r="CT8" i="2"/>
  <c r="CQ8" i="2"/>
  <c r="CM8" i="2"/>
  <c r="CK8" i="2"/>
  <c r="CH8" i="2"/>
  <c r="CD8" i="2"/>
  <c r="CA8" i="2"/>
  <c r="BX8" i="2"/>
  <c r="BU8" i="2"/>
  <c r="BR8" i="2"/>
  <c r="BO8" i="2"/>
  <c r="BK8" i="2"/>
  <c r="BG8" i="2"/>
  <c r="BD8" i="2"/>
  <c r="AZ8" i="2"/>
  <c r="AW8" i="2"/>
  <c r="AS8" i="2"/>
  <c r="AP8" i="2"/>
  <c r="AL8" i="2"/>
  <c r="AI8" i="2"/>
  <c r="AF8" i="2"/>
  <c r="AB8" i="2"/>
  <c r="X8" i="2"/>
  <c r="T8" i="2"/>
  <c r="P8" i="2"/>
  <c r="N8" i="2"/>
  <c r="K8" i="2"/>
  <c r="G8" i="2"/>
  <c r="D8" i="2"/>
  <c r="DW7" i="2"/>
  <c r="DU7" i="2"/>
  <c r="DR7" i="2"/>
  <c r="DN7" i="2"/>
  <c r="DL7" i="2"/>
  <c r="DI7" i="2"/>
  <c r="DE7" i="2"/>
  <c r="DC7" i="2"/>
  <c r="CZ7" i="2"/>
  <c r="CV7" i="2"/>
  <c r="CT7" i="2"/>
  <c r="CQ7" i="2"/>
  <c r="CM7" i="2"/>
  <c r="CK7" i="2"/>
  <c r="CH7" i="2"/>
  <c r="CD7" i="2"/>
  <c r="CA7" i="2"/>
  <c r="BX7" i="2"/>
  <c r="BU7" i="2"/>
  <c r="BR7" i="2"/>
  <c r="BO7" i="2"/>
  <c r="BK7" i="2"/>
  <c r="BG7" i="2"/>
  <c r="BD7" i="2"/>
  <c r="AZ7" i="2"/>
  <c r="AW7" i="2"/>
  <c r="AS7" i="2"/>
  <c r="AP7" i="2"/>
  <c r="AL7" i="2"/>
  <c r="AI7" i="2"/>
  <c r="AF7" i="2"/>
  <c r="AB7" i="2"/>
  <c r="X7" i="2"/>
  <c r="T7" i="2"/>
  <c r="P7" i="2"/>
  <c r="N7" i="2"/>
  <c r="K7" i="2"/>
  <c r="G7" i="2"/>
  <c r="D7" i="2"/>
  <c r="DW6" i="2"/>
  <c r="DU6" i="2"/>
  <c r="DR6" i="2"/>
  <c r="DN6" i="2"/>
  <c r="DL6" i="2"/>
  <c r="DI6" i="2"/>
  <c r="DE6" i="2"/>
  <c r="DC6" i="2"/>
  <c r="CZ6" i="2"/>
  <c r="CV6" i="2"/>
  <c r="CT6" i="2"/>
  <c r="CQ6" i="2"/>
  <c r="CM6" i="2"/>
  <c r="CK6" i="2"/>
  <c r="CH6" i="2"/>
  <c r="CD6" i="2"/>
  <c r="CA6" i="2"/>
  <c r="BX6" i="2"/>
  <c r="BU6" i="2"/>
  <c r="BR6" i="2"/>
  <c r="BO6" i="2"/>
  <c r="BK6" i="2"/>
  <c r="BG6" i="2"/>
  <c r="BD6" i="2"/>
  <c r="AZ6" i="2"/>
  <c r="AW6" i="2"/>
  <c r="AS6" i="2"/>
  <c r="AP6" i="2"/>
  <c r="AL6" i="2"/>
  <c r="AI6" i="2"/>
  <c r="AF6" i="2"/>
  <c r="AB6" i="2"/>
  <c r="X6" i="2"/>
  <c r="T6" i="2"/>
  <c r="P6" i="2"/>
  <c r="N6" i="2"/>
  <c r="K6" i="2"/>
  <c r="G6" i="2"/>
  <c r="D6" i="2"/>
  <c r="CK37" i="1"/>
  <c r="CL37" i="1" s="1"/>
  <c r="CI37" i="1"/>
  <c r="CJ37" i="1" s="1"/>
  <c r="CH37" i="1"/>
  <c r="CE37" i="1"/>
  <c r="CF37" i="1" s="1"/>
  <c r="CC37" i="1"/>
  <c r="CD37" i="1" s="1"/>
  <c r="CB37" i="1"/>
  <c r="BY37" i="1"/>
  <c r="BW37" i="1"/>
  <c r="BV37" i="1"/>
  <c r="BZ37" i="1" s="1"/>
  <c r="BS37" i="1"/>
  <c r="BR37" i="1"/>
  <c r="BP37" i="1"/>
  <c r="BO37" i="1"/>
  <c r="BM37" i="1"/>
  <c r="BN37" i="1" s="1"/>
  <c r="BL37" i="1"/>
  <c r="BJ37" i="1"/>
  <c r="BK37" i="1" s="1"/>
  <c r="BI37" i="1"/>
  <c r="BG37" i="1"/>
  <c r="BF37" i="1"/>
  <c r="BC37" i="1"/>
  <c r="BD37" i="1" s="1"/>
  <c r="BB37" i="1"/>
  <c r="AY37" i="1"/>
  <c r="AX37" i="1"/>
  <c r="AV37" i="1"/>
  <c r="AW37" i="1" s="1"/>
  <c r="AU37" i="1"/>
  <c r="AR37" i="1"/>
  <c r="AQ37" i="1"/>
  <c r="AO37" i="1"/>
  <c r="AN37" i="1"/>
  <c r="AP37" i="1" s="1"/>
  <c r="AK37" i="1"/>
  <c r="AJ37" i="1"/>
  <c r="AH37" i="1"/>
  <c r="AG37" i="1"/>
  <c r="AE37" i="1"/>
  <c r="AD37" i="1"/>
  <c r="AB37" i="1"/>
  <c r="AA37" i="1"/>
  <c r="Z37" i="1"/>
  <c r="W37" i="1"/>
  <c r="X37" i="1" s="1"/>
  <c r="V37" i="1"/>
  <c r="S37" i="1"/>
  <c r="R37" i="1"/>
  <c r="O37" i="1"/>
  <c r="M37" i="1"/>
  <c r="L37" i="1"/>
  <c r="J37" i="1"/>
  <c r="I37" i="1"/>
  <c r="F37" i="1"/>
  <c r="G37" i="1" s="1"/>
  <c r="E37" i="1"/>
  <c r="D37" i="1"/>
  <c r="C37" i="1"/>
  <c r="B37" i="1"/>
  <c r="CJ35" i="1"/>
  <c r="CL35" i="1" s="1"/>
  <c r="CF35" i="1"/>
  <c r="CD35" i="1"/>
  <c r="BZ35" i="1"/>
  <c r="BX35" i="1"/>
  <c r="BT35" i="1"/>
  <c r="BQ35" i="1"/>
  <c r="BK35" i="1"/>
  <c r="BH35" i="1"/>
  <c r="BD35" i="1"/>
  <c r="AZ35" i="1"/>
  <c r="AW35" i="1"/>
  <c r="AS35" i="1"/>
  <c r="AP35" i="1"/>
  <c r="AL35" i="1"/>
  <c r="AI35" i="1"/>
  <c r="AF35" i="1"/>
  <c r="X35" i="1"/>
  <c r="T35" i="1"/>
  <c r="N35" i="1"/>
  <c r="K35" i="1"/>
  <c r="G35" i="1"/>
  <c r="D35" i="1"/>
  <c r="CJ34" i="1"/>
  <c r="CL34" i="1" s="1"/>
  <c r="CF34" i="1"/>
  <c r="CD34" i="1"/>
  <c r="BZ34" i="1"/>
  <c r="BX34" i="1"/>
  <c r="BT34" i="1"/>
  <c r="BQ34" i="1"/>
  <c r="BK34" i="1"/>
  <c r="BH34" i="1"/>
  <c r="BD34" i="1"/>
  <c r="AZ34" i="1"/>
  <c r="AW34" i="1"/>
  <c r="AS34" i="1"/>
  <c r="AP34" i="1"/>
  <c r="AL34" i="1"/>
  <c r="AI34" i="1"/>
  <c r="AF34" i="1"/>
  <c r="X34" i="1"/>
  <c r="T34" i="1"/>
  <c r="N34" i="1"/>
  <c r="K34" i="1"/>
  <c r="G34" i="1"/>
  <c r="D34" i="1"/>
  <c r="CJ33" i="1"/>
  <c r="CL33" i="1" s="1"/>
  <c r="CF33" i="1"/>
  <c r="CD33" i="1"/>
  <c r="BZ33" i="1"/>
  <c r="BX33" i="1"/>
  <c r="BT33" i="1"/>
  <c r="BQ33" i="1"/>
  <c r="BK33" i="1"/>
  <c r="BH33" i="1"/>
  <c r="BD33" i="1"/>
  <c r="AZ33" i="1"/>
  <c r="AW33" i="1"/>
  <c r="AS33" i="1"/>
  <c r="AP33" i="1"/>
  <c r="AL33" i="1"/>
  <c r="AI33" i="1"/>
  <c r="AF33" i="1"/>
  <c r="X33" i="1"/>
  <c r="T33" i="1"/>
  <c r="N33" i="1"/>
  <c r="K33" i="1"/>
  <c r="G33" i="1"/>
  <c r="D33" i="1"/>
  <c r="CJ32" i="1"/>
  <c r="CL32" i="1" s="1"/>
  <c r="CF32" i="1"/>
  <c r="CD32" i="1"/>
  <c r="BZ32" i="1"/>
  <c r="BX32" i="1"/>
  <c r="BT32" i="1"/>
  <c r="BQ32" i="1"/>
  <c r="BK32" i="1"/>
  <c r="BH32" i="1"/>
  <c r="BD32" i="1"/>
  <c r="AZ32" i="1"/>
  <c r="AW32" i="1"/>
  <c r="AS32" i="1"/>
  <c r="AP32" i="1"/>
  <c r="AL32" i="1"/>
  <c r="AI32" i="1"/>
  <c r="AF32" i="1"/>
  <c r="X32" i="1"/>
  <c r="T32" i="1"/>
  <c r="P32" i="1"/>
  <c r="N32" i="1"/>
  <c r="K32" i="1"/>
  <c r="G32" i="1"/>
  <c r="D32" i="1"/>
  <c r="CF31" i="1"/>
  <c r="CD31" i="1"/>
  <c r="BZ31" i="1"/>
  <c r="BX31" i="1"/>
  <c r="BT31" i="1"/>
  <c r="BQ31" i="1"/>
  <c r="BN31" i="1"/>
  <c r="BK31" i="1"/>
  <c r="BH31" i="1"/>
  <c r="BD31" i="1"/>
  <c r="AZ31" i="1"/>
  <c r="AW31" i="1"/>
  <c r="AS31" i="1"/>
  <c r="AP31" i="1"/>
  <c r="AL31" i="1"/>
  <c r="AI31" i="1"/>
  <c r="AF31" i="1"/>
  <c r="X31" i="1"/>
  <c r="T31" i="1"/>
  <c r="P31" i="1"/>
  <c r="N31" i="1"/>
  <c r="K31" i="1"/>
  <c r="G31" i="1"/>
  <c r="D31" i="1"/>
  <c r="CL30" i="1"/>
  <c r="CJ30" i="1"/>
  <c r="CF30" i="1"/>
  <c r="CD30" i="1"/>
  <c r="BZ30" i="1"/>
  <c r="BX30" i="1"/>
  <c r="BT30" i="1"/>
  <c r="BQ30" i="1"/>
  <c r="BN30" i="1"/>
  <c r="BK30" i="1"/>
  <c r="BH30" i="1"/>
  <c r="BD30" i="1"/>
  <c r="AZ30" i="1"/>
  <c r="AW30" i="1"/>
  <c r="AS30" i="1"/>
  <c r="AP30" i="1"/>
  <c r="AL30" i="1"/>
  <c r="AI30" i="1"/>
  <c r="AF30" i="1"/>
  <c r="X30" i="1"/>
  <c r="T30" i="1"/>
  <c r="N30" i="1"/>
  <c r="K30" i="1"/>
  <c r="G30" i="1"/>
  <c r="D30" i="1"/>
  <c r="CJ29" i="1"/>
  <c r="CL29" i="1" s="1"/>
  <c r="CF29" i="1"/>
  <c r="CD29" i="1"/>
  <c r="BZ29" i="1"/>
  <c r="BX29" i="1"/>
  <c r="BT29" i="1"/>
  <c r="BQ29" i="1"/>
  <c r="BN29" i="1"/>
  <c r="BK29" i="1"/>
  <c r="BH29" i="1"/>
  <c r="BD29" i="1"/>
  <c r="AZ29" i="1"/>
  <c r="AW29" i="1"/>
  <c r="AS29" i="1"/>
  <c r="AP29" i="1"/>
  <c r="AL29" i="1"/>
  <c r="AI29" i="1"/>
  <c r="AF29" i="1"/>
  <c r="AB29" i="1"/>
  <c r="X29" i="1"/>
  <c r="T29" i="1"/>
  <c r="N29" i="1"/>
  <c r="K29" i="1"/>
  <c r="G29" i="1"/>
  <c r="D29" i="1"/>
  <c r="CJ28" i="1"/>
  <c r="CL28" i="1" s="1"/>
  <c r="CF28" i="1"/>
  <c r="CD28" i="1"/>
  <c r="BZ28" i="1"/>
  <c r="BX28" i="1"/>
  <c r="BT28" i="1"/>
  <c r="BQ28" i="1"/>
  <c r="BN28" i="1"/>
  <c r="BK28" i="1"/>
  <c r="BH28" i="1"/>
  <c r="BD28" i="1"/>
  <c r="AZ28" i="1"/>
  <c r="AW28" i="1"/>
  <c r="AS28" i="1"/>
  <c r="AP28" i="1"/>
  <c r="AL28" i="1"/>
  <c r="AI28" i="1"/>
  <c r="AF28" i="1"/>
  <c r="AB28" i="1"/>
  <c r="X28" i="1"/>
  <c r="T28" i="1"/>
  <c r="N28" i="1"/>
  <c r="K28" i="1"/>
  <c r="G28" i="1"/>
  <c r="D28" i="1"/>
  <c r="CJ27" i="1"/>
  <c r="CL27" i="1" s="1"/>
  <c r="CF27" i="1"/>
  <c r="CD27" i="1"/>
  <c r="BZ27" i="1"/>
  <c r="BX27" i="1"/>
  <c r="BT27" i="1"/>
  <c r="BQ27" i="1"/>
  <c r="BN27" i="1"/>
  <c r="BK27" i="1"/>
  <c r="BH27" i="1"/>
  <c r="BD27" i="1"/>
  <c r="AZ27" i="1"/>
  <c r="AW27" i="1"/>
  <c r="AS27" i="1"/>
  <c r="AP27" i="1"/>
  <c r="AL27" i="1"/>
  <c r="AI27" i="1"/>
  <c r="AF27" i="1"/>
  <c r="AB27" i="1"/>
  <c r="X27" i="1"/>
  <c r="T27" i="1"/>
  <c r="N27" i="1"/>
  <c r="K27" i="1"/>
  <c r="D27" i="1"/>
  <c r="CJ26" i="1"/>
  <c r="CL26" i="1" s="1"/>
  <c r="CF26" i="1"/>
  <c r="CD26" i="1"/>
  <c r="BZ26" i="1"/>
  <c r="BX26" i="1"/>
  <c r="BT26" i="1"/>
  <c r="BQ26" i="1"/>
  <c r="BN26" i="1"/>
  <c r="BK26" i="1"/>
  <c r="BH26" i="1"/>
  <c r="BD26" i="1"/>
  <c r="AZ26" i="1"/>
  <c r="AW26" i="1"/>
  <c r="AS26" i="1"/>
  <c r="AP26" i="1"/>
  <c r="AL26" i="1"/>
  <c r="AI26" i="1"/>
  <c r="AF26" i="1"/>
  <c r="AB26" i="1"/>
  <c r="X26" i="1"/>
  <c r="T26" i="1"/>
  <c r="N26" i="1"/>
  <c r="K26" i="1"/>
  <c r="G26" i="1"/>
  <c r="D26" i="1"/>
  <c r="CJ25" i="1"/>
  <c r="CL25" i="1" s="1"/>
  <c r="CF25" i="1"/>
  <c r="CD25" i="1"/>
  <c r="BZ25" i="1"/>
  <c r="BX25" i="1"/>
  <c r="BT25" i="1"/>
  <c r="BQ25" i="1"/>
  <c r="BN25" i="1"/>
  <c r="BK25" i="1"/>
  <c r="BH25" i="1"/>
  <c r="BD25" i="1"/>
  <c r="AZ25" i="1"/>
  <c r="AW25" i="1"/>
  <c r="AS25" i="1"/>
  <c r="AP25" i="1"/>
  <c r="AL25" i="1"/>
  <c r="AI25" i="1"/>
  <c r="AF25" i="1"/>
  <c r="AB25" i="1"/>
  <c r="X25" i="1"/>
  <c r="T25" i="1"/>
  <c r="P25" i="1"/>
  <c r="N25" i="1"/>
  <c r="K25" i="1"/>
  <c r="G25" i="1"/>
  <c r="D25" i="1"/>
  <c r="CF24" i="1"/>
  <c r="CD24" i="1"/>
  <c r="BZ24" i="1"/>
  <c r="BX24" i="1"/>
  <c r="BT24" i="1"/>
  <c r="BQ24" i="1"/>
  <c r="BN24" i="1"/>
  <c r="BK24" i="1"/>
  <c r="BH24" i="1"/>
  <c r="BD24" i="1"/>
  <c r="AZ24" i="1"/>
  <c r="AW24" i="1"/>
  <c r="AS24" i="1"/>
  <c r="AP24" i="1"/>
  <c r="AL24" i="1"/>
  <c r="AI24" i="1"/>
  <c r="AF24" i="1"/>
  <c r="AB24" i="1"/>
  <c r="X24" i="1"/>
  <c r="T24" i="1"/>
  <c r="N24" i="1"/>
  <c r="K24" i="1"/>
  <c r="D24" i="1"/>
  <c r="CJ23" i="1"/>
  <c r="CL23" i="1" s="1"/>
  <c r="CF23" i="1"/>
  <c r="CD23" i="1"/>
  <c r="BZ23" i="1"/>
  <c r="BX23" i="1"/>
  <c r="BT23" i="1"/>
  <c r="BQ23" i="1"/>
  <c r="BN23" i="1"/>
  <c r="BK23" i="1"/>
  <c r="BH23" i="1"/>
  <c r="BD23" i="1"/>
  <c r="AZ23" i="1"/>
  <c r="AW23" i="1"/>
  <c r="AS23" i="1"/>
  <c r="AP23" i="1"/>
  <c r="AL23" i="1"/>
  <c r="AI23" i="1"/>
  <c r="AF23" i="1"/>
  <c r="AB23" i="1"/>
  <c r="X23" i="1"/>
  <c r="T23" i="1"/>
  <c r="N23" i="1"/>
  <c r="K23" i="1"/>
  <c r="G23" i="1"/>
  <c r="D23" i="1"/>
  <c r="CJ22" i="1"/>
  <c r="CL22" i="1" s="1"/>
  <c r="CF22" i="1"/>
  <c r="CD22" i="1"/>
  <c r="BZ22" i="1"/>
  <c r="BX22" i="1"/>
  <c r="BT22" i="1"/>
  <c r="BQ22" i="1"/>
  <c r="BN22" i="1"/>
  <c r="BK22" i="1"/>
  <c r="BH22" i="1"/>
  <c r="BD22" i="1"/>
  <c r="AZ22" i="1"/>
  <c r="AW22" i="1"/>
  <c r="AS22" i="1"/>
  <c r="AP22" i="1"/>
  <c r="AL22" i="1"/>
  <c r="AI22" i="1"/>
  <c r="AF22" i="1"/>
  <c r="AB22" i="1"/>
  <c r="X22" i="1"/>
  <c r="T22" i="1"/>
  <c r="N22" i="1"/>
  <c r="K22" i="1"/>
  <c r="G22" i="1"/>
  <c r="D22" i="1"/>
  <c r="CL21" i="1"/>
  <c r="CJ21" i="1"/>
  <c r="CF21" i="1"/>
  <c r="CD21" i="1"/>
  <c r="BZ21" i="1"/>
  <c r="BX21" i="1"/>
  <c r="BT21" i="1"/>
  <c r="BQ21" i="1"/>
  <c r="BN21" i="1"/>
  <c r="BK21" i="1"/>
  <c r="BH21" i="1"/>
  <c r="BD21" i="1"/>
  <c r="AZ21" i="1"/>
  <c r="AW21" i="1"/>
  <c r="AS21" i="1"/>
  <c r="AP21" i="1"/>
  <c r="AL21" i="1"/>
  <c r="AI21" i="1"/>
  <c r="AF21" i="1"/>
  <c r="AB21" i="1"/>
  <c r="X21" i="1"/>
  <c r="T21" i="1"/>
  <c r="N21" i="1"/>
  <c r="K21" i="1"/>
  <c r="G21" i="1"/>
  <c r="D21" i="1"/>
  <c r="CL20" i="1"/>
  <c r="CJ20" i="1"/>
  <c r="CF20" i="1"/>
  <c r="CD20" i="1"/>
  <c r="BZ20" i="1"/>
  <c r="BX20" i="1"/>
  <c r="BT20" i="1"/>
  <c r="BQ20" i="1"/>
  <c r="BN20" i="1"/>
  <c r="BK20" i="1"/>
  <c r="BH20" i="1"/>
  <c r="BD20" i="1"/>
  <c r="AZ20" i="1"/>
  <c r="AW20" i="1"/>
  <c r="AS20" i="1"/>
  <c r="AP20" i="1"/>
  <c r="AL20" i="1"/>
  <c r="AI20" i="1"/>
  <c r="AF20" i="1"/>
  <c r="AB20" i="1"/>
  <c r="X20" i="1"/>
  <c r="T20" i="1"/>
  <c r="N20" i="1"/>
  <c r="K20" i="1"/>
  <c r="G20" i="1"/>
  <c r="D20" i="1"/>
  <c r="CL19" i="1"/>
  <c r="CJ19" i="1"/>
  <c r="CF19" i="1"/>
  <c r="CD19" i="1"/>
  <c r="BZ19" i="1"/>
  <c r="BX19" i="1"/>
  <c r="BT19" i="1"/>
  <c r="BQ19" i="1"/>
  <c r="BN19" i="1"/>
  <c r="BK19" i="1"/>
  <c r="BH19" i="1"/>
  <c r="BD19" i="1"/>
  <c r="AZ19" i="1"/>
  <c r="AW19" i="1"/>
  <c r="AS19" i="1"/>
  <c r="AP19" i="1"/>
  <c r="AL19" i="1"/>
  <c r="AI19" i="1"/>
  <c r="AF19" i="1"/>
  <c r="AB19" i="1"/>
  <c r="X19" i="1"/>
  <c r="T19" i="1"/>
  <c r="P19" i="1"/>
  <c r="N19" i="1"/>
  <c r="K19" i="1"/>
  <c r="G19" i="1"/>
  <c r="D19" i="1"/>
  <c r="CL18" i="1"/>
  <c r="CJ18" i="1"/>
  <c r="CF18" i="1"/>
  <c r="CD18" i="1"/>
  <c r="BZ18" i="1"/>
  <c r="BX18" i="1"/>
  <c r="BT18" i="1"/>
  <c r="BQ18" i="1"/>
  <c r="BN18" i="1"/>
  <c r="BK18" i="1"/>
  <c r="BH18" i="1"/>
  <c r="BD18" i="1"/>
  <c r="AZ18" i="1"/>
  <c r="AW18" i="1"/>
  <c r="AS18" i="1"/>
  <c r="AP18" i="1"/>
  <c r="AL18" i="1"/>
  <c r="AI18" i="1"/>
  <c r="AF18" i="1"/>
  <c r="AB18" i="1"/>
  <c r="X18" i="1"/>
  <c r="T18" i="1"/>
  <c r="N18" i="1"/>
  <c r="K18" i="1"/>
  <c r="G18" i="1"/>
  <c r="D18" i="1"/>
  <c r="CF17" i="1"/>
  <c r="CD17" i="1"/>
  <c r="BZ17" i="1"/>
  <c r="BX17" i="1"/>
  <c r="BT17" i="1"/>
  <c r="BQ17" i="1"/>
  <c r="BN17" i="1"/>
  <c r="BK17" i="1"/>
  <c r="BH17" i="1"/>
  <c r="BD17" i="1"/>
  <c r="AZ17" i="1"/>
  <c r="AW17" i="1"/>
  <c r="AS17" i="1"/>
  <c r="AP17" i="1"/>
  <c r="AL17" i="1"/>
  <c r="AI17" i="1"/>
  <c r="AF17" i="1"/>
  <c r="AB17" i="1"/>
  <c r="X17" i="1"/>
  <c r="T17" i="1"/>
  <c r="N17" i="1"/>
  <c r="K17" i="1"/>
  <c r="D17" i="1"/>
  <c r="CL16" i="1"/>
  <c r="CJ16" i="1"/>
  <c r="CF16" i="1"/>
  <c r="CD16" i="1"/>
  <c r="BZ16" i="1"/>
  <c r="BX16" i="1"/>
  <c r="BT16" i="1"/>
  <c r="BQ16" i="1"/>
  <c r="BN16" i="1"/>
  <c r="BK16" i="1"/>
  <c r="BH16" i="1"/>
  <c r="BD16" i="1"/>
  <c r="AZ16" i="1"/>
  <c r="AW16" i="1"/>
  <c r="AS16" i="1"/>
  <c r="AP16" i="1"/>
  <c r="AL16" i="1"/>
  <c r="AI16" i="1"/>
  <c r="AF16" i="1"/>
  <c r="AB16" i="1"/>
  <c r="X16" i="1"/>
  <c r="T16" i="1"/>
  <c r="N16" i="1"/>
  <c r="K16" i="1"/>
  <c r="G16" i="1"/>
  <c r="D16" i="1"/>
  <c r="CF15" i="1"/>
  <c r="CD15" i="1"/>
  <c r="BZ15" i="1"/>
  <c r="BX15" i="1"/>
  <c r="BT15" i="1"/>
  <c r="BQ15" i="1"/>
  <c r="BN15" i="1"/>
  <c r="BK15" i="1"/>
  <c r="BH15" i="1"/>
  <c r="BD15" i="1"/>
  <c r="AZ15" i="1"/>
  <c r="AW15" i="1"/>
  <c r="AS15" i="1"/>
  <c r="AP15" i="1"/>
  <c r="AL15" i="1"/>
  <c r="AI15" i="1"/>
  <c r="AF15" i="1"/>
  <c r="AB15" i="1"/>
  <c r="X15" i="1"/>
  <c r="T15" i="1"/>
  <c r="N15" i="1"/>
  <c r="K15" i="1"/>
  <c r="D15" i="1"/>
  <c r="CL14" i="1"/>
  <c r="CJ14" i="1"/>
  <c r="CF14" i="1"/>
  <c r="CD14" i="1"/>
  <c r="BZ14" i="1"/>
  <c r="BX14" i="1"/>
  <c r="BT14" i="1"/>
  <c r="BQ14" i="1"/>
  <c r="BN14" i="1"/>
  <c r="BK14" i="1"/>
  <c r="BH14" i="1"/>
  <c r="BD14" i="1"/>
  <c r="AZ14" i="1"/>
  <c r="AW14" i="1"/>
  <c r="AS14" i="1"/>
  <c r="AP14" i="1"/>
  <c r="AL14" i="1"/>
  <c r="AI14" i="1"/>
  <c r="AF14" i="1"/>
  <c r="AB14" i="1"/>
  <c r="X14" i="1"/>
  <c r="T14" i="1"/>
  <c r="N14" i="1"/>
  <c r="K14" i="1"/>
  <c r="G14" i="1"/>
  <c r="D14" i="1"/>
  <c r="CL13" i="1"/>
  <c r="CJ13" i="1"/>
  <c r="CF13" i="1"/>
  <c r="CD13" i="1"/>
  <c r="BZ13" i="1"/>
  <c r="BX13" i="1"/>
  <c r="BT13" i="1"/>
  <c r="BQ13" i="1"/>
  <c r="BN13" i="1"/>
  <c r="BK13" i="1"/>
  <c r="BH13" i="1"/>
  <c r="BD13" i="1"/>
  <c r="AZ13" i="1"/>
  <c r="AW13" i="1"/>
  <c r="AS13" i="1"/>
  <c r="AP13" i="1"/>
  <c r="AL13" i="1"/>
  <c r="AI13" i="1"/>
  <c r="AF13" i="1"/>
  <c r="AB13" i="1"/>
  <c r="X13" i="1"/>
  <c r="T13" i="1"/>
  <c r="N13" i="1"/>
  <c r="K13" i="1"/>
  <c r="D13" i="1"/>
  <c r="CL12" i="1"/>
  <c r="CJ12" i="1"/>
  <c r="CF12" i="1"/>
  <c r="CD12" i="1"/>
  <c r="BZ12" i="1"/>
  <c r="BX12" i="1"/>
  <c r="BT12" i="1"/>
  <c r="BQ12" i="1"/>
  <c r="BN12" i="1"/>
  <c r="BK12" i="1"/>
  <c r="BH12" i="1"/>
  <c r="BD12" i="1"/>
  <c r="AZ12" i="1"/>
  <c r="AW12" i="1"/>
  <c r="AS12" i="1"/>
  <c r="AP12" i="1"/>
  <c r="AL12" i="1"/>
  <c r="AI12" i="1"/>
  <c r="AF12" i="1"/>
  <c r="AB12" i="1"/>
  <c r="X12" i="1"/>
  <c r="T12" i="1"/>
  <c r="N12" i="1"/>
  <c r="K12" i="1"/>
  <c r="G12" i="1"/>
  <c r="D12" i="1"/>
  <c r="CL11" i="1"/>
  <c r="CJ11" i="1"/>
  <c r="CF11" i="1"/>
  <c r="CD11" i="1"/>
  <c r="BZ11" i="1"/>
  <c r="BX11" i="1"/>
  <c r="BT11" i="1"/>
  <c r="BQ11" i="1"/>
  <c r="BN11" i="1"/>
  <c r="BK11" i="1"/>
  <c r="BH11" i="1"/>
  <c r="BD11" i="1"/>
  <c r="AZ11" i="1"/>
  <c r="AW11" i="1"/>
  <c r="AS11" i="1"/>
  <c r="AP11" i="1"/>
  <c r="AL11" i="1"/>
  <c r="AI11" i="1"/>
  <c r="AF11" i="1"/>
  <c r="AB11" i="1"/>
  <c r="X11" i="1"/>
  <c r="T11" i="1"/>
  <c r="P11" i="1"/>
  <c r="N11" i="1"/>
  <c r="K11" i="1"/>
  <c r="D11" i="1"/>
  <c r="CF10" i="1"/>
  <c r="CD10" i="1"/>
  <c r="BZ10" i="1"/>
  <c r="BX10" i="1"/>
  <c r="BT10" i="1"/>
  <c r="BQ10" i="1"/>
  <c r="BN10" i="1"/>
  <c r="BK10" i="1"/>
  <c r="BH10" i="1"/>
  <c r="BD10" i="1"/>
  <c r="AZ10" i="1"/>
  <c r="AW10" i="1"/>
  <c r="AS10" i="1"/>
  <c r="AP10" i="1"/>
  <c r="AL10" i="1"/>
  <c r="AI10" i="1"/>
  <c r="AF10" i="1"/>
  <c r="AB10" i="1"/>
  <c r="X10" i="1"/>
  <c r="T10" i="1"/>
  <c r="P10" i="1"/>
  <c r="N10" i="1"/>
  <c r="K10" i="1"/>
  <c r="D10" i="1"/>
  <c r="CL9" i="1"/>
  <c r="CJ9" i="1"/>
  <c r="CF9" i="1"/>
  <c r="CD9" i="1"/>
  <c r="BZ9" i="1"/>
  <c r="BX9" i="1"/>
  <c r="BT9" i="1"/>
  <c r="BQ9" i="1"/>
  <c r="BN9" i="1"/>
  <c r="BK9" i="1"/>
  <c r="BH9" i="1"/>
  <c r="BD9" i="1"/>
  <c r="AZ9" i="1"/>
  <c r="AW9" i="1"/>
  <c r="AS9" i="1"/>
  <c r="AP9" i="1"/>
  <c r="AL9" i="1"/>
  <c r="AI9" i="1"/>
  <c r="AF9" i="1"/>
  <c r="AB9" i="1"/>
  <c r="X9" i="1"/>
  <c r="T9" i="1"/>
  <c r="P9" i="1"/>
  <c r="N9" i="1"/>
  <c r="K9" i="1"/>
  <c r="G9" i="1"/>
  <c r="D9" i="1"/>
  <c r="CL8" i="1"/>
  <c r="CJ8" i="1"/>
  <c r="CF8" i="1"/>
  <c r="CD8" i="1"/>
  <c r="BZ8" i="1"/>
  <c r="BX8" i="1"/>
  <c r="BT8" i="1"/>
  <c r="BQ8" i="1"/>
  <c r="BN8" i="1"/>
  <c r="BK8" i="1"/>
  <c r="BH8" i="1"/>
  <c r="BD8" i="1"/>
  <c r="AZ8" i="1"/>
  <c r="AW8" i="1"/>
  <c r="AS8" i="1"/>
  <c r="AP8" i="1"/>
  <c r="AL8" i="1"/>
  <c r="AI8" i="1"/>
  <c r="AF8" i="1"/>
  <c r="AB8" i="1"/>
  <c r="X8" i="1"/>
  <c r="T8" i="1"/>
  <c r="P8" i="1"/>
  <c r="N8" i="1"/>
  <c r="K8" i="1"/>
  <c r="G8" i="1"/>
  <c r="D8" i="1"/>
  <c r="CL7" i="1"/>
  <c r="CJ7" i="1"/>
  <c r="CF7" i="1"/>
  <c r="CD7" i="1"/>
  <c r="BZ7" i="1"/>
  <c r="BX7" i="1"/>
  <c r="BT7" i="1"/>
  <c r="BQ7" i="1"/>
  <c r="BN7" i="1"/>
  <c r="BK7" i="1"/>
  <c r="BH7" i="1"/>
  <c r="BD7" i="1"/>
  <c r="AZ7" i="1"/>
  <c r="AW7" i="1"/>
  <c r="AS7" i="1"/>
  <c r="AP7" i="1"/>
  <c r="AL7" i="1"/>
  <c r="AI7" i="1"/>
  <c r="AF7" i="1"/>
  <c r="AB7" i="1"/>
  <c r="X7" i="1"/>
  <c r="T7" i="1"/>
  <c r="P7" i="1"/>
  <c r="N7" i="1"/>
  <c r="K7" i="1"/>
  <c r="G7" i="1"/>
  <c r="D7" i="1"/>
  <c r="CL6" i="1"/>
  <c r="CJ6" i="1"/>
  <c r="CF6" i="1"/>
  <c r="CD6" i="1"/>
  <c r="BZ6" i="1"/>
  <c r="BX6" i="1"/>
  <c r="BT6" i="1"/>
  <c r="BQ6" i="1"/>
  <c r="BN6" i="1"/>
  <c r="BK6" i="1"/>
  <c r="BH6" i="1"/>
  <c r="BD6" i="1"/>
  <c r="AZ6" i="1"/>
  <c r="AW6" i="1"/>
  <c r="AS6" i="1"/>
  <c r="AP6" i="1"/>
  <c r="AL6" i="1"/>
  <c r="AI6" i="1"/>
  <c r="AF6" i="1"/>
  <c r="AB6" i="1"/>
  <c r="X6" i="1"/>
  <c r="T6" i="1"/>
  <c r="P6" i="1"/>
  <c r="N6" i="1"/>
  <c r="K6" i="1"/>
  <c r="G6" i="1"/>
  <c r="D6" i="1"/>
  <c r="X37" i="6" l="1"/>
  <c r="AP37" i="6"/>
  <c r="CT37" i="3"/>
  <c r="EP37" i="5"/>
  <c r="BR37" i="2"/>
  <c r="CA37" i="3"/>
  <c r="D37" i="4"/>
  <c r="CH37" i="4"/>
  <c r="BQ37" i="1"/>
  <c r="G37" i="3"/>
  <c r="BX37" i="5"/>
  <c r="CN37" i="6"/>
  <c r="BR37" i="4"/>
  <c r="BX37" i="6"/>
  <c r="BZ38" i="11"/>
  <c r="K37" i="1"/>
  <c r="AF37" i="1"/>
  <c r="DR37" i="2"/>
  <c r="S37" i="7"/>
  <c r="BG37" i="6"/>
  <c r="X37" i="7"/>
  <c r="DC37" i="2"/>
  <c r="BK37" i="3"/>
  <c r="J37" i="10"/>
  <c r="AT37" i="10"/>
  <c r="BU37" i="7"/>
  <c r="BD37" i="9"/>
  <c r="N37" i="1"/>
  <c r="CM37" i="2"/>
  <c r="G37" i="6"/>
  <c r="AS37" i="6"/>
  <c r="EN37" i="6"/>
  <c r="N37" i="10"/>
  <c r="CH38" i="12"/>
  <c r="P37" i="1"/>
  <c r="DE37" i="2"/>
  <c r="DU37" i="3"/>
  <c r="CD38" i="11"/>
  <c r="K37" i="6"/>
  <c r="BE37" i="7"/>
  <c r="G37" i="9"/>
  <c r="AZ37" i="1"/>
  <c r="BT37" i="1"/>
  <c r="BD37" i="2"/>
  <c r="CP37" i="6"/>
  <c r="D37" i="7"/>
  <c r="AC37" i="10"/>
  <c r="CK37" i="2"/>
  <c r="AZ37" i="7"/>
  <c r="DB38" i="11"/>
  <c r="AG37" i="10"/>
  <c r="DU37" i="6"/>
  <c r="BC37" i="7"/>
  <c r="AZ37" i="10"/>
  <c r="AB37" i="5"/>
  <c r="AF37" i="6"/>
  <c r="G37" i="8"/>
  <c r="BI37" i="8"/>
  <c r="L38" i="11"/>
  <c r="AA38" i="11"/>
  <c r="BN38" i="11"/>
  <c r="T37" i="1"/>
  <c r="BX37" i="1"/>
  <c r="D37" i="2"/>
  <c r="BX37" i="2"/>
  <c r="DW37" i="2"/>
  <c r="AI37" i="3"/>
  <c r="DC37" i="3"/>
  <c r="X37" i="4"/>
  <c r="CP37" i="4"/>
  <c r="DK37" i="4"/>
  <c r="CT37" i="5"/>
  <c r="DK37" i="5"/>
  <c r="AN37" i="7"/>
  <c r="AS37" i="8"/>
  <c r="BN37" i="8"/>
  <c r="BD37" i="10"/>
  <c r="CL38" i="11"/>
  <c r="K38" i="11"/>
  <c r="BH37" i="1"/>
  <c r="P37" i="3"/>
  <c r="CM37" i="3"/>
  <c r="AF37" i="5"/>
  <c r="DI37" i="6"/>
  <c r="EB37" i="6"/>
  <c r="BI37" i="7"/>
  <c r="J37" i="8"/>
  <c r="AQ37" i="8"/>
  <c r="BL37" i="8"/>
  <c r="J37" i="9"/>
  <c r="AQ37" i="9"/>
  <c r="S37" i="10"/>
  <c r="AD38" i="11"/>
  <c r="T37" i="2"/>
  <c r="CD37" i="3"/>
  <c r="BK37" i="5"/>
  <c r="DI37" i="3"/>
  <c r="BK37" i="4"/>
  <c r="DI37" i="4"/>
  <c r="BR37" i="5"/>
  <c r="EJ37" i="5"/>
  <c r="P37" i="6"/>
  <c r="L37" i="7"/>
  <c r="AV37" i="9"/>
  <c r="BF38" i="11"/>
  <c r="P38" i="11"/>
  <c r="BR38" i="11"/>
  <c r="K37" i="3"/>
  <c r="BU37" i="2"/>
  <c r="V37" i="7"/>
  <c r="AL37" i="1"/>
  <c r="DE37" i="3"/>
  <c r="CV37" i="2"/>
  <c r="T37" i="3"/>
  <c r="BL37" i="9"/>
  <c r="AS37" i="3"/>
  <c r="BG37" i="5"/>
  <c r="AI37" i="1"/>
  <c r="BD37" i="4"/>
  <c r="CP37" i="5"/>
  <c r="AS37" i="1"/>
  <c r="AF37" i="2"/>
  <c r="BG37" i="3"/>
  <c r="CQ37" i="3"/>
  <c r="DN37" i="3"/>
  <c r="BO37" i="4"/>
  <c r="CA37" i="4"/>
  <c r="DO37" i="4"/>
  <c r="BU37" i="5"/>
  <c r="CY37" i="5"/>
  <c r="DR37" i="5"/>
  <c r="EM37" i="5"/>
  <c r="BD37" i="6"/>
  <c r="EV37" i="6"/>
  <c r="BO37" i="7"/>
  <c r="AD37" i="8"/>
  <c r="AC37" i="9"/>
  <c r="AV37" i="10"/>
  <c r="AZ37" i="4"/>
  <c r="DR37" i="6"/>
  <c r="AW37" i="3"/>
  <c r="DN37" i="2"/>
  <c r="CY37" i="4"/>
  <c r="D37" i="5"/>
  <c r="CY37" i="6"/>
  <c r="BB37" i="8"/>
  <c r="AE38" i="11"/>
  <c r="CP38" i="11"/>
  <c r="DR37" i="3"/>
  <c r="CN37" i="4"/>
  <c r="CW37" i="4"/>
  <c r="DX37" i="4"/>
  <c r="DU37" i="5"/>
  <c r="AH38" i="11"/>
  <c r="EF37" i="5"/>
  <c r="T38" i="13"/>
  <c r="BF38" i="13"/>
  <c r="CJ38" i="13"/>
  <c r="BV38" i="13"/>
  <c r="BR38" i="13"/>
  <c r="AB38" i="13"/>
  <c r="D38" i="13"/>
  <c r="AE38" i="13"/>
  <c r="Q38" i="13"/>
  <c r="D38" i="12"/>
  <c r="DJ38" i="13"/>
  <c r="DG38" i="13"/>
  <c r="DD38" i="13"/>
  <c r="CZ38" i="13"/>
  <c r="CS38" i="13"/>
  <c r="CO38" i="13"/>
  <c r="CG38" i="13"/>
  <c r="CK38" i="13"/>
  <c r="CC38" i="13"/>
  <c r="BY38" i="13"/>
  <c r="BU38" i="13"/>
  <c r="BN38" i="13"/>
  <c r="BJ38" i="13"/>
  <c r="BC38" i="13"/>
  <c r="AY38" i="13"/>
  <c r="AU38" i="13"/>
  <c r="AO38" i="13"/>
  <c r="AK38" i="13"/>
  <c r="AI38" i="13"/>
  <c r="AF38" i="13"/>
  <c r="X38" i="13"/>
  <c r="M38" i="13"/>
  <c r="N38" i="13"/>
  <c r="J38" i="13"/>
  <c r="BA38" i="12"/>
  <c r="BW38" i="12"/>
  <c r="AM38" i="12"/>
  <c r="DH38" i="12"/>
  <c r="CE38" i="12"/>
  <c r="K38" i="12"/>
  <c r="L38" i="12"/>
  <c r="H38" i="12"/>
  <c r="BS38" i="12"/>
  <c r="CQ38" i="12"/>
  <c r="BL38" i="12"/>
  <c r="Z38" i="12"/>
  <c r="V38" i="12"/>
  <c r="BT38" i="12"/>
  <c r="AI38" i="12"/>
  <c r="CI38" i="12"/>
  <c r="CX38" i="12"/>
  <c r="CM38" i="12"/>
  <c r="DE38" i="12"/>
  <c r="DB38" i="12"/>
  <c r="CA38" i="12"/>
  <c r="AP38" i="12"/>
  <c r="AS38" i="12"/>
  <c r="BH38" i="12"/>
  <c r="AW38" i="12"/>
  <c r="AD38" i="12"/>
  <c r="AG38" i="12"/>
  <c r="CG38" i="15" l="1"/>
  <c r="CI38" i="15" s="1"/>
  <c r="CI7" i="1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<sst xmlns="http://schemas.openxmlformats.org/spreadsheetml/2006/main" count="4405" uniqueCount="268">
  <si>
    <t>Qudrat National Commercial Service</t>
  </si>
  <si>
    <t>Daily Man day cost Analysis sheet</t>
  </si>
  <si>
    <t>Month of April 2024</t>
  </si>
  <si>
    <t>Date</t>
  </si>
  <si>
    <t xml:space="preserve">TRSSC </t>
  </si>
  <si>
    <t>Saipem</t>
  </si>
  <si>
    <t>L &amp; T</t>
  </si>
  <si>
    <t>L &amp; T Labour</t>
  </si>
  <si>
    <t>Sino Hydro</t>
  </si>
  <si>
    <t>Dhumariyah Food Cost</t>
  </si>
  <si>
    <t>SINO RIG 35</t>
  </si>
  <si>
    <t>SP RIG 229</t>
  </si>
  <si>
    <t>SSEM</t>
  </si>
  <si>
    <t>SPC - 1</t>
  </si>
  <si>
    <t>SPC - 2</t>
  </si>
  <si>
    <t>SPC - 3</t>
  </si>
  <si>
    <t>SPC - 4</t>
  </si>
  <si>
    <t>SPC - 5</t>
  </si>
  <si>
    <t>PRS -1</t>
  </si>
  <si>
    <t>PS- 5</t>
  </si>
  <si>
    <t>PS- 6</t>
  </si>
  <si>
    <t>Mn Days</t>
  </si>
  <si>
    <t>Issue</t>
  </si>
  <si>
    <t>Food Cost</t>
  </si>
  <si>
    <t>H/K Mn Days</t>
  </si>
  <si>
    <t>D. Issue</t>
  </si>
  <si>
    <t>H/Keping  Cost</t>
  </si>
  <si>
    <t>West -M Days</t>
  </si>
  <si>
    <t>F. Issue</t>
  </si>
  <si>
    <t>Srn         M Days</t>
  </si>
  <si>
    <t>H/K D. Issue</t>
  </si>
  <si>
    <t>H/Kepg  Cost</t>
  </si>
  <si>
    <t>M. Day Cost</t>
  </si>
  <si>
    <t>Snr Sales Amt</t>
  </si>
  <si>
    <t>Jnr Sales Amt</t>
  </si>
  <si>
    <t>Lbr Sales Amt</t>
  </si>
  <si>
    <t>Arm Mn Days</t>
  </si>
  <si>
    <t>Arm M  Cost</t>
  </si>
  <si>
    <t>Jnr Mn Days</t>
  </si>
  <si>
    <t>Jrn Mn  Cost</t>
  </si>
  <si>
    <t>issue</t>
  </si>
  <si>
    <t xml:space="preserve">ACGC       M- Days </t>
  </si>
  <si>
    <t>F. issue</t>
  </si>
  <si>
    <t>Disp. Cost</t>
  </si>
  <si>
    <t xml:space="preserve">ACGC      M- Days </t>
  </si>
  <si>
    <t>F.Issue</t>
  </si>
  <si>
    <t>Cost</t>
  </si>
  <si>
    <t>Disp Cost</t>
  </si>
  <si>
    <t>Disp Issue</t>
  </si>
  <si>
    <t>Month of May 2024</t>
  </si>
  <si>
    <t>SINO RIG 45</t>
  </si>
  <si>
    <t>SPC - 6</t>
  </si>
  <si>
    <t>PS- 3</t>
  </si>
  <si>
    <t>PS- 1</t>
  </si>
  <si>
    <t>S-Mn Days</t>
  </si>
  <si>
    <t>F.Mn Days</t>
  </si>
  <si>
    <t>J-Mn Days</t>
  </si>
  <si>
    <t>Sr Mn Days</t>
  </si>
  <si>
    <t>Sr Man Day cost</t>
  </si>
  <si>
    <t>Jr Mn Days</t>
  </si>
  <si>
    <t>Jr Man Day cost</t>
  </si>
  <si>
    <t xml:space="preserve">Aramco M- Days </t>
  </si>
  <si>
    <t>Aramco Issue</t>
  </si>
  <si>
    <t>PRS -1 ARAMCO</t>
  </si>
  <si>
    <t>PRS -1 ACGC</t>
  </si>
  <si>
    <t>PS-6 Aramco</t>
  </si>
  <si>
    <t>PS- 6 ACGC</t>
  </si>
  <si>
    <t>PS-3 Aramco</t>
  </si>
  <si>
    <t>PS-3 ACGC</t>
  </si>
  <si>
    <t>PS-10 Aramco</t>
  </si>
  <si>
    <t>PS-10 ACGC</t>
  </si>
  <si>
    <t>Aramco Total Amount</t>
  </si>
  <si>
    <t>Mandays</t>
  </si>
  <si>
    <t xml:space="preserve"> Day cost</t>
  </si>
  <si>
    <t>Month of SEP 2024</t>
  </si>
  <si>
    <t>PS-01 Aramco</t>
  </si>
  <si>
    <t>PS-1 ACGC</t>
  </si>
  <si>
    <t>SAAD BULK</t>
  </si>
  <si>
    <t>AIR DEFANCE</t>
  </si>
  <si>
    <t>Mandays Cost</t>
  </si>
  <si>
    <t>S-Mn Day Sales</t>
  </si>
  <si>
    <t>.</t>
  </si>
  <si>
    <t>Daily Food cost for EWRC Locations</t>
  </si>
  <si>
    <t>Month of  DECEMBER 2024</t>
  </si>
  <si>
    <t>AIR DEFENCE</t>
  </si>
  <si>
    <t>PS- 5 Aramco</t>
  </si>
  <si>
    <t>PS- 5 ACGC</t>
  </si>
  <si>
    <t>Month of  NOVEMBER 2024</t>
  </si>
  <si>
    <t>PS3- PMT Camp</t>
  </si>
  <si>
    <t>Sale Amt</t>
  </si>
  <si>
    <t>Man day Cost</t>
  </si>
  <si>
    <t>Sales Amt</t>
  </si>
  <si>
    <t>Month of  February 2025</t>
  </si>
  <si>
    <t>`</t>
  </si>
  <si>
    <t>EWRC - PS - 1</t>
  </si>
  <si>
    <t>EWRC - PS - 3</t>
  </si>
  <si>
    <t>EWRC - PS - 5</t>
  </si>
  <si>
    <t>EWRC - PS - 6</t>
  </si>
  <si>
    <t>EWRC - PS - 10</t>
  </si>
  <si>
    <t>EWRC - PRS - 1</t>
  </si>
  <si>
    <t>Aramco</t>
  </si>
  <si>
    <t>ARAMCO ADDITIONAL COST</t>
  </si>
  <si>
    <t>ACGC</t>
  </si>
  <si>
    <t>PMT Camp</t>
  </si>
  <si>
    <t>Party</t>
  </si>
  <si>
    <t>REFRESHMTRAYS</t>
  </si>
  <si>
    <t>REFRESHME
ISSUE COST</t>
  </si>
  <si>
    <t>REFR
 COST</t>
  </si>
  <si>
    <t>Snacks rooms</t>
  </si>
  <si>
    <t>SNACK ISS COST</t>
  </si>
  <si>
    <t>SNACK  COST</t>
  </si>
  <si>
    <t>Total Cost</t>
  </si>
  <si>
    <t>Aramc Man Day cost</t>
  </si>
  <si>
    <t>Ref Tray</t>
  </si>
  <si>
    <t>Refre
Issue Cost</t>
  </si>
  <si>
    <t>Refre Issue cost</t>
  </si>
  <si>
    <t>Refre
Trays</t>
  </si>
  <si>
    <t>Refre Cost</t>
  </si>
  <si>
    <t>Month of  March 2025</t>
  </si>
  <si>
    <t>Snr Man Days</t>
  </si>
  <si>
    <t>Food Issue</t>
  </si>
  <si>
    <t>Man Day  Cost</t>
  </si>
  <si>
    <t>Jnr Man days</t>
  </si>
  <si>
    <t>Lbr  Man days</t>
  </si>
  <si>
    <t>Month of  April 2025</t>
  </si>
  <si>
    <t xml:space="preserve">Party mandays </t>
  </si>
  <si>
    <t xml:space="preserve">Party issue </t>
  </si>
  <si>
    <t>Man Day cost</t>
  </si>
  <si>
    <t xml:space="preserve">QUDRAT NATIONAL COMMERCIAL SERVICES </t>
  </si>
  <si>
    <t xml:space="preserve">                   Daily Food cost summary                                                     Month : MAY 2025</t>
  </si>
  <si>
    <t>BQ ARAMCO PMT</t>
  </si>
  <si>
    <t>BQ ADDITIONAL COST</t>
  </si>
  <si>
    <t>HOUSE KEEPING &amp; LAUNDARY</t>
  </si>
  <si>
    <t>QNCS</t>
  </si>
  <si>
    <t>TOTAL COST</t>
  </si>
  <si>
    <t>BF</t>
  </si>
  <si>
    <t>Lunch</t>
  </si>
  <si>
    <t>Dinner</t>
  </si>
  <si>
    <t>Box Meals</t>
  </si>
  <si>
    <t>VIP GUEST</t>
  </si>
  <si>
    <t>Total Mandays</t>
  </si>
  <si>
    <t>Daily Issue</t>
  </si>
  <si>
    <t>Cost/Madays</t>
  </si>
  <si>
    <t>REFRESHME
COST</t>
  </si>
  <si>
    <t>COST/RF TRAY</t>
  </si>
  <si>
    <t>SNACK COST</t>
  </si>
  <si>
    <t>MANDAY</t>
  </si>
  <si>
    <t>PENTRY
MATERIAL</t>
  </si>
  <si>
    <t>COST/
MANDAY</t>
  </si>
  <si>
    <t>MANDAYS</t>
  </si>
  <si>
    <t>HOUSE
KEEPING</t>
  </si>
  <si>
    <t>LAUNDARY</t>
  </si>
  <si>
    <t>COST/
MANDAYS</t>
  </si>
  <si>
    <t>HEAD 
COUNTS</t>
  </si>
  <si>
    <t>COST</t>
  </si>
  <si>
    <t>COST/MD</t>
  </si>
  <si>
    <t>GRAND
 TOTAL</t>
  </si>
  <si>
    <t>31-04-25</t>
  </si>
  <si>
    <r>
      <rPr>
        <b/>
        <i/>
        <sz val="9"/>
        <color rgb="FFFF0000"/>
        <rFont val="Calibri"/>
        <family val="2"/>
        <scheme val="minor"/>
      </rPr>
      <t xml:space="preserve">BQ </t>
    </r>
    <r>
      <rPr>
        <b/>
        <i/>
        <sz val="9"/>
        <color theme="1"/>
        <rFont val="Calibri"/>
        <family val="2"/>
        <scheme val="minor"/>
      </rPr>
      <t>FOOD COST, ADDITIONAL COST, HOUSE KEEPING &amp; LAUNDARY COST</t>
    </r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</si>
  <si>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Qudrat National Commercial Service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</si>
  <si>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Month of  MAY 2025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</si>
  <si>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Daily Food cost for EWRC Locations</t>
  </si>
  <si>
    <r>
      <rPr>
        <b/>
        <i/>
        <sz val="16"/>
        <color rgb="FFFF0000"/>
        <rFont val="Calibri"/>
        <family val="2"/>
        <scheme val="minor"/>
      </rPr>
      <t>SEPCO</t>
    </r>
    <r>
      <rPr>
        <b/>
        <i/>
        <sz val="16"/>
        <color theme="1"/>
        <rFont val="Calibri"/>
        <family val="2"/>
        <scheme val="minor"/>
      </rPr>
      <t xml:space="preserve"> FOOD COST, ADDITIONAL COST, HOUSE KEEPING &amp; LAUNDARY COST</t>
    </r>
  </si>
  <si>
    <t xml:space="preserve">SEPCO FOOD COST  </t>
  </si>
  <si>
    <t>SEPCO  ADDITIONAL COST</t>
  </si>
  <si>
    <t>Breakfast</t>
  </si>
  <si>
    <t>Mid Night</t>
  </si>
  <si>
    <r>
      <rPr>
        <b/>
        <i/>
        <sz val="16"/>
        <color rgb="FFFF0000"/>
        <rFont val="Calibri"/>
        <family val="2"/>
        <scheme val="minor"/>
      </rPr>
      <t xml:space="preserve">BQ MADINAH </t>
    </r>
    <r>
      <rPr>
        <b/>
        <i/>
        <sz val="16"/>
        <color theme="1"/>
        <rFont val="Calibri"/>
        <family val="2"/>
        <scheme val="minor"/>
      </rPr>
      <t>FOOD COST, ADDITIONAL COST, HOUSE KEEPING &amp; LAUNDARY COST</t>
    </r>
  </si>
  <si>
    <t>BQ SENIOR</t>
  </si>
  <si>
    <t>BQ JUNIOR</t>
  </si>
  <si>
    <t>BQ LABOR</t>
  </si>
  <si>
    <t>PACK,DISP HK &amp; LAUNDARY</t>
  </si>
  <si>
    <t>DISP &amp; PACK</t>
  </si>
  <si>
    <t xml:space="preserve">PS - 05    CPECC  LOCATION </t>
  </si>
  <si>
    <t xml:space="preserve">Aramco  Food Cost </t>
  </si>
  <si>
    <t xml:space="preserve"> Mandays</t>
  </si>
  <si>
    <t>HK &amp; LNDRY</t>
  </si>
  <si>
    <t>Packing &amp; Disp</t>
  </si>
  <si>
    <t>cost/MD</t>
  </si>
  <si>
    <t xml:space="preserve">Back Charge </t>
  </si>
  <si>
    <t>Total issue</t>
  </si>
  <si>
    <t>REMARK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</si>
  <si>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Month of  June 2025</t>
  </si>
  <si>
    <t>Man days</t>
  </si>
  <si>
    <t>Pack Cost</t>
  </si>
  <si>
    <t>Cost/Mandays</t>
  </si>
  <si>
    <t>CPECC CAMP</t>
  </si>
  <si>
    <t xml:space="preserve">CPECC  LOCATION </t>
  </si>
  <si>
    <t>Total</t>
  </si>
  <si>
    <t>PS3- BQ ARAMCO PMT</t>
  </si>
  <si>
    <t xml:space="preserve">SEPCO </t>
  </si>
  <si>
    <t xml:space="preserve">BGCS-3 ARAMCO </t>
  </si>
  <si>
    <t>BGCS-3 ADDITIONAL COST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</si>
  <si>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Month of  AUG 2025</t>
  </si>
  <si>
    <t xml:space="preserve">SEPCO ADDITIONAL COST </t>
  </si>
  <si>
    <t>HOUSEKEEPING&amp;LAUNDRY</t>
  </si>
  <si>
    <t xml:space="preserve">H/ Keeping Issue
</t>
  </si>
  <si>
    <t>H/K Cost</t>
  </si>
  <si>
    <t>Lndry Issue</t>
  </si>
  <si>
    <t xml:space="preserve">L / COST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</si>
  <si>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Month of  SEP 2025</t>
  </si>
  <si>
    <t>Part man days</t>
  </si>
  <si>
    <t>Part issue</t>
  </si>
  <si>
    <t>Laundry issue</t>
  </si>
  <si>
    <t>Laundry cost</t>
  </si>
  <si>
    <t>OTHER COST</t>
  </si>
  <si>
    <t>Non food item BQ Pmt</t>
  </si>
  <si>
    <t xml:space="preserve">cost non food </t>
  </si>
  <si>
    <t>Refreshment tray</t>
  </si>
  <si>
    <t>Material issue</t>
  </si>
  <si>
    <t>Cost / RF tray</t>
  </si>
  <si>
    <t>Office Material tea &amp; coffee</t>
  </si>
  <si>
    <t>Material cost</t>
  </si>
  <si>
    <t>Office cleaning Material</t>
  </si>
  <si>
    <t>Party Mandays</t>
  </si>
  <si>
    <t>Party Material issue</t>
  </si>
  <si>
    <t>Party ccost</t>
  </si>
  <si>
    <t>REFRESHMENT TRAY</t>
  </si>
  <si>
    <t>HOUSE
KEEPING COST</t>
  </si>
  <si>
    <t>Office Staff</t>
  </si>
  <si>
    <t>Pantry Material</t>
  </si>
  <si>
    <t>Laundry Issue</t>
  </si>
  <si>
    <t>Laundry Cost</t>
  </si>
  <si>
    <t>Disp &amp; Clng Issue</t>
  </si>
  <si>
    <t>Disp &amp; Clng Cost</t>
  </si>
  <si>
    <t>COFFEE SHOP</t>
  </si>
  <si>
    <t>TRF In</t>
  </si>
  <si>
    <t>TRF Out</t>
  </si>
  <si>
    <t>Water to AGCG</t>
  </si>
  <si>
    <t>QNCS STAFF</t>
  </si>
  <si>
    <t>ISSUE</t>
  </si>
  <si>
    <t xml:space="preserve"> Mn Days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</si>
  <si>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Month of  DEC 2025</t>
  </si>
  <si>
    <t xml:space="preserve">ISSUE </t>
  </si>
  <si>
    <t>HEAD COUNT</t>
  </si>
  <si>
    <t>TOTA COST</t>
  </si>
  <si>
    <t>LAUNDRY</t>
  </si>
  <si>
    <t>DISPOSABLE</t>
  </si>
  <si>
    <t>LAUNDRY COST</t>
  </si>
  <si>
    <t>DISPOSABLE COST</t>
  </si>
  <si>
    <t>QNCS SFATT</t>
  </si>
  <si>
    <t>ACGC OFFICE</t>
  </si>
  <si>
    <t>HOUSEKEEPING/LAUNDRY&amp;OTHER COST</t>
  </si>
  <si>
    <t>DISP &amp; CLN AMOUNT</t>
  </si>
  <si>
    <t>food issue</t>
  </si>
  <si>
    <t>Total issue amount</t>
  </si>
  <si>
    <t>Party Man Days</t>
  </si>
  <si>
    <t>Party Issue</t>
  </si>
  <si>
    <t>Party Cost</t>
  </si>
  <si>
    <t>TRF OUT</t>
  </si>
  <si>
    <t>non food item</t>
  </si>
  <si>
    <t xml:space="preserve">Aramco snack </t>
  </si>
  <si>
    <t>Transfer out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</si>
  <si>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Month of  JAN 2026</t>
  </si>
  <si>
    <t>Party Man Day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</si>
  <si>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Month of  FEB- 2026</t>
  </si>
  <si>
    <t>ACGC OFFICE WATER</t>
  </si>
  <si>
    <t>Back charge aramco</t>
  </si>
  <si>
    <t>N H C</t>
  </si>
  <si>
    <t>Total Man Days</t>
  </si>
  <si>
    <t>Issues</t>
  </si>
  <si>
    <t>Man Day Cost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</si>
  <si>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Month of  MARCH- 2026</t>
  </si>
  <si>
    <t>TRF out</t>
  </si>
  <si>
    <t>REFRESHMENT TRAYS</t>
  </si>
  <si>
    <t>REFRESHMENT
issue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</si>
  <si>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Month of  APRIL- 2026</t>
  </si>
  <si>
    <t>DISPOSIBLE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</si>
</sst>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0.0"/>
    <numFmt numFmtId="167" formatCode="0.000"/>
    <numFmt numFmtId="168" formatCode="_ * #,##0.00_ ;_ * \-#,##0.00_ ;_ * &quot;-&quot;??_ ;_ @_ "/>
  </numFmts>
  <fonts count="3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name val="Calibri"/>
      <family val="2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8" tint="-0.249977111117893"/>
      <name val="Calibri"/>
      <family val="2"/>
      <scheme val="minor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0070C0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sz val="9"/>
      <color rgb="FF00206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i/>
      <sz val="10"/>
      <color rgb="FF00206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color rgb="FF002060"/>
      <name val="Calibri"/>
      <family val="2"/>
      <scheme val="minor"/>
    </font>
    <font>
      <b/>
      <i/>
      <sz val="11"/>
      <color rgb="FF0070C0"/>
      <name val="Calibri"/>
      <family val="2"/>
      <scheme val="minor"/>
    </font>
    <font>
      <b/>
      <i/>
      <sz val="11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i/>
      <sz val="8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206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9"/>
      <color rgb="FF002060"/>
      <name val="Calibri"/>
      <family val="2"/>
      <scheme val="minor"/>
    </font>
    <font>
      <b/>
      <sz val="6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15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double">
        <color auto="1"/>
      </right>
      <top/>
      <bottom/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double">
        <color auto="1"/>
      </right>
      <top/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double">
        <color auto="1"/>
      </left>
      <right/>
      <top style="double">
        <color auto="1"/>
      </top>
      <bottom style="medium">
        <color auto="1"/>
      </bottom>
      <diagonal/>
    </border>
    <border>
      <left/>
      <right/>
      <top style="double">
        <color auto="1"/>
      </top>
      <bottom style="medium">
        <color auto="1"/>
      </bottom>
      <diagonal/>
    </border>
    <border>
      <left/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/>
      <right style="thin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ck">
        <color auto="1"/>
      </bottom>
      <diagonal/>
    </border>
    <border>
      <left style="thin">
        <color auto="1"/>
      </left>
      <right/>
      <top style="double">
        <color auto="1"/>
      </top>
      <bottom style="thick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ck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8" tint="0.59999389629810485"/>
      </top>
      <bottom style="thin">
        <color theme="8" tint="0.59999389629810485"/>
      </bottom>
      <diagonal/>
    </border>
    <border>
      <left/>
      <right/>
      <top style="thin">
        <color theme="8" tint="0.79995117038483843"/>
      </top>
      <bottom style="thin">
        <color theme="8" tint="0.79995117038483843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 style="thin">
        <color auto="1"/>
      </left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double">
        <color auto="1"/>
      </left>
      <right/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double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5">
    <xf numFmtId="0" fontId="0" fillId="0" borderId="0"/>
    <xf numFmtId="43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125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7" fillId="2" borderId="11" xfId="0" applyFont="1" applyFill="1" applyBorder="1" applyAlignment="1">
      <alignment horizontal="center"/>
    </xf>
    <xf numFmtId="2" fontId="7" fillId="2" borderId="12" xfId="0" applyNumberFormat="1" applyFont="1" applyFill="1" applyBorder="1" applyAlignment="1">
      <alignment horizontal="center"/>
    </xf>
    <xf numFmtId="43" fontId="7" fillId="3" borderId="10" xfId="1" applyFont="1" applyFill="1" applyBorder="1" applyAlignment="1">
      <alignment horizontal="center"/>
    </xf>
    <xf numFmtId="43" fontId="7" fillId="2" borderId="11" xfId="1" applyFont="1" applyFill="1" applyBorder="1" applyAlignment="1">
      <alignment horizontal="center"/>
    </xf>
    <xf numFmtId="43" fontId="7" fillId="2" borderId="12" xfId="1" applyFont="1" applyFill="1" applyBorder="1" applyAlignment="1">
      <alignment horizontal="center"/>
    </xf>
    <xf numFmtId="43" fontId="7" fillId="3" borderId="12" xfId="1" applyFont="1" applyFill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43" fontId="7" fillId="4" borderId="14" xfId="1" applyFont="1" applyFill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6" fillId="5" borderId="12" xfId="0" applyFont="1" applyFill="1" applyBorder="1" applyAlignment="1">
      <alignment horizontal="center" vertical="center" wrapText="1"/>
    </xf>
    <xf numFmtId="0" fontId="6" fillId="3" borderId="19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/>
    </xf>
    <xf numFmtId="0" fontId="5" fillId="3" borderId="22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43" fontId="7" fillId="5" borderId="12" xfId="1" applyFont="1" applyFill="1" applyBorder="1" applyAlignment="1">
      <alignment horizontal="center"/>
    </xf>
    <xf numFmtId="43" fontId="7" fillId="3" borderId="19" xfId="1" applyFont="1" applyFill="1" applyBorder="1" applyAlignment="1">
      <alignment horizontal="center"/>
    </xf>
    <xf numFmtId="0" fontId="7" fillId="0" borderId="24" xfId="0" applyFont="1" applyBorder="1" applyAlignment="1">
      <alignment horizontal="center"/>
    </xf>
    <xf numFmtId="43" fontId="7" fillId="4" borderId="25" xfId="1" applyFont="1" applyFill="1" applyBorder="1" applyAlignment="1">
      <alignment horizontal="center"/>
    </xf>
    <xf numFmtId="0" fontId="5" fillId="0" borderId="26" xfId="0" applyFont="1" applyBorder="1" applyAlignment="1">
      <alignment horizontal="center"/>
    </xf>
    <xf numFmtId="43" fontId="5" fillId="4" borderId="25" xfId="1" applyFont="1" applyFill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0" borderId="21" xfId="0" applyFont="1" applyBorder="1" applyAlignment="1">
      <alignment horizontal="center" vertical="center"/>
    </xf>
    <xf numFmtId="0" fontId="5" fillId="7" borderId="2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5" borderId="3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43" fontId="7" fillId="7" borderId="12" xfId="1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7" fillId="6" borderId="12" xfId="0" applyFont="1" applyFill="1" applyBorder="1" applyAlignment="1">
      <alignment horizontal="center"/>
    </xf>
    <xf numFmtId="43" fontId="7" fillId="5" borderId="19" xfId="1" applyFont="1" applyFill="1" applyBorder="1" applyAlignment="1">
      <alignment horizontal="center"/>
    </xf>
    <xf numFmtId="0" fontId="7" fillId="6" borderId="11" xfId="1" applyNumberFormat="1" applyFont="1" applyFill="1" applyBorder="1" applyAlignment="1">
      <alignment horizontal="center"/>
    </xf>
    <xf numFmtId="0" fontId="7" fillId="6" borderId="12" xfId="1" applyNumberFormat="1" applyFont="1" applyFill="1" applyBorder="1" applyAlignment="1">
      <alignment horizontal="center"/>
    </xf>
    <xf numFmtId="4" fontId="7" fillId="6" borderId="12" xfId="0" applyNumberFormat="1" applyFont="1" applyFill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43" fontId="7" fillId="6" borderId="11" xfId="1" applyFont="1" applyFill="1" applyBorder="1" applyAlignment="1">
      <alignment horizontal="center"/>
    </xf>
    <xf numFmtId="43" fontId="7" fillId="6" borderId="12" xfId="1" applyFont="1" applyFill="1" applyBorder="1" applyAlignment="1">
      <alignment horizontal="center"/>
    </xf>
    <xf numFmtId="0" fontId="5" fillId="0" borderId="31" xfId="0" applyFont="1" applyBorder="1" applyAlignment="1">
      <alignment horizontal="center"/>
    </xf>
    <xf numFmtId="43" fontId="5" fillId="4" borderId="14" xfId="1" applyFont="1" applyFill="1" applyBorder="1" applyAlignment="1">
      <alignment horizontal="center"/>
    </xf>
    <xf numFmtId="43" fontId="7" fillId="4" borderId="12" xfId="1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 vertical="center" wrapText="1"/>
    </xf>
    <xf numFmtId="0" fontId="5" fillId="6" borderId="24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/>
    </xf>
    <xf numFmtId="165" fontId="7" fillId="6" borderId="12" xfId="1" applyNumberFormat="1" applyFont="1" applyFill="1" applyBorder="1" applyAlignment="1">
      <alignment horizontal="center"/>
    </xf>
    <xf numFmtId="0" fontId="3" fillId="6" borderId="0" xfId="0" applyFont="1" applyFill="1"/>
    <xf numFmtId="0" fontId="5" fillId="5" borderId="21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0" fillId="6" borderId="0" xfId="0" applyFill="1"/>
    <xf numFmtId="0" fontId="5" fillId="6" borderId="35" xfId="0" applyFont="1" applyFill="1" applyBorder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2" fontId="7" fillId="6" borderId="12" xfId="0" applyNumberFormat="1" applyFont="1" applyFill="1" applyBorder="1" applyAlignment="1">
      <alignment horizontal="center"/>
    </xf>
    <xf numFmtId="166" fontId="7" fillId="6" borderId="11" xfId="0" applyNumberFormat="1" applyFont="1" applyFill="1" applyBorder="1" applyAlignment="1">
      <alignment horizontal="center"/>
    </xf>
    <xf numFmtId="166" fontId="7" fillId="6" borderId="12" xfId="0" applyNumberFormat="1" applyFont="1" applyFill="1" applyBorder="1" applyAlignment="1">
      <alignment horizontal="center"/>
    </xf>
    <xf numFmtId="166" fontId="7" fillId="6" borderId="12" xfId="0" applyNumberFormat="1" applyFont="1" applyFill="1" applyBorder="1"/>
    <xf numFmtId="0" fontId="5" fillId="8" borderId="8" xfId="0" applyFont="1" applyFill="1" applyBorder="1" applyAlignment="1">
      <alignment horizontal="center" vertical="center" wrapText="1"/>
    </xf>
    <xf numFmtId="0" fontId="5" fillId="8" borderId="9" xfId="0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/>
    </xf>
    <xf numFmtId="2" fontId="7" fillId="8" borderId="12" xfId="0" applyNumberFormat="1" applyFont="1" applyFill="1" applyBorder="1" applyAlignment="1">
      <alignment horizontal="center"/>
    </xf>
    <xf numFmtId="43" fontId="7" fillId="4" borderId="19" xfId="1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 vertical="center" wrapText="1"/>
    </xf>
    <xf numFmtId="0" fontId="6" fillId="8" borderId="11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43" fontId="7" fillId="5" borderId="10" xfId="1" applyFont="1" applyFill="1" applyBorder="1" applyAlignment="1">
      <alignment horizontal="center"/>
    </xf>
    <xf numFmtId="43" fontId="7" fillId="8" borderId="11" xfId="1" applyFont="1" applyFill="1" applyBorder="1" applyAlignment="1">
      <alignment horizontal="center"/>
    </xf>
    <xf numFmtId="43" fontId="7" fillId="8" borderId="12" xfId="1" applyFont="1" applyFill="1" applyBorder="1" applyAlignment="1">
      <alignment horizontal="center"/>
    </xf>
    <xf numFmtId="0" fontId="7" fillId="8" borderId="12" xfId="1" applyNumberFormat="1" applyFont="1" applyFill="1" applyBorder="1" applyAlignment="1">
      <alignment horizontal="center"/>
    </xf>
    <xf numFmtId="0" fontId="3" fillId="8" borderId="0" xfId="0" applyFont="1" applyFill="1"/>
    <xf numFmtId="0" fontId="0" fillId="8" borderId="0" xfId="0" applyFill="1"/>
    <xf numFmtId="0" fontId="5" fillId="8" borderId="20" xfId="0" applyFont="1" applyFill="1" applyBorder="1" applyAlignment="1">
      <alignment horizontal="center" vertical="center" wrapText="1"/>
    </xf>
    <xf numFmtId="0" fontId="5" fillId="8" borderId="21" xfId="0" applyFont="1" applyFill="1" applyBorder="1" applyAlignment="1">
      <alignment horizontal="center" vertical="center"/>
    </xf>
    <xf numFmtId="0" fontId="5" fillId="9" borderId="8" xfId="0" applyFont="1" applyFill="1" applyBorder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/>
    </xf>
    <xf numFmtId="0" fontId="7" fillId="9" borderId="11" xfId="0" applyFont="1" applyFill="1" applyBorder="1" applyAlignment="1">
      <alignment horizontal="center"/>
    </xf>
    <xf numFmtId="2" fontId="7" fillId="9" borderId="12" xfId="0" applyNumberFormat="1" applyFont="1" applyFill="1" applyBorder="1" applyAlignment="1">
      <alignment horizontal="center"/>
    </xf>
    <xf numFmtId="43" fontId="7" fillId="0" borderId="25" xfId="1" applyFont="1" applyFill="1" applyBorder="1" applyAlignment="1">
      <alignment horizontal="center"/>
    </xf>
    <xf numFmtId="0" fontId="0" fillId="0" borderId="5" xfId="0" applyBorder="1"/>
    <xf numFmtId="2" fontId="5" fillId="0" borderId="31" xfId="0" applyNumberFormat="1" applyFont="1" applyBorder="1" applyAlignment="1">
      <alignment horizontal="center"/>
    </xf>
    <xf numFmtId="0" fontId="6" fillId="9" borderId="11" xfId="0" applyFont="1" applyFill="1" applyBorder="1" applyAlignment="1">
      <alignment horizontal="center" vertical="center" wrapText="1"/>
    </xf>
    <xf numFmtId="0" fontId="6" fillId="9" borderId="12" xfId="0" applyFont="1" applyFill="1" applyBorder="1" applyAlignment="1">
      <alignment horizontal="center" vertical="center" wrapText="1"/>
    </xf>
    <xf numFmtId="0" fontId="7" fillId="9" borderId="11" xfId="1" applyNumberFormat="1" applyFont="1" applyFill="1" applyBorder="1" applyAlignment="1">
      <alignment horizontal="center"/>
    </xf>
    <xf numFmtId="43" fontId="7" fillId="9" borderId="12" xfId="1" applyFont="1" applyFill="1" applyBorder="1" applyAlignment="1">
      <alignment horizontal="center"/>
    </xf>
    <xf numFmtId="43" fontId="7" fillId="9" borderId="11" xfId="1" applyFont="1" applyFill="1" applyBorder="1" applyAlignment="1">
      <alignment horizontal="center"/>
    </xf>
    <xf numFmtId="0" fontId="5" fillId="9" borderId="20" xfId="0" applyFont="1" applyFill="1" applyBorder="1" applyAlignment="1">
      <alignment horizontal="center" vertical="center" wrapText="1"/>
    </xf>
    <xf numFmtId="0" fontId="5" fillId="9" borderId="21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0" borderId="9" xfId="0" applyFont="1" applyFill="1" applyBorder="1" applyAlignment="1">
      <alignment horizontal="center" vertical="center"/>
    </xf>
    <xf numFmtId="43" fontId="7" fillId="9" borderId="19" xfId="1" applyFont="1" applyFill="1" applyBorder="1" applyAlignment="1">
      <alignment horizontal="center"/>
    </xf>
    <xf numFmtId="0" fontId="7" fillId="10" borderId="11" xfId="0" applyFont="1" applyFill="1" applyBorder="1" applyAlignment="1">
      <alignment horizontal="center"/>
    </xf>
    <xf numFmtId="2" fontId="7" fillId="10" borderId="12" xfId="0" applyNumberFormat="1" applyFont="1" applyFill="1" applyBorder="1" applyAlignment="1">
      <alignment horizontal="center"/>
    </xf>
    <xf numFmtId="0" fontId="6" fillId="10" borderId="11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43" fontId="7" fillId="10" borderId="11" xfId="1" applyFont="1" applyFill="1" applyBorder="1" applyAlignment="1">
      <alignment horizontal="center"/>
    </xf>
    <xf numFmtId="43" fontId="7" fillId="10" borderId="12" xfId="1" applyFont="1" applyFill="1" applyBorder="1" applyAlignment="1">
      <alignment horizontal="center"/>
    </xf>
    <xf numFmtId="0" fontId="7" fillId="10" borderId="12" xfId="1" applyNumberFormat="1" applyFont="1" applyFill="1" applyBorder="1" applyAlignment="1">
      <alignment horizontal="center"/>
    </xf>
    <xf numFmtId="43" fontId="7" fillId="0" borderId="26" xfId="1" applyFont="1" applyFill="1" applyBorder="1" applyAlignment="1">
      <alignment horizontal="center"/>
    </xf>
    <xf numFmtId="43" fontId="7" fillId="4" borderId="26" xfId="1" applyFont="1" applyFill="1" applyBorder="1" applyAlignment="1">
      <alignment horizontal="center"/>
    </xf>
    <xf numFmtId="0" fontId="3" fillId="10" borderId="0" xfId="0" applyFont="1" applyFill="1"/>
    <xf numFmtId="0" fontId="0" fillId="10" borderId="0" xfId="0" applyFill="1"/>
    <xf numFmtId="0" fontId="5" fillId="11" borderId="8" xfId="0" applyFont="1" applyFill="1" applyBorder="1" applyAlignment="1">
      <alignment horizontal="center" vertical="center" wrapText="1"/>
    </xf>
    <xf numFmtId="0" fontId="5" fillId="11" borderId="9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 wrapText="1"/>
    </xf>
    <xf numFmtId="0" fontId="6" fillId="11" borderId="12" xfId="0" applyFont="1" applyFill="1" applyBorder="1" applyAlignment="1">
      <alignment horizontal="center" vertical="center" wrapText="1"/>
    </xf>
    <xf numFmtId="0" fontId="7" fillId="11" borderId="11" xfId="0" applyFont="1" applyFill="1" applyBorder="1" applyAlignment="1">
      <alignment horizontal="center"/>
    </xf>
    <xf numFmtId="2" fontId="7" fillId="11" borderId="12" xfId="0" applyNumberFormat="1" applyFont="1" applyFill="1" applyBorder="1" applyAlignment="1">
      <alignment horizontal="center"/>
    </xf>
    <xf numFmtId="43" fontId="7" fillId="11" borderId="11" xfId="1" applyFont="1" applyFill="1" applyBorder="1" applyAlignment="1">
      <alignment horizontal="center"/>
    </xf>
    <xf numFmtId="43" fontId="7" fillId="11" borderId="12" xfId="1" applyFont="1" applyFill="1" applyBorder="1" applyAlignment="1">
      <alignment horizontal="center"/>
    </xf>
    <xf numFmtId="165" fontId="7" fillId="0" borderId="31" xfId="1" applyNumberFormat="1" applyFont="1" applyFill="1" applyBorder="1" applyAlignment="1">
      <alignment horizontal="center"/>
    </xf>
    <xf numFmtId="43" fontId="7" fillId="4" borderId="31" xfId="1" applyFont="1" applyFill="1" applyBorder="1" applyAlignment="1">
      <alignment horizontal="center"/>
    </xf>
    <xf numFmtId="0" fontId="6" fillId="11" borderId="19" xfId="0" applyFont="1" applyFill="1" applyBorder="1" applyAlignment="1">
      <alignment horizontal="center" vertical="center" wrapText="1"/>
    </xf>
    <xf numFmtId="0" fontId="5" fillId="11" borderId="20" xfId="0" applyFont="1" applyFill="1" applyBorder="1" applyAlignment="1">
      <alignment horizontal="center" vertical="center" wrapText="1"/>
    </xf>
    <xf numFmtId="0" fontId="5" fillId="11" borderId="21" xfId="0" applyFont="1" applyFill="1" applyBorder="1" applyAlignment="1">
      <alignment horizontal="center" vertical="center"/>
    </xf>
    <xf numFmtId="43" fontId="7" fillId="11" borderId="19" xfId="1" applyFont="1" applyFill="1" applyBorder="1" applyAlignment="1">
      <alignment horizontal="center"/>
    </xf>
    <xf numFmtId="43" fontId="7" fillId="0" borderId="31" xfId="1" applyFont="1" applyFill="1" applyBorder="1" applyAlignment="1">
      <alignment horizontal="center"/>
    </xf>
    <xf numFmtId="43" fontId="7" fillId="7" borderId="31" xfId="1" applyFont="1" applyFill="1" applyBorder="1" applyAlignment="1">
      <alignment horizont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7" borderId="21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2" fontId="9" fillId="7" borderId="12" xfId="0" applyNumberFormat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2" fontId="9" fillId="7" borderId="19" xfId="0" applyNumberFormat="1" applyFont="1" applyFill="1" applyBorder="1" applyAlignment="1">
      <alignment horizontal="center" vertical="center"/>
    </xf>
    <xf numFmtId="2" fontId="10" fillId="4" borderId="50" xfId="0" applyNumberFormat="1" applyFont="1" applyFill="1" applyBorder="1" applyAlignment="1">
      <alignment horizontal="center" vertical="center"/>
    </xf>
    <xf numFmtId="0" fontId="3" fillId="2" borderId="0" xfId="0" applyFont="1" applyFill="1"/>
    <xf numFmtId="0" fontId="0" fillId="2" borderId="0" xfId="0" applyFill="1"/>
    <xf numFmtId="2" fontId="0" fillId="6" borderId="12" xfId="0" applyNumberFormat="1" applyFill="1" applyBorder="1"/>
    <xf numFmtId="0" fontId="3" fillId="9" borderId="0" xfId="0" applyFont="1" applyFill="1"/>
    <xf numFmtId="0" fontId="0" fillId="9" borderId="0" xfId="0" applyFill="1"/>
    <xf numFmtId="0" fontId="3" fillId="11" borderId="0" xfId="0" applyFont="1" applyFill="1"/>
    <xf numFmtId="0" fontId="0" fillId="11" borderId="0" xfId="0" applyFill="1"/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5" fillId="7" borderId="54" xfId="0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2" fontId="7" fillId="0" borderId="12" xfId="0" applyNumberFormat="1" applyFont="1" applyBorder="1" applyAlignment="1">
      <alignment horizontal="center"/>
    </xf>
    <xf numFmtId="43" fontId="7" fillId="7" borderId="10" xfId="1" applyFont="1" applyFill="1" applyBorder="1" applyAlignment="1">
      <alignment horizontal="center"/>
    </xf>
    <xf numFmtId="43" fontId="11" fillId="4" borderId="10" xfId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 vertical="center" wrapText="1"/>
    </xf>
    <xf numFmtId="4" fontId="7" fillId="0" borderId="12" xfId="0" applyNumberFormat="1" applyFont="1" applyBorder="1" applyAlignment="1">
      <alignment horizontal="center"/>
    </xf>
    <xf numFmtId="43" fontId="11" fillId="4" borderId="12" xfId="1" applyFont="1" applyFill="1" applyBorder="1" applyAlignment="1">
      <alignment horizontal="center"/>
    </xf>
    <xf numFmtId="0" fontId="5" fillId="0" borderId="21" xfId="0" applyFont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43" fontId="7" fillId="7" borderId="19" xfId="1" applyFont="1" applyFill="1" applyBorder="1" applyAlignment="1">
      <alignment horizontal="center"/>
    </xf>
    <xf numFmtId="2" fontId="0" fillId="0" borderId="12" xfId="0" applyNumberFormat="1" applyBorder="1"/>
    <xf numFmtId="0" fontId="5" fillId="0" borderId="12" xfId="0" applyFont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7" borderId="37" xfId="0" applyFont="1" applyFill="1" applyBorder="1" applyAlignment="1">
      <alignment horizontal="center" vertical="center"/>
    </xf>
    <xf numFmtId="2" fontId="7" fillId="7" borderId="12" xfId="0" applyNumberFormat="1" applyFont="1" applyFill="1" applyBorder="1"/>
    <xf numFmtId="166" fontId="7" fillId="0" borderId="12" xfId="0" applyNumberFormat="1" applyFont="1" applyBorder="1" applyAlignment="1">
      <alignment horizontal="center"/>
    </xf>
    <xf numFmtId="2" fontId="7" fillId="0" borderId="61" xfId="0" applyNumberFormat="1" applyFont="1" applyBorder="1" applyAlignment="1">
      <alignment horizontal="center"/>
    </xf>
    <xf numFmtId="2" fontId="7" fillId="0" borderId="10" xfId="0" applyNumberFormat="1" applyFont="1" applyBorder="1" applyAlignment="1">
      <alignment horizontal="center"/>
    </xf>
    <xf numFmtId="167" fontId="7" fillId="7" borderId="12" xfId="0" applyNumberFormat="1" applyFont="1" applyFill="1" applyBorder="1"/>
    <xf numFmtId="2" fontId="7" fillId="0" borderId="11" xfId="0" applyNumberFormat="1" applyFont="1" applyBorder="1" applyAlignment="1">
      <alignment horizontal="center"/>
    </xf>
    <xf numFmtId="0" fontId="7" fillId="0" borderId="62" xfId="0" applyFont="1" applyBorder="1" applyAlignment="1">
      <alignment horizontal="center"/>
    </xf>
    <xf numFmtId="0" fontId="7" fillId="0" borderId="63" xfId="0" applyFont="1" applyBorder="1" applyAlignment="1">
      <alignment horizontal="center"/>
    </xf>
    <xf numFmtId="2" fontId="5" fillId="4" borderId="31" xfId="0" applyNumberFormat="1" applyFont="1" applyFill="1" applyBorder="1" applyAlignment="1">
      <alignment horizontal="center"/>
    </xf>
    <xf numFmtId="43" fontId="5" fillId="4" borderId="31" xfId="1" applyFont="1" applyFill="1" applyBorder="1" applyAlignment="1">
      <alignment horizontal="center"/>
    </xf>
    <xf numFmtId="0" fontId="5" fillId="0" borderId="64" xfId="0" applyFont="1" applyBorder="1" applyAlignment="1">
      <alignment horizontal="center"/>
    </xf>
    <xf numFmtId="43" fontId="5" fillId="4" borderId="26" xfId="1" applyFont="1" applyFill="1" applyBorder="1" applyAlignment="1">
      <alignment horizontal="center"/>
    </xf>
    <xf numFmtId="0" fontId="5" fillId="0" borderId="35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/>
    </xf>
    <xf numFmtId="0" fontId="5" fillId="7" borderId="65" xfId="0" applyFont="1" applyFill="1" applyBorder="1" applyAlignment="1">
      <alignment horizontal="center" vertical="center" wrapText="1"/>
    </xf>
    <xf numFmtId="2" fontId="5" fillId="4" borderId="66" xfId="0" applyNumberFormat="1" applyFont="1" applyFill="1" applyBorder="1" applyAlignment="1">
      <alignment horizontal="center"/>
    </xf>
    <xf numFmtId="43" fontId="11" fillId="4" borderId="25" xfId="1" applyFont="1" applyFill="1" applyBorder="1" applyAlignment="1">
      <alignment horizontal="center"/>
    </xf>
    <xf numFmtId="0" fontId="5" fillId="7" borderId="22" xfId="0" applyFont="1" applyFill="1" applyBorder="1" applyAlignment="1">
      <alignment horizontal="center" vertical="center"/>
    </xf>
    <xf numFmtId="2" fontId="7" fillId="7" borderId="19" xfId="0" applyNumberFormat="1" applyFont="1" applyFill="1" applyBorder="1" applyAlignment="1">
      <alignment horizontal="center"/>
    </xf>
    <xf numFmtId="43" fontId="10" fillId="4" borderId="12" xfId="1" applyFont="1" applyFill="1" applyBorder="1" applyAlignment="1">
      <alignment horizontal="center"/>
    </xf>
    <xf numFmtId="2" fontId="5" fillId="4" borderId="67" xfId="0" applyNumberFormat="1" applyFont="1" applyFill="1" applyBorder="1" applyAlignment="1">
      <alignment horizontal="center"/>
    </xf>
    <xf numFmtId="0" fontId="5" fillId="0" borderId="68" xfId="0" applyFont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vertical="center" wrapText="1"/>
    </xf>
    <xf numFmtId="2" fontId="7" fillId="7" borderId="12" xfId="0" applyNumberFormat="1" applyFont="1" applyFill="1" applyBorder="1" applyAlignment="1">
      <alignment horizontal="center"/>
    </xf>
    <xf numFmtId="43" fontId="7" fillId="7" borderId="19" xfId="1" applyFont="1" applyFill="1" applyBorder="1" applyAlignment="1"/>
    <xf numFmtId="0" fontId="7" fillId="12" borderId="12" xfId="0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2" xfId="0" applyBorder="1" applyAlignment="1">
      <alignment horizontal="center"/>
    </xf>
    <xf numFmtId="0" fontId="7" fillId="0" borderId="69" xfId="0" applyFont="1" applyBorder="1" applyAlignment="1">
      <alignment horizontal="center"/>
    </xf>
    <xf numFmtId="0" fontId="7" fillId="7" borderId="12" xfId="0" applyFont="1" applyFill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2" fontId="7" fillId="0" borderId="24" xfId="0" applyNumberFormat="1" applyFont="1" applyBorder="1" applyAlignment="1">
      <alignment horizontal="center"/>
    </xf>
    <xf numFmtId="2" fontId="5" fillId="4" borderId="27" xfId="0" applyNumberFormat="1" applyFont="1" applyFill="1" applyBorder="1" applyAlignment="1">
      <alignment horizontal="center"/>
    </xf>
    <xf numFmtId="43" fontId="5" fillId="4" borderId="25" xfId="1" applyFont="1" applyFill="1" applyBorder="1" applyAlignment="1"/>
    <xf numFmtId="0" fontId="5" fillId="4" borderId="27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72" xfId="0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11" xfId="0" applyBorder="1"/>
    <xf numFmtId="0" fontId="0" fillId="0" borderId="12" xfId="0" applyBorder="1"/>
    <xf numFmtId="0" fontId="5" fillId="0" borderId="0" xfId="0" applyFont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7" borderId="19" xfId="0" applyFont="1" applyFill="1" applyBorder="1" applyAlignment="1">
      <alignment horizontal="center" vertical="center" wrapText="1"/>
    </xf>
    <xf numFmtId="2" fontId="7" fillId="8" borderId="61" xfId="0" applyNumberFormat="1" applyFont="1" applyFill="1" applyBorder="1" applyAlignment="1">
      <alignment horizontal="center"/>
    </xf>
    <xf numFmtId="2" fontId="7" fillId="8" borderId="10" xfId="0" applyNumberFormat="1" applyFont="1" applyFill="1" applyBorder="1" applyAlignment="1">
      <alignment horizontal="center"/>
    </xf>
    <xf numFmtId="0" fontId="5" fillId="0" borderId="73" xfId="0" applyFont="1" applyBorder="1" applyAlignment="1">
      <alignment horizontal="center" vertical="center" wrapText="1"/>
    </xf>
    <xf numFmtId="43" fontId="0" fillId="0" borderId="0" xfId="1" applyFont="1"/>
    <xf numFmtId="0" fontId="0" fillId="0" borderId="0" xfId="0" applyAlignment="1">
      <alignment horizontal="center" vertical="center"/>
    </xf>
    <xf numFmtId="0" fontId="5" fillId="0" borderId="74" xfId="0" applyFont="1" applyBorder="1" applyAlignment="1">
      <alignment horizontal="center" vertical="center" wrapText="1"/>
    </xf>
    <xf numFmtId="0" fontId="5" fillId="7" borderId="74" xfId="0" applyFont="1" applyFill="1" applyBorder="1" applyAlignment="1">
      <alignment horizontal="center" vertical="center" wrapText="1"/>
    </xf>
    <xf numFmtId="0" fontId="5" fillId="7" borderId="75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4" fontId="7" fillId="0" borderId="12" xfId="0" applyNumberFormat="1" applyFont="1" applyBorder="1"/>
    <xf numFmtId="2" fontId="7" fillId="0" borderId="12" xfId="0" applyNumberFormat="1" applyFont="1" applyBorder="1" applyAlignment="1">
      <alignment horizontal="right"/>
    </xf>
    <xf numFmtId="1" fontId="5" fillId="0" borderId="31" xfId="0" applyNumberFormat="1" applyFont="1" applyBorder="1" applyAlignment="1">
      <alignment horizontal="center"/>
    </xf>
    <xf numFmtId="2" fontId="5" fillId="4" borderId="25" xfId="0" applyNumberFormat="1" applyFont="1" applyFill="1" applyBorder="1" applyAlignment="1">
      <alignment horizontal="center"/>
    </xf>
    <xf numFmtId="43" fontId="5" fillId="7" borderId="75" xfId="1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/>
    </xf>
    <xf numFmtId="43" fontId="13" fillId="0" borderId="12" xfId="0" applyNumberFormat="1" applyFont="1" applyBorder="1"/>
    <xf numFmtId="167" fontId="7" fillId="0" borderId="12" xfId="0" applyNumberFormat="1" applyFont="1" applyBorder="1" applyAlignment="1">
      <alignment horizontal="center"/>
    </xf>
    <xf numFmtId="43" fontId="5" fillId="7" borderId="22" xfId="1" applyFont="1" applyFill="1" applyBorder="1" applyAlignment="1">
      <alignment horizontal="center" vertical="center" wrapText="1"/>
    </xf>
    <xf numFmtId="2" fontId="14" fillId="4" borderId="80" xfId="0" applyNumberFormat="1" applyFont="1" applyFill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2" fontId="14" fillId="4" borderId="50" xfId="0" applyNumberFormat="1" applyFont="1" applyFill="1" applyBorder="1" applyAlignment="1">
      <alignment horizontal="center" vertical="center"/>
    </xf>
    <xf numFmtId="43" fontId="5" fillId="7" borderId="21" xfId="1" applyFont="1" applyFill="1" applyBorder="1" applyAlignment="1">
      <alignment horizontal="center" vertical="center" wrapText="1"/>
    </xf>
    <xf numFmtId="43" fontId="7" fillId="0" borderId="12" xfId="1" applyFont="1" applyBorder="1" applyAlignment="1">
      <alignment horizontal="center"/>
    </xf>
    <xf numFmtId="43" fontId="7" fillId="0" borderId="12" xfId="1" applyFont="1" applyBorder="1" applyAlignment="1">
      <alignment horizontal="right"/>
    </xf>
    <xf numFmtId="43" fontId="7" fillId="0" borderId="12" xfId="0" applyNumberFormat="1" applyFont="1" applyBorder="1" applyAlignment="1">
      <alignment horizontal="center"/>
    </xf>
    <xf numFmtId="43" fontId="14" fillId="4" borderId="66" xfId="1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4" fontId="7" fillId="0" borderId="24" xfId="0" applyNumberFormat="1" applyFont="1" applyBorder="1" applyAlignment="1">
      <alignment horizontal="center"/>
    </xf>
    <xf numFmtId="43" fontId="14" fillId="4" borderId="25" xfId="1" applyFont="1" applyFill="1" applyBorder="1" applyAlignment="1">
      <alignment horizontal="center" vertical="center"/>
    </xf>
    <xf numFmtId="43" fontId="13" fillId="0" borderId="12" xfId="1" applyFont="1" applyBorder="1" applyAlignment="1">
      <alignment horizontal="center"/>
    </xf>
    <xf numFmtId="43" fontId="7" fillId="0" borderId="12" xfId="1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165" fontId="5" fillId="0" borderId="12" xfId="1" applyNumberFormat="1" applyFont="1" applyBorder="1" applyAlignment="1">
      <alignment horizontal="center"/>
    </xf>
    <xf numFmtId="2" fontId="5" fillId="4" borderId="12" xfId="0" applyNumberFormat="1" applyFont="1" applyFill="1" applyBorder="1" applyAlignment="1">
      <alignment horizontal="center"/>
    </xf>
    <xf numFmtId="0" fontId="5" fillId="7" borderId="86" xfId="0" applyFont="1" applyFill="1" applyBorder="1" applyAlignment="1">
      <alignment horizontal="center" vertical="center" wrapText="1"/>
    </xf>
    <xf numFmtId="2" fontId="7" fillId="7" borderId="10" xfId="0" applyNumberFormat="1" applyFont="1" applyFill="1" applyBorder="1" applyAlignment="1">
      <alignment horizontal="center"/>
    </xf>
    <xf numFmtId="2" fontId="5" fillId="4" borderId="14" xfId="0" applyNumberFormat="1" applyFont="1" applyFill="1" applyBorder="1" applyAlignment="1">
      <alignment horizontal="center"/>
    </xf>
    <xf numFmtId="43" fontId="7" fillId="0" borderId="11" xfId="1" applyFont="1" applyFill="1" applyBorder="1" applyAlignment="1">
      <alignment horizontal="center"/>
    </xf>
    <xf numFmtId="0" fontId="7" fillId="0" borderId="87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33" xfId="0" applyFont="1" applyBorder="1" applyAlignment="1">
      <alignment horizontal="center" vertical="center"/>
    </xf>
    <xf numFmtId="0" fontId="7" fillId="7" borderId="12" xfId="0" applyFont="1" applyFill="1" applyBorder="1"/>
    <xf numFmtId="43" fontId="7" fillId="7" borderId="12" xfId="1" applyFont="1" applyFill="1" applyBorder="1"/>
    <xf numFmtId="0" fontId="5" fillId="4" borderId="31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6" fillId="0" borderId="21" xfId="0" applyFont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5" fillId="4" borderId="25" xfId="0" applyFont="1" applyFill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7" fillId="0" borderId="24" xfId="0" applyFont="1" applyBorder="1"/>
    <xf numFmtId="0" fontId="7" fillId="0" borderId="12" xfId="0" applyFont="1" applyBorder="1"/>
    <xf numFmtId="165" fontId="13" fillId="0" borderId="12" xfId="0" applyNumberFormat="1" applyFont="1" applyBorder="1" applyAlignment="1">
      <alignment horizontal="center"/>
    </xf>
    <xf numFmtId="1" fontId="7" fillId="0" borderId="12" xfId="0" applyNumberFormat="1" applyFont="1" applyBorder="1" applyAlignment="1">
      <alignment horizontal="center"/>
    </xf>
    <xf numFmtId="43" fontId="13" fillId="0" borderId="12" xfId="0" applyNumberFormat="1" applyFont="1" applyBorder="1" applyAlignment="1">
      <alignment horizontal="center"/>
    </xf>
    <xf numFmtId="43" fontId="13" fillId="0" borderId="12" xfId="1" applyFont="1" applyBorder="1"/>
    <xf numFmtId="0" fontId="7" fillId="0" borderId="73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7" fillId="7" borderId="74" xfId="0" applyFont="1" applyFill="1" applyBorder="1" applyAlignment="1">
      <alignment horizontal="center" vertical="center" wrapText="1"/>
    </xf>
    <xf numFmtId="0" fontId="7" fillId="7" borderId="7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61" xfId="0" applyFont="1" applyBorder="1" applyAlignment="1">
      <alignment horizontal="center"/>
    </xf>
    <xf numFmtId="165" fontId="13" fillId="0" borderId="88" xfId="0" applyNumberFormat="1" applyFont="1" applyBorder="1"/>
    <xf numFmtId="165" fontId="13" fillId="0" borderId="89" xfId="0" applyNumberFormat="1" applyFont="1" applyBorder="1"/>
    <xf numFmtId="0" fontId="5" fillId="0" borderId="90" xfId="0" applyFont="1" applyBorder="1" applyAlignment="1">
      <alignment horizontal="center"/>
    </xf>
    <xf numFmtId="1" fontId="7" fillId="0" borderId="24" xfId="0" applyNumberFormat="1" applyFont="1" applyBorder="1"/>
    <xf numFmtId="43" fontId="7" fillId="7" borderId="75" xfId="1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7" fillId="0" borderId="20" xfId="0" applyFont="1" applyBorder="1" applyAlignment="1">
      <alignment horizontal="center" vertical="center" wrapText="1"/>
    </xf>
    <xf numFmtId="0" fontId="7" fillId="0" borderId="21" xfId="0" applyFont="1" applyBorder="1" applyAlignment="1">
      <alignment horizontal="center" vertical="center" wrapText="1"/>
    </xf>
    <xf numFmtId="0" fontId="7" fillId="7" borderId="21" xfId="0" applyFont="1" applyFill="1" applyBorder="1" applyAlignment="1">
      <alignment horizontal="center" vertical="center" wrapText="1"/>
    </xf>
    <xf numFmtId="43" fontId="7" fillId="7" borderId="22" xfId="1" applyFont="1" applyFill="1" applyBorder="1" applyAlignment="1">
      <alignment horizontal="center" vertical="center" wrapText="1"/>
    </xf>
    <xf numFmtId="2" fontId="9" fillId="7" borderId="63" xfId="0" applyNumberFormat="1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 wrapText="1"/>
    </xf>
    <xf numFmtId="2" fontId="9" fillId="7" borderId="94" xfId="0" applyNumberFormat="1" applyFont="1" applyFill="1" applyBorder="1" applyAlignment="1">
      <alignment horizontal="center" vertical="center"/>
    </xf>
    <xf numFmtId="43" fontId="7" fillId="7" borderId="21" xfId="1" applyFont="1" applyFill="1" applyBorder="1" applyAlignment="1">
      <alignment horizontal="center" vertical="center" wrapText="1"/>
    </xf>
    <xf numFmtId="165" fontId="7" fillId="0" borderId="12" xfId="1" applyNumberFormat="1" applyFont="1" applyBorder="1" applyAlignment="1">
      <alignment horizontal="center" vertical="center"/>
    </xf>
    <xf numFmtId="0" fontId="7" fillId="7" borderId="19" xfId="0" applyFont="1" applyFill="1" applyBorder="1" applyAlignment="1">
      <alignment horizontal="center"/>
    </xf>
    <xf numFmtId="0" fontId="7" fillId="0" borderId="21" xfId="0" applyFont="1" applyBorder="1" applyAlignment="1">
      <alignment horizontal="center" vertical="center"/>
    </xf>
    <xf numFmtId="0" fontId="7" fillId="7" borderId="61" xfId="0" applyFont="1" applyFill="1" applyBorder="1" applyAlignment="1">
      <alignment horizontal="center" vertical="center" wrapText="1"/>
    </xf>
    <xf numFmtId="0" fontId="7" fillId="0" borderId="97" xfId="0" applyFont="1" applyBorder="1" applyAlignment="1">
      <alignment horizontal="center" vertical="center" wrapText="1"/>
    </xf>
    <xf numFmtId="43" fontId="7" fillId="7" borderId="98" xfId="1" applyFont="1" applyFill="1" applyBorder="1" applyAlignment="1">
      <alignment horizontal="center" vertical="center" wrapText="1"/>
    </xf>
    <xf numFmtId="43" fontId="7" fillId="7" borderId="99" xfId="1" applyFont="1" applyFill="1" applyBorder="1" applyAlignment="1">
      <alignment horizontal="center"/>
    </xf>
    <xf numFmtId="0" fontId="7" fillId="0" borderId="100" xfId="0" applyFont="1" applyBorder="1" applyAlignment="1">
      <alignment horizontal="center"/>
    </xf>
    <xf numFmtId="43" fontId="5" fillId="4" borderId="66" xfId="1" applyFont="1" applyFill="1" applyBorder="1" applyAlignment="1">
      <alignment horizontal="center"/>
    </xf>
    <xf numFmtId="0" fontId="7" fillId="0" borderId="33" xfId="0" applyFont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166" fontId="7" fillId="7" borderId="12" xfId="0" applyNumberFormat="1" applyFont="1" applyFill="1" applyBorder="1" applyAlignment="1">
      <alignment horizontal="center"/>
    </xf>
    <xf numFmtId="0" fontId="7" fillId="13" borderId="11" xfId="0" applyFont="1" applyFill="1" applyBorder="1" applyAlignment="1">
      <alignment horizontal="center"/>
    </xf>
    <xf numFmtId="0" fontId="0" fillId="13" borderId="21" xfId="0" applyFill="1" applyBorder="1" applyAlignment="1">
      <alignment horizontal="center"/>
    </xf>
    <xf numFmtId="168" fontId="16" fillId="13" borderId="101" xfId="0" applyNumberFormat="1" applyFont="1" applyFill="1" applyBorder="1"/>
    <xf numFmtId="0" fontId="7" fillId="6" borderId="87" xfId="1" applyNumberFormat="1" applyFont="1" applyFill="1" applyBorder="1" applyAlignment="1">
      <alignment horizontal="center"/>
    </xf>
    <xf numFmtId="0" fontId="7" fillId="6" borderId="24" xfId="1" applyNumberFormat="1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vertical="center" wrapText="1"/>
    </xf>
    <xf numFmtId="43" fontId="7" fillId="2" borderId="24" xfId="1" applyFont="1" applyFill="1" applyBorder="1" applyAlignment="1">
      <alignment horizontal="center"/>
    </xf>
    <xf numFmtId="43" fontId="5" fillId="0" borderId="5" xfId="0" applyNumberFormat="1" applyFont="1" applyBorder="1" applyAlignment="1">
      <alignment horizontal="center"/>
    </xf>
    <xf numFmtId="168" fontId="16" fillId="13" borderId="12" xfId="0" applyNumberFormat="1" applyFont="1" applyFill="1" applyBorder="1"/>
    <xf numFmtId="0" fontId="17" fillId="19" borderId="36" xfId="0" applyFont="1" applyFill="1" applyBorder="1" applyAlignment="1">
      <alignment horizontal="center" vertical="center"/>
    </xf>
    <xf numFmtId="0" fontId="19" fillId="20" borderId="21" xfId="0" applyFont="1" applyFill="1" applyBorder="1" applyAlignment="1">
      <alignment horizontal="center" vertical="center"/>
    </xf>
    <xf numFmtId="0" fontId="19" fillId="20" borderId="104" xfId="0" applyFont="1" applyFill="1" applyBorder="1" applyAlignment="1">
      <alignment horizontal="center" vertical="center" wrapText="1"/>
    </xf>
    <xf numFmtId="0" fontId="19" fillId="20" borderId="105" xfId="0" applyFont="1" applyFill="1" applyBorder="1" applyAlignment="1">
      <alignment horizontal="center" vertical="center" wrapText="1"/>
    </xf>
    <xf numFmtId="0" fontId="19" fillId="20" borderId="105" xfId="0" applyFont="1" applyFill="1" applyBorder="1" applyAlignment="1">
      <alignment horizontal="center" vertical="center"/>
    </xf>
    <xf numFmtId="0" fontId="19" fillId="20" borderId="106" xfId="0" applyFont="1" applyFill="1" applyBorder="1" applyAlignment="1">
      <alignment vertical="center"/>
    </xf>
    <xf numFmtId="0" fontId="19" fillId="16" borderId="107" xfId="0" applyFont="1" applyFill="1" applyBorder="1" applyAlignment="1">
      <alignment horizontal="center" vertical="center"/>
    </xf>
    <xf numFmtId="0" fontId="19" fillId="16" borderId="2" xfId="0" applyFont="1" applyFill="1" applyBorder="1" applyAlignment="1">
      <alignment horizontal="center" wrapText="1"/>
    </xf>
    <xf numFmtId="0" fontId="19" fillId="16" borderId="2" xfId="0" applyFont="1" applyFill="1" applyBorder="1" applyAlignment="1">
      <alignment horizontal="center" vertical="center" wrapText="1"/>
    </xf>
    <xf numFmtId="43" fontId="19" fillId="16" borderId="108" xfId="1" applyFont="1" applyFill="1" applyBorder="1" applyAlignment="1">
      <alignment horizontal="center" vertical="center"/>
    </xf>
    <xf numFmtId="0" fontId="19" fillId="17" borderId="107" xfId="0" applyFont="1" applyFill="1" applyBorder="1" applyAlignment="1">
      <alignment horizontal="center" vertical="center"/>
    </xf>
    <xf numFmtId="0" fontId="19" fillId="17" borderId="2" xfId="0" applyFont="1" applyFill="1" applyBorder="1" applyAlignment="1">
      <alignment horizontal="center" vertical="center" wrapText="1"/>
    </xf>
    <xf numFmtId="0" fontId="19" fillId="17" borderId="108" xfId="0" applyFont="1" applyFill="1" applyBorder="1" applyAlignment="1">
      <alignment vertical="center"/>
    </xf>
    <xf numFmtId="0" fontId="19" fillId="17" borderId="108" xfId="0" applyFont="1" applyFill="1" applyBorder="1" applyAlignment="1">
      <alignment horizontal="center" vertical="center" wrapText="1"/>
    </xf>
    <xf numFmtId="0" fontId="19" fillId="18" borderId="107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19" fillId="18" borderId="108" xfId="0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center"/>
    </xf>
    <xf numFmtId="0" fontId="7" fillId="12" borderId="21" xfId="0" applyFont="1" applyFill="1" applyBorder="1" applyAlignment="1">
      <alignment horizontal="center"/>
    </xf>
    <xf numFmtId="2" fontId="7" fillId="12" borderId="21" xfId="0" applyNumberFormat="1" applyFont="1" applyFill="1" applyBorder="1" applyAlignment="1">
      <alignment horizontal="center"/>
    </xf>
    <xf numFmtId="39" fontId="7" fillId="12" borderId="61" xfId="1" applyNumberFormat="1" applyFont="1" applyFill="1" applyBorder="1" applyAlignment="1">
      <alignment horizontal="center"/>
    </xf>
    <xf numFmtId="0" fontId="7" fillId="12" borderId="109" xfId="0" applyFont="1" applyFill="1" applyBorder="1" applyAlignment="1">
      <alignment horizontal="center"/>
    </xf>
    <xf numFmtId="2" fontId="7" fillId="12" borderId="12" xfId="0" applyNumberFormat="1" applyFont="1" applyFill="1" applyBorder="1" applyAlignment="1">
      <alignment horizontal="center"/>
    </xf>
    <xf numFmtId="43" fontId="7" fillId="12" borderId="110" xfId="1" applyFont="1" applyFill="1" applyBorder="1" applyAlignment="1">
      <alignment horizontal="center"/>
    </xf>
    <xf numFmtId="0" fontId="7" fillId="12" borderId="61" xfId="0" applyFont="1" applyFill="1" applyBorder="1" applyAlignment="1">
      <alignment horizontal="center"/>
    </xf>
    <xf numFmtId="0" fontId="7" fillId="12" borderId="110" xfId="0" applyFont="1" applyFill="1" applyBorder="1" applyAlignment="1">
      <alignment horizontal="center"/>
    </xf>
    <xf numFmtId="0" fontId="7" fillId="0" borderId="109" xfId="0" applyFont="1" applyBorder="1" applyAlignment="1">
      <alignment horizontal="center"/>
    </xf>
    <xf numFmtId="2" fontId="7" fillId="0" borderId="21" xfId="0" applyNumberFormat="1" applyFont="1" applyBorder="1"/>
    <xf numFmtId="39" fontId="7" fillId="20" borderId="110" xfId="1" applyNumberFormat="1" applyFont="1" applyFill="1" applyBorder="1" applyAlignment="1">
      <alignment horizontal="center"/>
    </xf>
    <xf numFmtId="43" fontId="7" fillId="19" borderId="111" xfId="1" applyFont="1" applyFill="1" applyBorder="1" applyAlignment="1">
      <alignment horizontal="center"/>
    </xf>
    <xf numFmtId="0" fontId="7" fillId="12" borderId="112" xfId="0" applyFont="1" applyFill="1" applyBorder="1" applyAlignment="1">
      <alignment horizontal="center"/>
    </xf>
    <xf numFmtId="1" fontId="7" fillId="12" borderId="12" xfId="0" applyNumberFormat="1" applyFont="1" applyFill="1" applyBorder="1" applyAlignment="1">
      <alignment horizontal="center"/>
    </xf>
    <xf numFmtId="0" fontId="7" fillId="12" borderId="10" xfId="0" applyFont="1" applyFill="1" applyBorder="1" applyAlignment="1">
      <alignment horizontal="center"/>
    </xf>
    <xf numFmtId="2" fontId="7" fillId="0" borderId="12" xfId="0" applyNumberFormat="1" applyFont="1" applyBorder="1"/>
    <xf numFmtId="0" fontId="7" fillId="0" borderId="112" xfId="0" applyFont="1" applyBorder="1" applyAlignment="1">
      <alignment horizontal="center"/>
    </xf>
    <xf numFmtId="0" fontId="7" fillId="12" borderId="63" xfId="0" applyFont="1" applyFill="1" applyBorder="1" applyAlignment="1">
      <alignment horizontal="center"/>
    </xf>
    <xf numFmtId="0" fontId="7" fillId="12" borderId="113" xfId="0" applyFont="1" applyFill="1" applyBorder="1" applyAlignment="1">
      <alignment horizontal="center"/>
    </xf>
    <xf numFmtId="0" fontId="7" fillId="12" borderId="13" xfId="0" applyFont="1" applyFill="1" applyBorder="1" applyAlignment="1">
      <alignment horizontal="center"/>
    </xf>
    <xf numFmtId="2" fontId="7" fillId="0" borderId="63" xfId="0" applyNumberFormat="1" applyFont="1" applyBorder="1"/>
    <xf numFmtId="43" fontId="22" fillId="21" borderId="12" xfId="1" applyFont="1" applyFill="1" applyBorder="1" applyAlignment="1">
      <alignment horizontal="center" vertical="center"/>
    </xf>
    <xf numFmtId="43" fontId="22" fillId="21" borderId="114" xfId="1" applyFont="1" applyFill="1" applyBorder="1" applyAlignment="1">
      <alignment horizontal="center" vertical="center"/>
    </xf>
    <xf numFmtId="43" fontId="22" fillId="21" borderId="107" xfId="1" applyFont="1" applyFill="1" applyBorder="1" applyAlignment="1">
      <alignment horizontal="center" vertical="center"/>
    </xf>
    <xf numFmtId="43" fontId="22" fillId="21" borderId="115" xfId="1" applyFont="1" applyFill="1" applyBorder="1" applyAlignment="1">
      <alignment horizontal="center" vertical="center"/>
    </xf>
    <xf numFmtId="43" fontId="22" fillId="4" borderId="107" xfId="1" applyFont="1" applyFill="1" applyBorder="1" applyAlignment="1">
      <alignment horizontal="center" vertical="center"/>
    </xf>
    <xf numFmtId="0" fontId="6" fillId="7" borderId="61" xfId="0" applyFont="1" applyFill="1" applyBorder="1" applyAlignment="1">
      <alignment horizontal="center" vertical="center" wrapText="1"/>
    </xf>
    <xf numFmtId="2" fontId="9" fillId="7" borderId="10" xfId="0" applyNumberFormat="1" applyFont="1" applyFill="1" applyBorder="1" applyAlignment="1">
      <alignment horizontal="center" vertical="center"/>
    </xf>
    <xf numFmtId="2" fontId="10" fillId="4" borderId="116" xfId="0" applyNumberFormat="1" applyFont="1" applyFill="1" applyBorder="1" applyAlignment="1">
      <alignment horizontal="center" vertical="center"/>
    </xf>
    <xf numFmtId="0" fontId="19" fillId="15" borderId="0" xfId="0" applyFont="1" applyFill="1" applyAlignment="1">
      <alignment horizontal="center" vertical="center"/>
    </xf>
    <xf numFmtId="0" fontId="19" fillId="15" borderId="29" xfId="0" applyFont="1" applyFill="1" applyBorder="1" applyAlignment="1">
      <alignment horizontal="center" vertical="center"/>
    </xf>
    <xf numFmtId="14" fontId="7" fillId="0" borderId="117" xfId="0" applyNumberFormat="1" applyFont="1" applyBorder="1"/>
    <xf numFmtId="43" fontId="19" fillId="21" borderId="29" xfId="1" applyFont="1" applyFill="1" applyBorder="1" applyAlignment="1">
      <alignment horizontal="center" vertical="center" wrapText="1"/>
    </xf>
    <xf numFmtId="0" fontId="0" fillId="0" borderId="72" xfId="0" applyBorder="1"/>
    <xf numFmtId="0" fontId="3" fillId="0" borderId="72" xfId="0" applyFont="1" applyBorder="1"/>
    <xf numFmtId="165" fontId="7" fillId="6" borderId="12" xfId="1" applyNumberFormat="1" applyFont="1" applyFill="1" applyBorder="1" applyAlignment="1"/>
    <xf numFmtId="2" fontId="5" fillId="0" borderId="47" xfId="0" applyNumberFormat="1" applyFont="1" applyBorder="1" applyAlignment="1">
      <alignment horizontal="center"/>
    </xf>
    <xf numFmtId="0" fontId="4" fillId="0" borderId="0" xfId="0" applyFont="1"/>
    <xf numFmtId="0" fontId="17" fillId="12" borderId="29" xfId="0" applyFont="1" applyFill="1" applyBorder="1" applyAlignment="1">
      <alignment horizontal="center"/>
    </xf>
    <xf numFmtId="0" fontId="25" fillId="15" borderId="118" xfId="0" applyFont="1" applyFill="1" applyBorder="1" applyAlignment="1">
      <alignment horizontal="center" vertical="center"/>
    </xf>
    <xf numFmtId="0" fontId="26" fillId="19" borderId="36" xfId="0" applyFont="1" applyFill="1" applyBorder="1" applyAlignment="1">
      <alignment horizontal="center" vertical="center"/>
    </xf>
    <xf numFmtId="0" fontId="25" fillId="15" borderId="119" xfId="0" applyFont="1" applyFill="1" applyBorder="1" applyAlignment="1">
      <alignment horizontal="center" vertical="center"/>
    </xf>
    <xf numFmtId="0" fontId="25" fillId="20" borderId="114" xfId="0" applyFont="1" applyFill="1" applyBorder="1" applyAlignment="1">
      <alignment horizontal="center" vertical="center"/>
    </xf>
    <xf numFmtId="0" fontId="25" fillId="20" borderId="2" xfId="0" applyFont="1" applyFill="1" applyBorder="1" applyAlignment="1">
      <alignment horizontal="center" vertical="center"/>
    </xf>
    <xf numFmtId="0" fontId="25" fillId="20" borderId="2" xfId="0" applyFont="1" applyFill="1" applyBorder="1" applyAlignment="1">
      <alignment horizontal="center" vertical="center" wrapText="1"/>
    </xf>
    <xf numFmtId="0" fontId="25" fillId="20" borderId="120" xfId="0" applyFont="1" applyFill="1" applyBorder="1" applyAlignment="1">
      <alignment vertical="center"/>
    </xf>
    <xf numFmtId="0" fontId="25" fillId="16" borderId="107" xfId="0" applyFont="1" applyFill="1" applyBorder="1" applyAlignment="1">
      <alignment horizontal="center" vertical="center"/>
    </xf>
    <xf numFmtId="0" fontId="25" fillId="16" borderId="2" xfId="0" applyFont="1" applyFill="1" applyBorder="1" applyAlignment="1">
      <alignment horizontal="center" wrapText="1"/>
    </xf>
    <xf numFmtId="0" fontId="25" fillId="16" borderId="2" xfId="0" applyFont="1" applyFill="1" applyBorder="1" applyAlignment="1">
      <alignment horizontal="center" vertical="center" wrapText="1"/>
    </xf>
    <xf numFmtId="43" fontId="25" fillId="16" borderId="108" xfId="1" applyFont="1" applyFill="1" applyBorder="1" applyAlignment="1">
      <alignment horizontal="center" vertical="center"/>
    </xf>
    <xf numFmtId="0" fontId="25" fillId="17" borderId="107" xfId="0" applyFont="1" applyFill="1" applyBorder="1" applyAlignment="1">
      <alignment horizontal="center" vertical="center"/>
    </xf>
    <xf numFmtId="0" fontId="25" fillId="17" borderId="2" xfId="0" applyFont="1" applyFill="1" applyBorder="1" applyAlignment="1">
      <alignment horizontal="center" vertical="center" wrapText="1"/>
    </xf>
    <xf numFmtId="0" fontId="25" fillId="17" borderId="108" xfId="0" applyFont="1" applyFill="1" applyBorder="1" applyAlignment="1">
      <alignment vertical="center"/>
    </xf>
    <xf numFmtId="0" fontId="25" fillId="17" borderId="108" xfId="0" applyFont="1" applyFill="1" applyBorder="1" applyAlignment="1">
      <alignment horizontal="center" vertical="center" wrapText="1"/>
    </xf>
    <xf numFmtId="0" fontId="25" fillId="18" borderId="107" xfId="0" applyFont="1" applyFill="1" applyBorder="1" applyAlignment="1">
      <alignment horizontal="center" vertical="center"/>
    </xf>
    <xf numFmtId="0" fontId="25" fillId="18" borderId="2" xfId="0" applyFont="1" applyFill="1" applyBorder="1" applyAlignment="1">
      <alignment horizontal="center" vertical="center"/>
    </xf>
    <xf numFmtId="0" fontId="25" fillId="18" borderId="108" xfId="0" applyFont="1" applyFill="1" applyBorder="1" applyAlignment="1">
      <alignment horizontal="center" vertical="center"/>
    </xf>
    <xf numFmtId="14" fontId="0" fillId="0" borderId="121" xfId="0" applyNumberFormat="1" applyBorder="1"/>
    <xf numFmtId="0" fontId="0" fillId="12" borderId="109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2" fontId="0" fillId="12" borderId="21" xfId="0" applyNumberFormat="1" applyFill="1" applyBorder="1" applyAlignment="1">
      <alignment horizontal="center"/>
    </xf>
    <xf numFmtId="39" fontId="0" fillId="12" borderId="61" xfId="1" applyNumberFormat="1" applyFont="1" applyFill="1" applyBorder="1" applyAlignment="1">
      <alignment horizontal="center"/>
    </xf>
    <xf numFmtId="2" fontId="0" fillId="12" borderId="12" xfId="0" applyNumberFormat="1" applyFill="1" applyBorder="1" applyAlignment="1">
      <alignment horizontal="center"/>
    </xf>
    <xf numFmtId="43" fontId="0" fillId="12" borderId="110" xfId="1" applyFont="1" applyFill="1" applyBorder="1" applyAlignment="1">
      <alignment horizontal="center"/>
    </xf>
    <xf numFmtId="0" fontId="0" fillId="12" borderId="61" xfId="0" applyFill="1" applyBorder="1" applyAlignment="1">
      <alignment horizontal="center"/>
    </xf>
    <xf numFmtId="0" fontId="0" fillId="12" borderId="110" xfId="0" applyFill="1" applyBorder="1" applyAlignment="1">
      <alignment horizontal="center"/>
    </xf>
    <xf numFmtId="0" fontId="0" fillId="0" borderId="109" xfId="0" applyBorder="1" applyAlignment="1">
      <alignment horizontal="center"/>
    </xf>
    <xf numFmtId="2" fontId="0" fillId="0" borderId="21" xfId="0" applyNumberFormat="1" applyBorder="1"/>
    <xf numFmtId="39" fontId="0" fillId="20" borderId="110" xfId="1" applyNumberFormat="1" applyFont="1" applyFill="1" applyBorder="1" applyAlignment="1">
      <alignment horizontal="center"/>
    </xf>
    <xf numFmtId="43" fontId="0" fillId="19" borderId="111" xfId="1" applyFont="1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12" xfId="0" applyFill="1" applyBorder="1" applyAlignment="1">
      <alignment horizontal="center"/>
    </xf>
    <xf numFmtId="1" fontId="0" fillId="12" borderId="12" xfId="0" applyNumberFormat="1" applyFill="1" applyBorder="1" applyAlignment="1">
      <alignment horizontal="center"/>
    </xf>
    <xf numFmtId="0" fontId="0" fillId="12" borderId="10" xfId="0" applyFill="1" applyBorder="1" applyAlignment="1">
      <alignment horizontal="center"/>
    </xf>
    <xf numFmtId="14" fontId="0" fillId="0" borderId="12" xfId="0" applyNumberFormat="1" applyBorder="1"/>
    <xf numFmtId="39" fontId="0" fillId="12" borderId="12" xfId="1" applyNumberFormat="1" applyFont="1" applyFill="1" applyBorder="1" applyAlignment="1">
      <alignment horizontal="center"/>
    </xf>
    <xf numFmtId="43" fontId="0" fillId="12" borderId="12" xfId="1" applyFont="1" applyFill="1" applyBorder="1" applyAlignment="1">
      <alignment horizontal="center"/>
    </xf>
    <xf numFmtId="39" fontId="0" fillId="20" borderId="12" xfId="1" applyNumberFormat="1" applyFont="1" applyFill="1" applyBorder="1" applyAlignment="1">
      <alignment horizontal="center"/>
    </xf>
    <xf numFmtId="43" fontId="0" fillId="19" borderId="122" xfId="1" applyFont="1" applyFill="1" applyBorder="1" applyAlignment="1">
      <alignment horizontal="center"/>
    </xf>
    <xf numFmtId="43" fontId="25" fillId="21" borderId="7" xfId="1" applyFont="1" applyFill="1" applyBorder="1" applyAlignment="1">
      <alignment horizontal="center" vertical="center" wrapText="1"/>
    </xf>
    <xf numFmtId="43" fontId="28" fillId="21" borderId="123" xfId="1" applyFont="1" applyFill="1" applyBorder="1" applyAlignment="1">
      <alignment horizontal="center" vertical="center"/>
    </xf>
    <xf numFmtId="43" fontId="28" fillId="21" borderId="115" xfId="1" applyFont="1" applyFill="1" applyBorder="1" applyAlignment="1">
      <alignment horizontal="center" vertical="center"/>
    </xf>
    <xf numFmtId="0" fontId="0" fillId="12" borderId="0" xfId="0" applyFill="1"/>
    <xf numFmtId="0" fontId="17" fillId="12" borderId="0" xfId="0" applyFont="1" applyFill="1" applyAlignment="1">
      <alignment horizontal="center" vertical="center"/>
    </xf>
    <xf numFmtId="0" fontId="17" fillId="12" borderId="36" xfId="0" applyFont="1" applyFill="1" applyBorder="1" applyAlignment="1">
      <alignment horizontal="center" vertical="center"/>
    </xf>
    <xf numFmtId="43" fontId="7" fillId="12" borderId="117" xfId="1" applyFont="1" applyFill="1" applyBorder="1" applyAlignment="1">
      <alignment horizontal="center"/>
    </xf>
    <xf numFmtId="43" fontId="22" fillId="12" borderId="33" xfId="1" applyFont="1" applyFill="1" applyBorder="1" applyAlignment="1">
      <alignment horizontal="center" vertical="center"/>
    </xf>
    <xf numFmtId="0" fontId="27" fillId="16" borderId="36" xfId="0" applyFont="1" applyFill="1" applyBorder="1" applyAlignment="1">
      <alignment horizontal="center" vertical="center"/>
    </xf>
    <xf numFmtId="0" fontId="25" fillId="15" borderId="28" xfId="0" applyFont="1" applyFill="1" applyBorder="1" applyAlignment="1">
      <alignment horizontal="center" vertical="center"/>
    </xf>
    <xf numFmtId="0" fontId="25" fillId="20" borderId="114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/>
    </xf>
    <xf numFmtId="0" fontId="25" fillId="20" borderId="15" xfId="0" applyFont="1" applyFill="1" applyBorder="1" applyAlignment="1">
      <alignment vertical="center"/>
    </xf>
    <xf numFmtId="0" fontId="0" fillId="12" borderId="23" xfId="0" applyFill="1" applyBorder="1" applyAlignment="1">
      <alignment horizontal="center"/>
    </xf>
    <xf numFmtId="0" fontId="0" fillId="12" borderId="97" xfId="0" applyFill="1" applyBorder="1" applyAlignment="1">
      <alignment horizontal="center"/>
    </xf>
    <xf numFmtId="43" fontId="0" fillId="12" borderId="98" xfId="1" applyFont="1" applyFill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0" fillId="12" borderId="100" xfId="0" applyFill="1" applyBorder="1" applyAlignment="1">
      <alignment horizontal="center"/>
    </xf>
    <xf numFmtId="0" fontId="0" fillId="12" borderId="98" xfId="0" applyFill="1" applyBorder="1" applyAlignment="1">
      <alignment horizontal="center"/>
    </xf>
    <xf numFmtId="0" fontId="0" fillId="12" borderId="24" xfId="0" applyFill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12" xfId="0" applyBorder="1" applyAlignment="1">
      <alignment horizontal="center"/>
    </xf>
    <xf numFmtId="0" fontId="0" fillId="12" borderId="63" xfId="0" applyFill="1" applyBorder="1" applyAlignment="1">
      <alignment horizontal="center"/>
    </xf>
    <xf numFmtId="0" fontId="0" fillId="12" borderId="124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2" fontId="0" fillId="0" borderId="63" xfId="0" applyNumberFormat="1" applyBorder="1" applyAlignment="1">
      <alignment horizontal="center"/>
    </xf>
    <xf numFmtId="14" fontId="0" fillId="0" borderId="118" xfId="0" applyNumberFormat="1" applyBorder="1"/>
    <xf numFmtId="0" fontId="0" fillId="12" borderId="125" xfId="0" applyFill="1" applyBorder="1" applyAlignment="1">
      <alignment horizontal="center"/>
    </xf>
    <xf numFmtId="0" fontId="0" fillId="12" borderId="126" xfId="0" applyFill="1" applyBorder="1" applyAlignment="1">
      <alignment horizontal="center"/>
    </xf>
    <xf numFmtId="2" fontId="0" fillId="12" borderId="63" xfId="0" applyNumberFormat="1" applyFill="1" applyBorder="1" applyAlignment="1">
      <alignment horizontal="center"/>
    </xf>
    <xf numFmtId="0" fontId="0" fillId="0" borderId="113" xfId="0" applyBorder="1" applyAlignment="1">
      <alignment horizontal="center"/>
    </xf>
    <xf numFmtId="43" fontId="25" fillId="21" borderId="28" xfId="1" applyFont="1" applyFill="1" applyBorder="1" applyAlignment="1">
      <alignment horizontal="center" vertical="center" wrapText="1"/>
    </xf>
    <xf numFmtId="43" fontId="28" fillId="21" borderId="2" xfId="1" applyFont="1" applyFill="1" applyBorder="1" applyAlignment="1">
      <alignment horizontal="center" vertical="center"/>
    </xf>
    <xf numFmtId="0" fontId="26" fillId="14" borderId="3" xfId="0" applyFont="1" applyFill="1" applyBorder="1" applyAlignment="1">
      <alignment horizontal="center" vertical="center"/>
    </xf>
    <xf numFmtId="0" fontId="26" fillId="14" borderId="45" xfId="0" applyFont="1" applyFill="1" applyBorder="1" applyAlignment="1">
      <alignment horizontal="center" vertical="center"/>
    </xf>
    <xf numFmtId="0" fontId="26" fillId="14" borderId="48" xfId="0" applyFont="1" applyFill="1" applyBorder="1" applyAlignment="1">
      <alignment horizontal="center" vertical="center"/>
    </xf>
    <xf numFmtId="0" fontId="25" fillId="20" borderId="2" xfId="0" applyFont="1" applyFill="1" applyBorder="1" applyAlignment="1">
      <alignment vertical="center"/>
    </xf>
    <xf numFmtId="0" fontId="30" fillId="20" borderId="1" xfId="0" applyFont="1" applyFill="1" applyBorder="1" applyAlignment="1">
      <alignment vertical="center"/>
    </xf>
    <xf numFmtId="0" fontId="30" fillId="20" borderId="2" xfId="0" applyFont="1" applyFill="1" applyBorder="1" applyAlignment="1">
      <alignment vertical="center"/>
    </xf>
    <xf numFmtId="0" fontId="30" fillId="20" borderId="15" xfId="0" applyFont="1" applyFill="1" applyBorder="1" applyAlignment="1">
      <alignment vertical="center"/>
    </xf>
    <xf numFmtId="0" fontId="25" fillId="16" borderId="36" xfId="0" applyFont="1" applyFill="1" applyBorder="1" applyAlignment="1">
      <alignment horizontal="center" vertical="center"/>
    </xf>
    <xf numFmtId="39" fontId="0" fillId="12" borderId="97" xfId="1" applyNumberFormat="1" applyFont="1" applyFill="1" applyBorder="1" applyAlignment="1">
      <alignment horizontal="center"/>
    </xf>
    <xf numFmtId="39" fontId="0" fillId="12" borderId="21" xfId="1" applyNumberFormat="1" applyFont="1" applyFill="1" applyBorder="1" applyAlignment="1">
      <alignment horizontal="center"/>
    </xf>
    <xf numFmtId="39" fontId="0" fillId="12" borderId="98" xfId="1" applyNumberFormat="1" applyFont="1" applyFill="1" applyBorder="1" applyAlignment="1">
      <alignment horizontal="center"/>
    </xf>
    <xf numFmtId="0" fontId="0" fillId="12" borderId="111" xfId="0" applyFill="1" applyBorder="1" applyAlignment="1">
      <alignment horizontal="center"/>
    </xf>
    <xf numFmtId="39" fontId="0" fillId="12" borderId="10" xfId="1" applyNumberFormat="1" applyFont="1" applyFill="1" applyBorder="1" applyAlignment="1">
      <alignment horizontal="center"/>
    </xf>
    <xf numFmtId="39" fontId="0" fillId="12" borderId="100" xfId="1" applyNumberFormat="1" applyFont="1" applyFill="1" applyBorder="1" applyAlignment="1">
      <alignment horizontal="center"/>
    </xf>
    <xf numFmtId="0" fontId="0" fillId="12" borderId="127" xfId="0" applyFill="1" applyBorder="1" applyAlignment="1">
      <alignment horizontal="center"/>
    </xf>
    <xf numFmtId="0" fontId="0" fillId="12" borderId="113" xfId="0" applyFill="1" applyBorder="1" applyAlignment="1">
      <alignment horizontal="center"/>
    </xf>
    <xf numFmtId="0" fontId="0" fillId="12" borderId="128" xfId="0" applyFill="1" applyBorder="1" applyAlignment="1">
      <alignment horizontal="center"/>
    </xf>
    <xf numFmtId="0" fontId="0" fillId="12" borderId="9" xfId="0" applyFill="1" applyBorder="1" applyAlignment="1">
      <alignment horizontal="center"/>
    </xf>
    <xf numFmtId="39" fontId="0" fillId="12" borderId="13" xfId="1" applyNumberFormat="1" applyFont="1" applyFill="1" applyBorder="1" applyAlignment="1">
      <alignment horizontal="center"/>
    </xf>
    <xf numFmtId="39" fontId="0" fillId="12" borderId="126" xfId="1" applyNumberFormat="1" applyFont="1" applyFill="1" applyBorder="1" applyAlignment="1">
      <alignment horizontal="center"/>
    </xf>
    <xf numFmtId="39" fontId="0" fillId="12" borderId="63" xfId="1" applyNumberFormat="1" applyFont="1" applyFill="1" applyBorder="1" applyAlignment="1">
      <alignment horizontal="center"/>
    </xf>
    <xf numFmtId="39" fontId="0" fillId="12" borderId="9" xfId="1" applyNumberFormat="1" applyFont="1" applyFill="1" applyBorder="1" applyAlignment="1">
      <alignment horizontal="center"/>
    </xf>
    <xf numFmtId="39" fontId="0" fillId="12" borderId="129" xfId="1" applyNumberFormat="1" applyFont="1" applyFill="1" applyBorder="1" applyAlignment="1">
      <alignment horizontal="center"/>
    </xf>
    <xf numFmtId="0" fontId="25" fillId="21" borderId="28" xfId="0" applyFont="1" applyFill="1" applyBorder="1" applyAlignment="1">
      <alignment horizontal="center" vertical="center" wrapText="1"/>
    </xf>
    <xf numFmtId="0" fontId="28" fillId="21" borderId="107" xfId="0" applyFont="1" applyFill="1" applyBorder="1" applyAlignment="1">
      <alignment horizontal="center" vertical="center"/>
    </xf>
    <xf numFmtId="39" fontId="28" fillId="21" borderId="103" xfId="1" applyNumberFormat="1" applyFont="1" applyFill="1" applyBorder="1" applyAlignment="1">
      <alignment horizontal="center" vertical="center"/>
    </xf>
    <xf numFmtId="39" fontId="28" fillId="21" borderId="1" xfId="1" applyNumberFormat="1" applyFont="1" applyFill="1" applyBorder="1" applyAlignment="1">
      <alignment horizontal="center" vertical="center"/>
    </xf>
    <xf numFmtId="39" fontId="28" fillId="21" borderId="2" xfId="1" applyNumberFormat="1" applyFont="1" applyFill="1" applyBorder="1" applyAlignment="1">
      <alignment horizontal="center" vertical="center"/>
    </xf>
    <xf numFmtId="39" fontId="0" fillId="12" borderId="2" xfId="1" applyNumberFormat="1" applyFont="1" applyFill="1" applyBorder="1" applyAlignment="1">
      <alignment horizontal="center"/>
    </xf>
    <xf numFmtId="39" fontId="0" fillId="12" borderId="15" xfId="1" applyNumberFormat="1" applyFont="1" applyFill="1" applyBorder="1" applyAlignment="1">
      <alignment horizontal="center"/>
    </xf>
    <xf numFmtId="0" fontId="28" fillId="21" borderId="3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2" fontId="9" fillId="0" borderId="0" xfId="0" applyNumberFormat="1" applyFont="1" applyAlignment="1">
      <alignment horizontal="center" vertical="center"/>
    </xf>
    <xf numFmtId="39" fontId="7" fillId="12" borderId="12" xfId="1" applyNumberFormat="1" applyFont="1" applyFill="1" applyBorder="1" applyAlignment="1">
      <alignment horizontal="center"/>
    </xf>
    <xf numFmtId="0" fontId="19" fillId="20" borderId="21" xfId="0" applyFont="1" applyFill="1" applyBorder="1" applyAlignment="1">
      <alignment horizontal="center" vertical="center" wrapText="1"/>
    </xf>
    <xf numFmtId="0" fontId="19" fillId="16" borderId="21" xfId="0" applyFont="1" applyFill="1" applyBorder="1" applyAlignment="1">
      <alignment horizontal="center" vertical="center"/>
    </xf>
    <xf numFmtId="0" fontId="19" fillId="16" borderId="21" xfId="0" applyFont="1" applyFill="1" applyBorder="1" applyAlignment="1">
      <alignment horizontal="center" wrapText="1"/>
    </xf>
    <xf numFmtId="0" fontId="19" fillId="16" borderId="21" xfId="0" applyFont="1" applyFill="1" applyBorder="1" applyAlignment="1">
      <alignment horizontal="center" vertical="center" wrapText="1"/>
    </xf>
    <xf numFmtId="0" fontId="25" fillId="16" borderId="105" xfId="0" applyFont="1" applyFill="1" applyBorder="1" applyAlignment="1">
      <alignment horizontal="center" vertical="center" wrapText="1"/>
    </xf>
    <xf numFmtId="0" fontId="7" fillId="0" borderId="0" xfId="0" applyFont="1"/>
    <xf numFmtId="0" fontId="7" fillId="12" borderId="9" xfId="0" applyFont="1" applyFill="1" applyBorder="1" applyAlignment="1">
      <alignment horizontal="center"/>
    </xf>
    <xf numFmtId="39" fontId="7" fillId="12" borderId="63" xfId="1" applyNumberFormat="1" applyFont="1" applyFill="1" applyBorder="1" applyAlignment="1">
      <alignment horizontal="center"/>
    </xf>
    <xf numFmtId="0" fontId="31" fillId="0" borderId="0" xfId="0" applyFont="1"/>
    <xf numFmtId="0" fontId="31" fillId="6" borderId="0" xfId="0" applyFont="1" applyFill="1"/>
    <xf numFmtId="0" fontId="31" fillId="10" borderId="0" xfId="0" applyFont="1" applyFill="1"/>
    <xf numFmtId="0" fontId="5" fillId="5" borderId="61" xfId="0" applyFont="1" applyFill="1" applyBorder="1" applyAlignment="1">
      <alignment horizontal="center" vertical="center" wrapText="1"/>
    </xf>
    <xf numFmtId="0" fontId="7" fillId="17" borderId="87" xfId="1" applyNumberFormat="1" applyFont="1" applyFill="1" applyBorder="1" applyAlignment="1">
      <alignment horizontal="center"/>
    </xf>
    <xf numFmtId="0" fontId="7" fillId="17" borderId="12" xfId="1" applyNumberFormat="1" applyFont="1" applyFill="1" applyBorder="1" applyAlignment="1">
      <alignment horizontal="center"/>
    </xf>
    <xf numFmtId="0" fontId="7" fillId="17" borderId="24" xfId="1" applyNumberFormat="1" applyFont="1" applyFill="1" applyBorder="1" applyAlignment="1">
      <alignment horizontal="center"/>
    </xf>
    <xf numFmtId="0" fontId="7" fillId="17" borderId="11" xfId="1" applyNumberFormat="1" applyFont="1" applyFill="1" applyBorder="1" applyAlignment="1">
      <alignment horizontal="center"/>
    </xf>
    <xf numFmtId="0" fontId="7" fillId="2" borderId="62" xfId="0" applyFont="1" applyFill="1" applyBorder="1" applyAlignment="1">
      <alignment horizontal="center"/>
    </xf>
    <xf numFmtId="2" fontId="7" fillId="2" borderId="63" xfId="0" applyNumberFormat="1" applyFont="1" applyFill="1" applyBorder="1" applyAlignment="1">
      <alignment horizontal="center"/>
    </xf>
    <xf numFmtId="43" fontId="7" fillId="3" borderId="13" xfId="1" applyFont="1" applyFill="1" applyBorder="1" applyAlignment="1">
      <alignment horizontal="center"/>
    </xf>
    <xf numFmtId="43" fontId="7" fillId="2" borderId="62" xfId="1" applyFont="1" applyFill="1" applyBorder="1" applyAlignment="1">
      <alignment horizontal="center"/>
    </xf>
    <xf numFmtId="43" fontId="7" fillId="2" borderId="124" xfId="1" applyFont="1" applyFill="1" applyBorder="1" applyAlignment="1">
      <alignment horizontal="center"/>
    </xf>
    <xf numFmtId="43" fontId="7" fillId="2" borderId="63" xfId="1" applyFont="1" applyFill="1" applyBorder="1" applyAlignment="1">
      <alignment horizontal="center"/>
    </xf>
    <xf numFmtId="43" fontId="7" fillId="3" borderId="63" xfId="1" applyFont="1" applyFill="1" applyBorder="1" applyAlignment="1">
      <alignment horizontal="center"/>
    </xf>
    <xf numFmtId="43" fontId="7" fillId="5" borderId="63" xfId="1" applyFont="1" applyFill="1" applyBorder="1" applyAlignment="1">
      <alignment horizontal="center"/>
    </xf>
    <xf numFmtId="43" fontId="7" fillId="3" borderId="94" xfId="1" applyFont="1" applyFill="1" applyBorder="1" applyAlignment="1">
      <alignment horizontal="center"/>
    </xf>
    <xf numFmtId="0" fontId="7" fillId="0" borderId="124" xfId="0" applyFont="1" applyBorder="1" applyAlignment="1">
      <alignment horizontal="center"/>
    </xf>
    <xf numFmtId="43" fontId="7" fillId="7" borderId="63" xfId="1" applyFont="1" applyFill="1" applyBorder="1" applyAlignment="1">
      <alignment horizontal="center"/>
    </xf>
    <xf numFmtId="0" fontId="7" fillId="6" borderId="62" xfId="0" applyFont="1" applyFill="1" applyBorder="1" applyAlignment="1">
      <alignment horizontal="center"/>
    </xf>
    <xf numFmtId="0" fontId="7" fillId="6" borderId="63" xfId="0" applyFont="1" applyFill="1" applyBorder="1" applyAlignment="1">
      <alignment horizontal="center"/>
    </xf>
    <xf numFmtId="43" fontId="7" fillId="6" borderId="62" xfId="1" applyFont="1" applyFill="1" applyBorder="1" applyAlignment="1">
      <alignment horizontal="center"/>
    </xf>
    <xf numFmtId="43" fontId="7" fillId="6" borderId="63" xfId="1" applyFont="1" applyFill="1" applyBorder="1" applyAlignment="1">
      <alignment horizontal="center"/>
    </xf>
    <xf numFmtId="0" fontId="7" fillId="6" borderId="124" xfId="0" applyFont="1" applyFill="1" applyBorder="1" applyAlignment="1">
      <alignment horizontal="center"/>
    </xf>
    <xf numFmtId="2" fontId="7" fillId="6" borderId="63" xfId="0" applyNumberFormat="1" applyFont="1" applyFill="1" applyBorder="1" applyAlignment="1">
      <alignment horizontal="center"/>
    </xf>
    <xf numFmtId="43" fontId="7" fillId="5" borderId="94" xfId="1" applyFont="1" applyFill="1" applyBorder="1" applyAlignment="1">
      <alignment horizontal="center"/>
    </xf>
    <xf numFmtId="0" fontId="7" fillId="8" borderId="62" xfId="0" applyFont="1" applyFill="1" applyBorder="1" applyAlignment="1">
      <alignment horizontal="center"/>
    </xf>
    <xf numFmtId="2" fontId="7" fillId="8" borderId="63" xfId="0" applyNumberFormat="1" applyFont="1" applyFill="1" applyBorder="1" applyAlignment="1">
      <alignment horizontal="center"/>
    </xf>
    <xf numFmtId="43" fontId="7" fillId="5" borderId="13" xfId="1" applyFont="1" applyFill="1" applyBorder="1" applyAlignment="1">
      <alignment horizontal="center"/>
    </xf>
    <xf numFmtId="43" fontId="7" fillId="8" borderId="62" xfId="1" applyFont="1" applyFill="1" applyBorder="1" applyAlignment="1">
      <alignment horizontal="center"/>
    </xf>
    <xf numFmtId="43" fontId="7" fillId="8" borderId="63" xfId="1" applyFont="1" applyFill="1" applyBorder="1" applyAlignment="1">
      <alignment horizontal="center"/>
    </xf>
    <xf numFmtId="0" fontId="7" fillId="8" borderId="63" xfId="1" applyNumberFormat="1" applyFont="1" applyFill="1" applyBorder="1" applyAlignment="1">
      <alignment horizontal="center"/>
    </xf>
    <xf numFmtId="0" fontId="7" fillId="9" borderId="62" xfId="0" applyFont="1" applyFill="1" applyBorder="1" applyAlignment="1">
      <alignment horizontal="center"/>
    </xf>
    <xf numFmtId="2" fontId="7" fillId="9" borderId="63" xfId="0" applyNumberFormat="1" applyFont="1" applyFill="1" applyBorder="1" applyAlignment="1">
      <alignment horizontal="center"/>
    </xf>
    <xf numFmtId="43" fontId="7" fillId="9" borderId="62" xfId="1" applyFont="1" applyFill="1" applyBorder="1" applyAlignment="1">
      <alignment horizontal="center"/>
    </xf>
    <xf numFmtId="43" fontId="7" fillId="9" borderId="63" xfId="1" applyFont="1" applyFill="1" applyBorder="1" applyAlignment="1">
      <alignment horizontal="center"/>
    </xf>
    <xf numFmtId="0" fontId="7" fillId="10" borderId="62" xfId="0" applyFont="1" applyFill="1" applyBorder="1" applyAlignment="1">
      <alignment horizontal="center"/>
    </xf>
    <xf numFmtId="2" fontId="7" fillId="10" borderId="63" xfId="0" applyNumberFormat="1" applyFont="1" applyFill="1" applyBorder="1" applyAlignment="1">
      <alignment horizontal="center"/>
    </xf>
    <xf numFmtId="43" fontId="7" fillId="10" borderId="62" xfId="1" applyFont="1" applyFill="1" applyBorder="1" applyAlignment="1">
      <alignment horizontal="center"/>
    </xf>
    <xf numFmtId="43" fontId="7" fillId="10" borderId="63" xfId="1" applyFont="1" applyFill="1" applyBorder="1" applyAlignment="1">
      <alignment horizontal="center"/>
    </xf>
    <xf numFmtId="0" fontId="7" fillId="11" borderId="62" xfId="0" applyFont="1" applyFill="1" applyBorder="1" applyAlignment="1">
      <alignment horizontal="center"/>
    </xf>
    <xf numFmtId="2" fontId="7" fillId="11" borderId="63" xfId="0" applyNumberFormat="1" applyFont="1" applyFill="1" applyBorder="1" applyAlignment="1">
      <alignment horizontal="center"/>
    </xf>
    <xf numFmtId="43" fontId="7" fillId="11" borderId="62" xfId="1" applyFont="1" applyFill="1" applyBorder="1" applyAlignment="1">
      <alignment horizontal="center"/>
    </xf>
    <xf numFmtId="43" fontId="7" fillId="11" borderId="63" xfId="1" applyFont="1" applyFill="1" applyBorder="1" applyAlignment="1">
      <alignment horizontal="center"/>
    </xf>
    <xf numFmtId="2" fontId="9" fillId="0" borderId="63" xfId="0" applyNumberFormat="1" applyFont="1" applyBorder="1" applyAlignment="1">
      <alignment horizontal="center" vertical="center"/>
    </xf>
    <xf numFmtId="0" fontId="7" fillId="13" borderId="62" xfId="0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2" fontId="9" fillId="3" borderId="12" xfId="0" applyNumberFormat="1" applyFont="1" applyFill="1" applyBorder="1" applyAlignment="1">
      <alignment horizontal="center" vertical="center"/>
    </xf>
    <xf numFmtId="2" fontId="9" fillId="3" borderId="63" xfId="0" applyNumberFormat="1" applyFont="1" applyFill="1" applyBorder="1" applyAlignment="1">
      <alignment horizontal="center" vertical="center"/>
    </xf>
    <xf numFmtId="0" fontId="6" fillId="3" borderId="61" xfId="0" applyFont="1" applyFill="1" applyBorder="1" applyAlignment="1">
      <alignment horizontal="center" vertical="center" wrapText="1"/>
    </xf>
    <xf numFmtId="2" fontId="9" fillId="3" borderId="10" xfId="0" applyNumberFormat="1" applyFont="1" applyFill="1" applyBorder="1" applyAlignment="1">
      <alignment horizontal="center" vertical="center"/>
    </xf>
    <xf numFmtId="2" fontId="9" fillId="3" borderId="13" xfId="0" applyNumberFormat="1" applyFont="1" applyFill="1" applyBorder="1" applyAlignment="1">
      <alignment horizontal="center" vertical="center"/>
    </xf>
    <xf numFmtId="0" fontId="25" fillId="3" borderId="106" xfId="0" applyFont="1" applyFill="1" applyBorder="1" applyAlignment="1">
      <alignment vertical="center"/>
    </xf>
    <xf numFmtId="39" fontId="7" fillId="3" borderId="61" xfId="1" applyNumberFormat="1" applyFont="1" applyFill="1" applyBorder="1" applyAlignment="1">
      <alignment horizontal="center"/>
    </xf>
    <xf numFmtId="43" fontId="22" fillId="3" borderId="131" xfId="1" applyFont="1" applyFill="1" applyBorder="1" applyAlignment="1">
      <alignment horizontal="center" vertical="center"/>
    </xf>
    <xf numFmtId="0" fontId="25" fillId="3" borderId="105" xfId="0" applyFont="1" applyFill="1" applyBorder="1" applyAlignment="1">
      <alignment horizontal="center" vertical="center" wrapText="1"/>
    </xf>
    <xf numFmtId="2" fontId="7" fillId="3" borderId="21" xfId="0" applyNumberFormat="1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19" fillId="3" borderId="21" xfId="0" applyFont="1" applyFill="1" applyBorder="1" applyAlignment="1">
      <alignment vertical="center"/>
    </xf>
    <xf numFmtId="39" fontId="7" fillId="3" borderId="12" xfId="1" applyNumberFormat="1" applyFont="1" applyFill="1" applyBorder="1" applyAlignment="1">
      <alignment horizontal="center"/>
    </xf>
    <xf numFmtId="39" fontId="7" fillId="3" borderId="63" xfId="1" applyNumberFormat="1" applyFont="1" applyFill="1" applyBorder="1" applyAlignment="1">
      <alignment horizontal="center"/>
    </xf>
    <xf numFmtId="43" fontId="19" fillId="3" borderId="21" xfId="1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 wrapText="1"/>
    </xf>
    <xf numFmtId="43" fontId="7" fillId="3" borderId="24" xfId="1" applyFont="1" applyFill="1" applyBorder="1" applyAlignment="1">
      <alignment horizontal="center"/>
    </xf>
    <xf numFmtId="43" fontId="7" fillId="3" borderId="124" xfId="1" applyFont="1" applyFill="1" applyBorder="1" applyAlignment="1">
      <alignment horizontal="center"/>
    </xf>
    <xf numFmtId="0" fontId="25" fillId="13" borderId="12" xfId="0" applyFont="1" applyFill="1" applyBorder="1" applyAlignment="1">
      <alignment horizontal="center" vertical="center" wrapText="1"/>
    </xf>
    <xf numFmtId="0" fontId="25" fillId="13" borderId="12" xfId="0" applyFont="1" applyFill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 wrapText="1"/>
    </xf>
    <xf numFmtId="0" fontId="7" fillId="13" borderId="21" xfId="0" applyFont="1" applyFill="1" applyBorder="1" applyAlignment="1">
      <alignment horizontal="center"/>
    </xf>
    <xf numFmtId="168" fontId="13" fillId="13" borderId="12" xfId="0" applyNumberFormat="1" applyFont="1" applyFill="1" applyBorder="1"/>
    <xf numFmtId="1" fontId="19" fillId="13" borderId="12" xfId="0" applyNumberFormat="1" applyFont="1" applyFill="1" applyBorder="1" applyAlignment="1">
      <alignment horizontal="center" vertical="center" wrapText="1"/>
    </xf>
    <xf numFmtId="0" fontId="7" fillId="13" borderId="12" xfId="0" applyFont="1" applyFill="1" applyBorder="1"/>
    <xf numFmtId="2" fontId="7" fillId="3" borderId="12" xfId="0" applyNumberFormat="1" applyFont="1" applyFill="1" applyBorder="1"/>
    <xf numFmtId="0" fontId="7" fillId="6" borderId="0" xfId="0" applyFont="1" applyFill="1"/>
    <xf numFmtId="0" fontId="7" fillId="10" borderId="0" xfId="0" applyFont="1" applyFill="1"/>
    <xf numFmtId="1" fontId="7" fillId="13" borderId="12" xfId="0" applyNumberFormat="1" applyFont="1" applyFill="1" applyBorder="1" applyAlignment="1">
      <alignment horizontal="center"/>
    </xf>
    <xf numFmtId="0" fontId="7" fillId="3" borderId="12" xfId="0" applyFont="1" applyFill="1" applyBorder="1"/>
    <xf numFmtId="0" fontId="7" fillId="17" borderId="12" xfId="0" applyFont="1" applyFill="1" applyBorder="1" applyAlignment="1">
      <alignment horizontal="center"/>
    </xf>
    <xf numFmtId="0" fontId="7" fillId="13" borderId="63" xfId="0" applyFont="1" applyFill="1" applyBorder="1" applyAlignment="1">
      <alignment horizontal="center"/>
    </xf>
    <xf numFmtId="0" fontId="7" fillId="13" borderId="63" xfId="0" applyFont="1" applyFill="1" applyBorder="1"/>
    <xf numFmtId="0" fontId="7" fillId="3" borderId="63" xfId="0" applyFont="1" applyFill="1" applyBorder="1"/>
    <xf numFmtId="0" fontId="6" fillId="13" borderId="12" xfId="0" applyFont="1" applyFill="1" applyBorder="1" applyAlignment="1">
      <alignment horizontal="center" vertical="center"/>
    </xf>
    <xf numFmtId="2" fontId="6" fillId="13" borderId="12" xfId="0" applyNumberFormat="1" applyFont="1" applyFill="1" applyBorder="1" applyAlignment="1">
      <alignment horizontal="center" vertical="center"/>
    </xf>
    <xf numFmtId="43" fontId="6" fillId="3" borderId="12" xfId="1" applyFont="1" applyFill="1" applyBorder="1" applyAlignment="1">
      <alignment horizontal="center" vertical="center"/>
    </xf>
    <xf numFmtId="43" fontId="6" fillId="0" borderId="12" xfId="1" applyFont="1" applyFill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2" fontId="6" fillId="0" borderId="12" xfId="0" applyNumberFormat="1" applyFont="1" applyBorder="1" applyAlignment="1">
      <alignment horizontal="center" vertical="center"/>
    </xf>
    <xf numFmtId="2" fontId="32" fillId="0" borderId="12" xfId="0" applyNumberFormat="1" applyFont="1" applyBorder="1" applyAlignment="1">
      <alignment horizontal="center" vertical="center"/>
    </xf>
    <xf numFmtId="0" fontId="6" fillId="3" borderId="12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7" fillId="17" borderId="11" xfId="0" applyFont="1" applyFill="1" applyBorder="1" applyAlignment="1">
      <alignment horizontal="center"/>
    </xf>
    <xf numFmtId="0" fontId="6" fillId="17" borderId="12" xfId="0" applyFont="1" applyFill="1" applyBorder="1" applyAlignment="1">
      <alignment horizontal="center" vertical="center"/>
    </xf>
    <xf numFmtId="43" fontId="7" fillId="22" borderId="12" xfId="1" applyFont="1" applyFill="1" applyBorder="1" applyAlignment="1">
      <alignment horizontal="center"/>
    </xf>
    <xf numFmtId="0" fontId="7" fillId="22" borderId="12" xfId="0" applyFont="1" applyFill="1" applyBorder="1" applyAlignment="1">
      <alignment horizontal="right"/>
    </xf>
    <xf numFmtId="43" fontId="7" fillId="22" borderId="63" xfId="1" applyFont="1" applyFill="1" applyBorder="1" applyAlignment="1">
      <alignment horizontal="center"/>
    </xf>
    <xf numFmtId="0" fontId="5" fillId="22" borderId="12" xfId="0" applyFont="1" applyFill="1" applyBorder="1" applyAlignment="1">
      <alignment horizontal="center" vertical="center" wrapText="1"/>
    </xf>
    <xf numFmtId="43" fontId="6" fillId="5" borderId="12" xfId="1" applyFont="1" applyFill="1" applyBorder="1" applyAlignment="1">
      <alignment horizontal="center" vertical="center"/>
    </xf>
    <xf numFmtId="0" fontId="7" fillId="23" borderId="11" xfId="0" applyFont="1" applyFill="1" applyBorder="1" applyAlignment="1">
      <alignment horizontal="center"/>
    </xf>
    <xf numFmtId="0" fontId="6" fillId="23" borderId="12" xfId="0" applyFont="1" applyFill="1" applyBorder="1" applyAlignment="1">
      <alignment horizontal="center" vertical="center"/>
    </xf>
    <xf numFmtId="43" fontId="6" fillId="23" borderId="12" xfId="1" applyFont="1" applyFill="1" applyBorder="1" applyAlignment="1">
      <alignment horizontal="center" vertical="center"/>
    </xf>
    <xf numFmtId="43" fontId="6" fillId="23" borderId="12" xfId="0" applyNumberFormat="1" applyFont="1" applyFill="1" applyBorder="1" applyAlignment="1">
      <alignment horizontal="center" vertical="center"/>
    </xf>
    <xf numFmtId="0" fontId="8" fillId="16" borderId="0" xfId="0" applyFont="1" applyFill="1" applyAlignment="1">
      <alignment horizontal="center" vertical="center"/>
    </xf>
    <xf numFmtId="0" fontId="5" fillId="16" borderId="0" xfId="0" applyFont="1" applyFill="1" applyAlignment="1">
      <alignment horizontal="center" vertical="center"/>
    </xf>
    <xf numFmtId="0" fontId="6" fillId="16" borderId="20" xfId="0" applyFont="1" applyFill="1" applyBorder="1" applyAlignment="1">
      <alignment horizontal="center" vertical="center" wrapText="1"/>
    </xf>
    <xf numFmtId="0" fontId="6" fillId="16" borderId="21" xfId="0" applyFont="1" applyFill="1" applyBorder="1" applyAlignment="1">
      <alignment horizontal="center" vertical="center" wrapText="1"/>
    </xf>
    <xf numFmtId="0" fontId="9" fillId="16" borderId="11" xfId="0" applyFont="1" applyFill="1" applyBorder="1" applyAlignment="1">
      <alignment horizontal="center" vertical="center"/>
    </xf>
    <xf numFmtId="0" fontId="7" fillId="16" borderId="12" xfId="0" applyFont="1" applyFill="1" applyBorder="1" applyAlignment="1">
      <alignment horizontal="center" vertical="center"/>
    </xf>
    <xf numFmtId="0" fontId="7" fillId="16" borderId="11" xfId="0" applyFont="1" applyFill="1" applyBorder="1" applyAlignment="1">
      <alignment horizontal="center"/>
    </xf>
    <xf numFmtId="0" fontId="7" fillId="16" borderId="12" xfId="0" applyFont="1" applyFill="1" applyBorder="1" applyAlignment="1">
      <alignment horizontal="center"/>
    </xf>
    <xf numFmtId="0" fontId="9" fillId="16" borderId="12" xfId="0" applyFont="1" applyFill="1" applyBorder="1" applyAlignment="1">
      <alignment horizontal="center" vertical="center"/>
    </xf>
    <xf numFmtId="0" fontId="6" fillId="16" borderId="12" xfId="0" applyFont="1" applyFill="1" applyBorder="1" applyAlignment="1">
      <alignment horizontal="center" vertical="center"/>
    </xf>
    <xf numFmtId="0" fontId="7" fillId="16" borderId="62" xfId="0" applyFont="1" applyFill="1" applyBorder="1" applyAlignment="1">
      <alignment horizontal="center"/>
    </xf>
    <xf numFmtId="0" fontId="7" fillId="16" borderId="63" xfId="0" applyFont="1" applyFill="1" applyBorder="1" applyAlignment="1">
      <alignment horizontal="center"/>
    </xf>
    <xf numFmtId="2" fontId="9" fillId="16" borderId="12" xfId="0" applyNumberFormat="1" applyFont="1" applyFill="1" applyBorder="1" applyAlignment="1">
      <alignment horizontal="center" vertical="center"/>
    </xf>
    <xf numFmtId="0" fontId="25" fillId="16" borderId="105" xfId="0" applyFont="1" applyFill="1" applyBorder="1" applyAlignment="1">
      <alignment horizontal="center" vertical="center"/>
    </xf>
    <xf numFmtId="0" fontId="7" fillId="16" borderId="21" xfId="0" applyFont="1" applyFill="1" applyBorder="1" applyAlignment="1">
      <alignment horizontal="center"/>
    </xf>
    <xf numFmtId="2" fontId="7" fillId="16" borderId="21" xfId="0" applyNumberFormat="1" applyFont="1" applyFill="1" applyBorder="1" applyAlignment="1">
      <alignment horizontal="center"/>
    </xf>
    <xf numFmtId="2" fontId="7" fillId="16" borderId="12" xfId="0" applyNumberFormat="1" applyFont="1" applyFill="1" applyBorder="1" applyAlignment="1">
      <alignment horizontal="center"/>
    </xf>
    <xf numFmtId="43" fontId="22" fillId="16" borderId="12" xfId="1" applyFont="1" applyFill="1" applyBorder="1" applyAlignment="1">
      <alignment horizontal="center" vertical="center"/>
    </xf>
    <xf numFmtId="0" fontId="7" fillId="16" borderId="23" xfId="0" applyFont="1" applyFill="1" applyBorder="1" applyAlignment="1">
      <alignment horizontal="center"/>
    </xf>
    <xf numFmtId="0" fontId="6" fillId="16" borderId="12" xfId="0" applyFont="1" applyFill="1" applyBorder="1" applyAlignment="1">
      <alignment vertical="center"/>
    </xf>
    <xf numFmtId="2" fontId="7" fillId="3" borderId="61" xfId="0" applyNumberFormat="1" applyFont="1" applyFill="1" applyBorder="1" applyAlignment="1">
      <alignment horizontal="center"/>
    </xf>
    <xf numFmtId="0" fontId="7" fillId="3" borderId="61" xfId="0" applyFont="1" applyFill="1" applyBorder="1" applyAlignment="1">
      <alignment horizontal="center"/>
    </xf>
    <xf numFmtId="43" fontId="22" fillId="3" borderId="132" xfId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vertical="center"/>
    </xf>
    <xf numFmtId="0" fontId="25" fillId="16" borderId="12" xfId="0" applyFont="1" applyFill="1" applyBorder="1" applyAlignment="1">
      <alignment horizontal="center" vertical="center" wrapText="1"/>
    </xf>
    <xf numFmtId="0" fontId="25" fillId="16" borderId="12" xfId="0" applyFont="1" applyFill="1" applyBorder="1" applyAlignment="1">
      <alignment horizontal="center" vertical="center"/>
    </xf>
    <xf numFmtId="43" fontId="7" fillId="3" borderId="61" xfId="1" applyFont="1" applyFill="1" applyBorder="1" applyAlignment="1">
      <alignment horizontal="center"/>
    </xf>
    <xf numFmtId="0" fontId="6" fillId="8" borderId="20" xfId="0" applyFont="1" applyFill="1" applyBorder="1" applyAlignment="1">
      <alignment horizontal="center" vertical="center" wrapText="1"/>
    </xf>
    <xf numFmtId="0" fontId="6" fillId="8" borderId="21" xfId="0" applyFont="1" applyFill="1" applyBorder="1" applyAlignment="1">
      <alignment horizontal="center" vertical="center" wrapText="1"/>
    </xf>
    <xf numFmtId="0" fontId="6" fillId="5" borderId="21" xfId="0" applyFont="1" applyFill="1" applyBorder="1" applyAlignment="1">
      <alignment horizontal="center" vertical="center" wrapText="1"/>
    </xf>
    <xf numFmtId="2" fontId="7" fillId="13" borderId="12" xfId="0" applyNumberFormat="1" applyFont="1" applyFill="1" applyBorder="1"/>
    <xf numFmtId="0" fontId="25" fillId="20" borderId="9" xfId="0" applyFont="1" applyFill="1" applyBorder="1" applyAlignment="1">
      <alignment horizontal="center" vertical="center" wrapText="1"/>
    </xf>
    <xf numFmtId="0" fontId="25" fillId="20" borderId="9" xfId="0" applyFont="1" applyFill="1" applyBorder="1" applyAlignment="1">
      <alignment horizontal="center" vertical="center"/>
    </xf>
    <xf numFmtId="0" fontId="25" fillId="20" borderId="54" xfId="0" applyFont="1" applyFill="1" applyBorder="1" applyAlignment="1">
      <alignment vertical="center"/>
    </xf>
    <xf numFmtId="0" fontId="6" fillId="0" borderId="24" xfId="0" applyFont="1" applyBorder="1" applyAlignment="1">
      <alignment vertical="center"/>
    </xf>
    <xf numFmtId="0" fontId="5" fillId="22" borderId="100" xfId="0" applyFont="1" applyFill="1" applyBorder="1" applyAlignment="1">
      <alignment horizontal="center" vertical="center" wrapText="1"/>
    </xf>
    <xf numFmtId="0" fontId="31" fillId="5" borderId="99" xfId="0" applyFont="1" applyFill="1" applyBorder="1" applyAlignment="1">
      <alignment vertical="center" wrapText="1"/>
    </xf>
    <xf numFmtId="43" fontId="7" fillId="22" borderId="100" xfId="1" applyFont="1" applyFill="1" applyBorder="1" applyAlignment="1">
      <alignment horizontal="center"/>
    </xf>
    <xf numFmtId="43" fontId="7" fillId="5" borderId="99" xfId="1" applyFont="1" applyFill="1" applyBorder="1" applyAlignment="1">
      <alignment horizontal="center"/>
    </xf>
    <xf numFmtId="2" fontId="7" fillId="22" borderId="97" xfId="0" applyNumberFormat="1" applyFont="1" applyFill="1" applyBorder="1" applyAlignment="1">
      <alignment horizontal="right"/>
    </xf>
    <xf numFmtId="43" fontId="7" fillId="22" borderId="126" xfId="1" applyFont="1" applyFill="1" applyBorder="1" applyAlignment="1">
      <alignment horizontal="center"/>
    </xf>
    <xf numFmtId="43" fontId="7" fillId="5" borderId="135" xfId="1" applyFont="1" applyFill="1" applyBorder="1" applyAlignment="1">
      <alignment horizontal="center"/>
    </xf>
    <xf numFmtId="0" fontId="6" fillId="22" borderId="136" xfId="0" applyFont="1" applyFill="1" applyBorder="1" applyAlignment="1">
      <alignment horizontal="center" vertical="center"/>
    </xf>
    <xf numFmtId="0" fontId="6" fillId="22" borderId="137" xfId="0" applyFont="1" applyFill="1" applyBorder="1" applyAlignment="1">
      <alignment horizontal="center" vertical="center"/>
    </xf>
    <xf numFmtId="43" fontId="6" fillId="5" borderId="138" xfId="1" applyFont="1" applyFill="1" applyBorder="1" applyAlignment="1">
      <alignment horizontal="center" vertical="center"/>
    </xf>
    <xf numFmtId="0" fontId="6" fillId="0" borderId="10" xfId="0" applyFont="1" applyBorder="1" applyAlignment="1">
      <alignment vertical="center"/>
    </xf>
    <xf numFmtId="0" fontId="31" fillId="8" borderId="74" xfId="0" applyFont="1" applyFill="1" applyBorder="1"/>
    <xf numFmtId="0" fontId="5" fillId="8" borderId="97" xfId="0" applyFont="1" applyFill="1" applyBorder="1" applyAlignment="1">
      <alignment horizontal="center" vertical="center" wrapText="1"/>
    </xf>
    <xf numFmtId="0" fontId="5" fillId="5" borderId="98" xfId="0" applyFont="1" applyFill="1" applyBorder="1" applyAlignment="1">
      <alignment horizontal="center" vertical="center" wrapText="1"/>
    </xf>
    <xf numFmtId="0" fontId="7" fillId="8" borderId="100" xfId="0" applyFont="1" applyFill="1" applyBorder="1" applyAlignment="1">
      <alignment horizontal="center"/>
    </xf>
    <xf numFmtId="0" fontId="7" fillId="8" borderId="0" xfId="0" applyFont="1" applyFill="1"/>
    <xf numFmtId="0" fontId="7" fillId="22" borderId="100" xfId="0" applyFont="1" applyFill="1" applyBorder="1" applyAlignment="1">
      <alignment horizontal="center"/>
    </xf>
    <xf numFmtId="0" fontId="7" fillId="8" borderId="126" xfId="0" applyFont="1" applyFill="1" applyBorder="1" applyAlignment="1">
      <alignment horizontal="center"/>
    </xf>
    <xf numFmtId="43" fontId="6" fillId="5" borderId="137" xfId="1" applyFont="1" applyFill="1" applyBorder="1" applyAlignment="1">
      <alignment horizontal="center" vertical="center"/>
    </xf>
    <xf numFmtId="0" fontId="6" fillId="0" borderId="137" xfId="0" applyFont="1" applyBorder="1" applyAlignment="1">
      <alignment horizontal="center" vertical="center"/>
    </xf>
    <xf numFmtId="43" fontId="6" fillId="0" borderId="137" xfId="1" applyFont="1" applyFill="1" applyBorder="1" applyAlignment="1">
      <alignment horizontal="center" vertical="center"/>
    </xf>
    <xf numFmtId="0" fontId="6" fillId="0" borderId="137" xfId="0" applyFont="1" applyBorder="1" applyAlignment="1">
      <alignment vertical="center"/>
    </xf>
    <xf numFmtId="43" fontId="7" fillId="0" borderId="0" xfId="1" applyFont="1" applyFill="1" applyBorder="1" applyAlignment="1">
      <alignment horizontal="center"/>
    </xf>
    <xf numFmtId="2" fontId="6" fillId="3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8" xfId="0" applyFont="1" applyBorder="1" applyAlignment="1">
      <alignment horizontal="center"/>
    </xf>
    <xf numFmtId="0" fontId="4" fillId="0" borderId="0" xfId="0" applyFont="1"/>
    <xf numFmtId="0" fontId="25" fillId="20" borderId="21" xfId="0" applyFont="1" applyFill="1" applyBorder="1" applyAlignment="1">
      <alignment horizontal="center" vertical="center"/>
    </xf>
    <xf numFmtId="0" fontId="25" fillId="20" borderId="104" xfId="0" applyFont="1" applyFill="1" applyBorder="1" applyAlignment="1">
      <alignment horizontal="center" vertical="center" wrapText="1"/>
    </xf>
    <xf numFmtId="0" fontId="25" fillId="20" borderId="105" xfId="0" applyFont="1" applyFill="1" applyBorder="1" applyAlignment="1">
      <alignment horizontal="center" vertical="center" wrapText="1"/>
    </xf>
    <xf numFmtId="0" fontId="25" fillId="20" borderId="105" xfId="0" applyFont="1" applyFill="1" applyBorder="1" applyAlignment="1">
      <alignment horizontal="center" vertical="center"/>
    </xf>
    <xf numFmtId="0" fontId="25" fillId="20" borderId="106" xfId="0" applyFont="1" applyFill="1" applyBorder="1" applyAlignment="1">
      <alignment vertical="center"/>
    </xf>
    <xf numFmtId="0" fontId="0" fillId="12" borderId="12" xfId="0" applyFill="1" applyBorder="1" applyAlignment="1">
      <alignment horizontal="center" vertical="center"/>
    </xf>
    <xf numFmtId="43" fontId="28" fillId="21" borderId="12" xfId="1" applyFont="1" applyFill="1" applyBorder="1" applyAlignment="1">
      <alignment horizontal="center" vertical="center"/>
    </xf>
    <xf numFmtId="43" fontId="28" fillId="21" borderId="114" xfId="1" applyFont="1" applyFill="1" applyBorder="1" applyAlignment="1">
      <alignment horizontal="center" vertical="center"/>
    </xf>
    <xf numFmtId="43" fontId="28" fillId="21" borderId="107" xfId="1" applyFont="1" applyFill="1" applyBorder="1" applyAlignment="1">
      <alignment horizontal="center" vertical="center"/>
    </xf>
    <xf numFmtId="0" fontId="4" fillId="20" borderId="0" xfId="0" applyFont="1" applyFill="1" applyAlignment="1">
      <alignment horizontal="center"/>
    </xf>
    <xf numFmtId="0" fontId="4" fillId="20" borderId="0" xfId="0" applyFont="1" applyFill="1"/>
    <xf numFmtId="0" fontId="29" fillId="20" borderId="0" xfId="0" applyFont="1" applyFill="1" applyBorder="1" applyAlignment="1">
      <alignment horizontal="center" vertical="center"/>
    </xf>
    <xf numFmtId="43" fontId="19" fillId="20" borderId="21" xfId="1" applyFont="1" applyFill="1" applyBorder="1" applyAlignment="1">
      <alignment horizontal="center" vertical="center"/>
    </xf>
    <xf numFmtId="2" fontId="9" fillId="20" borderId="21" xfId="0" applyNumberFormat="1" applyFont="1" applyFill="1" applyBorder="1" applyAlignment="1">
      <alignment horizontal="center" vertical="center"/>
    </xf>
    <xf numFmtId="2" fontId="9" fillId="20" borderId="12" xfId="0" applyNumberFormat="1" applyFont="1" applyFill="1" applyBorder="1" applyAlignment="1">
      <alignment horizontal="center" vertical="center"/>
    </xf>
    <xf numFmtId="0" fontId="6" fillId="20" borderId="12" xfId="0" applyFont="1" applyFill="1" applyBorder="1" applyAlignment="1">
      <alignment vertical="center"/>
    </xf>
    <xf numFmtId="0" fontId="0" fillId="20" borderId="0" xfId="0" applyFill="1"/>
    <xf numFmtId="0" fontId="4" fillId="0" borderId="0" xfId="0" applyFont="1" applyAlignment="1">
      <alignment horizontal="center"/>
    </xf>
    <xf numFmtId="0" fontId="5" fillId="0" borderId="18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3" fillId="16" borderId="2" xfId="0" applyFont="1" applyFill="1" applyBorder="1" applyAlignment="1">
      <alignment horizontal="center" wrapText="1"/>
    </xf>
    <xf numFmtId="0" fontId="33" fillId="17" borderId="2" xfId="0" applyFont="1" applyFill="1" applyBorder="1" applyAlignment="1">
      <alignment horizontal="center" vertical="center" wrapText="1"/>
    </xf>
    <xf numFmtId="0" fontId="34" fillId="12" borderId="21" xfId="0" applyFont="1" applyFill="1" applyBorder="1" applyAlignment="1">
      <alignment horizontal="center"/>
    </xf>
    <xf numFmtId="0" fontId="34" fillId="12" borderId="12" xfId="0" applyFont="1" applyFill="1" applyBorder="1" applyAlignment="1">
      <alignment horizontal="center"/>
    </xf>
    <xf numFmtId="0" fontId="34" fillId="12" borderId="125" xfId="0" applyFont="1" applyFill="1" applyBorder="1" applyAlignment="1">
      <alignment horizontal="center"/>
    </xf>
    <xf numFmtId="43" fontId="35" fillId="21" borderId="123" xfId="1" applyFont="1" applyFill="1" applyBorder="1" applyAlignment="1">
      <alignment horizontal="center" vertical="center"/>
    </xf>
    <xf numFmtId="0" fontId="4" fillId="10" borderId="29" xfId="0" applyFont="1" applyFill="1" applyBorder="1" applyAlignment="1"/>
    <xf numFmtId="0" fontId="4" fillId="10" borderId="36" xfId="0" applyFont="1" applyFill="1" applyBorder="1" applyAlignment="1"/>
    <xf numFmtId="39" fontId="7" fillId="12" borderId="10" xfId="1" applyNumberFormat="1" applyFont="1" applyFill="1" applyBorder="1" applyAlignment="1">
      <alignment horizontal="center"/>
    </xf>
    <xf numFmtId="0" fontId="1" fillId="12" borderId="12" xfId="0" applyFont="1" applyFill="1" applyBorder="1" applyAlignment="1">
      <alignment horizontal="center"/>
    </xf>
    <xf numFmtId="0" fontId="1" fillId="12" borderId="125" xfId="0" applyFont="1" applyFill="1" applyBorder="1" applyAlignment="1">
      <alignment horizontal="center"/>
    </xf>
    <xf numFmtId="43" fontId="0" fillId="12" borderId="21" xfId="1" applyFont="1" applyFill="1" applyBorder="1" applyAlignment="1">
      <alignment horizontal="center"/>
    </xf>
    <xf numFmtId="0" fontId="1" fillId="12" borderId="2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 vertical="center" wrapText="1"/>
    </xf>
    <xf numFmtId="0" fontId="25" fillId="16" borderId="2" xfId="0" applyFont="1" applyFill="1" applyBorder="1" applyAlignment="1">
      <alignment horizontal="center" vertical="center"/>
    </xf>
    <xf numFmtId="43" fontId="25" fillId="16" borderId="2" xfId="1" applyFont="1" applyFill="1" applyBorder="1" applyAlignment="1">
      <alignment horizontal="center" vertical="center"/>
    </xf>
    <xf numFmtId="0" fontId="33" fillId="17" borderId="2" xfId="0" applyFont="1" applyFill="1" applyBorder="1" applyAlignment="1">
      <alignment horizontal="center" vertical="center"/>
    </xf>
    <xf numFmtId="0" fontId="33" fillId="17" borderId="2" xfId="0" applyFont="1" applyFill="1" applyBorder="1" applyAlignment="1">
      <alignment vertical="center"/>
    </xf>
    <xf numFmtId="0" fontId="33" fillId="17" borderId="15" xfId="0" applyFont="1" applyFill="1" applyBorder="1" applyAlignment="1">
      <alignment horizontal="center" vertical="center" wrapText="1"/>
    </xf>
    <xf numFmtId="43" fontId="16" fillId="0" borderId="88" xfId="0" applyNumberFormat="1" applyFont="1" applyBorder="1"/>
    <xf numFmtId="0" fontId="25" fillId="20" borderId="120" xfId="0" applyFont="1" applyFill="1" applyBorder="1" applyAlignment="1">
      <alignment horizontal="center" vertical="center" wrapText="1"/>
    </xf>
    <xf numFmtId="0" fontId="25" fillId="20" borderId="108" xfId="0" applyFont="1" applyFill="1" applyBorder="1" applyAlignment="1">
      <alignment horizontal="center" vertical="center" wrapText="1"/>
    </xf>
    <xf numFmtId="0" fontId="33" fillId="20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18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2" fontId="0" fillId="24" borderId="21" xfId="0" applyNumberFormat="1" applyFill="1" applyBorder="1" applyAlignment="1">
      <alignment horizontal="center"/>
    </xf>
    <xf numFmtId="0" fontId="0" fillId="24" borderId="112" xfId="0" applyFill="1" applyBorder="1" applyAlignment="1">
      <alignment horizontal="center"/>
    </xf>
    <xf numFmtId="0" fontId="0" fillId="24" borderId="12" xfId="0" applyFill="1" applyBorder="1" applyAlignment="1">
      <alignment horizontal="center"/>
    </xf>
    <xf numFmtId="2" fontId="28" fillId="24" borderId="123" xfId="0" applyNumberFormat="1" applyFont="1" applyFill="1" applyBorder="1" applyAlignment="1">
      <alignment horizontal="center" vertical="center"/>
    </xf>
    <xf numFmtId="2" fontId="28" fillId="23" borderId="123" xfId="0" applyNumberFormat="1" applyFont="1" applyFill="1" applyBorder="1" applyAlignment="1">
      <alignment horizontal="center" vertical="center"/>
    </xf>
    <xf numFmtId="0" fontId="5" fillId="23" borderId="12" xfId="0" applyFont="1" applyFill="1" applyBorder="1" applyAlignment="1">
      <alignment vertical="center"/>
    </xf>
    <xf numFmtId="43" fontId="16" fillId="24" borderId="12" xfId="0" applyNumberFormat="1" applyFont="1" applyFill="1" applyBorder="1"/>
    <xf numFmtId="0" fontId="6" fillId="10" borderId="20" xfId="0" applyFont="1" applyFill="1" applyBorder="1" applyAlignment="1">
      <alignment horizontal="center" vertical="center" wrapText="1"/>
    </xf>
    <xf numFmtId="0" fontId="6" fillId="10" borderId="21" xfId="0" applyFont="1" applyFill="1" applyBorder="1" applyAlignment="1">
      <alignment horizontal="center" vertical="center" wrapText="1"/>
    </xf>
    <xf numFmtId="0" fontId="5" fillId="10" borderId="20" xfId="0" applyFont="1" applyFill="1" applyBorder="1" applyAlignment="1">
      <alignment horizontal="center" vertical="center" wrapText="1"/>
    </xf>
    <xf numFmtId="0" fontId="6" fillId="24" borderId="21" xfId="0" applyFont="1" applyFill="1" applyBorder="1" applyAlignment="1">
      <alignment horizontal="center" vertical="center" wrapText="1"/>
    </xf>
    <xf numFmtId="43" fontId="6" fillId="0" borderId="69" xfId="1" applyFont="1" applyFill="1" applyBorder="1" applyAlignment="1">
      <alignment horizontal="center" vertical="center"/>
    </xf>
    <xf numFmtId="0" fontId="7" fillId="12" borderId="24" xfId="0" applyFont="1" applyFill="1" applyBorder="1" applyAlignment="1">
      <alignment horizontal="center"/>
    </xf>
    <xf numFmtId="0" fontId="7" fillId="12" borderId="125" xfId="0" applyFont="1" applyFill="1" applyBorder="1" applyAlignment="1">
      <alignment horizontal="center"/>
    </xf>
    <xf numFmtId="0" fontId="6" fillId="0" borderId="24" xfId="0" applyFont="1" applyBorder="1" applyAlignment="1">
      <alignment horizontal="center" vertical="center"/>
    </xf>
    <xf numFmtId="0" fontId="6" fillId="0" borderId="72" xfId="0" applyFont="1" applyBorder="1" applyAlignment="1">
      <alignment horizontal="center" vertical="center" wrapText="1"/>
    </xf>
    <xf numFmtId="43" fontId="7" fillId="0" borderId="72" xfId="1" applyFont="1" applyFill="1" applyBorder="1" applyAlignment="1">
      <alignment horizontal="center"/>
    </xf>
    <xf numFmtId="43" fontId="6" fillId="0" borderId="148" xfId="1" applyFont="1" applyFill="1" applyBorder="1" applyAlignment="1">
      <alignment horizontal="center" vertical="center"/>
    </xf>
    <xf numFmtId="0" fontId="4" fillId="10" borderId="149" xfId="0" applyFont="1" applyFill="1" applyBorder="1" applyAlignment="1"/>
    <xf numFmtId="0" fontId="4" fillId="0" borderId="0" xfId="0" applyFont="1" applyBorder="1" applyAlignment="1">
      <alignment horizontal="center"/>
    </xf>
    <xf numFmtId="0" fontId="0" fillId="0" borderId="0" xfId="0" applyBorder="1"/>
    <xf numFmtId="0" fontId="4" fillId="0" borderId="0" xfId="0" applyFont="1" applyAlignment="1">
      <alignment horizontal="center"/>
    </xf>
    <xf numFmtId="0" fontId="5" fillId="5" borderId="12" xfId="0" applyFont="1" applyFill="1" applyBorder="1" applyAlignment="1">
      <alignment horizontal="center" vertical="center" wrapText="1"/>
    </xf>
    <xf numFmtId="0" fontId="6" fillId="22" borderId="12" xfId="0" applyFont="1" applyFill="1" applyBorder="1" applyAlignment="1">
      <alignment horizontal="center" vertical="center"/>
    </xf>
    <xf numFmtId="43" fontId="6" fillId="22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18" xfId="0" applyFont="1" applyBorder="1" applyAlignment="1">
      <alignment horizontal="center"/>
    </xf>
    <xf numFmtId="0" fontId="4" fillId="0" borderId="0" xfId="0" applyFont="1"/>
    <xf numFmtId="2" fontId="7" fillId="11" borderId="11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9" fillId="3" borderId="21" xfId="0" applyFont="1" applyFill="1" applyBorder="1" applyAlignment="1">
      <alignment horizontal="center" vertical="center" wrapText="1"/>
    </xf>
    <xf numFmtId="2" fontId="9" fillId="5" borderId="12" xfId="0" applyNumberFormat="1" applyFont="1" applyFill="1" applyBorder="1" applyAlignment="1">
      <alignment horizontal="center" vertical="center"/>
    </xf>
    <xf numFmtId="2" fontId="6" fillId="5" borderId="12" xfId="0" applyNumberFormat="1" applyFont="1" applyFill="1" applyBorder="1" applyAlignment="1">
      <alignment vertical="center"/>
    </xf>
    <xf numFmtId="0" fontId="33" fillId="12" borderId="9" xfId="0" applyFont="1" applyFill="1" applyBorder="1" applyAlignment="1">
      <alignment horizontal="center" wrapText="1"/>
    </xf>
    <xf numFmtId="2" fontId="9" fillId="12" borderId="12" xfId="0" applyNumberFormat="1" applyFont="1" applyFill="1" applyBorder="1" applyAlignment="1">
      <alignment horizontal="center" vertical="center"/>
    </xf>
    <xf numFmtId="2" fontId="9" fillId="12" borderId="63" xfId="0" applyNumberFormat="1" applyFont="1" applyFill="1" applyBorder="1" applyAlignment="1">
      <alignment horizontal="center" vertical="center"/>
    </xf>
    <xf numFmtId="2" fontId="6" fillId="12" borderId="12" xfId="0" applyNumberFormat="1" applyFont="1" applyFill="1" applyBorder="1" applyAlignment="1">
      <alignment vertical="center"/>
    </xf>
    <xf numFmtId="0" fontId="19" fillId="5" borderId="9" xfId="0" applyFont="1" applyFill="1" applyBorder="1" applyAlignment="1">
      <alignment horizontal="center" wrapText="1"/>
    </xf>
    <xf numFmtId="2" fontId="0" fillId="5" borderId="110" xfId="0" applyNumberFormat="1" applyFill="1" applyBorder="1" applyAlignment="1">
      <alignment horizontal="center"/>
    </xf>
    <xf numFmtId="0" fontId="33" fillId="5" borderId="108" xfId="0" applyFont="1" applyFill="1" applyBorder="1" applyAlignment="1">
      <alignment horizontal="center" vertical="center" wrapText="1"/>
    </xf>
    <xf numFmtId="0" fontId="33" fillId="20" borderId="54" xfId="0" applyFont="1" applyFill="1" applyBorder="1" applyAlignment="1">
      <alignment horizontal="center" vertical="center" wrapText="1"/>
    </xf>
    <xf numFmtId="2" fontId="25" fillId="5" borderId="120" xfId="0" applyNumberFormat="1" applyFont="1" applyFill="1" applyBorder="1" applyAlignment="1">
      <alignment horizontal="center" vertical="center" wrapText="1"/>
    </xf>
    <xf numFmtId="2" fontId="0" fillId="5" borderId="61" xfId="0" applyNumberFormat="1" applyFill="1" applyBorder="1" applyAlignment="1">
      <alignment horizontal="center"/>
    </xf>
    <xf numFmtId="2" fontId="6" fillId="3" borderId="12" xfId="0" applyNumberFormat="1" applyFont="1" applyFill="1" applyBorder="1" applyAlignment="1">
      <alignment vertical="center"/>
    </xf>
    <xf numFmtId="0" fontId="25" fillId="5" borderId="120" xfId="0" applyFont="1" applyFill="1" applyBorder="1" applyAlignment="1">
      <alignment vertical="center"/>
    </xf>
    <xf numFmtId="39" fontId="7" fillId="5" borderId="61" xfId="1" applyNumberFormat="1" applyFont="1" applyFill="1" applyBorder="1" applyAlignment="1">
      <alignment horizontal="center"/>
    </xf>
    <xf numFmtId="39" fontId="7" fillId="5" borderId="10" xfId="1" applyNumberFormat="1" applyFont="1" applyFill="1" applyBorder="1" applyAlignment="1">
      <alignment horizontal="center"/>
    </xf>
    <xf numFmtId="39" fontId="7" fillId="5" borderId="12" xfId="1" applyNumberFormat="1" applyFont="1" applyFill="1" applyBorder="1" applyAlignment="1">
      <alignment horizontal="center"/>
    </xf>
    <xf numFmtId="39" fontId="7" fillId="5" borderId="63" xfId="1" applyNumberFormat="1" applyFont="1" applyFill="1" applyBorder="1" applyAlignment="1">
      <alignment horizontal="center"/>
    </xf>
    <xf numFmtId="2" fontId="6" fillId="5" borderId="12" xfId="0" applyNumberFormat="1" applyFont="1" applyFill="1" applyBorder="1" applyAlignment="1">
      <alignment horizontal="center" vertical="center"/>
    </xf>
    <xf numFmtId="0" fontId="0" fillId="5" borderId="21" xfId="0" applyFill="1" applyBorder="1" applyAlignment="1">
      <alignment horizontal="center"/>
    </xf>
    <xf numFmtId="43" fontId="28" fillId="5" borderId="123" xfId="1" applyFont="1" applyFill="1" applyBorder="1" applyAlignment="1">
      <alignment horizontal="center" vertical="center"/>
    </xf>
    <xf numFmtId="0" fontId="33" fillId="5" borderId="2" xfId="0" applyFont="1" applyFill="1" applyBorder="1" applyAlignment="1">
      <alignment horizontal="center" wrapText="1"/>
    </xf>
    <xf numFmtId="2" fontId="0" fillId="5" borderId="21" xfId="0" applyNumberFormat="1" applyFill="1" applyBorder="1" applyAlignment="1">
      <alignment horizontal="center"/>
    </xf>
    <xf numFmtId="2" fontId="0" fillId="5" borderId="12" xfId="0" applyNumberFormat="1" applyFill="1" applyBorder="1" applyAlignment="1">
      <alignment horizontal="center"/>
    </xf>
    <xf numFmtId="43" fontId="25" fillId="5" borderId="2" xfId="1" applyFont="1" applyFill="1" applyBorder="1" applyAlignment="1">
      <alignment horizontal="center" vertical="center"/>
    </xf>
    <xf numFmtId="43" fontId="0" fillId="5" borderId="21" xfId="1" applyFont="1" applyFill="1" applyBorder="1" applyAlignment="1">
      <alignment horizontal="center"/>
    </xf>
    <xf numFmtId="43" fontId="0" fillId="5" borderId="12" xfId="1" applyFont="1" applyFill="1" applyBorder="1" applyAlignment="1">
      <alignment horizontal="center"/>
    </xf>
    <xf numFmtId="0" fontId="25" fillId="5" borderId="2" xfId="0" applyFont="1" applyFill="1" applyBorder="1" applyAlignment="1">
      <alignment horizontal="center" vertical="center" wrapText="1"/>
    </xf>
    <xf numFmtId="0" fontId="1" fillId="5" borderId="21" xfId="0" applyFont="1" applyFill="1" applyBorder="1" applyAlignment="1">
      <alignment horizontal="center"/>
    </xf>
    <xf numFmtId="0" fontId="33" fillId="5" borderId="15" xfId="0" applyFont="1" applyFill="1" applyBorder="1" applyAlignment="1">
      <alignment horizontal="center" vertical="center" wrapText="1"/>
    </xf>
    <xf numFmtId="0" fontId="33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168" fontId="13" fillId="13" borderId="12" xfId="0" applyNumberFormat="1" applyFont="1" applyFill="1" applyBorder="1" applyAlignment="1"/>
    <xf numFmtId="2" fontId="7" fillId="2" borderId="12" xfId="0" applyNumberFormat="1" applyFont="1" applyFill="1" applyBorder="1" applyAlignment="1"/>
    <xf numFmtId="0" fontId="4" fillId="0" borderId="0" xfId="0" applyFont="1" applyAlignment="1">
      <alignment horizontal="center"/>
    </xf>
    <xf numFmtId="0" fontId="5" fillId="0" borderId="18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4" fillId="0" borderId="0" xfId="0" applyFont="1"/>
    <xf numFmtId="0" fontId="6" fillId="9" borderId="20" xfId="0" applyFont="1" applyFill="1" applyBorder="1" applyAlignment="1">
      <alignment horizontal="center" vertical="center" wrapText="1"/>
    </xf>
    <xf numFmtId="0" fontId="6" fillId="9" borderId="21" xfId="0" applyFont="1" applyFill="1" applyBorder="1" applyAlignment="1">
      <alignment horizontal="center" vertical="center" wrapText="1"/>
    </xf>
    <xf numFmtId="0" fontId="36" fillId="23" borderId="21" xfId="0" applyFont="1" applyFill="1" applyBorder="1" applyAlignment="1">
      <alignment vertical="center"/>
    </xf>
    <xf numFmtId="0" fontId="36" fillId="23" borderId="21" xfId="0" applyFont="1" applyFill="1" applyBorder="1" applyAlignment="1">
      <alignment vertical="center" wrapText="1"/>
    </xf>
    <xf numFmtId="0" fontId="6" fillId="23" borderId="21" xfId="0" applyFont="1" applyFill="1" applyBorder="1" applyAlignment="1">
      <alignment horizontal="center" vertical="center" wrapText="1"/>
    </xf>
    <xf numFmtId="0" fontId="6" fillId="5" borderId="61" xfId="0" applyFont="1" applyFill="1" applyBorder="1" applyAlignment="1">
      <alignment horizontal="center" vertical="center" wrapText="1"/>
    </xf>
    <xf numFmtId="43" fontId="6" fillId="5" borderId="10" xfId="1" applyFont="1" applyFill="1" applyBorder="1" applyAlignment="1">
      <alignment horizontal="center" vertical="center"/>
    </xf>
    <xf numFmtId="43" fontId="0" fillId="23" borderId="12" xfId="0" applyNumberFormat="1" applyFill="1" applyBorder="1" applyAlignment="1">
      <alignment horizontal="center"/>
    </xf>
    <xf numFmtId="43" fontId="7" fillId="23" borderId="12" xfId="1" applyFont="1" applyFill="1" applyBorder="1" applyAlignment="1">
      <alignment horizontal="center"/>
    </xf>
    <xf numFmtId="43" fontId="16" fillId="23" borderId="12" xfId="0" applyNumberFormat="1" applyFont="1" applyFill="1" applyBorder="1"/>
    <xf numFmtId="0" fontId="0" fillId="23" borderId="12" xfId="0" applyFill="1" applyBorder="1" applyAlignment="1">
      <alignment horizontal="center"/>
    </xf>
    <xf numFmtId="43" fontId="7" fillId="5" borderId="12" xfId="0" applyNumberFormat="1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 vertical="center"/>
    </xf>
    <xf numFmtId="0" fontId="36" fillId="23" borderId="21" xfId="0" applyFont="1" applyFill="1" applyBorder="1" applyAlignment="1">
      <alignment horizontal="center" vertical="center" wrapText="1"/>
    </xf>
    <xf numFmtId="0" fontId="36" fillId="5" borderId="21" xfId="0" applyFont="1" applyFill="1" applyBorder="1" applyAlignment="1">
      <alignment horizontal="center" vertical="center" wrapText="1"/>
    </xf>
    <xf numFmtId="0" fontId="36" fillId="23" borderId="21" xfId="0" applyFont="1" applyFill="1" applyBorder="1" applyAlignment="1">
      <alignment horizontal="center" vertical="center"/>
    </xf>
    <xf numFmtId="43" fontId="7" fillId="23" borderId="12" xfId="1" applyFont="1" applyFill="1" applyBorder="1" applyAlignment="1"/>
    <xf numFmtId="0" fontId="5" fillId="3" borderId="61" xfId="0" applyFont="1" applyFill="1" applyBorder="1" applyAlignment="1">
      <alignment horizontal="center" vertical="center" wrapText="1"/>
    </xf>
    <xf numFmtId="0" fontId="26" fillId="13" borderId="21" xfId="0" applyFont="1" applyFill="1" applyBorder="1" applyAlignment="1">
      <alignment horizontal="center" vertical="center" wrapText="1"/>
    </xf>
    <xf numFmtId="0" fontId="5" fillId="3" borderId="21" xfId="0" applyFont="1" applyFill="1" applyBorder="1" applyAlignment="1">
      <alignment horizontal="center" vertical="center" wrapText="1"/>
    </xf>
    <xf numFmtId="0" fontId="25" fillId="5" borderId="12" xfId="0" applyFont="1" applyFill="1" applyBorder="1" applyAlignment="1">
      <alignment horizontal="center" vertical="center" wrapText="1"/>
    </xf>
    <xf numFmtId="2" fontId="7" fillId="5" borderId="12" xfId="0" applyNumberFormat="1" applyFont="1" applyFill="1" applyBorder="1"/>
    <xf numFmtId="0" fontId="5" fillId="13" borderId="20" xfId="0" applyFont="1" applyFill="1" applyBorder="1" applyAlignment="1">
      <alignment horizontal="center" vertical="center" wrapText="1"/>
    </xf>
    <xf numFmtId="0" fontId="5" fillId="13" borderId="61" xfId="0" applyFont="1" applyFill="1" applyBorder="1" applyAlignment="1">
      <alignment horizontal="center" vertical="center" wrapText="1"/>
    </xf>
    <xf numFmtId="43" fontId="7" fillId="13" borderId="10" xfId="1" applyFont="1" applyFill="1" applyBorder="1" applyAlignment="1">
      <alignment horizontal="center"/>
    </xf>
    <xf numFmtId="43" fontId="7" fillId="13" borderId="13" xfId="1" applyFont="1" applyFill="1" applyBorder="1" applyAlignment="1">
      <alignment horizontal="center"/>
    </xf>
    <xf numFmtId="43" fontId="6" fillId="13" borderId="10" xfId="1" applyFont="1" applyFill="1" applyBorder="1" applyAlignment="1">
      <alignment horizontal="center" vertical="center"/>
    </xf>
    <xf numFmtId="0" fontId="5" fillId="13" borderId="21" xfId="0" applyFont="1" applyFill="1" applyBorder="1" applyAlignment="1">
      <alignment horizontal="center" vertical="center" wrapText="1"/>
    </xf>
    <xf numFmtId="0" fontId="5" fillId="13" borderId="21" xfId="0" applyFont="1" applyFill="1" applyBorder="1" applyAlignment="1">
      <alignment horizontal="center" vertical="center"/>
    </xf>
    <xf numFmtId="43" fontId="7" fillId="13" borderId="12" xfId="1" applyFont="1" applyFill="1" applyBorder="1" applyAlignment="1">
      <alignment horizontal="center"/>
    </xf>
    <xf numFmtId="0" fontId="7" fillId="13" borderId="12" xfId="0" applyFont="1" applyFill="1" applyBorder="1" applyAlignment="1">
      <alignment horizontal="center"/>
    </xf>
    <xf numFmtId="43" fontId="7" fillId="13" borderId="63" xfId="1" applyFont="1" applyFill="1" applyBorder="1" applyAlignment="1">
      <alignment horizontal="center"/>
    </xf>
    <xf numFmtId="43" fontId="6" fillId="13" borderId="12" xfId="1" applyFont="1" applyFill="1" applyBorder="1" applyAlignment="1">
      <alignment horizontal="center" vertical="center"/>
    </xf>
    <xf numFmtId="0" fontId="33" fillId="20" borderId="105" xfId="0" applyFont="1" applyFill="1" applyBorder="1" applyAlignment="1">
      <alignment horizontal="center" vertical="center" wrapText="1"/>
    </xf>
    <xf numFmtId="2" fontId="25" fillId="5" borderId="106" xfId="0" applyNumberFormat="1" applyFont="1" applyFill="1" applyBorder="1" applyAlignment="1">
      <alignment horizontal="center" vertical="center" wrapText="1"/>
    </xf>
    <xf numFmtId="0" fontId="25" fillId="20" borderId="151" xfId="0" applyFont="1" applyFill="1" applyBorder="1" applyAlignment="1">
      <alignment horizontal="center" vertical="center" wrapText="1"/>
    </xf>
    <xf numFmtId="0" fontId="33" fillId="5" borderId="151" xfId="0" applyFont="1" applyFill="1" applyBorder="1" applyAlignment="1">
      <alignment horizontal="center" vertical="center" wrapText="1"/>
    </xf>
    <xf numFmtId="0" fontId="6" fillId="24" borderId="12" xfId="0" applyFont="1" applyFill="1" applyBorder="1" applyAlignment="1">
      <alignment vertical="center"/>
    </xf>
    <xf numFmtId="43" fontId="19" fillId="12" borderId="21" xfId="1" applyFont="1" applyFill="1" applyBorder="1" applyAlignment="1">
      <alignment horizontal="center" vertical="center"/>
    </xf>
    <xf numFmtId="0" fontId="25" fillId="25" borderId="12" xfId="0" applyFont="1" applyFill="1" applyBorder="1" applyAlignment="1">
      <alignment horizontal="center" vertical="center" wrapText="1"/>
    </xf>
    <xf numFmtId="2" fontId="6" fillId="25" borderId="12" xfId="0" applyNumberFormat="1" applyFont="1" applyFill="1" applyBorder="1"/>
    <xf numFmtId="43" fontId="6" fillId="25" borderId="12" xfId="1" applyFont="1" applyFill="1" applyBorder="1" applyAlignment="1">
      <alignment horizontal="center" vertical="center"/>
    </xf>
    <xf numFmtId="0" fontId="5" fillId="25" borderId="22" xfId="0" applyFont="1" applyFill="1" applyBorder="1" applyAlignment="1">
      <alignment horizontal="center" vertical="center"/>
    </xf>
    <xf numFmtId="43" fontId="7" fillId="25" borderId="19" xfId="1" applyFont="1" applyFill="1" applyBorder="1" applyAlignment="1">
      <alignment horizontal="center"/>
    </xf>
    <xf numFmtId="0" fontId="5" fillId="25" borderId="111" xfId="0" applyFont="1" applyFill="1" applyBorder="1" applyAlignment="1">
      <alignment horizontal="center" vertical="center"/>
    </xf>
    <xf numFmtId="43" fontId="6" fillId="25" borderId="99" xfId="1" applyFont="1" applyFill="1" applyBorder="1" applyAlignment="1">
      <alignment horizontal="center"/>
    </xf>
    <xf numFmtId="43" fontId="6" fillId="25" borderId="138" xfId="1" applyFont="1" applyFill="1" applyBorder="1" applyAlignment="1">
      <alignment horizontal="center" vertical="center"/>
    </xf>
    <xf numFmtId="0" fontId="5" fillId="25" borderId="21" xfId="0" applyFont="1" applyFill="1" applyBorder="1" applyAlignment="1">
      <alignment horizontal="center" vertical="center"/>
    </xf>
    <xf numFmtId="2" fontId="7" fillId="25" borderId="12" xfId="0" applyNumberFormat="1" applyFont="1" applyFill="1" applyBorder="1" applyAlignment="1">
      <alignment horizontal="center"/>
    </xf>
    <xf numFmtId="0" fontId="6" fillId="25" borderId="12" xfId="0" applyFont="1" applyFill="1" applyBorder="1" applyAlignment="1">
      <alignment horizontal="center" vertical="center"/>
    </xf>
    <xf numFmtId="0" fontId="5" fillId="11" borderId="152" xfId="0" applyFont="1" applyFill="1" applyBorder="1" applyAlignment="1">
      <alignment horizontal="center"/>
    </xf>
    <xf numFmtId="0" fontId="5" fillId="25" borderId="12" xfId="0" applyFont="1" applyFill="1" applyBorder="1" applyAlignment="1">
      <alignment horizontal="center" vertical="center" wrapText="1"/>
    </xf>
    <xf numFmtId="43" fontId="7" fillId="25" borderId="12" xfId="1" applyFont="1" applyFill="1" applyBorder="1" applyAlignment="1">
      <alignment horizontal="center"/>
    </xf>
    <xf numFmtId="0" fontId="5" fillId="11" borderId="21" xfId="0" applyFont="1" applyFill="1" applyBorder="1" applyAlignment="1">
      <alignment horizontal="center" vertical="center" wrapText="1"/>
    </xf>
    <xf numFmtId="2" fontId="6" fillId="26" borderId="12" xfId="0" applyNumberFormat="1" applyFont="1" applyFill="1" applyBorder="1" applyAlignment="1">
      <alignment horizontal="center" vertical="center"/>
    </xf>
    <xf numFmtId="43" fontId="6" fillId="26" borderId="12" xfId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 wrapText="1"/>
    </xf>
    <xf numFmtId="2" fontId="7" fillId="5" borderId="24" xfId="0" applyNumberFormat="1" applyFont="1" applyFill="1" applyBorder="1" applyAlignment="1">
      <alignment horizontal="center"/>
    </xf>
    <xf numFmtId="2" fontId="7" fillId="5" borderId="12" xfId="0" applyNumberFormat="1" applyFont="1" applyFill="1" applyBorder="1" applyAlignment="1">
      <alignment horizontal="center"/>
    </xf>
    <xf numFmtId="168" fontId="13" fillId="5" borderId="12" xfId="0" applyNumberFormat="1" applyFont="1" applyFill="1" applyBorder="1" applyAlignment="1"/>
    <xf numFmtId="0" fontId="5" fillId="0" borderId="16" xfId="0" applyFont="1" applyBorder="1" applyAlignment="1">
      <alignment horizontal="center"/>
    </xf>
    <xf numFmtId="0" fontId="6" fillId="0" borderId="16" xfId="0" applyFont="1" applyBorder="1" applyAlignment="1">
      <alignment horizontal="center" vertical="center" wrapText="1"/>
    </xf>
    <xf numFmtId="43" fontId="7" fillId="0" borderId="16" xfId="1" applyFont="1" applyFill="1" applyBorder="1" applyAlignment="1">
      <alignment horizontal="center"/>
    </xf>
    <xf numFmtId="43" fontId="6" fillId="0" borderId="153" xfId="1" applyFont="1" applyFill="1" applyBorder="1" applyAlignment="1">
      <alignment horizontal="center" vertical="center"/>
    </xf>
    <xf numFmtId="0" fontId="5" fillId="24" borderId="119" xfId="0" applyFont="1" applyFill="1" applyBorder="1" applyAlignment="1">
      <alignment horizontal="center"/>
    </xf>
    <xf numFmtId="0" fontId="5" fillId="5" borderId="12" xfId="0" applyFont="1" applyFill="1" applyBorder="1" applyAlignment="1">
      <alignment vertical="center"/>
    </xf>
    <xf numFmtId="2" fontId="5" fillId="23" borderId="12" xfId="0" applyNumberFormat="1" applyFont="1" applyFill="1" applyBorder="1" applyAlignment="1">
      <alignment vertical="center"/>
    </xf>
    <xf numFmtId="2" fontId="0" fillId="24" borderId="12" xfId="0" applyNumberFormat="1" applyFill="1" applyBorder="1" applyAlignment="1">
      <alignment horizontal="center"/>
    </xf>
    <xf numFmtId="0" fontId="5" fillId="25" borderId="119" xfId="0" applyFont="1" applyFill="1" applyBorder="1" applyAlignment="1">
      <alignment horizontal="center"/>
    </xf>
    <xf numFmtId="2" fontId="0" fillId="25" borderId="12" xfId="0" applyNumberFormat="1" applyFill="1" applyBorder="1" applyAlignment="1">
      <alignment horizontal="center"/>
    </xf>
    <xf numFmtId="2" fontId="5" fillId="25" borderId="12" xfId="0" applyNumberFormat="1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6" fillId="6" borderId="20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5" fillId="6" borderId="23" xfId="0" applyFont="1" applyFill="1" applyBorder="1" applyAlignment="1">
      <alignment horizontal="center" vertical="center" wrapText="1"/>
    </xf>
    <xf numFmtId="0" fontId="5" fillId="17" borderId="21" xfId="0" applyFont="1" applyFill="1" applyBorder="1" applyAlignment="1">
      <alignment horizontal="center" vertical="center" wrapText="1"/>
    </xf>
    <xf numFmtId="43" fontId="7" fillId="17" borderId="12" xfId="1" applyFont="1" applyFill="1" applyBorder="1" applyAlignment="1">
      <alignment horizontal="center"/>
    </xf>
    <xf numFmtId="43" fontId="7" fillId="17" borderId="63" xfId="1" applyFont="1" applyFill="1" applyBorder="1" applyAlignment="1">
      <alignment horizontal="center"/>
    </xf>
    <xf numFmtId="43" fontId="6" fillId="17" borderId="12" xfId="1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/>
    </xf>
    <xf numFmtId="0" fontId="7" fillId="15" borderId="23" xfId="0" applyFont="1" applyFill="1" applyBorder="1" applyAlignment="1">
      <alignment horizontal="center"/>
    </xf>
    <xf numFmtId="2" fontId="7" fillId="15" borderId="21" xfId="0" applyNumberFormat="1" applyFont="1" applyFill="1" applyBorder="1" applyAlignment="1">
      <alignment horizontal="center"/>
    </xf>
    <xf numFmtId="0" fontId="7" fillId="15" borderId="24" xfId="0" applyFont="1" applyFill="1" applyBorder="1" applyAlignment="1">
      <alignment horizontal="center"/>
    </xf>
    <xf numFmtId="2" fontId="7" fillId="15" borderId="12" xfId="0" applyNumberFormat="1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7" fillId="15" borderId="125" xfId="0" applyFont="1" applyFill="1" applyBorder="1" applyAlignment="1">
      <alignment horizontal="center"/>
    </xf>
    <xf numFmtId="0" fontId="7" fillId="15" borderId="63" xfId="0" applyFont="1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43" fontId="28" fillId="15" borderId="123" xfId="1" applyFont="1" applyFill="1" applyBorder="1" applyAlignment="1">
      <alignment horizontal="center" vertical="center"/>
    </xf>
    <xf numFmtId="1" fontId="0" fillId="15" borderId="12" xfId="0" applyNumberFormat="1" applyFill="1" applyBorder="1" applyAlignment="1">
      <alignment horizontal="center"/>
    </xf>
    <xf numFmtId="2" fontId="0" fillId="15" borderId="12" xfId="0" applyNumberFormat="1" applyFill="1" applyBorder="1" applyAlignment="1">
      <alignment horizontal="center"/>
    </xf>
    <xf numFmtId="0" fontId="0" fillId="15" borderId="125" xfId="0" applyFill="1" applyBorder="1" applyAlignment="1">
      <alignment horizontal="center"/>
    </xf>
    <xf numFmtId="0" fontId="1" fillId="15" borderId="21" xfId="0" applyFont="1" applyFill="1" applyBorder="1" applyAlignment="1">
      <alignment horizontal="center"/>
    </xf>
    <xf numFmtId="0" fontId="1" fillId="15" borderId="12" xfId="0" applyFont="1" applyFill="1" applyBorder="1" applyAlignment="1">
      <alignment horizontal="center"/>
    </xf>
    <xf numFmtId="0" fontId="1" fillId="15" borderId="125" xfId="0" applyFont="1" applyFill="1" applyBorder="1" applyAlignment="1">
      <alignment horizontal="center"/>
    </xf>
    <xf numFmtId="2" fontId="9" fillId="15" borderId="12" xfId="0" applyNumberFormat="1" applyFont="1" applyFill="1" applyBorder="1" applyAlignment="1">
      <alignment horizontal="center" vertical="center"/>
    </xf>
    <xf numFmtId="2" fontId="9" fillId="15" borderId="63" xfId="0" applyNumberFormat="1" applyFont="1" applyFill="1" applyBorder="1" applyAlignment="1">
      <alignment horizontal="center" vertical="center"/>
    </xf>
    <xf numFmtId="0" fontId="0" fillId="15" borderId="23" xfId="0" applyFill="1" applyBorder="1" applyAlignment="1">
      <alignment horizontal="center"/>
    </xf>
    <xf numFmtId="43" fontId="16" fillId="15" borderId="88" xfId="0" applyNumberFormat="1" applyFont="1" applyFill="1" applyBorder="1"/>
    <xf numFmtId="0" fontId="0" fillId="15" borderId="24" xfId="0" applyFill="1" applyBorder="1" applyAlignment="1">
      <alignment horizontal="center"/>
    </xf>
    <xf numFmtId="0" fontId="0" fillId="15" borderId="63" xfId="0" applyFill="1" applyBorder="1" applyAlignment="1">
      <alignment horizontal="center"/>
    </xf>
    <xf numFmtId="0" fontId="0" fillId="15" borderId="61" xfId="0" applyFill="1" applyBorder="1" applyAlignment="1">
      <alignment horizontal="center"/>
    </xf>
    <xf numFmtId="0" fontId="0" fillId="15" borderId="10" xfId="0" applyFill="1" applyBorder="1" applyAlignment="1">
      <alignment horizontal="center"/>
    </xf>
    <xf numFmtId="0" fontId="0" fillId="15" borderId="13" xfId="0" applyFill="1" applyBorder="1" applyAlignment="1">
      <alignment horizontal="center"/>
    </xf>
    <xf numFmtId="2" fontId="9" fillId="15" borderId="21" xfId="0" applyNumberFormat="1" applyFont="1" applyFill="1" applyBorder="1" applyAlignment="1">
      <alignment horizontal="center" vertical="center"/>
    </xf>
    <xf numFmtId="43" fontId="19" fillId="5" borderId="21" xfId="1" applyFont="1" applyFill="1" applyBorder="1" applyAlignment="1">
      <alignment horizontal="center" vertical="center"/>
    </xf>
    <xf numFmtId="2" fontId="9" fillId="5" borderId="21" xfId="0" applyNumberFormat="1" applyFont="1" applyFill="1" applyBorder="1" applyAlignment="1">
      <alignment horizontal="center" vertical="center"/>
    </xf>
    <xf numFmtId="0" fontId="25" fillId="17" borderId="114" xfId="0" applyFont="1" applyFill="1" applyBorder="1" applyAlignment="1">
      <alignment horizontal="center" vertical="center" wrapText="1"/>
    </xf>
    <xf numFmtId="0" fontId="33" fillId="17" borderId="2" xfId="0" applyFont="1" applyFill="1" applyBorder="1" applyAlignment="1">
      <alignment horizontal="center" wrapText="1"/>
    </xf>
    <xf numFmtId="0" fontId="4" fillId="10" borderId="32" xfId="0" applyFont="1" applyFill="1" applyBorder="1" applyAlignment="1"/>
    <xf numFmtId="0" fontId="33" fillId="5" borderId="120" xfId="0" applyFont="1" applyFill="1" applyBorder="1" applyAlignment="1">
      <alignment horizontal="center" vertical="center" wrapText="1"/>
    </xf>
    <xf numFmtId="0" fontId="1" fillId="5" borderId="61" xfId="0" applyFont="1" applyFill="1" applyBorder="1" applyAlignment="1">
      <alignment horizontal="center"/>
    </xf>
    <xf numFmtId="43" fontId="28" fillId="5" borderId="154" xfId="1" applyFont="1" applyFill="1" applyBorder="1" applyAlignment="1">
      <alignment horizontal="center" vertical="center"/>
    </xf>
    <xf numFmtId="0" fontId="33" fillId="17" borderId="21" xfId="0" applyFont="1" applyFill="1" applyBorder="1" applyAlignment="1">
      <alignment horizontal="center" vertical="center" wrapText="1"/>
    </xf>
    <xf numFmtId="43" fontId="28" fillId="15" borderId="12" xfId="1" applyFont="1" applyFill="1" applyBorder="1" applyAlignment="1">
      <alignment horizontal="center" vertical="center"/>
    </xf>
    <xf numFmtId="2" fontId="1" fillId="25" borderId="12" xfId="0" applyNumberFormat="1" applyFont="1" applyFill="1" applyBorder="1" applyAlignment="1">
      <alignment horizontal="center"/>
    </xf>
    <xf numFmtId="0" fontId="33" fillId="17" borderId="61" xfId="0" applyFont="1" applyFill="1" applyBorder="1" applyAlignment="1">
      <alignment horizontal="center" vertical="center" wrapText="1"/>
    </xf>
    <xf numFmtId="0" fontId="26" fillId="15" borderId="152" xfId="0" applyFont="1" applyFill="1" applyBorder="1" applyAlignment="1">
      <alignment horizontal="center" vertical="center" wrapText="1"/>
    </xf>
    <xf numFmtId="2" fontId="1" fillId="25" borderId="21" xfId="0" applyNumberFormat="1" applyFont="1" applyFill="1" applyBorder="1" applyAlignment="1">
      <alignment horizontal="center"/>
    </xf>
    <xf numFmtId="0" fontId="26" fillId="25" borderId="12" xfId="0" applyFont="1" applyFill="1" applyBorder="1" applyAlignment="1">
      <alignment horizontal="center" vertical="center" wrapText="1"/>
    </xf>
    <xf numFmtId="0" fontId="5" fillId="8" borderId="23" xfId="0" applyFont="1" applyFill="1" applyBorder="1" applyAlignment="1">
      <alignment horizontal="center" vertical="center" wrapText="1"/>
    </xf>
    <xf numFmtId="0" fontId="0" fillId="8" borderId="12" xfId="0" applyFill="1" applyBorder="1" applyAlignment="1">
      <alignment wrapText="1"/>
    </xf>
    <xf numFmtId="0" fontId="6" fillId="22" borderId="12" xfId="0" applyFont="1" applyFill="1" applyBorder="1" applyAlignment="1">
      <alignment horizontal="center" vertical="center" wrapText="1"/>
    </xf>
    <xf numFmtId="0" fontId="7" fillId="8" borderId="24" xfId="0" applyFont="1" applyFill="1" applyBorder="1" applyAlignment="1">
      <alignment horizontal="center"/>
    </xf>
    <xf numFmtId="0" fontId="7" fillId="8" borderId="124" xfId="0" applyFont="1" applyFill="1" applyBorder="1" applyAlignment="1">
      <alignment horizontal="center"/>
    </xf>
    <xf numFmtId="0" fontId="6" fillId="22" borderId="155" xfId="0" applyFont="1" applyFill="1" applyBorder="1" applyAlignment="1">
      <alignment horizontal="center" vertical="center"/>
    </xf>
    <xf numFmtId="43" fontId="6" fillId="22" borderId="12" xfId="1" applyFont="1" applyFill="1" applyBorder="1" applyAlignment="1">
      <alignment horizontal="center" vertical="center"/>
    </xf>
    <xf numFmtId="0" fontId="7" fillId="22" borderId="12" xfId="0" applyFont="1" applyFill="1" applyBorder="1"/>
    <xf numFmtId="0" fontId="6" fillId="22" borderId="12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2" fontId="6" fillId="11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34" fillId="24" borderId="21" xfId="0" applyNumberFormat="1" applyFont="1" applyFill="1" applyBorder="1" applyAlignment="1">
      <alignment horizontal="center"/>
    </xf>
    <xf numFmtId="0" fontId="1" fillId="24" borderId="21" xfId="0" applyFont="1" applyFill="1" applyBorder="1" applyAlignment="1">
      <alignment horizontal="center"/>
    </xf>
    <xf numFmtId="2" fontId="34" fillId="24" borderId="12" xfId="0" applyNumberFormat="1" applyFont="1" applyFill="1" applyBorder="1" applyAlignment="1">
      <alignment horizontal="center"/>
    </xf>
    <xf numFmtId="0" fontId="1" fillId="24" borderId="12" xfId="0" applyFont="1" applyFill="1" applyBorder="1" applyAlignment="1">
      <alignment horizontal="center"/>
    </xf>
    <xf numFmtId="0" fontId="34" fillId="24" borderId="12" xfId="0" applyFont="1" applyFill="1" applyBorder="1" applyAlignment="1">
      <alignment horizontal="center"/>
    </xf>
    <xf numFmtId="0" fontId="34" fillId="24" borderId="125" xfId="0" applyFont="1" applyFill="1" applyBorder="1" applyAlignment="1">
      <alignment horizontal="center"/>
    </xf>
    <xf numFmtId="0" fontId="1" fillId="24" borderId="125" xfId="0" applyFont="1" applyFill="1" applyBorder="1" applyAlignment="1">
      <alignment horizontal="center"/>
    </xf>
    <xf numFmtId="43" fontId="35" fillId="24" borderId="123" xfId="1" applyFont="1" applyFill="1" applyBorder="1" applyAlignment="1">
      <alignment horizontal="center" vertical="center"/>
    </xf>
    <xf numFmtId="43" fontId="28" fillId="24" borderId="123" xfId="1" applyFont="1" applyFill="1" applyBorder="1" applyAlignment="1">
      <alignment horizontal="center" vertical="center"/>
    </xf>
    <xf numFmtId="2" fontId="1" fillId="15" borderId="21" xfId="0" applyNumberFormat="1" applyFont="1" applyFill="1" applyBorder="1" applyAlignment="1">
      <alignment horizontal="center"/>
    </xf>
    <xf numFmtId="2" fontId="7" fillId="15" borderId="61" xfId="0" applyNumberFormat="1" applyFont="1" applyFill="1" applyBorder="1" applyAlignment="1">
      <alignment horizontal="center"/>
    </xf>
    <xf numFmtId="2" fontId="7" fillId="15" borderId="10" xfId="0" applyNumberFormat="1" applyFont="1" applyFill="1" applyBorder="1" applyAlignment="1">
      <alignment horizontal="center"/>
    </xf>
    <xf numFmtId="0" fontId="33" fillId="17" borderId="120" xfId="0" applyFont="1" applyFill="1" applyBorder="1" applyAlignment="1">
      <alignment horizontal="center" vertical="center" wrapText="1"/>
    </xf>
    <xf numFmtId="0" fontId="19" fillId="17" borderId="120" xfId="0" applyFont="1" applyFill="1" applyBorder="1" applyAlignment="1">
      <alignment horizontal="center" vertical="center" wrapText="1"/>
    </xf>
    <xf numFmtId="2" fontId="1" fillId="15" borderId="12" xfId="0" applyNumberFormat="1" applyFont="1" applyFill="1" applyBorder="1" applyAlignment="1">
      <alignment horizontal="center"/>
    </xf>
    <xf numFmtId="0" fontId="6" fillId="6" borderId="23" xfId="0" applyFont="1" applyFill="1" applyBorder="1" applyAlignment="1">
      <alignment horizontal="center" vertical="center" wrapText="1"/>
    </xf>
    <xf numFmtId="43" fontId="7" fillId="6" borderId="24" xfId="1" applyFont="1" applyFill="1" applyBorder="1" applyAlignment="1">
      <alignment horizontal="center"/>
    </xf>
    <xf numFmtId="43" fontId="7" fillId="6" borderId="124" xfId="1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 vertical="center" wrapText="1"/>
    </xf>
    <xf numFmtId="0" fontId="7" fillId="5" borderId="12" xfId="1" applyNumberFormat="1" applyFont="1" applyFill="1" applyBorder="1" applyAlignment="1">
      <alignment horizontal="center"/>
    </xf>
    <xf numFmtId="0" fontId="7" fillId="5" borderId="24" xfId="1" applyNumberFormat="1" applyFont="1" applyFill="1" applyBorder="1" applyAlignment="1">
      <alignment horizontal="center"/>
    </xf>
    <xf numFmtId="2" fontId="7" fillId="23" borderId="12" xfId="0" applyNumberFormat="1" applyFont="1" applyFill="1" applyBorder="1" applyAlignment="1">
      <alignment horizontal="right"/>
    </xf>
    <xf numFmtId="43" fontId="7" fillId="23" borderId="12" xfId="1" applyFont="1" applyFill="1" applyBorder="1" applyAlignment="1">
      <alignment horizontal="right"/>
    </xf>
    <xf numFmtId="0" fontId="4" fillId="0" borderId="0" xfId="0" applyFont="1" applyAlignment="1">
      <alignment horizontal="center"/>
    </xf>
    <xf numFmtId="0" fontId="5" fillId="11" borderId="29" xfId="0" applyFont="1" applyFill="1" applyBorder="1" applyAlignment="1">
      <alignment horizontal="center"/>
    </xf>
    <xf numFmtId="43" fontId="7" fillId="24" borderId="10" xfId="1" applyFont="1" applyFill="1" applyBorder="1" applyAlignment="1">
      <alignment horizontal="center"/>
    </xf>
    <xf numFmtId="43" fontId="7" fillId="24" borderId="12" xfId="1" applyFont="1" applyFill="1" applyBorder="1" applyAlignment="1">
      <alignment horizontal="center"/>
    </xf>
    <xf numFmtId="43" fontId="7" fillId="24" borderId="63" xfId="1" applyFont="1" applyFill="1" applyBorder="1" applyAlignment="1">
      <alignment horizontal="center"/>
    </xf>
    <xf numFmtId="43" fontId="6" fillId="24" borderId="12" xfId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4" fillId="0" borderId="0" xfId="0" applyFont="1"/>
    <xf numFmtId="0" fontId="5" fillId="11" borderId="29" xfId="0" applyFont="1" applyFill="1" applyBorder="1" applyAlignment="1">
      <alignment horizontal="center"/>
    </xf>
    <xf numFmtId="2" fontId="7" fillId="13" borderId="21" xfId="0" applyNumberFormat="1" applyFont="1" applyFill="1" applyBorder="1" applyAlignment="1">
      <alignment horizontal="center"/>
    </xf>
    <xf numFmtId="2" fontId="7" fillId="13" borderId="11" xfId="0" applyNumberFormat="1" applyFont="1" applyFill="1" applyBorder="1" applyAlignment="1">
      <alignment horizontal="center"/>
    </xf>
    <xf numFmtId="2" fontId="7" fillId="13" borderId="62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43" fontId="7" fillId="23" borderId="12" xfId="0" applyNumberFormat="1" applyFont="1" applyFill="1" applyBorder="1" applyAlignment="1">
      <alignment horizontal="center"/>
    </xf>
    <xf numFmtId="0" fontId="0" fillId="24" borderId="0" xfId="0" applyFill="1"/>
    <xf numFmtId="1" fontId="37" fillId="13" borderId="1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28" xfId="0" applyFont="1" applyBorder="1" applyAlignment="1">
      <alignment horizontal="center"/>
    </xf>
    <xf numFmtId="0" fontId="6" fillId="10" borderId="23" xfId="0" applyFont="1" applyFill="1" applyBorder="1" applyAlignment="1">
      <alignment horizontal="center" vertical="center" wrapText="1"/>
    </xf>
    <xf numFmtId="43" fontId="7" fillId="10" borderId="24" xfId="1" applyFont="1" applyFill="1" applyBorder="1" applyAlignment="1">
      <alignment horizontal="center"/>
    </xf>
    <xf numFmtId="43" fontId="7" fillId="10" borderId="124" xfId="1" applyFont="1" applyFill="1" applyBorder="1" applyAlignment="1">
      <alignment horizontal="center"/>
    </xf>
    <xf numFmtId="43" fontId="7" fillId="5" borderId="24" xfId="1" applyFont="1" applyFill="1" applyBorder="1" applyAlignment="1">
      <alignment horizontal="center"/>
    </xf>
    <xf numFmtId="0" fontId="0" fillId="5" borderId="24" xfId="0" applyFill="1" applyBorder="1" applyAlignment="1">
      <alignment horizontal="center"/>
    </xf>
    <xf numFmtId="43" fontId="7" fillId="5" borderId="124" xfId="1" applyFont="1" applyFill="1" applyBorder="1" applyAlignment="1">
      <alignment horizontal="center"/>
    </xf>
    <xf numFmtId="43" fontId="6" fillId="5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4" fillId="0" borderId="0" xfId="0" applyFont="1"/>
    <xf numFmtId="0" fontId="5" fillId="11" borderId="29" xfId="0" applyFont="1" applyFill="1" applyBorder="1" applyAlignment="1">
      <alignment horizontal="center"/>
    </xf>
    <xf numFmtId="2" fontId="7" fillId="6" borderId="11" xfId="0" applyNumberFormat="1" applyFont="1" applyFill="1" applyBorder="1" applyAlignment="1">
      <alignment horizontal="center"/>
    </xf>
    <xf numFmtId="2" fontId="7" fillId="17" borderId="11" xfId="0" applyNumberFormat="1" applyFont="1" applyFill="1" applyBorder="1" applyAlignment="1">
      <alignment horizontal="center"/>
    </xf>
    <xf numFmtId="2" fontId="7" fillId="6" borderId="62" xfId="0" applyNumberFormat="1" applyFont="1" applyFill="1" applyBorder="1" applyAlignment="1">
      <alignment horizontal="center"/>
    </xf>
    <xf numFmtId="2" fontId="7" fillId="10" borderId="12" xfId="1" applyNumberFormat="1" applyFont="1" applyFill="1" applyBorder="1" applyAlignment="1">
      <alignment horizontal="center"/>
    </xf>
    <xf numFmtId="2" fontId="7" fillId="17" borderId="24" xfId="1" applyNumberFormat="1" applyFont="1" applyFill="1" applyBorder="1" applyAlignment="1">
      <alignment horizontal="center"/>
    </xf>
    <xf numFmtId="2" fontId="6" fillId="17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17" borderId="24" xfId="0" applyFont="1" applyFill="1" applyBorder="1" applyAlignment="1">
      <alignment horizontal="center" vertical="center"/>
    </xf>
    <xf numFmtId="2" fontId="7" fillId="13" borderId="12" xfId="0" applyNumberFormat="1" applyFont="1" applyFill="1" applyBorder="1" applyAlignment="1">
      <alignment horizontal="center"/>
    </xf>
    <xf numFmtId="0" fontId="5" fillId="23" borderId="12" xfId="0" applyFont="1" applyFill="1" applyBorder="1" applyAlignment="1">
      <alignment horizontal="center" vertical="center" wrapText="1"/>
    </xf>
    <xf numFmtId="43" fontId="6" fillId="5" borderId="24" xfId="0" applyNumberFormat="1" applyFont="1" applyFill="1" applyBorder="1" applyAlignment="1">
      <alignment horizontal="center" vertical="center"/>
    </xf>
    <xf numFmtId="2" fontId="11" fillId="25" borderId="1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4" fillId="0" borderId="0" xfId="0" applyFont="1"/>
    <xf numFmtId="0" fontId="5" fillId="11" borderId="29" xfId="0" applyFont="1" applyFill="1" applyBorder="1" applyAlignment="1">
      <alignment horizontal="center"/>
    </xf>
    <xf numFmtId="2" fontId="7" fillId="6" borderId="12" xfId="1" applyNumberFormat="1" applyFont="1" applyFill="1" applyBorder="1" applyAlignment="1">
      <alignment horizontal="center"/>
    </xf>
    <xf numFmtId="2" fontId="7" fillId="17" borderId="12" xfId="1" applyNumberFormat="1" applyFont="1" applyFill="1" applyBorder="1" applyAlignment="1">
      <alignment horizontal="center"/>
    </xf>
    <xf numFmtId="0" fontId="0" fillId="24" borderId="24" xfId="0" applyFill="1" applyBorder="1" applyAlignment="1">
      <alignment horizontal="center"/>
    </xf>
    <xf numFmtId="0" fontId="38" fillId="8" borderId="2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4" fillId="0" borderId="0" xfId="0" applyFont="1"/>
    <xf numFmtId="0" fontId="5" fillId="11" borderId="29" xfId="0" applyFont="1" applyFill="1" applyBorder="1" applyAlignment="1">
      <alignment horizontal="center"/>
    </xf>
    <xf numFmtId="0" fontId="17" fillId="23" borderId="2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55" xfId="0" applyFont="1" applyBorder="1" applyAlignment="1">
      <alignment horizontal="center"/>
    </xf>
    <xf numFmtId="0" fontId="5" fillId="0" borderId="56" xfId="0" applyFont="1" applyBorder="1" applyAlignment="1">
      <alignment horizontal="center"/>
    </xf>
    <xf numFmtId="0" fontId="5" fillId="0" borderId="57" xfId="0" applyFont="1" applyBorder="1" applyAlignment="1">
      <alignment horizont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/>
    </xf>
    <xf numFmtId="0" fontId="5" fillId="0" borderId="76" xfId="0" applyFont="1" applyBorder="1" applyAlignment="1">
      <alignment horizontal="center"/>
    </xf>
    <xf numFmtId="0" fontId="5" fillId="0" borderId="91" xfId="0" applyFont="1" applyBorder="1" applyAlignment="1">
      <alignment horizontal="center"/>
    </xf>
    <xf numFmtId="0" fontId="5" fillId="0" borderId="92" xfId="0" applyFont="1" applyBorder="1" applyAlignment="1">
      <alignment horizontal="center"/>
    </xf>
    <xf numFmtId="0" fontId="5" fillId="0" borderId="38" xfId="0" applyFont="1" applyBorder="1" applyAlignment="1">
      <alignment horizontal="center"/>
    </xf>
    <xf numFmtId="0" fontId="5" fillId="0" borderId="93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95" xfId="0" applyFont="1" applyBorder="1" applyAlignment="1">
      <alignment horizontal="center"/>
    </xf>
    <xf numFmtId="0" fontId="5" fillId="0" borderId="96" xfId="0" applyFont="1" applyBorder="1" applyAlignment="1">
      <alignment horizontal="center"/>
    </xf>
    <xf numFmtId="0" fontId="5" fillId="0" borderId="70" xfId="0" applyFont="1" applyBorder="1" applyAlignment="1">
      <alignment horizontal="center" vertical="center"/>
    </xf>
    <xf numFmtId="0" fontId="5" fillId="0" borderId="71" xfId="0" applyFont="1" applyBorder="1" applyAlignment="1">
      <alignment horizontal="center" vertical="center"/>
    </xf>
    <xf numFmtId="0" fontId="5" fillId="0" borderId="78" xfId="0" applyFont="1" applyBorder="1" applyAlignment="1">
      <alignment horizontal="center"/>
    </xf>
    <xf numFmtId="0" fontId="5" fillId="0" borderId="79" xfId="0" applyFont="1" applyBorder="1" applyAlignment="1">
      <alignment horizontal="center"/>
    </xf>
    <xf numFmtId="0" fontId="5" fillId="0" borderId="81" xfId="0" applyFont="1" applyBorder="1" applyAlignment="1">
      <alignment horizontal="center"/>
    </xf>
    <xf numFmtId="0" fontId="5" fillId="0" borderId="82" xfId="0" applyFont="1" applyBorder="1" applyAlignment="1">
      <alignment horizontal="center"/>
    </xf>
    <xf numFmtId="0" fontId="5" fillId="0" borderId="83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0" fontId="5" fillId="0" borderId="36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84" xfId="0" applyFont="1" applyBorder="1" applyAlignment="1">
      <alignment horizontal="center"/>
    </xf>
    <xf numFmtId="0" fontId="5" fillId="0" borderId="8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65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44" xfId="0" applyFont="1" applyBorder="1" applyAlignment="1">
      <alignment horizontal="center"/>
    </xf>
    <xf numFmtId="0" fontId="5" fillId="0" borderId="51" xfId="0" applyFont="1" applyBorder="1" applyAlignment="1">
      <alignment horizontal="center" vertical="center"/>
    </xf>
    <xf numFmtId="0" fontId="5" fillId="0" borderId="52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35" xfId="0" applyFont="1" applyBorder="1" applyAlignment="1">
      <alignment horizontal="center"/>
    </xf>
    <xf numFmtId="0" fontId="5" fillId="0" borderId="60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8" fillId="6" borderId="28" xfId="0" applyFont="1" applyFill="1" applyBorder="1" applyAlignment="1">
      <alignment horizontal="center"/>
    </xf>
    <xf numFmtId="0" fontId="8" fillId="6" borderId="29" xfId="0" applyFont="1" applyFill="1" applyBorder="1" applyAlignment="1">
      <alignment horizontal="center"/>
    </xf>
    <xf numFmtId="0" fontId="8" fillId="6" borderId="36" xfId="0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4" fillId="8" borderId="15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4" fillId="9" borderId="37" xfId="0" applyFont="1" applyFill="1" applyBorder="1" applyAlignment="1">
      <alignment horizontal="center"/>
    </xf>
    <xf numFmtId="0" fontId="4" fillId="9" borderId="38" xfId="0" applyFont="1" applyFill="1" applyBorder="1" applyAlignment="1">
      <alignment horizontal="center"/>
    </xf>
    <xf numFmtId="0" fontId="4" fillId="9" borderId="41" xfId="0" applyFont="1" applyFill="1" applyBorder="1" applyAlignment="1">
      <alignment horizontal="center"/>
    </xf>
    <xf numFmtId="0" fontId="4" fillId="10" borderId="1" xfId="0" applyFont="1" applyFill="1" applyBorder="1" applyAlignment="1">
      <alignment horizontal="center"/>
    </xf>
    <xf numFmtId="0" fontId="4" fillId="10" borderId="2" xfId="0" applyFont="1" applyFill="1" applyBorder="1" applyAlignment="1">
      <alignment horizontal="center"/>
    </xf>
    <xf numFmtId="0" fontId="4" fillId="11" borderId="1" xfId="0" applyFont="1" applyFill="1" applyBorder="1" applyAlignment="1">
      <alignment horizontal="center"/>
    </xf>
    <xf numFmtId="0" fontId="4" fillId="11" borderId="2" xfId="0" applyFont="1" applyFill="1" applyBorder="1" applyAlignment="1">
      <alignment horizontal="center"/>
    </xf>
    <xf numFmtId="0" fontId="4" fillId="11" borderId="1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17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5" xfId="0" applyFont="1" applyFill="1" applyBorder="1" applyAlignment="1">
      <alignment horizontal="center"/>
    </xf>
    <xf numFmtId="0" fontId="5" fillId="6" borderId="17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5" fillId="6" borderId="0" xfId="0" applyFont="1" applyFill="1" applyAlignment="1">
      <alignment horizontal="center"/>
    </xf>
    <xf numFmtId="0" fontId="5" fillId="6" borderId="16" xfId="0" applyFont="1" applyFill="1" applyBorder="1" applyAlignment="1">
      <alignment horizontal="center"/>
    </xf>
    <xf numFmtId="0" fontId="5" fillId="6" borderId="32" xfId="0" applyFont="1" applyFill="1" applyBorder="1" applyAlignment="1">
      <alignment horizontal="center"/>
    </xf>
    <xf numFmtId="0" fontId="5" fillId="6" borderId="33" xfId="0" applyFont="1" applyFill="1" applyBorder="1" applyAlignment="1">
      <alignment horizontal="center"/>
    </xf>
    <xf numFmtId="0" fontId="5" fillId="6" borderId="34" xfId="0" applyFont="1" applyFill="1" applyBorder="1" applyAlignment="1">
      <alignment horizontal="center"/>
    </xf>
    <xf numFmtId="0" fontId="5" fillId="8" borderId="4" xfId="0" applyFont="1" applyFill="1" applyBorder="1" applyAlignment="1">
      <alignment horizontal="center"/>
    </xf>
    <xf numFmtId="0" fontId="5" fillId="8" borderId="5" xfId="0" applyFont="1" applyFill="1" applyBorder="1" applyAlignment="1">
      <alignment horizontal="center"/>
    </xf>
    <xf numFmtId="0" fontId="5" fillId="8" borderId="0" xfId="0" applyFont="1" applyFill="1" applyAlignment="1">
      <alignment horizontal="center"/>
    </xf>
    <xf numFmtId="0" fontId="5" fillId="8" borderId="6" xfId="0" applyFont="1" applyFill="1" applyBorder="1" applyAlignment="1">
      <alignment horizontal="center"/>
    </xf>
    <xf numFmtId="0" fontId="5" fillId="8" borderId="16" xfId="0" applyFont="1" applyFill="1" applyBorder="1" applyAlignment="1">
      <alignment horizontal="center"/>
    </xf>
    <xf numFmtId="0" fontId="5" fillId="8" borderId="17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5" fillId="11" borderId="1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5" xfId="0" applyFont="1" applyFill="1" applyBorder="1" applyAlignment="1">
      <alignment horizontal="center"/>
    </xf>
    <xf numFmtId="0" fontId="5" fillId="11" borderId="17" xfId="0" applyFont="1" applyFill="1" applyBorder="1" applyAlignment="1">
      <alignment horizontal="center"/>
    </xf>
    <xf numFmtId="0" fontId="5" fillId="9" borderId="39" xfId="0" applyFont="1" applyFill="1" applyBorder="1" applyAlignment="1">
      <alignment horizontal="center"/>
    </xf>
    <xf numFmtId="0" fontId="5" fillId="9" borderId="40" xfId="0" applyFont="1" applyFill="1" applyBorder="1" applyAlignment="1">
      <alignment horizontal="center"/>
    </xf>
    <xf numFmtId="0" fontId="5" fillId="9" borderId="42" xfId="0" applyFont="1" applyFill="1" applyBorder="1" applyAlignment="1">
      <alignment horizontal="center"/>
    </xf>
    <xf numFmtId="0" fontId="5" fillId="9" borderId="43" xfId="0" applyFont="1" applyFill="1" applyBorder="1" applyAlignment="1">
      <alignment horizontal="center"/>
    </xf>
    <xf numFmtId="0" fontId="5" fillId="9" borderId="18" xfId="0" applyFont="1" applyFill="1" applyBorder="1" applyAlignment="1">
      <alignment horizontal="center"/>
    </xf>
    <xf numFmtId="0" fontId="5" fillId="9" borderId="44" xfId="0" applyFont="1" applyFill="1" applyBorder="1" applyAlignment="1">
      <alignment horizontal="center"/>
    </xf>
    <xf numFmtId="0" fontId="5" fillId="10" borderId="4" xfId="0" applyFont="1" applyFill="1" applyBorder="1" applyAlignment="1">
      <alignment horizontal="center"/>
    </xf>
    <xf numFmtId="0" fontId="5" fillId="10" borderId="5" xfId="0" applyFont="1" applyFill="1" applyBorder="1" applyAlignment="1">
      <alignment horizontal="center"/>
    </xf>
    <xf numFmtId="0" fontId="5" fillId="10" borderId="0" xfId="0" applyFont="1" applyFill="1" applyAlignment="1">
      <alignment horizontal="center"/>
    </xf>
    <xf numFmtId="0" fontId="5" fillId="10" borderId="6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  <xf numFmtId="0" fontId="8" fillId="0" borderId="3" xfId="0" applyFont="1" applyBorder="1" applyAlignment="1">
      <alignment horizontal="center" vertical="center"/>
    </xf>
    <xf numFmtId="0" fontId="8" fillId="0" borderId="45" xfId="0" applyFont="1" applyBorder="1" applyAlignment="1">
      <alignment horizontal="center" vertical="center"/>
    </xf>
    <xf numFmtId="0" fontId="8" fillId="0" borderId="48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23" fillId="14" borderId="28" xfId="0" applyFont="1" applyFill="1" applyBorder="1" applyAlignment="1">
      <alignment horizontal="center"/>
    </xf>
    <xf numFmtId="0" fontId="23" fillId="14" borderId="29" xfId="0" applyFont="1" applyFill="1" applyBorder="1" applyAlignment="1">
      <alignment horizontal="center"/>
    </xf>
    <xf numFmtId="0" fontId="23" fillId="14" borderId="36" xfId="0" applyFont="1" applyFill="1" applyBorder="1" applyAlignment="1">
      <alignment horizontal="center"/>
    </xf>
    <xf numFmtId="0" fontId="23" fillId="14" borderId="45" xfId="0" applyFont="1" applyFill="1" applyBorder="1" applyAlignment="1">
      <alignment horizontal="center"/>
    </xf>
    <xf numFmtId="0" fontId="29" fillId="14" borderId="28" xfId="0" applyFont="1" applyFill="1" applyBorder="1" applyAlignment="1">
      <alignment horizontal="center" vertical="center"/>
    </xf>
    <xf numFmtId="0" fontId="29" fillId="14" borderId="29" xfId="0" applyFont="1" applyFill="1" applyBorder="1" applyAlignment="1">
      <alignment horizontal="center" vertical="center"/>
    </xf>
    <xf numFmtId="0" fontId="29" fillId="14" borderId="36" xfId="0" applyFont="1" applyFill="1" applyBorder="1" applyAlignment="1">
      <alignment horizontal="center" vertical="center"/>
    </xf>
    <xf numFmtId="0" fontId="27" fillId="16" borderId="29" xfId="0" applyFont="1" applyFill="1" applyBorder="1" applyAlignment="1">
      <alignment horizontal="center" vertical="center"/>
    </xf>
    <xf numFmtId="0" fontId="27" fillId="16" borderId="36" xfId="0" applyFont="1" applyFill="1" applyBorder="1" applyAlignment="1">
      <alignment horizontal="center" vertical="center"/>
    </xf>
    <xf numFmtId="0" fontId="26" fillId="17" borderId="29" xfId="0" applyFont="1" applyFill="1" applyBorder="1" applyAlignment="1">
      <alignment horizontal="center" vertical="center"/>
    </xf>
    <xf numFmtId="0" fontId="26" fillId="17" borderId="102" xfId="0" applyFont="1" applyFill="1" applyBorder="1" applyAlignment="1">
      <alignment horizontal="center" vertical="center"/>
    </xf>
    <xf numFmtId="0" fontId="26" fillId="18" borderId="103" xfId="0" applyFont="1" applyFill="1" applyBorder="1" applyAlignment="1">
      <alignment horizontal="center" vertical="center"/>
    </xf>
    <xf numFmtId="0" fontId="26" fillId="18" borderId="29" xfId="0" applyFont="1" applyFill="1" applyBorder="1" applyAlignment="1">
      <alignment horizontal="center" vertical="center"/>
    </xf>
    <xf numFmtId="0" fontId="26" fillId="18" borderId="102" xfId="0" applyFont="1" applyFill="1" applyBorder="1" applyAlignment="1">
      <alignment horizontal="center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102" xfId="0" applyFont="1" applyFill="1" applyBorder="1" applyAlignment="1">
      <alignment horizontal="center" vertical="center"/>
    </xf>
    <xf numFmtId="0" fontId="27" fillId="16" borderId="103" xfId="0" applyFont="1" applyFill="1" applyBorder="1" applyAlignment="1">
      <alignment horizontal="center" vertical="center"/>
    </xf>
    <xf numFmtId="0" fontId="27" fillId="16" borderId="102" xfId="0" applyFont="1" applyFill="1" applyBorder="1" applyAlignment="1">
      <alignment horizontal="center" vertical="center"/>
    </xf>
    <xf numFmtId="0" fontId="26" fillId="17" borderId="103" xfId="0" applyFont="1" applyFill="1" applyBorder="1" applyAlignment="1">
      <alignment horizontal="center" vertical="center"/>
    </xf>
    <xf numFmtId="0" fontId="4" fillId="0" borderId="0" xfId="0" applyFont="1"/>
    <xf numFmtId="0" fontId="17" fillId="12" borderId="28" xfId="0" applyFont="1" applyFill="1" applyBorder="1" applyAlignment="1">
      <alignment horizontal="center"/>
    </xf>
    <xf numFmtId="0" fontId="17" fillId="12" borderId="29" xfId="0" applyFont="1" applyFill="1" applyBorder="1" applyAlignment="1">
      <alignment horizontal="center"/>
    </xf>
    <xf numFmtId="0" fontId="17" fillId="12" borderId="36" xfId="0" applyFont="1" applyFill="1" applyBorder="1" applyAlignment="1">
      <alignment horizontal="center"/>
    </xf>
    <xf numFmtId="0" fontId="20" fillId="14" borderId="28" xfId="0" applyFont="1" applyFill="1" applyBorder="1" applyAlignment="1">
      <alignment horizontal="center" vertical="center"/>
    </xf>
    <xf numFmtId="0" fontId="20" fillId="14" borderId="29" xfId="0" applyFont="1" applyFill="1" applyBorder="1" applyAlignment="1">
      <alignment horizontal="center" vertical="center"/>
    </xf>
    <xf numFmtId="0" fontId="20" fillId="14" borderId="36" xfId="0" applyFont="1" applyFill="1" applyBorder="1" applyAlignment="1">
      <alignment horizontal="center" vertical="center"/>
    </xf>
    <xf numFmtId="0" fontId="21" fillId="16" borderId="28" xfId="0" applyFont="1" applyFill="1" applyBorder="1" applyAlignment="1">
      <alignment horizontal="center" vertical="center"/>
    </xf>
    <xf numFmtId="0" fontId="21" fillId="16" borderId="29" xfId="0" applyFont="1" applyFill="1" applyBorder="1" applyAlignment="1">
      <alignment horizontal="center" vertical="center"/>
    </xf>
    <xf numFmtId="0" fontId="21" fillId="16" borderId="102" xfId="0" applyFont="1" applyFill="1" applyBorder="1" applyAlignment="1">
      <alignment horizontal="center" vertical="center"/>
    </xf>
    <xf numFmtId="0" fontId="17" fillId="17" borderId="103" xfId="0" applyFont="1" applyFill="1" applyBorder="1" applyAlignment="1">
      <alignment horizontal="center" vertical="center"/>
    </xf>
    <xf numFmtId="0" fontId="17" fillId="17" borderId="29" xfId="0" applyFont="1" applyFill="1" applyBorder="1" applyAlignment="1">
      <alignment horizontal="center" vertical="center"/>
    </xf>
    <xf numFmtId="0" fontId="17" fillId="17" borderId="102" xfId="0" applyFont="1" applyFill="1" applyBorder="1" applyAlignment="1">
      <alignment horizontal="center" vertical="center"/>
    </xf>
    <xf numFmtId="0" fontId="17" fillId="18" borderId="103" xfId="0" applyFont="1" applyFill="1" applyBorder="1" applyAlignment="1">
      <alignment horizontal="center" vertical="center"/>
    </xf>
    <xf numFmtId="0" fontId="17" fillId="18" borderId="29" xfId="0" applyFont="1" applyFill="1" applyBorder="1" applyAlignment="1">
      <alignment horizontal="center" vertical="center"/>
    </xf>
    <xf numFmtId="0" fontId="17" fillId="18" borderId="102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4" fillId="16" borderId="3" xfId="0" applyFont="1" applyFill="1" applyBorder="1" applyAlignment="1">
      <alignment horizontal="center" vertical="center"/>
    </xf>
    <xf numFmtId="0" fontId="4" fillId="16" borderId="45" xfId="0" applyFont="1" applyFill="1" applyBorder="1" applyAlignment="1">
      <alignment horizontal="center" vertical="center"/>
    </xf>
    <xf numFmtId="0" fontId="4" fillId="16" borderId="48" xfId="0" applyFont="1" applyFill="1" applyBorder="1" applyAlignment="1">
      <alignment horizontal="center" vertical="center"/>
    </xf>
    <xf numFmtId="0" fontId="4" fillId="16" borderId="7" xfId="0" applyFont="1" applyFill="1" applyBorder="1" applyAlignment="1">
      <alignment horizontal="center" vertical="center"/>
    </xf>
    <xf numFmtId="0" fontId="4" fillId="16" borderId="33" xfId="0" applyFont="1" applyFill="1" applyBorder="1" applyAlignment="1">
      <alignment horizontal="center" vertical="center"/>
    </xf>
    <xf numFmtId="0" fontId="4" fillId="16" borderId="49" xfId="0" applyFont="1" applyFill="1" applyBorder="1" applyAlignment="1">
      <alignment horizontal="center" vertical="center"/>
    </xf>
    <xf numFmtId="0" fontId="5" fillId="11" borderId="143" xfId="0" applyFont="1" applyFill="1" applyBorder="1" applyAlignment="1">
      <alignment horizontal="center"/>
    </xf>
    <xf numFmtId="0" fontId="5" fillId="11" borderId="45" xfId="0" applyFont="1" applyFill="1" applyBorder="1" applyAlignment="1">
      <alignment horizontal="center"/>
    </xf>
    <xf numFmtId="0" fontId="5" fillId="11" borderId="144" xfId="0" applyFont="1" applyFill="1" applyBorder="1" applyAlignment="1">
      <alignment horizontal="center"/>
    </xf>
    <xf numFmtId="0" fontId="5" fillId="11" borderId="141" xfId="0" applyFont="1" applyFill="1" applyBorder="1" applyAlignment="1">
      <alignment horizontal="center"/>
    </xf>
    <xf numFmtId="0" fontId="5" fillId="11" borderId="133" xfId="0" applyFont="1" applyFill="1" applyBorder="1" applyAlignment="1">
      <alignment horizontal="center"/>
    </xf>
    <xf numFmtId="0" fontId="5" fillId="11" borderId="142" xfId="0" applyFont="1" applyFill="1" applyBorder="1" applyAlignment="1">
      <alignment horizontal="center"/>
    </xf>
    <xf numFmtId="0" fontId="5" fillId="11" borderId="145" xfId="0" applyFont="1" applyFill="1" applyBorder="1" applyAlignment="1">
      <alignment horizontal="center"/>
    </xf>
    <xf numFmtId="0" fontId="5" fillId="11" borderId="146" xfId="0" applyFont="1" applyFill="1" applyBorder="1" applyAlignment="1">
      <alignment horizontal="center"/>
    </xf>
    <xf numFmtId="0" fontId="5" fillId="11" borderId="147" xfId="0" applyFont="1" applyFill="1" applyBorder="1" applyAlignment="1">
      <alignment horizontal="center"/>
    </xf>
    <xf numFmtId="0" fontId="5" fillId="8" borderId="139" xfId="0" applyFont="1" applyFill="1" applyBorder="1" applyAlignment="1">
      <alignment horizontal="center"/>
    </xf>
    <xf numFmtId="0" fontId="5" fillId="8" borderId="74" xfId="0" applyFont="1" applyFill="1" applyBorder="1" applyAlignment="1">
      <alignment horizontal="center"/>
    </xf>
    <xf numFmtId="0" fontId="4" fillId="22" borderId="70" xfId="0" applyFont="1" applyFill="1" applyBorder="1" applyAlignment="1">
      <alignment horizontal="center" vertical="center"/>
    </xf>
    <xf numFmtId="0" fontId="4" fillId="22" borderId="133" xfId="0" applyFont="1" applyFill="1" applyBorder="1" applyAlignment="1">
      <alignment horizontal="center" vertical="center"/>
    </xf>
    <xf numFmtId="0" fontId="4" fillId="22" borderId="134" xfId="0" applyFont="1" applyFill="1" applyBorder="1" applyAlignment="1">
      <alignment horizontal="center" vertical="center"/>
    </xf>
    <xf numFmtId="0" fontId="29" fillId="14" borderId="13" xfId="0" applyFont="1" applyFill="1" applyBorder="1" applyAlignment="1">
      <alignment horizontal="center" vertical="center"/>
    </xf>
    <xf numFmtId="0" fontId="29" fillId="14" borderId="130" xfId="0" applyFont="1" applyFill="1" applyBorder="1" applyAlignment="1">
      <alignment horizontal="center" vertical="center"/>
    </xf>
    <xf numFmtId="0" fontId="29" fillId="14" borderId="124" xfId="0" applyFont="1" applyFill="1" applyBorder="1" applyAlignment="1">
      <alignment horizontal="center" vertical="center"/>
    </xf>
    <xf numFmtId="0" fontId="29" fillId="14" borderId="61" xfId="0" applyFont="1" applyFill="1" applyBorder="1" applyAlignment="1">
      <alignment horizontal="center" vertical="center"/>
    </xf>
    <xf numFmtId="0" fontId="29" fillId="14" borderId="117" xfId="0" applyFont="1" applyFill="1" applyBorder="1" applyAlignment="1">
      <alignment horizontal="center" vertical="center"/>
    </xf>
    <xf numFmtId="0" fontId="29" fillId="14" borderId="23" xfId="0" applyFont="1" applyFill="1" applyBorder="1" applyAlignment="1">
      <alignment horizontal="center" vertical="center"/>
    </xf>
    <xf numFmtId="0" fontId="29" fillId="16" borderId="12" xfId="0" applyFont="1" applyFill="1" applyBorder="1" applyAlignment="1">
      <alignment horizontal="center" vertical="center"/>
    </xf>
    <xf numFmtId="0" fontId="27" fillId="16" borderId="12" xfId="0" applyFont="1" applyFill="1" applyBorder="1" applyAlignment="1">
      <alignment horizontal="center" vertical="center"/>
    </xf>
    <xf numFmtId="0" fontId="26" fillId="16" borderId="12" xfId="0" applyFont="1" applyFill="1" applyBorder="1" applyAlignment="1">
      <alignment horizontal="center" vertical="center"/>
    </xf>
    <xf numFmtId="0" fontId="27" fillId="0" borderId="132" xfId="0" applyFont="1" applyBorder="1" applyAlignment="1">
      <alignment horizontal="center" vertical="center" wrapText="1"/>
    </xf>
    <xf numFmtId="0" fontId="27" fillId="0" borderId="45" xfId="0" applyFont="1" applyBorder="1" applyAlignment="1">
      <alignment horizontal="center" vertical="center" wrapText="1"/>
    </xf>
    <xf numFmtId="0" fontId="26" fillId="13" borderId="12" xfId="0" applyFont="1" applyFill="1" applyBorder="1" applyAlignment="1">
      <alignment horizontal="center" vertical="center" wrapText="1"/>
    </xf>
    <xf numFmtId="0" fontId="4" fillId="8" borderId="118" xfId="0" applyFont="1" applyFill="1" applyBorder="1" applyAlignment="1">
      <alignment horizontal="center"/>
    </xf>
    <xf numFmtId="0" fontId="4" fillId="8" borderId="0" xfId="0" applyFont="1" applyFill="1" applyAlignment="1">
      <alignment horizontal="center"/>
    </xf>
    <xf numFmtId="0" fontId="4" fillId="8" borderId="125" xfId="0" applyFont="1" applyFill="1" applyBorder="1" applyAlignment="1">
      <alignment horizontal="center"/>
    </xf>
    <xf numFmtId="0" fontId="5" fillId="8" borderId="140" xfId="0" applyFont="1" applyFill="1" applyBorder="1" applyAlignment="1">
      <alignment horizontal="center"/>
    </xf>
    <xf numFmtId="0" fontId="29" fillId="14" borderId="3" xfId="0" applyFont="1" applyFill="1" applyBorder="1" applyAlignment="1">
      <alignment horizontal="center" vertical="center"/>
    </xf>
    <xf numFmtId="0" fontId="29" fillId="14" borderId="45" xfId="0" applyFont="1" applyFill="1" applyBorder="1" applyAlignment="1">
      <alignment horizontal="center" vertical="center"/>
    </xf>
    <xf numFmtId="0" fontId="29" fillId="14" borderId="48" xfId="0" applyFont="1" applyFill="1" applyBorder="1" applyAlignment="1">
      <alignment horizontal="center" vertical="center"/>
    </xf>
    <xf numFmtId="0" fontId="29" fillId="14" borderId="7" xfId="0" applyFont="1" applyFill="1" applyBorder="1" applyAlignment="1">
      <alignment horizontal="center" vertical="center"/>
    </xf>
    <xf numFmtId="0" fontId="29" fillId="14" borderId="33" xfId="0" applyFont="1" applyFill="1" applyBorder="1" applyAlignment="1">
      <alignment horizontal="center" vertical="center"/>
    </xf>
    <xf numFmtId="0" fontId="29" fillId="14" borderId="49" xfId="0" applyFont="1" applyFill="1" applyBorder="1" applyAlignment="1">
      <alignment horizontal="center" vertical="center"/>
    </xf>
    <xf numFmtId="0" fontId="27" fillId="16" borderId="3" xfId="0" applyFont="1" applyFill="1" applyBorder="1" applyAlignment="1">
      <alignment horizontal="center" vertical="center"/>
    </xf>
    <xf numFmtId="0" fontId="27" fillId="16" borderId="45" xfId="0" applyFont="1" applyFill="1" applyBorder="1" applyAlignment="1">
      <alignment horizontal="center" vertical="center"/>
    </xf>
    <xf numFmtId="0" fontId="27" fillId="16" borderId="48" xfId="0" applyFont="1" applyFill="1" applyBorder="1" applyAlignment="1">
      <alignment horizontal="center" vertical="center"/>
    </xf>
    <xf numFmtId="0" fontId="27" fillId="16" borderId="7" xfId="0" applyFont="1" applyFill="1" applyBorder="1" applyAlignment="1">
      <alignment horizontal="center" vertical="center"/>
    </xf>
    <xf numFmtId="0" fontId="27" fillId="16" borderId="33" xfId="0" applyFont="1" applyFill="1" applyBorder="1" applyAlignment="1">
      <alignment horizontal="center" vertical="center"/>
    </xf>
    <xf numFmtId="0" fontId="27" fillId="16" borderId="49" xfId="0" applyFont="1" applyFill="1" applyBorder="1" applyAlignment="1">
      <alignment horizontal="center" vertical="center"/>
    </xf>
    <xf numFmtId="0" fontId="4" fillId="10" borderId="28" xfId="0" applyFont="1" applyFill="1" applyBorder="1" applyAlignment="1">
      <alignment horizontal="center"/>
    </xf>
    <xf numFmtId="0" fontId="4" fillId="10" borderId="29" xfId="0" applyFont="1" applyFill="1" applyBorder="1" applyAlignment="1">
      <alignment horizontal="center"/>
    </xf>
    <xf numFmtId="0" fontId="4" fillId="10" borderId="36" xfId="0" applyFont="1" applyFill="1" applyBorder="1" applyAlignment="1">
      <alignment horizontal="center"/>
    </xf>
    <xf numFmtId="0" fontId="26" fillId="0" borderId="28" xfId="0" applyFont="1" applyBorder="1" applyAlignment="1">
      <alignment horizontal="center" vertical="center" wrapText="1"/>
    </xf>
    <xf numFmtId="0" fontId="26" fillId="0" borderId="29" xfId="0" applyFont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5" fillId="10" borderId="28" xfId="0" applyFont="1" applyFill="1" applyBorder="1" applyAlignment="1">
      <alignment horizontal="center"/>
    </xf>
    <xf numFmtId="0" fontId="5" fillId="10" borderId="36" xfId="0" applyFont="1" applyFill="1" applyBorder="1" applyAlignment="1">
      <alignment horizontal="center"/>
    </xf>
    <xf numFmtId="0" fontId="5" fillId="10" borderId="29" xfId="0" applyFont="1" applyFill="1" applyBorder="1" applyAlignment="1">
      <alignment horizontal="center"/>
    </xf>
    <xf numFmtId="0" fontId="4" fillId="8" borderId="28" xfId="0" applyFont="1" applyFill="1" applyBorder="1" applyAlignment="1">
      <alignment horizontal="center"/>
    </xf>
    <xf numFmtId="0" fontId="4" fillId="8" borderId="29" xfId="0" applyFont="1" applyFill="1" applyBorder="1" applyAlignment="1">
      <alignment horizontal="center"/>
    </xf>
    <xf numFmtId="0" fontId="4" fillId="8" borderId="36" xfId="0" applyFont="1" applyFill="1" applyBorder="1" applyAlignment="1">
      <alignment horizontal="center"/>
    </xf>
    <xf numFmtId="0" fontId="26" fillId="15" borderId="28" xfId="0" applyFont="1" applyFill="1" applyBorder="1" applyAlignment="1">
      <alignment horizontal="center" vertical="center" wrapText="1"/>
    </xf>
    <xf numFmtId="0" fontId="26" fillId="15" borderId="29" xfId="0" applyFont="1" applyFill="1" applyBorder="1" applyAlignment="1">
      <alignment horizontal="center" vertical="center" wrapText="1"/>
    </xf>
    <xf numFmtId="0" fontId="26" fillId="15" borderId="3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/>
    </xf>
    <xf numFmtId="0" fontId="5" fillId="8" borderId="45" xfId="0" applyFont="1" applyFill="1" applyBorder="1" applyAlignment="1">
      <alignment horizontal="center"/>
    </xf>
    <xf numFmtId="0" fontId="5" fillId="8" borderId="48" xfId="0" applyFont="1" applyFill="1" applyBorder="1" applyAlignment="1">
      <alignment horizontal="center"/>
    </xf>
    <xf numFmtId="0" fontId="5" fillId="11" borderId="28" xfId="0" applyFont="1" applyFill="1" applyBorder="1" applyAlignment="1">
      <alignment horizontal="center"/>
    </xf>
    <xf numFmtId="0" fontId="5" fillId="11" borderId="29" xfId="0" applyFont="1" applyFill="1" applyBorder="1" applyAlignment="1">
      <alignment horizontal="center"/>
    </xf>
    <xf numFmtId="0" fontId="5" fillId="11" borderId="36" xfId="0" applyFont="1" applyFill="1" applyBorder="1" applyAlignment="1">
      <alignment horizontal="center"/>
    </xf>
    <xf numFmtId="0" fontId="5" fillId="9" borderId="28" xfId="0" applyFont="1" applyFill="1" applyBorder="1" applyAlignment="1">
      <alignment horizontal="center"/>
    </xf>
    <xf numFmtId="0" fontId="5" fillId="9" borderId="29" xfId="0" applyFont="1" applyFill="1" applyBorder="1" applyAlignment="1">
      <alignment horizontal="center"/>
    </xf>
    <xf numFmtId="0" fontId="5" fillId="11" borderId="117" xfId="0" applyFont="1" applyFill="1" applyBorder="1" applyAlignment="1">
      <alignment horizontal="center"/>
    </xf>
    <xf numFmtId="0" fontId="5" fillId="9" borderId="36" xfId="0" applyFont="1" applyFill="1" applyBorder="1" applyAlignment="1">
      <alignment horizontal="center"/>
    </xf>
    <xf numFmtId="0" fontId="4" fillId="11" borderId="28" xfId="0" applyFont="1" applyFill="1" applyBorder="1" applyAlignment="1">
      <alignment horizontal="center"/>
    </xf>
    <xf numFmtId="0" fontId="4" fillId="11" borderId="29" xfId="0" applyFont="1" applyFill="1" applyBorder="1" applyAlignment="1">
      <alignment horizontal="center"/>
    </xf>
    <xf numFmtId="0" fontId="4" fillId="11" borderId="36" xfId="0" applyFont="1" applyFill="1" applyBorder="1" applyAlignment="1">
      <alignment horizontal="center"/>
    </xf>
    <xf numFmtId="0" fontId="4" fillId="10" borderId="45" xfId="0" applyFont="1" applyFill="1" applyBorder="1" applyAlignment="1">
      <alignment horizontal="center"/>
    </xf>
    <xf numFmtId="0" fontId="4" fillId="10" borderId="48" xfId="0" applyFont="1" applyFill="1" applyBorder="1" applyAlignment="1">
      <alignment horizontal="center"/>
    </xf>
    <xf numFmtId="0" fontId="5" fillId="24" borderId="28" xfId="0" applyFont="1" applyFill="1" applyBorder="1" applyAlignment="1">
      <alignment horizontal="center"/>
    </xf>
    <xf numFmtId="0" fontId="5" fillId="24" borderId="29" xfId="0" applyFont="1" applyFill="1" applyBorder="1" applyAlignment="1">
      <alignment horizontal="center"/>
    </xf>
    <xf numFmtId="0" fontId="5" fillId="24" borderId="36" xfId="0" applyFont="1" applyFill="1" applyBorder="1" applyAlignment="1">
      <alignment horizontal="center"/>
    </xf>
    <xf numFmtId="0" fontId="5" fillId="8" borderId="28" xfId="0" applyFont="1" applyFill="1" applyBorder="1" applyAlignment="1">
      <alignment horizontal="center"/>
    </xf>
    <xf numFmtId="0" fontId="5" fillId="8" borderId="29" xfId="0" applyFont="1" applyFill="1" applyBorder="1" applyAlignment="1">
      <alignment horizontal="center"/>
    </xf>
    <xf numFmtId="0" fontId="5" fillId="8" borderId="36" xfId="0" applyFont="1" applyFill="1" applyBorder="1" applyAlignment="1">
      <alignment horizontal="center"/>
    </xf>
    <xf numFmtId="0" fontId="4" fillId="2" borderId="28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36" xfId="0" applyFont="1" applyFill="1" applyBorder="1" applyAlignment="1">
      <alignment horizontal="center"/>
    </xf>
    <xf numFmtId="0" fontId="5" fillId="2" borderId="28" xfId="0" applyFont="1" applyFill="1" applyBorder="1" applyAlignment="1">
      <alignment horizontal="center"/>
    </xf>
    <xf numFmtId="0" fontId="5" fillId="2" borderId="29" xfId="0" applyFont="1" applyFill="1" applyBorder="1" applyAlignment="1">
      <alignment horizontal="center"/>
    </xf>
    <xf numFmtId="0" fontId="5" fillId="2" borderId="36" xfId="0" applyFont="1" applyFill="1" applyBorder="1" applyAlignment="1">
      <alignment horizontal="center"/>
    </xf>
    <xf numFmtId="0" fontId="26" fillId="13" borderId="150" xfId="0" applyFont="1" applyFill="1" applyBorder="1" applyAlignment="1">
      <alignment horizontal="center" vertical="center" wrapText="1"/>
    </xf>
    <xf numFmtId="0" fontId="26" fillId="13" borderId="133" xfId="0" applyFont="1" applyFill="1" applyBorder="1" applyAlignment="1">
      <alignment horizontal="center" vertical="center" wrapText="1"/>
    </xf>
    <xf numFmtId="0" fontId="26" fillId="13" borderId="68" xfId="0" applyFont="1" applyFill="1" applyBorder="1" applyAlignment="1">
      <alignment horizontal="center" vertical="center" wrapText="1"/>
    </xf>
    <xf numFmtId="0" fontId="5" fillId="6" borderId="28" xfId="0" applyFont="1" applyFill="1" applyBorder="1" applyAlignment="1">
      <alignment horizontal="center"/>
    </xf>
    <xf numFmtId="0" fontId="5" fillId="6" borderId="29" xfId="0" applyFont="1" applyFill="1" applyBorder="1" applyAlignment="1">
      <alignment horizontal="center"/>
    </xf>
    <xf numFmtId="0" fontId="5" fillId="6" borderId="36" xfId="0" applyFont="1" applyFill="1" applyBorder="1" applyAlignment="1">
      <alignment horizontal="center"/>
    </xf>
    <xf numFmtId="0" fontId="5" fillId="8" borderId="150" xfId="0" applyFont="1" applyFill="1" applyBorder="1" applyAlignment="1">
      <alignment horizontal="center"/>
    </xf>
    <xf numFmtId="0" fontId="5" fillId="9" borderId="7" xfId="0" applyFont="1" applyFill="1" applyBorder="1" applyAlignment="1">
      <alignment horizontal="center"/>
    </xf>
    <xf numFmtId="0" fontId="5" fillId="9" borderId="33" xfId="0" applyFont="1" applyFill="1" applyBorder="1" applyAlignment="1">
      <alignment horizontal="center"/>
    </xf>
    <xf numFmtId="0" fontId="5" fillId="9" borderId="49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center"/>
    </xf>
    <xf numFmtId="0" fontId="5" fillId="2" borderId="49" xfId="0" applyFont="1" applyFill="1" applyBorder="1" applyAlignment="1">
      <alignment horizontal="center"/>
    </xf>
    <xf numFmtId="0" fontId="26" fillId="13" borderId="61" xfId="0" applyFont="1" applyFill="1" applyBorder="1" applyAlignment="1">
      <alignment horizontal="center" vertical="center" wrapText="1"/>
    </xf>
    <xf numFmtId="0" fontId="26" fillId="13" borderId="117" xfId="0" applyFont="1" applyFill="1" applyBorder="1" applyAlignment="1">
      <alignment horizontal="center" vertical="center" wrapText="1"/>
    </xf>
    <xf numFmtId="0" fontId="26" fillId="13" borderId="23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4" xfId="0" applyFont="1" applyFill="1" applyBorder="1" applyAlignment="1">
      <alignment horizontal="center"/>
    </xf>
    <xf numFmtId="0" fontId="4" fillId="9" borderId="91" xfId="0" applyFont="1" applyFill="1" applyBorder="1" applyAlignment="1">
      <alignment horizontal="center"/>
    </xf>
    <xf numFmtId="0" fontId="4" fillId="9" borderId="156" xfId="0" applyFont="1" applyFill="1" applyBorder="1" applyAlignment="1">
      <alignment horizontal="center"/>
    </xf>
    <xf numFmtId="0" fontId="4" fillId="9" borderId="157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5" fillId="9" borderId="45" xfId="0" applyFont="1" applyFill="1" applyBorder="1" applyAlignment="1">
      <alignment horizontal="center"/>
    </xf>
  </cellXfs>
  <cellStyles count="5">
    <cellStyle name="Comma" xfId="1" builtinId="3"/>
    <cellStyle name="Comma 2" xfId="2" xr:uid="{00000000-0005-0000-0000-000031000000}"/>
    <cellStyle name="Comma 3" xfId="4" xr:uid="{E4047546-DFA5-4D43-BA8B-72EC421AC492}"/>
    <cellStyle name="Normal" xfId="0" builtinId="0"/>
    <cellStyle name="Normal 2" xfId="3" xr:uid="{9739B438-C3A5-4061-B296-0BBC467F5919}"/>
  </cellStyles>
  <dxfs count="6">
    <dxf>
      <fill>
        <patternFill patternType="solid">
          <bgColor rgb="FFA9D08E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A9D08E"/>
        </patternFill>
      </fill>
    </dxf>
    <dxf>
      <fill>
        <patternFill patternType="solid">
          <bgColor rgb="FFA9D08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L37"/>
  <sheetViews>
    <sheetView workbookViewId="0">
      <pane xSplit="1" ySplit="5" topLeftCell="B24" activePane="bottomRight" state="frozen"/>
      <selection pane="topRight"/>
      <selection pane="bottomLeft"/>
      <selection pane="bottomRight" activeCell="B6" sqref="B6:B10"/>
    </sheetView>
  </sheetViews>
  <sheetFormatPr defaultColWidth="9" defaultRowHeight="14.4"/>
  <cols>
    <col min="1" max="1" width="4.88671875" style="2" customWidth="1"/>
    <col min="2" max="2" width="6.88671875" style="2" customWidth="1"/>
    <col min="3" max="3" width="7.5546875" style="2" customWidth="1"/>
    <col min="4" max="4" width="7.33203125" customWidth="1"/>
    <col min="5" max="6" width="6.109375" customWidth="1"/>
    <col min="7" max="7" width="7.109375" customWidth="1"/>
    <col min="8" max="8" width="0.88671875" customWidth="1"/>
    <col min="9" max="9" width="5.5546875" customWidth="1"/>
    <col min="10" max="10" width="8.33203125" customWidth="1"/>
    <col min="11" max="12" width="6.6640625" customWidth="1"/>
    <col min="13" max="13" width="7.6640625" customWidth="1"/>
    <col min="14" max="14" width="6.6640625" customWidth="1"/>
    <col min="15" max="15" width="7.6640625" customWidth="1"/>
    <col min="16" max="16" width="5.88671875" customWidth="1"/>
    <col min="17" max="17" width="0.88671875" customWidth="1"/>
    <col min="18" max="18" width="5.44140625" customWidth="1"/>
    <col min="19" max="19" width="7.33203125" customWidth="1"/>
    <col min="20" max="20" width="6.6640625" customWidth="1"/>
    <col min="21" max="21" width="0.88671875" customWidth="1"/>
    <col min="22" max="22" width="6.88671875" customWidth="1"/>
    <col min="23" max="23" width="7.6640625" customWidth="1"/>
    <col min="24" max="24" width="7.5546875" customWidth="1"/>
    <col min="25" max="25" width="0.88671875" customWidth="1"/>
    <col min="26" max="26" width="5.88671875" customWidth="1"/>
    <col min="27" max="27" width="7.6640625" customWidth="1"/>
    <col min="28" max="28" width="7" style="229" customWidth="1"/>
    <col min="29" max="29" width="0.88671875" customWidth="1"/>
    <col min="30" max="30" width="6.6640625" customWidth="1"/>
    <col min="31" max="32" width="6.109375" customWidth="1"/>
    <col min="33" max="34" width="7.33203125" customWidth="1"/>
    <col min="35" max="35" width="7.109375" customWidth="1"/>
    <col min="36" max="36" width="6.5546875" customWidth="1"/>
    <col min="37" max="38" width="7.44140625" customWidth="1"/>
    <col min="39" max="39" width="0.88671875" customWidth="1"/>
    <col min="40" max="40" width="6.33203125" customWidth="1"/>
    <col min="41" max="41" width="8.6640625" customWidth="1"/>
    <col min="42" max="42" width="7.6640625" style="229" customWidth="1"/>
    <col min="43" max="43" width="6.33203125" style="230" customWidth="1"/>
    <col min="44" max="44" width="7.6640625" customWidth="1"/>
    <col min="45" max="45" width="5.6640625" customWidth="1"/>
    <col min="46" max="46" width="0.88671875" customWidth="1"/>
    <col min="47" max="49" width="7.33203125" customWidth="1"/>
    <col min="50" max="50" width="6" customWidth="1"/>
    <col min="51" max="52" width="7.33203125" customWidth="1"/>
    <col min="53" max="53" width="0.88671875" customWidth="1"/>
    <col min="54" max="54" width="6" customWidth="1"/>
    <col min="55" max="55" width="8.5546875" customWidth="1"/>
    <col min="56" max="56" width="6.44140625" customWidth="1"/>
    <col min="57" max="57" width="0.88671875" customWidth="1"/>
    <col min="58" max="58" width="5.6640625" customWidth="1"/>
    <col min="59" max="60" width="7.33203125" customWidth="1"/>
    <col min="61" max="61" width="6.5546875" customWidth="1"/>
    <col min="62" max="62" width="7.33203125" customWidth="1"/>
    <col min="63" max="63" width="7.44140625" customWidth="1"/>
    <col min="64" max="64" width="5.6640625" customWidth="1"/>
    <col min="65" max="65" width="7.33203125" customWidth="1"/>
    <col min="66" max="66" width="7.44140625" customWidth="1"/>
    <col min="67" max="67" width="6.5546875" customWidth="1"/>
    <col min="68" max="68" width="6.88671875" customWidth="1"/>
    <col min="69" max="69" width="6.6640625" style="229" customWidth="1"/>
    <col min="70" max="70" width="5.109375" customWidth="1"/>
    <col min="71" max="71" width="7.33203125" customWidth="1"/>
    <col min="72" max="72" width="7.44140625" customWidth="1"/>
    <col min="73" max="73" width="0.88671875" customWidth="1"/>
    <col min="74" max="74" width="6.109375" customWidth="1"/>
    <col min="75" max="75" width="7.44140625" customWidth="1"/>
    <col min="76" max="78" width="5.6640625" customWidth="1"/>
    <col min="79" max="79" width="0.88671875" customWidth="1"/>
    <col min="80" max="80" width="6.6640625" customWidth="1"/>
    <col min="81" max="81" width="7" customWidth="1"/>
    <col min="82" max="83" width="5.109375" customWidth="1"/>
    <col min="84" max="84" width="5.6640625" customWidth="1"/>
    <col min="85" max="85" width="0.88671875" customWidth="1"/>
    <col min="86" max="87" width="5.109375" customWidth="1"/>
    <col min="88" max="88" width="6.44140625" customWidth="1"/>
    <col min="89" max="89" width="5.109375" customWidth="1"/>
    <col min="90" max="90" width="5.6640625" customWidth="1"/>
  </cols>
  <sheetData>
    <row r="1" spans="1:90" ht="18">
      <c r="A1" s="993" t="s">
        <v>0</v>
      </c>
      <c r="B1" s="993"/>
      <c r="C1" s="993"/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993"/>
      <c r="O1" s="993"/>
      <c r="P1" s="993"/>
      <c r="Q1" s="993"/>
      <c r="R1" s="993"/>
      <c r="S1" s="993"/>
      <c r="T1" s="993"/>
      <c r="U1" s="993"/>
      <c r="V1" s="993"/>
      <c r="W1" s="993"/>
      <c r="X1" s="993"/>
      <c r="Y1" s="993"/>
      <c r="Z1" s="993"/>
      <c r="AA1" s="993"/>
      <c r="AB1" s="993"/>
      <c r="AC1" s="993"/>
      <c r="AD1" s="993"/>
      <c r="AE1" s="993"/>
      <c r="AF1" s="993"/>
      <c r="AG1" s="993"/>
      <c r="AH1" s="993"/>
      <c r="AI1" s="993"/>
      <c r="AJ1" s="993"/>
      <c r="AK1" s="993"/>
      <c r="AL1" s="993"/>
      <c r="AM1" s="993"/>
      <c r="AN1" s="993"/>
      <c r="AO1" s="993"/>
      <c r="AP1" s="993"/>
      <c r="AQ1" s="993"/>
      <c r="AR1" s="993"/>
      <c r="AS1" s="993"/>
      <c r="AT1" s="993"/>
      <c r="AU1" s="993"/>
      <c r="AV1" s="993"/>
      <c r="AW1" s="993"/>
      <c r="AX1" s="993"/>
      <c r="AY1" s="993"/>
      <c r="AZ1" s="993"/>
      <c r="BA1" s="993"/>
      <c r="BB1" s="993"/>
      <c r="BC1" s="993"/>
      <c r="BD1" s="993"/>
      <c r="BE1" s="993"/>
      <c r="BF1" s="993"/>
      <c r="BG1" s="993"/>
      <c r="BH1" s="993"/>
      <c r="BI1" s="993"/>
      <c r="BJ1" s="993"/>
      <c r="BK1" s="993"/>
      <c r="BL1" s="993"/>
      <c r="BM1" s="993"/>
      <c r="BN1" s="993"/>
      <c r="BO1" s="993"/>
      <c r="BP1" s="993"/>
      <c r="BQ1" s="993"/>
      <c r="BR1" s="993"/>
      <c r="BS1" s="993"/>
      <c r="BT1" s="993"/>
      <c r="BU1" s="993"/>
      <c r="BV1" s="993"/>
      <c r="BW1" s="993"/>
      <c r="BX1" s="993"/>
      <c r="BY1" s="993"/>
      <c r="BZ1" s="993"/>
      <c r="CA1" s="993"/>
      <c r="CB1" s="993"/>
      <c r="CC1" s="993"/>
      <c r="CD1" s="993"/>
      <c r="CE1" s="993"/>
      <c r="CF1" s="993"/>
      <c r="CG1" s="993"/>
      <c r="CH1" s="993"/>
      <c r="CI1" s="993"/>
      <c r="CJ1" s="993"/>
      <c r="CK1" s="993"/>
      <c r="CL1" s="993"/>
    </row>
    <row r="2" spans="1:90" ht="18">
      <c r="A2" s="993" t="s">
        <v>1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  <c r="AV2" s="993"/>
      <c r="AW2" s="993"/>
      <c r="AX2" s="993"/>
      <c r="AY2" s="993"/>
      <c r="AZ2" s="993"/>
      <c r="BA2" s="993"/>
      <c r="BB2" s="993"/>
      <c r="BC2" s="993"/>
      <c r="BD2" s="993"/>
      <c r="BE2" s="993"/>
      <c r="BF2" s="993"/>
      <c r="BG2" s="993"/>
      <c r="BH2" s="993"/>
      <c r="BI2" s="993"/>
      <c r="BJ2" s="993"/>
      <c r="BK2" s="993"/>
      <c r="BL2" s="993"/>
      <c r="BM2" s="993"/>
      <c r="BN2" s="993"/>
      <c r="BO2" s="993"/>
      <c r="BP2" s="993"/>
      <c r="BQ2" s="993"/>
      <c r="BR2" s="993"/>
      <c r="BS2" s="993"/>
      <c r="BT2" s="993"/>
      <c r="BU2" s="993"/>
      <c r="BV2" s="993"/>
      <c r="BW2" s="993"/>
      <c r="BX2" s="993"/>
      <c r="BY2" s="993"/>
      <c r="BZ2" s="993"/>
      <c r="CA2" s="993"/>
      <c r="CB2" s="993"/>
      <c r="CC2" s="993"/>
      <c r="CD2" s="993"/>
      <c r="CE2" s="993"/>
      <c r="CF2" s="993"/>
      <c r="CG2" s="993"/>
      <c r="CH2" s="993"/>
      <c r="CI2" s="993"/>
      <c r="CJ2" s="993"/>
      <c r="CK2" s="993"/>
      <c r="CL2" s="993"/>
    </row>
    <row r="3" spans="1:90" ht="18">
      <c r="A3" s="993" t="s">
        <v>2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  <c r="AV3" s="993"/>
      <c r="AW3" s="993"/>
      <c r="AX3" s="993"/>
      <c r="AY3" s="993"/>
      <c r="AZ3" s="993"/>
      <c r="BA3" s="993"/>
      <c r="BB3" s="993"/>
      <c r="BC3" s="993"/>
      <c r="BD3" s="993"/>
      <c r="BE3" s="993"/>
      <c r="BF3" s="993"/>
      <c r="BG3" s="993"/>
      <c r="BH3" s="993"/>
      <c r="BI3" s="993"/>
      <c r="BJ3" s="993"/>
      <c r="BK3" s="993"/>
      <c r="BL3" s="993"/>
      <c r="BM3" s="993"/>
      <c r="BN3" s="993"/>
      <c r="BO3" s="993"/>
      <c r="BP3" s="993"/>
      <c r="BQ3" s="993"/>
      <c r="BR3" s="993"/>
      <c r="BS3" s="993"/>
      <c r="BT3" s="993"/>
      <c r="BU3" s="993"/>
      <c r="BV3" s="993"/>
      <c r="BW3" s="993"/>
      <c r="BX3" s="993"/>
      <c r="BY3" s="993"/>
      <c r="BZ3" s="993"/>
      <c r="CA3" s="993"/>
      <c r="CB3" s="993"/>
      <c r="CC3" s="993"/>
      <c r="CD3" s="993"/>
      <c r="CE3" s="993"/>
      <c r="CF3" s="993"/>
      <c r="CG3" s="993"/>
      <c r="CH3" s="993"/>
      <c r="CI3" s="993"/>
      <c r="CJ3" s="993"/>
      <c r="CK3" s="993"/>
      <c r="CL3" s="993"/>
    </row>
    <row r="4" spans="1:90" s="1" customFormat="1" ht="15.6">
      <c r="A4" s="1012" t="s">
        <v>3</v>
      </c>
      <c r="B4" s="994" t="s">
        <v>4</v>
      </c>
      <c r="C4" s="995"/>
      <c r="D4" s="995"/>
      <c r="E4" s="995"/>
      <c r="F4" s="995"/>
      <c r="G4" s="996"/>
      <c r="H4" s="222"/>
      <c r="I4" s="994" t="s">
        <v>5</v>
      </c>
      <c r="J4" s="995"/>
      <c r="K4" s="995"/>
      <c r="L4" s="995"/>
      <c r="M4" s="995"/>
      <c r="N4" s="995"/>
      <c r="O4" s="995"/>
      <c r="P4" s="996"/>
      <c r="Q4" s="222"/>
      <c r="R4" s="997" t="s">
        <v>6</v>
      </c>
      <c r="S4" s="998"/>
      <c r="T4" s="999"/>
      <c r="U4" s="224"/>
      <c r="V4" s="1000" t="s">
        <v>7</v>
      </c>
      <c r="W4" s="995"/>
      <c r="X4" s="1001"/>
      <c r="Y4" s="224"/>
      <c r="Z4" s="1000" t="s">
        <v>8</v>
      </c>
      <c r="AA4" s="995"/>
      <c r="AB4" s="996"/>
      <c r="AC4" s="222"/>
      <c r="AD4" s="1002" t="s">
        <v>9</v>
      </c>
      <c r="AE4" s="1003"/>
      <c r="AF4" s="1003"/>
      <c r="AG4" s="1003"/>
      <c r="AH4" s="1003"/>
      <c r="AI4" s="1004"/>
      <c r="AJ4" s="1005"/>
      <c r="AK4" s="1005"/>
      <c r="AL4" s="1006"/>
      <c r="AM4" s="222"/>
      <c r="AN4" s="994" t="s">
        <v>10</v>
      </c>
      <c r="AO4" s="995"/>
      <c r="AP4" s="995"/>
      <c r="AQ4" s="995"/>
      <c r="AR4" s="995"/>
      <c r="AS4" s="996"/>
      <c r="AT4" s="222"/>
      <c r="AU4" s="994" t="s">
        <v>11</v>
      </c>
      <c r="AV4" s="995"/>
      <c r="AW4" s="995"/>
      <c r="AX4" s="995"/>
      <c r="AY4" s="995"/>
      <c r="AZ4" s="996"/>
      <c r="BA4" s="222"/>
      <c r="BB4" s="1007" t="s">
        <v>12</v>
      </c>
      <c r="BC4" s="1008"/>
      <c r="BD4" s="1009"/>
      <c r="BE4" s="222"/>
      <c r="BF4" s="994" t="s">
        <v>13</v>
      </c>
      <c r="BG4" s="995"/>
      <c r="BH4" s="1001"/>
      <c r="BI4" s="1010" t="s">
        <v>14</v>
      </c>
      <c r="BJ4" s="995"/>
      <c r="BK4" s="1011"/>
      <c r="BL4" s="1000" t="s">
        <v>15</v>
      </c>
      <c r="BM4" s="995"/>
      <c r="BN4" s="995"/>
      <c r="BO4" s="1000" t="s">
        <v>16</v>
      </c>
      <c r="BP4" s="995"/>
      <c r="BQ4" s="1001"/>
      <c r="BR4" s="1000" t="s">
        <v>17</v>
      </c>
      <c r="BS4" s="995"/>
      <c r="BT4" s="996"/>
      <c r="BU4" s="222"/>
      <c r="BV4" s="994" t="s">
        <v>18</v>
      </c>
      <c r="BW4" s="995"/>
      <c r="BX4" s="995"/>
      <c r="BY4" s="995"/>
      <c r="BZ4" s="996"/>
      <c r="CA4" s="266"/>
      <c r="CB4" s="994" t="s">
        <v>19</v>
      </c>
      <c r="CC4" s="995"/>
      <c r="CD4" s="995"/>
      <c r="CE4" s="995"/>
      <c r="CF4" s="996"/>
      <c r="CG4" s="222"/>
      <c r="CH4" s="994" t="s">
        <v>20</v>
      </c>
      <c r="CI4" s="995"/>
      <c r="CJ4" s="995"/>
      <c r="CK4" s="995"/>
      <c r="CL4" s="996"/>
    </row>
    <row r="5" spans="1:90" ht="36">
      <c r="A5" s="1013"/>
      <c r="B5" s="282" t="s">
        <v>21</v>
      </c>
      <c r="C5" s="283" t="s">
        <v>22</v>
      </c>
      <c r="D5" s="284" t="s">
        <v>23</v>
      </c>
      <c r="E5" s="283" t="s">
        <v>24</v>
      </c>
      <c r="F5" s="283" t="s">
        <v>25</v>
      </c>
      <c r="G5" s="285" t="s">
        <v>26</v>
      </c>
      <c r="H5" s="286"/>
      <c r="I5" s="282" t="s">
        <v>27</v>
      </c>
      <c r="J5" s="283" t="s">
        <v>28</v>
      </c>
      <c r="K5" s="284" t="s">
        <v>23</v>
      </c>
      <c r="L5" s="283" t="s">
        <v>29</v>
      </c>
      <c r="M5" s="283" t="s">
        <v>28</v>
      </c>
      <c r="N5" s="284" t="s">
        <v>23</v>
      </c>
      <c r="O5" s="283" t="s">
        <v>30</v>
      </c>
      <c r="P5" s="292" t="s">
        <v>31</v>
      </c>
      <c r="Q5" s="286"/>
      <c r="R5" s="294" t="s">
        <v>21</v>
      </c>
      <c r="S5" s="295" t="s">
        <v>22</v>
      </c>
      <c r="T5" s="296" t="s">
        <v>32</v>
      </c>
      <c r="U5" s="286"/>
      <c r="V5" s="295" t="s">
        <v>21</v>
      </c>
      <c r="W5" s="295" t="s">
        <v>22</v>
      </c>
      <c r="X5" s="296" t="s">
        <v>23</v>
      </c>
      <c r="Y5" s="286"/>
      <c r="Z5" s="295" t="s">
        <v>21</v>
      </c>
      <c r="AA5" s="295" t="s">
        <v>22</v>
      </c>
      <c r="AB5" s="297" t="s">
        <v>23</v>
      </c>
      <c r="AC5" s="286"/>
      <c r="AD5" s="294" t="s">
        <v>33</v>
      </c>
      <c r="AE5" s="295" t="s">
        <v>22</v>
      </c>
      <c r="AF5" s="296" t="s">
        <v>23</v>
      </c>
      <c r="AG5" s="295" t="s">
        <v>34</v>
      </c>
      <c r="AH5" s="295" t="s">
        <v>22</v>
      </c>
      <c r="AI5" s="296" t="s">
        <v>23</v>
      </c>
      <c r="AJ5" s="295" t="s">
        <v>35</v>
      </c>
      <c r="AK5" s="295" t="s">
        <v>22</v>
      </c>
      <c r="AL5" s="299" t="s">
        <v>23</v>
      </c>
      <c r="AM5" s="286"/>
      <c r="AN5" s="294" t="s">
        <v>36</v>
      </c>
      <c r="AO5" s="295" t="s">
        <v>28</v>
      </c>
      <c r="AP5" s="301" t="s">
        <v>37</v>
      </c>
      <c r="AQ5" s="295" t="s">
        <v>38</v>
      </c>
      <c r="AR5" s="295" t="s">
        <v>28</v>
      </c>
      <c r="AS5" s="299" t="s">
        <v>39</v>
      </c>
      <c r="AT5" s="286"/>
      <c r="AU5" s="294" t="s">
        <v>36</v>
      </c>
      <c r="AV5" s="295" t="s">
        <v>28</v>
      </c>
      <c r="AW5" s="301" t="s">
        <v>37</v>
      </c>
      <c r="AX5" s="295" t="s">
        <v>38</v>
      </c>
      <c r="AY5" s="295" t="s">
        <v>28</v>
      </c>
      <c r="AZ5" s="299" t="s">
        <v>39</v>
      </c>
      <c r="BA5" s="286"/>
      <c r="BB5" s="295" t="s">
        <v>21</v>
      </c>
      <c r="BC5" s="295" t="s">
        <v>22</v>
      </c>
      <c r="BD5" s="296" t="s">
        <v>23</v>
      </c>
      <c r="BE5" s="286"/>
      <c r="BF5" s="294" t="s">
        <v>21</v>
      </c>
      <c r="BG5" s="295" t="s">
        <v>22</v>
      </c>
      <c r="BH5" s="296" t="s">
        <v>23</v>
      </c>
      <c r="BI5" s="295" t="s">
        <v>21</v>
      </c>
      <c r="BJ5" s="295" t="s">
        <v>40</v>
      </c>
      <c r="BK5" s="296" t="s">
        <v>23</v>
      </c>
      <c r="BL5" s="295" t="s">
        <v>21</v>
      </c>
      <c r="BM5" s="304" t="s">
        <v>22</v>
      </c>
      <c r="BN5" s="305" t="s">
        <v>23</v>
      </c>
      <c r="BO5" s="306" t="s">
        <v>21</v>
      </c>
      <c r="BP5" s="304" t="s">
        <v>22</v>
      </c>
      <c r="BQ5" s="307" t="s">
        <v>23</v>
      </c>
      <c r="BR5" s="306" t="s">
        <v>21</v>
      </c>
      <c r="BS5" s="304" t="s">
        <v>22</v>
      </c>
      <c r="BT5" s="299" t="s">
        <v>23</v>
      </c>
      <c r="BU5" s="286"/>
      <c r="BV5" s="294" t="s">
        <v>41</v>
      </c>
      <c r="BW5" s="295" t="s">
        <v>42</v>
      </c>
      <c r="BX5" s="296" t="s">
        <v>23</v>
      </c>
      <c r="BY5" s="295" t="s">
        <v>25</v>
      </c>
      <c r="BZ5" s="299" t="s">
        <v>43</v>
      </c>
      <c r="CA5" s="311"/>
      <c r="CB5" s="294" t="s">
        <v>44</v>
      </c>
      <c r="CC5" s="295" t="s">
        <v>45</v>
      </c>
      <c r="CD5" s="312" t="s">
        <v>46</v>
      </c>
      <c r="CE5" s="295" t="s">
        <v>25</v>
      </c>
      <c r="CF5" s="299" t="s">
        <v>47</v>
      </c>
      <c r="CG5" s="286"/>
      <c r="CH5" s="294" t="s">
        <v>21</v>
      </c>
      <c r="CI5" s="304" t="s">
        <v>22</v>
      </c>
      <c r="CJ5" s="312" t="s">
        <v>46</v>
      </c>
      <c r="CK5" s="295" t="s">
        <v>48</v>
      </c>
      <c r="CL5" s="299" t="s">
        <v>47</v>
      </c>
    </row>
    <row r="6" spans="1:90" ht="13.95" customHeight="1">
      <c r="A6" s="287">
        <v>1</v>
      </c>
      <c r="B6" s="144">
        <v>519.4</v>
      </c>
      <c r="C6" s="288">
        <v>10865.894387221</v>
      </c>
      <c r="D6" s="45">
        <f>+C6/B6</f>
        <v>20.920089309243359</v>
      </c>
      <c r="E6" s="44">
        <v>487</v>
      </c>
      <c r="F6" s="44">
        <v>1214.71483299582</v>
      </c>
      <c r="G6" s="171">
        <f>+F6/E6</f>
        <v>2.4942809712439833</v>
      </c>
      <c r="H6" s="219"/>
      <c r="I6" s="293">
        <v>54</v>
      </c>
      <c r="J6" s="241">
        <v>2358.31</v>
      </c>
      <c r="K6" s="45">
        <f>+J6/I6</f>
        <v>43.672407407407405</v>
      </c>
      <c r="L6" s="240">
        <v>260</v>
      </c>
      <c r="M6" s="280">
        <v>6109.44</v>
      </c>
      <c r="N6" s="45">
        <f>+M6/L6</f>
        <v>23.497846153846151</v>
      </c>
      <c r="O6" s="44"/>
      <c r="P6" s="171">
        <f>+O6/(L6+I6)</f>
        <v>0</v>
      </c>
      <c r="Q6" s="219"/>
      <c r="R6" s="144">
        <v>46.8</v>
      </c>
      <c r="S6" s="44">
        <v>2863.11</v>
      </c>
      <c r="T6" s="45">
        <f>+S6/R6</f>
        <v>61.177564102564112</v>
      </c>
      <c r="U6" s="219"/>
      <c r="V6" s="44">
        <v>244</v>
      </c>
      <c r="W6" s="44">
        <v>2417.5100000000002</v>
      </c>
      <c r="X6" s="45">
        <f>+W6/V6</f>
        <v>9.9078278688524595</v>
      </c>
      <c r="Y6" s="219"/>
      <c r="Z6" s="44">
        <v>22</v>
      </c>
      <c r="AA6" s="44">
        <v>879.99</v>
      </c>
      <c r="AB6" s="171">
        <f>+AA6/Z6</f>
        <v>39.999545454545455</v>
      </c>
      <c r="AC6" s="219"/>
      <c r="AD6" s="139">
        <v>1400</v>
      </c>
      <c r="AE6" s="140">
        <v>464.69</v>
      </c>
      <c r="AF6" s="141">
        <f>+AE6/AD6*100</f>
        <v>33.192142857142862</v>
      </c>
      <c r="AG6" s="142">
        <v>1836</v>
      </c>
      <c r="AH6" s="143">
        <v>563</v>
      </c>
      <c r="AI6" s="141">
        <f t="shared" ref="AI6:AI37" si="0">+AH6/AG6*100</f>
        <v>30.664488017429193</v>
      </c>
      <c r="AJ6" s="142">
        <v>1890</v>
      </c>
      <c r="AK6" s="140">
        <v>601.79999999999995</v>
      </c>
      <c r="AL6" s="148">
        <f t="shared" ref="AL6:AL37" si="1">+AK6/AJ6*100</f>
        <v>31.841269841269838</v>
      </c>
      <c r="AM6" s="219"/>
      <c r="AN6" s="245">
        <v>20.399999999999999</v>
      </c>
      <c r="AO6" s="281">
        <v>807.31734540905404</v>
      </c>
      <c r="AP6" s="45">
        <f>+AO6/AN6</f>
        <v>39.574379676914418</v>
      </c>
      <c r="AQ6" s="140">
        <v>50</v>
      </c>
      <c r="AR6" s="248">
        <v>1880.6621992846899</v>
      </c>
      <c r="AS6" s="171">
        <f>+AR6/AQ6</f>
        <v>37.613243985693799</v>
      </c>
      <c r="AT6" s="219"/>
      <c r="AU6" s="144">
        <v>12.4</v>
      </c>
      <c r="AV6" s="44">
        <v>498.93</v>
      </c>
      <c r="AW6" s="45">
        <f>+AV6/AU6</f>
        <v>40.236290322580643</v>
      </c>
      <c r="AX6" s="44">
        <v>73</v>
      </c>
      <c r="AY6" s="44">
        <v>3105.86</v>
      </c>
      <c r="AZ6" s="171">
        <f>+AY6/AX6</f>
        <v>42.546027397260275</v>
      </c>
      <c r="BA6" s="219"/>
      <c r="BB6" s="44">
        <v>1225</v>
      </c>
      <c r="BC6" s="255">
        <v>10124.723611719301</v>
      </c>
      <c r="BD6" s="202">
        <f>+BC6/BB6</f>
        <v>8.2650804993626945</v>
      </c>
      <c r="BE6" s="219"/>
      <c r="BF6" s="144">
        <v>8</v>
      </c>
      <c r="BG6" s="277">
        <v>119.54</v>
      </c>
      <c r="BH6" s="202">
        <f>+BG6/BF6</f>
        <v>14.942500000000001</v>
      </c>
      <c r="BI6" s="44">
        <v>4</v>
      </c>
      <c r="BJ6" s="277">
        <v>87.89</v>
      </c>
      <c r="BK6" s="45">
        <f>+BJ6/BI6</f>
        <v>21.9725</v>
      </c>
      <c r="BL6" s="44">
        <v>20</v>
      </c>
      <c r="BM6" s="44">
        <v>246.26</v>
      </c>
      <c r="BN6" s="164">
        <f>+BM6/BL6</f>
        <v>12.312999999999999</v>
      </c>
      <c r="BO6" s="44">
        <v>37</v>
      </c>
      <c r="BP6" s="277">
        <v>430.79</v>
      </c>
      <c r="BQ6" s="308">
        <f>+BP6/BO6</f>
        <v>11.642972972972974</v>
      </c>
      <c r="BR6" s="277">
        <v>37</v>
      </c>
      <c r="BS6" s="277">
        <v>417.15</v>
      </c>
      <c r="BT6" s="171">
        <f>+BS6/BR6</f>
        <v>11.274324324324324</v>
      </c>
      <c r="BU6" s="219"/>
      <c r="BV6" s="144">
        <v>38.6</v>
      </c>
      <c r="BW6" s="44">
        <v>370.47</v>
      </c>
      <c r="BX6" s="45">
        <f>+BW6/BV6</f>
        <v>9.5976683937823832</v>
      </c>
      <c r="BY6" s="44">
        <v>65.19</v>
      </c>
      <c r="BZ6" s="171">
        <f>+BY6/BV6</f>
        <v>1.6888601036269428</v>
      </c>
      <c r="CA6" s="219"/>
      <c r="CB6" s="183">
        <v>33.200000000000003</v>
      </c>
      <c r="CC6" s="179">
        <v>310.47000000000003</v>
      </c>
      <c r="CD6" s="45">
        <f>+CC6/CB6</f>
        <v>9.3515060240963859</v>
      </c>
      <c r="CE6" s="44">
        <v>43.9</v>
      </c>
      <c r="CF6" s="171">
        <f>+CE6/CB6</f>
        <v>1.3222891566265058</v>
      </c>
      <c r="CG6" s="219"/>
      <c r="CH6" s="144">
        <v>36</v>
      </c>
      <c r="CI6" s="44">
        <v>384.67</v>
      </c>
      <c r="CJ6" s="313">
        <f>+CI6/CH6</f>
        <v>10.685277777777777</v>
      </c>
      <c r="CK6" s="44">
        <v>56.3</v>
      </c>
      <c r="CL6" s="171">
        <f>+CK6/CH6</f>
        <v>1.5638888888888889</v>
      </c>
    </row>
    <row r="7" spans="1:90" ht="13.95" customHeight="1">
      <c r="A7" s="12">
        <v>2</v>
      </c>
      <c r="B7" s="144">
        <v>520.4</v>
      </c>
      <c r="C7" s="289">
        <v>10940.390653357799</v>
      </c>
      <c r="D7" s="45">
        <f t="shared" ref="D7:D35" si="2">+C7/B7</f>
        <v>21.023041224745963</v>
      </c>
      <c r="E7" s="44">
        <v>488</v>
      </c>
      <c r="F7" s="44">
        <v>3060.7535761632198</v>
      </c>
      <c r="G7" s="171">
        <f t="shared" ref="G7:G35" si="3">+F7/E7</f>
        <v>6.2720360167279097</v>
      </c>
      <c r="H7" s="219"/>
      <c r="I7" s="293">
        <v>53</v>
      </c>
      <c r="J7" s="241">
        <v>2251.3200000000002</v>
      </c>
      <c r="K7" s="45">
        <f t="shared" ref="K7:K35" si="4">+J7/I7</f>
        <v>42.477735849056607</v>
      </c>
      <c r="L7" s="240">
        <v>260</v>
      </c>
      <c r="M7" s="280">
        <v>6046.43</v>
      </c>
      <c r="N7" s="45">
        <f t="shared" ref="N7:N35" si="5">+M7/L7</f>
        <v>23.255500000000001</v>
      </c>
      <c r="O7" s="44"/>
      <c r="P7" s="171">
        <f t="shared" ref="P7:P11" si="6">+O7/(L7+I7)</f>
        <v>0</v>
      </c>
      <c r="Q7" s="219"/>
      <c r="R7" s="144">
        <v>48.2</v>
      </c>
      <c r="S7" s="44">
        <v>3890.43</v>
      </c>
      <c r="T7" s="45">
        <f t="shared" ref="T7:T35" si="7">+S7/R7</f>
        <v>80.714315352697085</v>
      </c>
      <c r="U7" s="219"/>
      <c r="V7" s="44">
        <v>244</v>
      </c>
      <c r="W7" s="44">
        <v>2414.3200000000002</v>
      </c>
      <c r="X7" s="45">
        <f t="shared" ref="X7:X35" si="8">+W7/V7</f>
        <v>9.8947540983606572</v>
      </c>
      <c r="Y7" s="219"/>
      <c r="Z7" s="44">
        <v>24</v>
      </c>
      <c r="AA7" s="44">
        <v>767.91</v>
      </c>
      <c r="AB7" s="171">
        <f t="shared" ref="AB7:AB29" si="9">+AA7/Z7</f>
        <v>31.99625</v>
      </c>
      <c r="AC7" s="219"/>
      <c r="AD7" s="139">
        <v>1456</v>
      </c>
      <c r="AE7" s="140">
        <v>473.88</v>
      </c>
      <c r="AF7" s="141">
        <f t="shared" ref="AF7:AF37" si="10">+AE7/AD7*100</f>
        <v>32.546703296703292</v>
      </c>
      <c r="AG7" s="142">
        <v>1802</v>
      </c>
      <c r="AH7" s="143">
        <v>577.94000000000005</v>
      </c>
      <c r="AI7" s="141">
        <f t="shared" si="0"/>
        <v>32.072142064372919</v>
      </c>
      <c r="AJ7" s="142">
        <v>1890</v>
      </c>
      <c r="AK7" s="140">
        <v>619.03</v>
      </c>
      <c r="AL7" s="148">
        <f t="shared" si="1"/>
        <v>32.752910052910053</v>
      </c>
      <c r="AM7" s="219"/>
      <c r="AN7" s="245">
        <v>19</v>
      </c>
      <c r="AO7" s="281">
        <v>872.81045724786998</v>
      </c>
      <c r="AP7" s="45">
        <f t="shared" ref="AP7:AP35" si="11">+AO7/AN7</f>
        <v>45.937392486729998</v>
      </c>
      <c r="AQ7" s="140">
        <v>51</v>
      </c>
      <c r="AR7" s="248">
        <v>1730.5855569385401</v>
      </c>
      <c r="AS7" s="171">
        <f t="shared" ref="AS7:AS35" si="12">+AR7/AQ7</f>
        <v>33.933050136049808</v>
      </c>
      <c r="AT7" s="219"/>
      <c r="AU7" s="144">
        <v>8.8000000000000007</v>
      </c>
      <c r="AV7" s="44">
        <v>352.19</v>
      </c>
      <c r="AW7" s="45">
        <f t="shared" ref="AW7:AW35" si="13">+AV7/AU7</f>
        <v>40.021590909090904</v>
      </c>
      <c r="AX7" s="44">
        <v>72</v>
      </c>
      <c r="AY7" s="44">
        <v>3279.36</v>
      </c>
      <c r="AZ7" s="171">
        <f t="shared" ref="AZ7:AZ35" si="14">+AY7/AX7</f>
        <v>45.546666666666667</v>
      </c>
      <c r="BA7" s="219"/>
      <c r="BB7" s="44">
        <v>1210</v>
      </c>
      <c r="BC7" s="255">
        <v>9604.9657220385998</v>
      </c>
      <c r="BD7" s="202">
        <f t="shared" ref="BD7:BD35" si="15">+BC7/BB7</f>
        <v>7.9379882000319011</v>
      </c>
      <c r="BE7" s="219"/>
      <c r="BF7" s="144">
        <v>8</v>
      </c>
      <c r="BG7" s="277">
        <v>58.9</v>
      </c>
      <c r="BH7" s="202">
        <f t="shared" ref="BH7:BH35" si="16">+BG7/BF7</f>
        <v>7.3624999999999998</v>
      </c>
      <c r="BI7" s="44">
        <v>4</v>
      </c>
      <c r="BJ7" s="277">
        <v>105.48</v>
      </c>
      <c r="BK7" s="45">
        <f t="shared" ref="BK7:BK35" si="17">+BJ7/BI7</f>
        <v>26.37</v>
      </c>
      <c r="BL7" s="44">
        <v>20</v>
      </c>
      <c r="BM7" s="44">
        <v>250.53</v>
      </c>
      <c r="BN7" s="164">
        <f t="shared" ref="BN7:BN31" si="18">+BM7/BL7</f>
        <v>12.5265</v>
      </c>
      <c r="BO7" s="44">
        <v>35</v>
      </c>
      <c r="BP7" s="277">
        <v>366.38</v>
      </c>
      <c r="BQ7" s="308">
        <f t="shared" ref="BQ7:BQ35" si="19">+BP7/BO7</f>
        <v>10.468</v>
      </c>
      <c r="BR7" s="277">
        <v>38</v>
      </c>
      <c r="BS7" s="277">
        <v>459.49</v>
      </c>
      <c r="BT7" s="171">
        <f t="shared" ref="BT7:BT35" si="20">+BS7/BR7</f>
        <v>12.091842105263158</v>
      </c>
      <c r="BU7" s="219"/>
      <c r="BV7" s="144">
        <v>38.6</v>
      </c>
      <c r="BW7" s="44">
        <v>364.82</v>
      </c>
      <c r="BX7" s="45">
        <f t="shared" ref="BX7:BX35" si="21">+BW7/BV7</f>
        <v>9.4512953367875649</v>
      </c>
      <c r="BY7" s="44">
        <v>63.69</v>
      </c>
      <c r="BZ7" s="171">
        <f t="shared" ref="BZ7:BZ35" si="22">+BY7/BV7</f>
        <v>1.65</v>
      </c>
      <c r="CA7" s="219"/>
      <c r="CB7" s="183">
        <v>32.799999999999997</v>
      </c>
      <c r="CC7" s="179">
        <v>298.64999999999998</v>
      </c>
      <c r="CD7" s="45">
        <f t="shared" ref="CD7:CD35" si="23">+CC7/CB7</f>
        <v>9.1051829268292686</v>
      </c>
      <c r="CE7" s="44">
        <v>43.9</v>
      </c>
      <c r="CF7" s="171">
        <f t="shared" ref="CF7:CF35" si="24">+CE7/CB7</f>
        <v>1.3384146341463414</v>
      </c>
      <c r="CG7" s="219"/>
      <c r="CH7" s="144">
        <v>37</v>
      </c>
      <c r="CI7" s="44">
        <v>405.36</v>
      </c>
      <c r="CJ7" s="313">
        <f t="shared" ref="CJ7:CL33" si="25">+CI7/CH7</f>
        <v>10.955675675675677</v>
      </c>
      <c r="CK7" s="44">
        <v>143.91999999999999</v>
      </c>
      <c r="CL7" s="171">
        <f t="shared" ref="CL7:CL19" si="26">+CK7/CH7</f>
        <v>3.8897297297297295</v>
      </c>
    </row>
    <row r="8" spans="1:90" ht="13.95" customHeight="1">
      <c r="A8" s="12">
        <v>3</v>
      </c>
      <c r="B8" s="144">
        <v>521.4</v>
      </c>
      <c r="C8" s="288">
        <v>10970.8406543604</v>
      </c>
      <c r="D8" s="45">
        <f t="shared" si="2"/>
        <v>21.041121316379748</v>
      </c>
      <c r="E8" s="44">
        <v>489</v>
      </c>
      <c r="F8" s="44">
        <v>2712.5368828831502</v>
      </c>
      <c r="G8" s="171">
        <f t="shared" si="3"/>
        <v>5.5471101899450925</v>
      </c>
      <c r="H8" s="219"/>
      <c r="I8" s="293">
        <v>54</v>
      </c>
      <c r="J8" s="241">
        <v>2246.0300000000002</v>
      </c>
      <c r="K8" s="45">
        <f t="shared" si="4"/>
        <v>41.593148148148153</v>
      </c>
      <c r="L8" s="240">
        <v>264</v>
      </c>
      <c r="M8" s="280">
        <v>6230.42</v>
      </c>
      <c r="N8" s="45">
        <f t="shared" si="5"/>
        <v>23.600075757575759</v>
      </c>
      <c r="O8" s="44"/>
      <c r="P8" s="171">
        <f t="shared" si="6"/>
        <v>0</v>
      </c>
      <c r="Q8" s="219"/>
      <c r="R8" s="144">
        <v>64.8</v>
      </c>
      <c r="S8" s="44">
        <v>3009.49</v>
      </c>
      <c r="T8" s="45">
        <f t="shared" si="7"/>
        <v>46.442746913580244</v>
      </c>
      <c r="U8" s="219"/>
      <c r="V8" s="44">
        <v>244</v>
      </c>
      <c r="W8" s="44">
        <v>2380.59</v>
      </c>
      <c r="X8" s="45">
        <f t="shared" si="8"/>
        <v>9.7565163934426238</v>
      </c>
      <c r="Y8" s="219"/>
      <c r="Z8" s="44">
        <v>24</v>
      </c>
      <c r="AA8" s="44">
        <v>882.33</v>
      </c>
      <c r="AB8" s="171">
        <f t="shared" si="9"/>
        <v>36.763750000000002</v>
      </c>
      <c r="AC8" s="219"/>
      <c r="AD8" s="139">
        <v>1456</v>
      </c>
      <c r="AE8" s="140">
        <v>472.96</v>
      </c>
      <c r="AF8" s="141">
        <f t="shared" si="10"/>
        <v>32.483516483516482</v>
      </c>
      <c r="AG8" s="44">
        <v>1802</v>
      </c>
      <c r="AH8" s="44">
        <v>576.13</v>
      </c>
      <c r="AI8" s="141">
        <f t="shared" si="0"/>
        <v>31.971698113207548</v>
      </c>
      <c r="AJ8" s="142">
        <v>2340</v>
      </c>
      <c r="AK8" s="140">
        <v>788.55</v>
      </c>
      <c r="AL8" s="148">
        <f t="shared" si="1"/>
        <v>33.698717948717949</v>
      </c>
      <c r="AM8" s="219"/>
      <c r="AN8" s="245">
        <v>20.2</v>
      </c>
      <c r="AO8" s="281">
        <v>893.41401656081803</v>
      </c>
      <c r="AP8" s="45">
        <f t="shared" si="11"/>
        <v>44.228416661426635</v>
      </c>
      <c r="AQ8" s="140">
        <v>40</v>
      </c>
      <c r="AR8" s="248">
        <v>1969.5787419391099</v>
      </c>
      <c r="AS8" s="171">
        <f t="shared" si="12"/>
        <v>49.239468548477745</v>
      </c>
      <c r="AT8" s="219"/>
      <c r="AU8" s="144">
        <v>10.4</v>
      </c>
      <c r="AV8" s="44">
        <v>428.89</v>
      </c>
      <c r="AW8" s="45">
        <f t="shared" si="13"/>
        <v>41.239423076923075</v>
      </c>
      <c r="AX8" s="44">
        <v>71</v>
      </c>
      <c r="AY8" s="44">
        <v>3053.76</v>
      </c>
      <c r="AZ8" s="171">
        <f t="shared" si="14"/>
        <v>43.010704225352114</v>
      </c>
      <c r="BA8" s="219"/>
      <c r="BB8" s="44">
        <v>1201</v>
      </c>
      <c r="BC8" s="255">
        <v>9904.3062900737004</v>
      </c>
      <c r="BD8" s="202">
        <f t="shared" si="15"/>
        <v>8.2467163114685267</v>
      </c>
      <c r="BE8" s="219"/>
      <c r="BF8" s="144">
        <v>8</v>
      </c>
      <c r="BG8" s="277">
        <v>80.84</v>
      </c>
      <c r="BH8" s="202">
        <f t="shared" si="16"/>
        <v>10.105</v>
      </c>
      <c r="BI8" s="44">
        <v>4</v>
      </c>
      <c r="BJ8" s="277">
        <v>69.260000000000005</v>
      </c>
      <c r="BK8" s="45">
        <f t="shared" si="17"/>
        <v>17.315000000000001</v>
      </c>
      <c r="BL8" s="44">
        <v>20</v>
      </c>
      <c r="BM8" s="44">
        <v>205.1</v>
      </c>
      <c r="BN8" s="164">
        <f t="shared" si="18"/>
        <v>10.254999999999999</v>
      </c>
      <c r="BO8" s="44">
        <v>36</v>
      </c>
      <c r="BP8" s="277">
        <v>374.84</v>
      </c>
      <c r="BQ8" s="308">
        <f t="shared" si="19"/>
        <v>10.412222222222221</v>
      </c>
      <c r="BR8" s="277">
        <v>35</v>
      </c>
      <c r="BS8" s="277">
        <v>366.04</v>
      </c>
      <c r="BT8" s="171">
        <f t="shared" si="20"/>
        <v>10.458285714285715</v>
      </c>
      <c r="BU8" s="219"/>
      <c r="BV8" s="144">
        <v>38.6</v>
      </c>
      <c r="BW8" s="44">
        <v>358.14</v>
      </c>
      <c r="BX8" s="45">
        <f t="shared" si="21"/>
        <v>9.2782383419689118</v>
      </c>
      <c r="BY8" s="44">
        <v>65.19</v>
      </c>
      <c r="BZ8" s="171">
        <f t="shared" si="22"/>
        <v>1.6888601036269428</v>
      </c>
      <c r="CA8" s="219"/>
      <c r="CB8" s="183">
        <v>33.200000000000003</v>
      </c>
      <c r="CC8" s="179">
        <v>301.45</v>
      </c>
      <c r="CD8" s="45">
        <f t="shared" si="23"/>
        <v>9.0798192771084327</v>
      </c>
      <c r="CE8" s="44">
        <v>45.25</v>
      </c>
      <c r="CF8" s="171">
        <f t="shared" si="24"/>
        <v>1.3629518072289155</v>
      </c>
      <c r="CG8" s="219"/>
      <c r="CH8" s="144">
        <v>39.4</v>
      </c>
      <c r="CI8" s="44">
        <v>387.08</v>
      </c>
      <c r="CJ8" s="313">
        <f t="shared" si="25"/>
        <v>9.8243654822335031</v>
      </c>
      <c r="CK8" s="44">
        <v>59.25</v>
      </c>
      <c r="CL8" s="171">
        <f t="shared" si="26"/>
        <v>1.5038071065989849</v>
      </c>
    </row>
    <row r="9" spans="1:90" ht="13.95" customHeight="1">
      <c r="A9" s="12">
        <v>4</v>
      </c>
      <c r="B9" s="144">
        <v>522.4</v>
      </c>
      <c r="C9" s="289">
        <v>11204.7612072835</v>
      </c>
      <c r="D9" s="45">
        <f t="shared" si="2"/>
        <v>21.448624056821401</v>
      </c>
      <c r="E9" s="240">
        <v>490</v>
      </c>
      <c r="F9" s="163">
        <v>889.58438644227397</v>
      </c>
      <c r="G9" s="171">
        <f t="shared" si="3"/>
        <v>1.8154783396781102</v>
      </c>
      <c r="H9" s="219"/>
      <c r="I9" s="293">
        <v>55</v>
      </c>
      <c r="J9" s="241">
        <v>2217.9899999999998</v>
      </c>
      <c r="K9" s="45">
        <f t="shared" si="4"/>
        <v>40.327090909090906</v>
      </c>
      <c r="L9" s="240">
        <v>263</v>
      </c>
      <c r="M9" s="280">
        <v>6183.58</v>
      </c>
      <c r="N9" s="45">
        <f t="shared" si="5"/>
        <v>23.51171102661597</v>
      </c>
      <c r="O9" s="44"/>
      <c r="P9" s="171">
        <f t="shared" si="6"/>
        <v>0</v>
      </c>
      <c r="Q9" s="219"/>
      <c r="R9" s="144">
        <v>44.4</v>
      </c>
      <c r="S9" s="44">
        <v>3823.58</v>
      </c>
      <c r="T9" s="45">
        <f t="shared" si="7"/>
        <v>86.116666666666674</v>
      </c>
      <c r="U9" s="219"/>
      <c r="V9" s="44">
        <v>244</v>
      </c>
      <c r="W9" s="44">
        <v>2449.8000000000002</v>
      </c>
      <c r="X9" s="45">
        <f t="shared" si="8"/>
        <v>10.04016393442623</v>
      </c>
      <c r="Y9" s="219"/>
      <c r="Z9" s="44">
        <v>22</v>
      </c>
      <c r="AA9" s="44">
        <v>809.02</v>
      </c>
      <c r="AB9" s="171">
        <f t="shared" si="9"/>
        <v>36.773636363636363</v>
      </c>
      <c r="AC9" s="219"/>
      <c r="AD9" s="139">
        <v>1456</v>
      </c>
      <c r="AE9" s="140">
        <v>483.34</v>
      </c>
      <c r="AF9" s="141">
        <f t="shared" si="10"/>
        <v>33.196428571428569</v>
      </c>
      <c r="AG9" s="44">
        <v>1802</v>
      </c>
      <c r="AH9" s="44">
        <v>582.91999999999996</v>
      </c>
      <c r="AI9" s="141">
        <f t="shared" si="0"/>
        <v>32.348501664816872</v>
      </c>
      <c r="AJ9" s="142">
        <v>2160</v>
      </c>
      <c r="AK9" s="140">
        <v>728.48</v>
      </c>
      <c r="AL9" s="148">
        <f t="shared" si="1"/>
        <v>33.725925925925928</v>
      </c>
      <c r="AM9" s="219"/>
      <c r="AN9" s="245">
        <v>18.600000000000001</v>
      </c>
      <c r="AO9" s="281">
        <v>958.39306764096398</v>
      </c>
      <c r="AP9" s="45">
        <f t="shared" si="11"/>
        <v>51.526509012955046</v>
      </c>
      <c r="AQ9" s="140">
        <v>40</v>
      </c>
      <c r="AR9" s="248">
        <v>1667.18493487665</v>
      </c>
      <c r="AS9" s="171">
        <f t="shared" si="12"/>
        <v>41.67962337191625</v>
      </c>
      <c r="AT9" s="219"/>
      <c r="AU9" s="144">
        <v>12</v>
      </c>
      <c r="AV9" s="44">
        <v>488.92</v>
      </c>
      <c r="AW9" s="45">
        <f t="shared" si="13"/>
        <v>40.743333333333332</v>
      </c>
      <c r="AX9" s="44">
        <v>55.6</v>
      </c>
      <c r="AY9" s="44">
        <v>2758.86</v>
      </c>
      <c r="AZ9" s="171">
        <f t="shared" si="14"/>
        <v>49.619784172661873</v>
      </c>
      <c r="BA9" s="219"/>
      <c r="BB9" s="44">
        <v>1197</v>
      </c>
      <c r="BC9" s="255">
        <v>9314.9409896815705</v>
      </c>
      <c r="BD9" s="202">
        <f t="shared" si="15"/>
        <v>7.7819055887064081</v>
      </c>
      <c r="BE9" s="219"/>
      <c r="BF9" s="144">
        <v>8</v>
      </c>
      <c r="BG9" s="277">
        <v>132.30000000000001</v>
      </c>
      <c r="BH9" s="202">
        <f t="shared" si="16"/>
        <v>16.537500000000001</v>
      </c>
      <c r="BI9" s="44">
        <v>4</v>
      </c>
      <c r="BJ9" s="277">
        <v>53.04</v>
      </c>
      <c r="BK9" s="45">
        <f t="shared" si="17"/>
        <v>13.26</v>
      </c>
      <c r="BL9" s="44">
        <v>20</v>
      </c>
      <c r="BM9" s="44">
        <v>200.12</v>
      </c>
      <c r="BN9" s="164">
        <f t="shared" si="18"/>
        <v>10.006</v>
      </c>
      <c r="BO9" s="44">
        <v>37</v>
      </c>
      <c r="BP9" s="277">
        <v>419.9</v>
      </c>
      <c r="BQ9" s="308">
        <f t="shared" si="19"/>
        <v>11.348648648648648</v>
      </c>
      <c r="BR9" s="277">
        <v>35</v>
      </c>
      <c r="BS9" s="277">
        <v>453.16</v>
      </c>
      <c r="BT9" s="171">
        <f t="shared" si="20"/>
        <v>12.947428571428572</v>
      </c>
      <c r="BU9" s="219"/>
      <c r="BV9" s="144">
        <v>38.6</v>
      </c>
      <c r="BW9" s="163">
        <v>299.3</v>
      </c>
      <c r="BX9" s="45">
        <f t="shared" si="21"/>
        <v>7.7538860103626943</v>
      </c>
      <c r="BY9" s="44">
        <v>49.99</v>
      </c>
      <c r="BZ9" s="171">
        <f t="shared" si="22"/>
        <v>1.2950777202072539</v>
      </c>
      <c r="CA9" s="219"/>
      <c r="CB9" s="183">
        <v>33.200000000000003</v>
      </c>
      <c r="CC9" s="179">
        <v>304.5</v>
      </c>
      <c r="CD9" s="45">
        <f t="shared" si="23"/>
        <v>9.1716867469879517</v>
      </c>
      <c r="CE9" s="44">
        <v>52.53</v>
      </c>
      <c r="CF9" s="171">
        <f t="shared" si="24"/>
        <v>1.5822289156626506</v>
      </c>
      <c r="CG9" s="219"/>
      <c r="CH9" s="144">
        <v>36.4</v>
      </c>
      <c r="CI9" s="44">
        <v>404.86</v>
      </c>
      <c r="CJ9" s="313">
        <f t="shared" si="25"/>
        <v>11.122527472527473</v>
      </c>
      <c r="CK9" s="44">
        <v>57.54</v>
      </c>
      <c r="CL9" s="171">
        <f t="shared" si="26"/>
        <v>1.5807692307692307</v>
      </c>
    </row>
    <row r="10" spans="1:90" ht="13.95" customHeight="1">
      <c r="A10" s="12">
        <v>5</v>
      </c>
      <c r="B10" s="144">
        <v>492.2</v>
      </c>
      <c r="C10" s="288">
        <v>10960.3947555995</v>
      </c>
      <c r="D10" s="45">
        <f t="shared" si="2"/>
        <v>22.268173010157458</v>
      </c>
      <c r="E10" s="44">
        <v>476</v>
      </c>
      <c r="F10" s="44">
        <v>0</v>
      </c>
      <c r="G10" s="171"/>
      <c r="H10" s="219"/>
      <c r="I10" s="293">
        <v>39</v>
      </c>
      <c r="J10" s="241">
        <v>2334.75</v>
      </c>
      <c r="K10" s="45">
        <f t="shared" si="4"/>
        <v>59.865384615384613</v>
      </c>
      <c r="L10" s="240">
        <v>252</v>
      </c>
      <c r="M10" s="280">
        <v>6071.64</v>
      </c>
      <c r="N10" s="45">
        <f t="shared" si="5"/>
        <v>24.093809523809526</v>
      </c>
      <c r="O10" s="44"/>
      <c r="P10" s="171">
        <f t="shared" si="6"/>
        <v>0</v>
      </c>
      <c r="Q10" s="219"/>
      <c r="R10" s="144">
        <v>35</v>
      </c>
      <c r="S10" s="44">
        <v>1383.28</v>
      </c>
      <c r="T10" s="45">
        <f t="shared" si="7"/>
        <v>39.522285714285715</v>
      </c>
      <c r="U10" s="219"/>
      <c r="V10" s="44">
        <v>244</v>
      </c>
      <c r="W10" s="44">
        <v>2566.09</v>
      </c>
      <c r="X10" s="45">
        <f t="shared" si="8"/>
        <v>10.516762295081968</v>
      </c>
      <c r="Y10" s="219"/>
      <c r="Z10" s="44">
        <v>18</v>
      </c>
      <c r="AA10" s="44">
        <v>806.44</v>
      </c>
      <c r="AB10" s="171">
        <f t="shared" si="9"/>
        <v>44.802222222222227</v>
      </c>
      <c r="AC10" s="219"/>
      <c r="AD10" s="139">
        <v>1456</v>
      </c>
      <c r="AE10" s="140">
        <v>499.1</v>
      </c>
      <c r="AF10" s="141">
        <f t="shared" si="10"/>
        <v>34.278846153846153</v>
      </c>
      <c r="AG10" s="44">
        <v>1802</v>
      </c>
      <c r="AH10" s="44">
        <v>594.80999999999995</v>
      </c>
      <c r="AI10" s="141">
        <f t="shared" si="0"/>
        <v>33.008324084350718</v>
      </c>
      <c r="AJ10" s="142">
        <v>2205</v>
      </c>
      <c r="AK10" s="140">
        <v>752.02</v>
      </c>
      <c r="AL10" s="148">
        <f t="shared" si="1"/>
        <v>34.105215419501135</v>
      </c>
      <c r="AM10" s="219"/>
      <c r="AN10" s="245">
        <v>16.600000000000001</v>
      </c>
      <c r="AO10" s="281">
        <v>884.98826207700699</v>
      </c>
      <c r="AP10" s="45">
        <f t="shared" si="11"/>
        <v>53.312545908253426</v>
      </c>
      <c r="AQ10" s="140">
        <v>41.2</v>
      </c>
      <c r="AR10" s="248">
        <v>1755.76471962799</v>
      </c>
      <c r="AS10" s="171">
        <f t="shared" si="12"/>
        <v>42.615648534659947</v>
      </c>
      <c r="AT10" s="219"/>
      <c r="AU10" s="144">
        <v>8.8000000000000007</v>
      </c>
      <c r="AV10" s="44">
        <v>339.76</v>
      </c>
      <c r="AW10" s="45">
        <f t="shared" si="13"/>
        <v>38.609090909090902</v>
      </c>
      <c r="AX10" s="44">
        <v>52</v>
      </c>
      <c r="AY10" s="44">
        <v>2647.65</v>
      </c>
      <c r="AZ10" s="171">
        <f t="shared" si="14"/>
        <v>50.916346153846156</v>
      </c>
      <c r="BA10" s="219"/>
      <c r="BB10" s="44">
        <v>1197</v>
      </c>
      <c r="BC10" s="255">
        <v>9486.9656936314404</v>
      </c>
      <c r="BD10" s="202">
        <f t="shared" si="15"/>
        <v>7.9256187916720471</v>
      </c>
      <c r="BE10" s="219"/>
      <c r="BF10" s="144">
        <v>8</v>
      </c>
      <c r="BG10" s="277">
        <v>94.67</v>
      </c>
      <c r="BH10" s="202">
        <f t="shared" si="16"/>
        <v>11.83375</v>
      </c>
      <c r="BI10" s="44">
        <v>4</v>
      </c>
      <c r="BJ10" s="277">
        <v>57.98</v>
      </c>
      <c r="BK10" s="45">
        <f t="shared" si="17"/>
        <v>14.494999999999999</v>
      </c>
      <c r="BL10" s="44">
        <v>20</v>
      </c>
      <c r="BM10" s="44">
        <v>180.95</v>
      </c>
      <c r="BN10" s="164">
        <f t="shared" si="18"/>
        <v>9.0474999999999994</v>
      </c>
      <c r="BO10" s="44">
        <v>37</v>
      </c>
      <c r="BP10" s="277">
        <v>404.8</v>
      </c>
      <c r="BQ10" s="308">
        <f t="shared" si="19"/>
        <v>10.940540540540541</v>
      </c>
      <c r="BR10" s="277">
        <v>35</v>
      </c>
      <c r="BS10" s="277">
        <v>421.57</v>
      </c>
      <c r="BT10" s="171">
        <f t="shared" si="20"/>
        <v>12.044857142857143</v>
      </c>
      <c r="BU10" s="219"/>
      <c r="BV10" s="144">
        <v>4.4000000000000004</v>
      </c>
      <c r="BW10" s="44">
        <v>41.16</v>
      </c>
      <c r="BX10" s="45">
        <f t="shared" si="21"/>
        <v>9.3545454545454536</v>
      </c>
      <c r="BY10" s="44">
        <v>16.600000000000001</v>
      </c>
      <c r="BZ10" s="171">
        <f t="shared" si="22"/>
        <v>3.7727272727272729</v>
      </c>
      <c r="CA10" s="219"/>
      <c r="CB10" s="183">
        <v>26.8</v>
      </c>
      <c r="CC10" s="179">
        <v>243.18</v>
      </c>
      <c r="CD10" s="45">
        <f t="shared" si="23"/>
        <v>9.0738805970149254</v>
      </c>
      <c r="CE10" s="44">
        <v>49.65</v>
      </c>
      <c r="CF10" s="171">
        <f t="shared" si="24"/>
        <v>1.8526119402985073</v>
      </c>
      <c r="CG10" s="219"/>
      <c r="CH10" s="144">
        <v>0</v>
      </c>
      <c r="CI10" s="44"/>
      <c r="CJ10" s="313"/>
      <c r="CK10" s="44"/>
      <c r="CL10" s="171"/>
    </row>
    <row r="11" spans="1:90" ht="13.95" customHeight="1">
      <c r="A11" s="290">
        <v>6</v>
      </c>
      <c r="B11" s="144">
        <v>511.4</v>
      </c>
      <c r="C11" s="291">
        <v>10798.494586868201</v>
      </c>
      <c r="D11" s="45">
        <f t="shared" si="2"/>
        <v>21.115554530442317</v>
      </c>
      <c r="E11" s="44">
        <v>479</v>
      </c>
      <c r="F11" s="44">
        <v>0</v>
      </c>
      <c r="G11" s="171"/>
      <c r="H11" s="219"/>
      <c r="I11" s="144">
        <v>38</v>
      </c>
      <c r="J11" s="241">
        <v>2199.41</v>
      </c>
      <c r="K11" s="45">
        <f t="shared" si="4"/>
        <v>57.879210526315788</v>
      </c>
      <c r="L11" s="240">
        <v>252</v>
      </c>
      <c r="M11" s="44">
        <v>6254.47</v>
      </c>
      <c r="N11" s="45">
        <f t="shared" si="5"/>
        <v>24.819325396825398</v>
      </c>
      <c r="O11" s="44">
        <v>1722.25</v>
      </c>
      <c r="P11" s="171">
        <f t="shared" si="6"/>
        <v>5.9387931034482762</v>
      </c>
      <c r="Q11" s="219"/>
      <c r="R11" s="144">
        <v>36.4</v>
      </c>
      <c r="S11" s="44">
        <v>1600.34</v>
      </c>
      <c r="T11" s="45">
        <f t="shared" si="7"/>
        <v>43.965384615384615</v>
      </c>
      <c r="U11" s="219"/>
      <c r="V11" s="44">
        <v>244</v>
      </c>
      <c r="W11" s="44">
        <v>2407.94</v>
      </c>
      <c r="X11" s="45">
        <f t="shared" si="8"/>
        <v>9.8686065573770492</v>
      </c>
      <c r="Y11" s="219"/>
      <c r="Z11" s="44">
        <v>22</v>
      </c>
      <c r="AA11" s="44">
        <v>769.62</v>
      </c>
      <c r="AB11" s="171">
        <f t="shared" si="9"/>
        <v>34.982727272727274</v>
      </c>
      <c r="AC11" s="219"/>
      <c r="AD11" s="139">
        <v>1344</v>
      </c>
      <c r="AE11" s="140">
        <v>446.18</v>
      </c>
      <c r="AF11" s="141">
        <f t="shared" si="10"/>
        <v>33.197916666666664</v>
      </c>
      <c r="AG11" s="44">
        <v>1643</v>
      </c>
      <c r="AH11" s="44">
        <v>535.52</v>
      </c>
      <c r="AI11" s="141">
        <f t="shared" si="0"/>
        <v>32.594035301278147</v>
      </c>
      <c r="AJ11" s="142">
        <v>2025</v>
      </c>
      <c r="AK11" s="140">
        <v>681.86</v>
      </c>
      <c r="AL11" s="148">
        <f t="shared" si="1"/>
        <v>33.672098765432104</v>
      </c>
      <c r="AM11" s="219"/>
      <c r="AN11" s="245">
        <v>15</v>
      </c>
      <c r="AO11" s="281">
        <v>880.72059059257401</v>
      </c>
      <c r="AP11" s="45">
        <f t="shared" si="11"/>
        <v>58.714706039504932</v>
      </c>
      <c r="AQ11" s="140">
        <v>39</v>
      </c>
      <c r="AR11" s="248">
        <v>1808.4860915194699</v>
      </c>
      <c r="AS11" s="171">
        <f t="shared" si="12"/>
        <v>46.371438244088971</v>
      </c>
      <c r="AT11" s="219"/>
      <c r="AU11" s="144">
        <v>19.8</v>
      </c>
      <c r="AV11" s="44">
        <v>815.01</v>
      </c>
      <c r="AW11" s="45">
        <f t="shared" si="13"/>
        <v>41.162121212121207</v>
      </c>
      <c r="AX11" s="44">
        <v>42.8</v>
      </c>
      <c r="AY11" s="44">
        <v>2432.29</v>
      </c>
      <c r="AZ11" s="171">
        <f t="shared" si="14"/>
        <v>56.829205607476638</v>
      </c>
      <c r="BA11" s="219"/>
      <c r="BB11" s="44">
        <v>1201</v>
      </c>
      <c r="BC11" s="255">
        <v>9742.6298957652198</v>
      </c>
      <c r="BD11" s="202">
        <f t="shared" si="15"/>
        <v>8.1120981646671275</v>
      </c>
      <c r="BE11" s="219"/>
      <c r="BF11" s="144">
        <v>8</v>
      </c>
      <c r="BG11" s="277">
        <v>171.69</v>
      </c>
      <c r="BH11" s="202">
        <f t="shared" si="16"/>
        <v>21.46125</v>
      </c>
      <c r="BI11" s="44">
        <v>4</v>
      </c>
      <c r="BJ11" s="277">
        <v>35.840000000000003</v>
      </c>
      <c r="BK11" s="45">
        <f t="shared" si="17"/>
        <v>8.9600000000000009</v>
      </c>
      <c r="BL11" s="44">
        <v>17</v>
      </c>
      <c r="BM11" s="44">
        <v>196.48</v>
      </c>
      <c r="BN11" s="164">
        <f t="shared" si="18"/>
        <v>11.557647058823528</v>
      </c>
      <c r="BO11" s="44">
        <v>37</v>
      </c>
      <c r="BP11" s="277">
        <v>384.48</v>
      </c>
      <c r="BQ11" s="308">
        <f t="shared" si="19"/>
        <v>10.391351351351352</v>
      </c>
      <c r="BR11" s="277">
        <v>35</v>
      </c>
      <c r="BS11" s="277">
        <v>383.15</v>
      </c>
      <c r="BT11" s="171">
        <f t="shared" si="20"/>
        <v>10.947142857142856</v>
      </c>
      <c r="BU11" s="219"/>
      <c r="BV11" s="144">
        <v>38.6</v>
      </c>
      <c r="BW11" s="44">
        <v>354.08</v>
      </c>
      <c r="BX11" s="45">
        <f t="shared" si="21"/>
        <v>9.1730569948186513</v>
      </c>
      <c r="BY11" s="44">
        <v>52.89</v>
      </c>
      <c r="BZ11" s="171">
        <f t="shared" si="22"/>
        <v>1.3702072538860104</v>
      </c>
      <c r="CA11" s="219"/>
      <c r="CB11" s="183">
        <v>29.2</v>
      </c>
      <c r="CC11" s="179">
        <v>268.66000000000003</v>
      </c>
      <c r="CD11" s="45">
        <f t="shared" si="23"/>
        <v>9.2006849315068511</v>
      </c>
      <c r="CE11" s="44">
        <v>49.65</v>
      </c>
      <c r="CF11" s="171">
        <f t="shared" si="24"/>
        <v>1.7003424657534247</v>
      </c>
      <c r="CG11" s="219"/>
      <c r="CH11" s="144">
        <v>36.4</v>
      </c>
      <c r="CI11" s="44">
        <v>378.48</v>
      </c>
      <c r="CJ11" s="313">
        <f t="shared" si="25"/>
        <v>10.397802197802198</v>
      </c>
      <c r="CK11" s="44">
        <v>45.15</v>
      </c>
      <c r="CL11" s="171">
        <f t="shared" si="26"/>
        <v>1.2403846153846154</v>
      </c>
    </row>
    <row r="12" spans="1:90" ht="13.95" customHeight="1">
      <c r="A12" s="12">
        <v>7</v>
      </c>
      <c r="B12" s="144">
        <v>513</v>
      </c>
      <c r="C12" s="277">
        <v>10914.96</v>
      </c>
      <c r="D12" s="45">
        <f t="shared" si="2"/>
        <v>21.276725146198828</v>
      </c>
      <c r="E12" s="44">
        <v>483</v>
      </c>
      <c r="F12" s="44">
        <v>582.79999999999995</v>
      </c>
      <c r="G12" s="171">
        <f t="shared" si="3"/>
        <v>1.2066252587991717</v>
      </c>
      <c r="H12" s="219"/>
      <c r="I12" s="144">
        <v>53</v>
      </c>
      <c r="J12" s="241">
        <v>2221.52</v>
      </c>
      <c r="K12" s="45">
        <f t="shared" si="4"/>
        <v>41.915471698113208</v>
      </c>
      <c r="L12" s="240">
        <v>252</v>
      </c>
      <c r="M12" s="44">
        <v>6170.49</v>
      </c>
      <c r="N12" s="45">
        <f t="shared" si="5"/>
        <v>24.486071428571428</v>
      </c>
      <c r="O12" s="44"/>
      <c r="P12" s="171"/>
      <c r="Q12" s="219"/>
      <c r="R12" s="144">
        <v>44.4</v>
      </c>
      <c r="S12" s="44">
        <v>1886.61</v>
      </c>
      <c r="T12" s="45">
        <f t="shared" si="7"/>
        <v>42.491216216216216</v>
      </c>
      <c r="U12" s="219"/>
      <c r="V12" s="44">
        <v>244</v>
      </c>
      <c r="W12" s="44">
        <v>2471.59</v>
      </c>
      <c r="X12" s="45">
        <f t="shared" si="8"/>
        <v>10.129467213114754</v>
      </c>
      <c r="Y12" s="219"/>
      <c r="Z12" s="44">
        <v>24</v>
      </c>
      <c r="AA12" s="44">
        <v>689.25</v>
      </c>
      <c r="AB12" s="171">
        <f t="shared" si="9"/>
        <v>28.71875</v>
      </c>
      <c r="AC12" s="219"/>
      <c r="AD12" s="144">
        <v>1456</v>
      </c>
      <c r="AE12" s="44">
        <v>500.71</v>
      </c>
      <c r="AF12" s="141">
        <f t="shared" si="10"/>
        <v>34.389423076923073</v>
      </c>
      <c r="AG12" s="44">
        <v>1749</v>
      </c>
      <c r="AH12" s="44">
        <v>579.94000000000005</v>
      </c>
      <c r="AI12" s="141">
        <f t="shared" si="0"/>
        <v>33.158376214979988</v>
      </c>
      <c r="AJ12" s="142">
        <v>2070</v>
      </c>
      <c r="AK12" s="44">
        <v>715.97</v>
      </c>
      <c r="AL12" s="148">
        <f t="shared" si="1"/>
        <v>34.587922705314014</v>
      </c>
      <c r="AM12" s="219"/>
      <c r="AN12" s="245">
        <v>13.8</v>
      </c>
      <c r="AO12" s="281">
        <v>1011.5915079671601</v>
      </c>
      <c r="AP12" s="45">
        <f t="shared" si="11"/>
        <v>73.303732461388407</v>
      </c>
      <c r="AQ12" s="140">
        <v>39</v>
      </c>
      <c r="AR12" s="248">
        <v>1621.1459341293701</v>
      </c>
      <c r="AS12" s="171">
        <f t="shared" si="12"/>
        <v>41.567844464855639</v>
      </c>
      <c r="AT12" s="219"/>
      <c r="AU12" s="144">
        <v>19</v>
      </c>
      <c r="AV12" s="44">
        <v>767.52</v>
      </c>
      <c r="AW12" s="45">
        <f t="shared" si="13"/>
        <v>40.395789473684211</v>
      </c>
      <c r="AX12" s="44">
        <v>41.8</v>
      </c>
      <c r="AY12" s="44">
        <v>2174.91</v>
      </c>
      <c r="AZ12" s="171">
        <f t="shared" si="14"/>
        <v>52.031339712918658</v>
      </c>
      <c r="BA12" s="219"/>
      <c r="BB12" s="44">
        <v>1203</v>
      </c>
      <c r="BC12" s="248">
        <v>9276.8830894072707</v>
      </c>
      <c r="BD12" s="202">
        <f t="shared" si="15"/>
        <v>7.7114572646776978</v>
      </c>
      <c r="BE12" s="219"/>
      <c r="BF12" s="144">
        <v>7</v>
      </c>
      <c r="BG12" s="44">
        <v>96.78</v>
      </c>
      <c r="BH12" s="202">
        <f t="shared" si="16"/>
        <v>13.825714285714286</v>
      </c>
      <c r="BI12" s="44">
        <v>4</v>
      </c>
      <c r="BJ12" s="44">
        <v>60.71</v>
      </c>
      <c r="BK12" s="45">
        <f t="shared" si="17"/>
        <v>15.1775</v>
      </c>
      <c r="BL12" s="44">
        <v>18</v>
      </c>
      <c r="BM12" s="44">
        <v>108.63</v>
      </c>
      <c r="BN12" s="164">
        <f t="shared" si="18"/>
        <v>6.0350000000000001</v>
      </c>
      <c r="BO12" s="309">
        <v>36</v>
      </c>
      <c r="BP12" s="44">
        <v>433.84</v>
      </c>
      <c r="BQ12" s="308">
        <f t="shared" si="19"/>
        <v>12.05111111111111</v>
      </c>
      <c r="BR12" s="309">
        <v>38</v>
      </c>
      <c r="BS12" s="44">
        <v>459.81</v>
      </c>
      <c r="BT12" s="171">
        <f t="shared" si="20"/>
        <v>12.100263157894737</v>
      </c>
      <c r="BU12" s="219"/>
      <c r="BV12" s="144">
        <v>38.6</v>
      </c>
      <c r="BW12" s="44">
        <v>341.91</v>
      </c>
      <c r="BX12" s="45">
        <f t="shared" si="21"/>
        <v>8.8577720207253883</v>
      </c>
      <c r="BY12" s="44">
        <v>65.19</v>
      </c>
      <c r="BZ12" s="171">
        <f t="shared" si="22"/>
        <v>1.6888601036269428</v>
      </c>
      <c r="CA12" s="219"/>
      <c r="CB12" s="144">
        <v>30.4</v>
      </c>
      <c r="CC12" s="179">
        <v>283</v>
      </c>
      <c r="CD12" s="45">
        <f t="shared" si="23"/>
        <v>9.3092105263157894</v>
      </c>
      <c r="CE12" s="44">
        <v>47.2</v>
      </c>
      <c r="CF12" s="171">
        <f t="shared" si="24"/>
        <v>1.5526315789473686</v>
      </c>
      <c r="CG12" s="219"/>
      <c r="CH12" s="144">
        <v>36.4</v>
      </c>
      <c r="CI12" s="44">
        <v>380.96</v>
      </c>
      <c r="CJ12" s="313">
        <f t="shared" si="25"/>
        <v>10.465934065934066</v>
      </c>
      <c r="CK12" s="44">
        <v>100.36</v>
      </c>
      <c r="CL12" s="171">
        <f t="shared" si="26"/>
        <v>2.7571428571428571</v>
      </c>
    </row>
    <row r="13" spans="1:90" ht="13.95" customHeight="1">
      <c r="A13" s="12">
        <v>8</v>
      </c>
      <c r="B13" s="144">
        <v>511</v>
      </c>
      <c r="C13" s="277">
        <v>10955.78</v>
      </c>
      <c r="D13" s="45">
        <f t="shared" si="2"/>
        <v>21.439882583170256</v>
      </c>
      <c r="E13" s="44">
        <v>481</v>
      </c>
      <c r="F13" s="44">
        <v>0</v>
      </c>
      <c r="G13" s="171"/>
      <c r="H13" s="219"/>
      <c r="I13" s="144">
        <v>52</v>
      </c>
      <c r="J13" s="241">
        <v>2399.4</v>
      </c>
      <c r="K13" s="45">
        <f t="shared" si="4"/>
        <v>46.142307692307696</v>
      </c>
      <c r="L13" s="240">
        <v>246</v>
      </c>
      <c r="M13" s="44">
        <v>6170.54</v>
      </c>
      <c r="N13" s="45">
        <f t="shared" si="5"/>
        <v>25.083495934959348</v>
      </c>
      <c r="O13" s="44"/>
      <c r="P13" s="171"/>
      <c r="Q13" s="219"/>
      <c r="R13" s="144">
        <v>44</v>
      </c>
      <c r="S13" s="44">
        <v>2706.03</v>
      </c>
      <c r="T13" s="45">
        <f t="shared" si="7"/>
        <v>61.500681818181825</v>
      </c>
      <c r="U13" s="219"/>
      <c r="V13" s="44">
        <v>244</v>
      </c>
      <c r="W13" s="44">
        <v>2496.64</v>
      </c>
      <c r="X13" s="45">
        <f t="shared" si="8"/>
        <v>10.232131147540983</v>
      </c>
      <c r="Y13" s="219"/>
      <c r="Z13" s="44">
        <v>22</v>
      </c>
      <c r="AA13" s="44">
        <v>900.98</v>
      </c>
      <c r="AB13" s="171">
        <f t="shared" si="9"/>
        <v>40.953636363636363</v>
      </c>
      <c r="AC13" s="219"/>
      <c r="AD13" s="144">
        <v>1288</v>
      </c>
      <c r="AE13" s="44">
        <v>430.45</v>
      </c>
      <c r="AF13" s="141">
        <f t="shared" si="10"/>
        <v>33.420031055900616</v>
      </c>
      <c r="AG13" s="44">
        <v>1590</v>
      </c>
      <c r="AH13" s="44">
        <v>510.51</v>
      </c>
      <c r="AI13" s="141">
        <f t="shared" si="0"/>
        <v>32.107547169811319</v>
      </c>
      <c r="AJ13" s="44">
        <v>2070</v>
      </c>
      <c r="AK13" s="44">
        <v>705.46</v>
      </c>
      <c r="AL13" s="148">
        <f t="shared" si="1"/>
        <v>34.080193236714976</v>
      </c>
      <c r="AM13" s="219"/>
      <c r="AN13" s="144">
        <v>14</v>
      </c>
      <c r="AO13" s="248">
        <v>859.20631354264901</v>
      </c>
      <c r="AP13" s="45">
        <f t="shared" si="11"/>
        <v>61.371879538760645</v>
      </c>
      <c r="AQ13" s="140">
        <v>39.799999999999997</v>
      </c>
      <c r="AR13" s="248">
        <v>1512.75159787949</v>
      </c>
      <c r="AS13" s="171">
        <f t="shared" si="12"/>
        <v>38.008834117575127</v>
      </c>
      <c r="AT13" s="219"/>
      <c r="AU13" s="144">
        <v>21.6</v>
      </c>
      <c r="AV13" s="44">
        <v>760.45</v>
      </c>
      <c r="AW13" s="45">
        <f t="shared" si="13"/>
        <v>35.206018518518519</v>
      </c>
      <c r="AX13" s="44">
        <v>43.4</v>
      </c>
      <c r="AY13" s="44">
        <v>2558.2199999999998</v>
      </c>
      <c r="AZ13" s="171">
        <f t="shared" si="14"/>
        <v>58.945161290322581</v>
      </c>
      <c r="BA13" s="219"/>
      <c r="BB13" s="44">
        <v>1197</v>
      </c>
      <c r="BC13" s="248">
        <v>9029.5249571076602</v>
      </c>
      <c r="BD13" s="202">
        <f t="shared" si="15"/>
        <v>7.543462787892782</v>
      </c>
      <c r="BE13" s="219"/>
      <c r="BF13" s="144">
        <v>7</v>
      </c>
      <c r="BG13" s="44">
        <v>69.97</v>
      </c>
      <c r="BH13" s="202">
        <f t="shared" si="16"/>
        <v>9.9957142857142856</v>
      </c>
      <c r="BI13" s="44">
        <v>4</v>
      </c>
      <c r="BJ13" s="44">
        <v>60.22</v>
      </c>
      <c r="BK13" s="45">
        <f t="shared" si="17"/>
        <v>15.055</v>
      </c>
      <c r="BL13" s="44">
        <v>19</v>
      </c>
      <c r="BM13" s="44">
        <v>170.04</v>
      </c>
      <c r="BN13" s="164">
        <f t="shared" si="18"/>
        <v>8.9494736842105258</v>
      </c>
      <c r="BO13" s="309">
        <v>36</v>
      </c>
      <c r="BP13" s="44">
        <v>402.63</v>
      </c>
      <c r="BQ13" s="308">
        <f t="shared" si="19"/>
        <v>11.184166666666666</v>
      </c>
      <c r="BR13" s="309">
        <v>37</v>
      </c>
      <c r="BS13" s="44">
        <v>456.07</v>
      </c>
      <c r="BT13" s="171">
        <f t="shared" si="20"/>
        <v>12.326216216216215</v>
      </c>
      <c r="BU13" s="219"/>
      <c r="BV13" s="144">
        <v>38.6</v>
      </c>
      <c r="BW13" s="44">
        <v>346.41</v>
      </c>
      <c r="BX13" s="45">
        <f t="shared" si="21"/>
        <v>8.9743523316062177</v>
      </c>
      <c r="BY13" s="44">
        <v>66.59</v>
      </c>
      <c r="BZ13" s="171">
        <f t="shared" si="22"/>
        <v>1.7251295336787564</v>
      </c>
      <c r="CA13" s="219"/>
      <c r="CB13" s="144">
        <v>27.2</v>
      </c>
      <c r="CC13" s="179">
        <v>270.3</v>
      </c>
      <c r="CD13" s="45">
        <f t="shared" si="23"/>
        <v>9.9375</v>
      </c>
      <c r="CE13" s="44">
        <v>52.95</v>
      </c>
      <c r="CF13" s="171">
        <f t="shared" si="24"/>
        <v>1.9466911764705883</v>
      </c>
      <c r="CG13" s="219"/>
      <c r="CH13" s="144">
        <v>36.4</v>
      </c>
      <c r="CI13" s="44">
        <v>391.52</v>
      </c>
      <c r="CJ13" s="208">
        <f t="shared" si="25"/>
        <v>10.756043956043955</v>
      </c>
      <c r="CK13" s="44">
        <v>88.2</v>
      </c>
      <c r="CL13" s="171">
        <f t="shared" si="26"/>
        <v>2.4230769230769234</v>
      </c>
    </row>
    <row r="14" spans="1:90" ht="13.95" customHeight="1">
      <c r="A14" s="12">
        <v>9</v>
      </c>
      <c r="B14" s="144">
        <v>490</v>
      </c>
      <c r="C14" s="277">
        <v>10738.13</v>
      </c>
      <c r="D14" s="45">
        <f t="shared" si="2"/>
        <v>21.914551020408162</v>
      </c>
      <c r="E14" s="44">
        <v>460</v>
      </c>
      <c r="F14" s="44">
        <v>2321</v>
      </c>
      <c r="G14" s="171">
        <f t="shared" si="3"/>
        <v>5.0456521739130435</v>
      </c>
      <c r="H14" s="219"/>
      <c r="I14" s="144">
        <v>33</v>
      </c>
      <c r="J14" s="241">
        <v>1568.23</v>
      </c>
      <c r="K14" s="45">
        <f t="shared" si="4"/>
        <v>47.522121212121213</v>
      </c>
      <c r="L14" s="240">
        <v>236</v>
      </c>
      <c r="M14" s="44">
        <v>6131.72</v>
      </c>
      <c r="N14" s="45">
        <f t="shared" si="5"/>
        <v>25.98186440677966</v>
      </c>
      <c r="O14" s="44"/>
      <c r="P14" s="171"/>
      <c r="Q14" s="219"/>
      <c r="R14" s="144">
        <v>33.4</v>
      </c>
      <c r="S14" s="44">
        <v>3609.99</v>
      </c>
      <c r="T14" s="45">
        <f t="shared" si="7"/>
        <v>108.08353293413174</v>
      </c>
      <c r="U14" s="219"/>
      <c r="V14" s="44">
        <v>244</v>
      </c>
      <c r="W14" s="44">
        <v>2486.48</v>
      </c>
      <c r="X14" s="45">
        <f t="shared" si="8"/>
        <v>10.190491803278688</v>
      </c>
      <c r="Y14" s="219"/>
      <c r="Z14" s="44">
        <v>22</v>
      </c>
      <c r="AA14" s="44">
        <v>687.79</v>
      </c>
      <c r="AB14" s="171">
        <f t="shared" si="9"/>
        <v>31.263181818181817</v>
      </c>
      <c r="AC14" s="219"/>
      <c r="AD14" s="144">
        <v>1232</v>
      </c>
      <c r="AE14" s="44">
        <v>408</v>
      </c>
      <c r="AF14" s="141">
        <f t="shared" si="10"/>
        <v>33.116883116883116</v>
      </c>
      <c r="AG14" s="44">
        <v>1643</v>
      </c>
      <c r="AH14" s="44">
        <v>541.80999999999995</v>
      </c>
      <c r="AI14" s="141">
        <f t="shared" si="0"/>
        <v>32.97687157638466</v>
      </c>
      <c r="AJ14" s="44">
        <v>1845</v>
      </c>
      <c r="AK14" s="44">
        <v>620.94000000000005</v>
      </c>
      <c r="AL14" s="148">
        <f t="shared" si="1"/>
        <v>33.655284552845529</v>
      </c>
      <c r="AM14" s="219"/>
      <c r="AN14" s="144">
        <v>17.600000000000001</v>
      </c>
      <c r="AO14" s="248">
        <v>801.23523366646396</v>
      </c>
      <c r="AP14" s="45">
        <f t="shared" si="11"/>
        <v>45.524729185594538</v>
      </c>
      <c r="AQ14" s="140">
        <v>48</v>
      </c>
      <c r="AR14" s="248">
        <v>1716.6322304218299</v>
      </c>
      <c r="AS14" s="171">
        <f t="shared" si="12"/>
        <v>35.76317146712146</v>
      </c>
      <c r="AT14" s="219"/>
      <c r="AU14" s="144">
        <v>15.6</v>
      </c>
      <c r="AV14" s="44">
        <v>653.11</v>
      </c>
      <c r="AW14" s="45">
        <f t="shared" si="13"/>
        <v>41.866025641025644</v>
      </c>
      <c r="AX14" s="44">
        <v>41.8</v>
      </c>
      <c r="AY14" s="44">
        <v>2107.25</v>
      </c>
      <c r="AZ14" s="171">
        <f t="shared" si="14"/>
        <v>50.412679425837325</v>
      </c>
      <c r="BA14" s="219"/>
      <c r="BB14" s="44">
        <v>1197</v>
      </c>
      <c r="BC14" s="248">
        <v>9491.1436804784607</v>
      </c>
      <c r="BD14" s="202">
        <f t="shared" si="15"/>
        <v>7.9291091733320478</v>
      </c>
      <c r="BE14" s="219"/>
      <c r="BF14" s="144">
        <v>4</v>
      </c>
      <c r="BG14" s="44">
        <v>46.24</v>
      </c>
      <c r="BH14" s="202">
        <f t="shared" si="16"/>
        <v>11.56</v>
      </c>
      <c r="BI14" s="44">
        <v>4</v>
      </c>
      <c r="BJ14" s="44">
        <v>76.53</v>
      </c>
      <c r="BK14" s="45">
        <f t="shared" si="17"/>
        <v>19.1325</v>
      </c>
      <c r="BL14" s="44">
        <v>22</v>
      </c>
      <c r="BM14" s="44">
        <v>154.63</v>
      </c>
      <c r="BN14" s="164">
        <f t="shared" si="18"/>
        <v>7.0286363636363633</v>
      </c>
      <c r="BO14" s="309">
        <v>32</v>
      </c>
      <c r="BP14" s="44">
        <v>372.82</v>
      </c>
      <c r="BQ14" s="308">
        <f t="shared" si="19"/>
        <v>11.650625</v>
      </c>
      <c r="BR14" s="309">
        <v>33</v>
      </c>
      <c r="BS14" s="44">
        <v>459.93</v>
      </c>
      <c r="BT14" s="171">
        <f t="shared" si="20"/>
        <v>13.937272727272727</v>
      </c>
      <c r="BU14" s="219"/>
      <c r="BV14" s="144">
        <v>38.6</v>
      </c>
      <c r="BW14" s="44">
        <v>347.87</v>
      </c>
      <c r="BX14" s="45">
        <f t="shared" si="21"/>
        <v>9.0121761658031083</v>
      </c>
      <c r="BY14" s="44">
        <v>49.99</v>
      </c>
      <c r="BZ14" s="171">
        <f t="shared" si="22"/>
        <v>1.2950777202072539</v>
      </c>
      <c r="CA14" s="219"/>
      <c r="CB14" s="144">
        <v>21.6</v>
      </c>
      <c r="CC14" s="179">
        <v>198.84</v>
      </c>
      <c r="CD14" s="45">
        <f t="shared" si="23"/>
        <v>9.2055555555555557</v>
      </c>
      <c r="CE14" s="44">
        <v>49.65</v>
      </c>
      <c r="CF14" s="171">
        <f t="shared" si="24"/>
        <v>2.2986111111111107</v>
      </c>
      <c r="CG14" s="219"/>
      <c r="CH14" s="144">
        <v>28.8</v>
      </c>
      <c r="CI14" s="44">
        <v>305.52999999999997</v>
      </c>
      <c r="CJ14" s="45">
        <f t="shared" si="25"/>
        <v>10.608680555555555</v>
      </c>
      <c r="CK14" s="44">
        <v>62.69</v>
      </c>
      <c r="CL14" s="171">
        <f t="shared" si="26"/>
        <v>2.176736111111111</v>
      </c>
    </row>
    <row r="15" spans="1:90" ht="13.95" customHeight="1">
      <c r="A15" s="12">
        <v>10</v>
      </c>
      <c r="B15" s="144">
        <v>480</v>
      </c>
      <c r="C15" s="277">
        <v>10422.969999999999</v>
      </c>
      <c r="D15" s="45">
        <f t="shared" si="2"/>
        <v>21.714520833333331</v>
      </c>
      <c r="E15" s="44">
        <v>450</v>
      </c>
      <c r="F15" s="44">
        <v>0</v>
      </c>
      <c r="G15" s="171"/>
      <c r="H15" s="219"/>
      <c r="I15" s="144">
        <v>29</v>
      </c>
      <c r="J15" s="241">
        <v>1548.56</v>
      </c>
      <c r="K15" s="45">
        <f t="shared" si="4"/>
        <v>53.398620689655168</v>
      </c>
      <c r="L15" s="240">
        <v>234</v>
      </c>
      <c r="M15" s="44">
        <v>5608.96</v>
      </c>
      <c r="N15" s="45">
        <f t="shared" si="5"/>
        <v>23.969914529914529</v>
      </c>
      <c r="O15" s="44"/>
      <c r="P15" s="171"/>
      <c r="Q15" s="219"/>
      <c r="R15" s="144">
        <v>33</v>
      </c>
      <c r="S15" s="44">
        <v>1810</v>
      </c>
      <c r="T15" s="45">
        <f t="shared" si="7"/>
        <v>54.848484848484851</v>
      </c>
      <c r="U15" s="219"/>
      <c r="V15" s="44">
        <v>221</v>
      </c>
      <c r="W15" s="44">
        <v>2603.31</v>
      </c>
      <c r="X15" s="45">
        <f t="shared" si="8"/>
        <v>11.779683257918553</v>
      </c>
      <c r="Y15" s="219"/>
      <c r="Z15" s="44">
        <v>20</v>
      </c>
      <c r="AA15" s="44">
        <v>653.4</v>
      </c>
      <c r="AB15" s="171">
        <f t="shared" si="9"/>
        <v>32.67</v>
      </c>
      <c r="AC15" s="219"/>
      <c r="AD15" s="144">
        <v>1320</v>
      </c>
      <c r="AE15" s="44">
        <v>437.65</v>
      </c>
      <c r="AF15" s="141">
        <f t="shared" si="10"/>
        <v>33.155303030303031</v>
      </c>
      <c r="AG15" s="44">
        <v>1560</v>
      </c>
      <c r="AH15" s="44">
        <v>513.25</v>
      </c>
      <c r="AI15" s="141">
        <f t="shared" si="0"/>
        <v>32.900641025641022</v>
      </c>
      <c r="AJ15" s="44">
        <v>1848</v>
      </c>
      <c r="AK15" s="44">
        <v>606.37</v>
      </c>
      <c r="AL15" s="148">
        <f t="shared" si="1"/>
        <v>32.812229437229441</v>
      </c>
      <c r="AM15" s="219"/>
      <c r="AN15" s="144">
        <v>17.2</v>
      </c>
      <c r="AO15" s="248">
        <v>947.904439305952</v>
      </c>
      <c r="AP15" s="45">
        <f t="shared" si="11"/>
        <v>55.110723215462329</v>
      </c>
      <c r="AQ15" s="140">
        <v>35</v>
      </c>
      <c r="AR15" s="248">
        <v>2459.9288894403699</v>
      </c>
      <c r="AS15" s="171">
        <f t="shared" si="12"/>
        <v>70.283682555439142</v>
      </c>
      <c r="AT15" s="219"/>
      <c r="AU15" s="144">
        <v>15.6</v>
      </c>
      <c r="AV15" s="44">
        <v>645.27</v>
      </c>
      <c r="AW15" s="45">
        <f t="shared" si="13"/>
        <v>41.363461538461536</v>
      </c>
      <c r="AX15" s="44">
        <v>41.8</v>
      </c>
      <c r="AY15" s="44">
        <v>2128.48</v>
      </c>
      <c r="AZ15" s="171">
        <f t="shared" si="14"/>
        <v>50.920574162679429</v>
      </c>
      <c r="BA15" s="219"/>
      <c r="BB15" s="44">
        <v>1191</v>
      </c>
      <c r="BC15" s="248">
        <v>9849.8805560240307</v>
      </c>
      <c r="BD15" s="202">
        <f t="shared" si="15"/>
        <v>8.2702607523291611</v>
      </c>
      <c r="BE15" s="219"/>
      <c r="BF15" s="144">
        <v>4</v>
      </c>
      <c r="BG15" s="44">
        <v>91.34</v>
      </c>
      <c r="BH15" s="202">
        <f t="shared" si="16"/>
        <v>22.835000000000001</v>
      </c>
      <c r="BI15" s="44">
        <v>4</v>
      </c>
      <c r="BJ15" s="44">
        <v>54.69</v>
      </c>
      <c r="BK15" s="45">
        <f t="shared" si="17"/>
        <v>13.672499999999999</v>
      </c>
      <c r="BL15" s="44">
        <v>20</v>
      </c>
      <c r="BM15" s="44">
        <v>195.6</v>
      </c>
      <c r="BN15" s="164">
        <f t="shared" si="18"/>
        <v>9.7799999999999994</v>
      </c>
      <c r="BO15" s="309">
        <v>31</v>
      </c>
      <c r="BP15" s="44">
        <v>420.83</v>
      </c>
      <c r="BQ15" s="308">
        <f t="shared" si="19"/>
        <v>13.57516129032258</v>
      </c>
      <c r="BR15" s="309">
        <v>20</v>
      </c>
      <c r="BS15" s="44">
        <v>384</v>
      </c>
      <c r="BT15" s="171">
        <f t="shared" si="20"/>
        <v>19.2</v>
      </c>
      <c r="BU15" s="219"/>
      <c r="BV15" s="144">
        <v>27</v>
      </c>
      <c r="BW15" s="44">
        <v>259.23</v>
      </c>
      <c r="BX15" s="45">
        <f t="shared" si="21"/>
        <v>9.6011111111111109</v>
      </c>
      <c r="BY15" s="44">
        <v>33.200000000000003</v>
      </c>
      <c r="BZ15" s="171">
        <f t="shared" si="22"/>
        <v>1.2296296296296296</v>
      </c>
      <c r="CA15" s="219"/>
      <c r="CB15" s="144">
        <v>20.2</v>
      </c>
      <c r="CC15" s="179">
        <v>197.65</v>
      </c>
      <c r="CD15" s="45">
        <f t="shared" si="23"/>
        <v>9.7846534653465351</v>
      </c>
      <c r="CE15" s="44">
        <v>49.65</v>
      </c>
      <c r="CF15" s="171">
        <f t="shared" si="24"/>
        <v>2.4579207920792081</v>
      </c>
      <c r="CG15" s="219"/>
      <c r="CH15" s="144">
        <v>0</v>
      </c>
      <c r="CI15" s="44"/>
      <c r="CJ15" s="45"/>
      <c r="CK15" s="44"/>
      <c r="CL15" s="171"/>
    </row>
    <row r="16" spans="1:90" ht="13.95" customHeight="1">
      <c r="A16" s="12">
        <v>11</v>
      </c>
      <c r="B16" s="144">
        <v>483</v>
      </c>
      <c r="C16" s="277">
        <v>10141.51</v>
      </c>
      <c r="D16" s="45">
        <f t="shared" si="2"/>
        <v>20.996915113871637</v>
      </c>
      <c r="E16" s="44">
        <v>453</v>
      </c>
      <c r="F16" s="44">
        <v>2331.6999999999998</v>
      </c>
      <c r="G16" s="171">
        <f t="shared" si="3"/>
        <v>5.1472406181015451</v>
      </c>
      <c r="H16" s="219"/>
      <c r="I16" s="144">
        <v>29</v>
      </c>
      <c r="J16" s="241">
        <v>2083.69</v>
      </c>
      <c r="K16" s="45">
        <f t="shared" si="4"/>
        <v>71.851379310344825</v>
      </c>
      <c r="L16" s="240">
        <v>234</v>
      </c>
      <c r="M16" s="44">
        <v>6037.81</v>
      </c>
      <c r="N16" s="45">
        <f t="shared" si="5"/>
        <v>25.802606837606838</v>
      </c>
      <c r="O16" s="44"/>
      <c r="P16" s="171"/>
      <c r="Q16" s="219"/>
      <c r="R16" s="144">
        <v>36.4</v>
      </c>
      <c r="S16" s="44">
        <v>2044.37</v>
      </c>
      <c r="T16" s="45">
        <f t="shared" si="7"/>
        <v>56.16401098901099</v>
      </c>
      <c r="U16" s="219"/>
      <c r="V16" s="44">
        <v>221</v>
      </c>
      <c r="W16" s="44">
        <v>2412.81</v>
      </c>
      <c r="X16" s="45">
        <f t="shared" si="8"/>
        <v>10.917692307692308</v>
      </c>
      <c r="Y16" s="219"/>
      <c r="Z16" s="44">
        <v>20</v>
      </c>
      <c r="AA16" s="44">
        <v>665.15</v>
      </c>
      <c r="AB16" s="171">
        <f t="shared" si="9"/>
        <v>33.2575</v>
      </c>
      <c r="AC16" s="219"/>
      <c r="AD16" s="144">
        <v>1265</v>
      </c>
      <c r="AE16" s="44">
        <v>406.86</v>
      </c>
      <c r="AF16" s="141">
        <f t="shared" si="10"/>
        <v>32.162845849802373</v>
      </c>
      <c r="AG16" s="44">
        <v>1508</v>
      </c>
      <c r="AH16" s="44">
        <v>481.98</v>
      </c>
      <c r="AI16" s="141">
        <f t="shared" si="0"/>
        <v>31.961538461538463</v>
      </c>
      <c r="AJ16" s="44">
        <v>1716</v>
      </c>
      <c r="AK16" s="44">
        <v>535.24</v>
      </c>
      <c r="AL16" s="148">
        <f t="shared" si="1"/>
        <v>31.191142191142191</v>
      </c>
      <c r="AM16" s="219"/>
      <c r="AN16" s="144">
        <v>20</v>
      </c>
      <c r="AO16" s="248">
        <v>908.96573528780004</v>
      </c>
      <c r="AP16" s="45">
        <f t="shared" si="11"/>
        <v>45.448286764390005</v>
      </c>
      <c r="AQ16" s="140">
        <v>35</v>
      </c>
      <c r="AR16" s="248">
        <v>2117.3579582699399</v>
      </c>
      <c r="AS16" s="171">
        <f t="shared" si="12"/>
        <v>60.495941664855422</v>
      </c>
      <c r="AT16" s="219"/>
      <c r="AU16" s="144">
        <v>17.600000000000001</v>
      </c>
      <c r="AV16" s="44">
        <v>723.73</v>
      </c>
      <c r="AW16" s="45">
        <f t="shared" si="13"/>
        <v>41.121022727272724</v>
      </c>
      <c r="AX16" s="44">
        <v>40</v>
      </c>
      <c r="AY16" s="44">
        <v>1877.23</v>
      </c>
      <c r="AZ16" s="171">
        <f t="shared" si="14"/>
        <v>46.930750000000003</v>
      </c>
      <c r="BA16" s="219"/>
      <c r="BB16" s="44">
        <v>1191</v>
      </c>
      <c r="BC16" s="248">
        <v>8821.3542521431991</v>
      </c>
      <c r="BD16" s="202">
        <f t="shared" si="15"/>
        <v>7.406678633201679</v>
      </c>
      <c r="BE16" s="219"/>
      <c r="BF16" s="144">
        <v>4</v>
      </c>
      <c r="BG16" s="44">
        <v>49.15</v>
      </c>
      <c r="BH16" s="202">
        <f t="shared" si="16"/>
        <v>12.2875</v>
      </c>
      <c r="BI16" s="44">
        <v>4</v>
      </c>
      <c r="BJ16" s="44">
        <v>32.17</v>
      </c>
      <c r="BK16" s="45">
        <f t="shared" si="17"/>
        <v>8.0425000000000004</v>
      </c>
      <c r="BL16" s="44">
        <v>17</v>
      </c>
      <c r="BM16" s="44">
        <v>188.19</v>
      </c>
      <c r="BN16" s="164">
        <f t="shared" si="18"/>
        <v>11.07</v>
      </c>
      <c r="BO16" s="309">
        <v>37</v>
      </c>
      <c r="BP16" s="44">
        <v>413.6</v>
      </c>
      <c r="BQ16" s="308">
        <f t="shared" si="19"/>
        <v>11.17837837837838</v>
      </c>
      <c r="BR16" s="309">
        <v>27</v>
      </c>
      <c r="BS16" s="44">
        <v>369.51</v>
      </c>
      <c r="BT16" s="171">
        <f t="shared" si="20"/>
        <v>13.685555555555554</v>
      </c>
      <c r="BU16" s="219"/>
      <c r="BV16" s="144">
        <v>27</v>
      </c>
      <c r="BW16" s="44">
        <v>261.61</v>
      </c>
      <c r="BX16" s="45">
        <f t="shared" si="21"/>
        <v>9.6892592592592592</v>
      </c>
      <c r="BY16" s="44">
        <v>39.49</v>
      </c>
      <c r="BZ16" s="171">
        <f t="shared" si="22"/>
        <v>1.4625925925925927</v>
      </c>
      <c r="CA16" s="219"/>
      <c r="CB16" s="144">
        <v>18.399999999999999</v>
      </c>
      <c r="CC16" s="179">
        <v>180.45</v>
      </c>
      <c r="CD16" s="45">
        <f t="shared" si="23"/>
        <v>9.8070652173913047</v>
      </c>
      <c r="CE16" s="44">
        <v>48.3</v>
      </c>
      <c r="CF16" s="171">
        <f t="shared" si="24"/>
        <v>2.625</v>
      </c>
      <c r="CG16" s="219"/>
      <c r="CH16" s="144">
        <v>24</v>
      </c>
      <c r="CI16" s="44">
        <v>235.42</v>
      </c>
      <c r="CJ16" s="45">
        <f t="shared" si="25"/>
        <v>9.8091666666666661</v>
      </c>
      <c r="CK16" s="44">
        <v>60.4</v>
      </c>
      <c r="CL16" s="171">
        <f t="shared" si="26"/>
        <v>2.5166666666666666</v>
      </c>
    </row>
    <row r="17" spans="1:90" ht="13.95" customHeight="1">
      <c r="A17" s="12">
        <v>12</v>
      </c>
      <c r="B17" s="144">
        <v>456.2</v>
      </c>
      <c r="C17" s="277">
        <v>9937.56</v>
      </c>
      <c r="D17" s="45">
        <f t="shared" si="2"/>
        <v>21.783340640070143</v>
      </c>
      <c r="E17" s="44">
        <v>440</v>
      </c>
      <c r="F17" s="44">
        <v>0</v>
      </c>
      <c r="G17" s="171"/>
      <c r="H17" s="219"/>
      <c r="I17" s="144">
        <v>29</v>
      </c>
      <c r="J17" s="241">
        <v>2186.7199999999998</v>
      </c>
      <c r="K17" s="45">
        <f t="shared" si="4"/>
        <v>75.404137931034469</v>
      </c>
      <c r="L17" s="240">
        <v>235</v>
      </c>
      <c r="M17" s="44">
        <v>6169.56</v>
      </c>
      <c r="N17" s="45">
        <f t="shared" si="5"/>
        <v>26.253446808510638</v>
      </c>
      <c r="O17" s="44"/>
      <c r="P17" s="171"/>
      <c r="Q17" s="219"/>
      <c r="R17" s="144">
        <v>32.4</v>
      </c>
      <c r="S17" s="44">
        <v>991.26</v>
      </c>
      <c r="T17" s="45">
        <f t="shared" si="7"/>
        <v>30.594444444444445</v>
      </c>
      <c r="U17" s="219"/>
      <c r="V17" s="44">
        <v>221</v>
      </c>
      <c r="W17" s="44">
        <v>2484.71</v>
      </c>
      <c r="X17" s="45">
        <f t="shared" si="8"/>
        <v>11.243031674208146</v>
      </c>
      <c r="Y17" s="219"/>
      <c r="Z17" s="44">
        <v>20</v>
      </c>
      <c r="AA17" s="44">
        <v>832.58</v>
      </c>
      <c r="AB17" s="171">
        <f t="shared" si="9"/>
        <v>41.629000000000005</v>
      </c>
      <c r="AC17" s="219"/>
      <c r="AD17" s="144">
        <v>1320</v>
      </c>
      <c r="AE17" s="44">
        <v>434.17</v>
      </c>
      <c r="AF17" s="141">
        <f t="shared" si="10"/>
        <v>32.891666666666666</v>
      </c>
      <c r="AG17" s="44">
        <v>1508</v>
      </c>
      <c r="AH17" s="44">
        <v>483.79</v>
      </c>
      <c r="AI17" s="141">
        <f t="shared" si="0"/>
        <v>32.081564986737405</v>
      </c>
      <c r="AJ17" s="44">
        <v>1716</v>
      </c>
      <c r="AK17" s="44">
        <v>545.04999999999995</v>
      </c>
      <c r="AL17" s="148">
        <f t="shared" si="1"/>
        <v>31.762820512820511</v>
      </c>
      <c r="AM17" s="219"/>
      <c r="AN17" s="144">
        <v>23.2</v>
      </c>
      <c r="AO17" s="248">
        <v>1174.82134774312</v>
      </c>
      <c r="AP17" s="45">
        <f t="shared" si="11"/>
        <v>50.638851195824138</v>
      </c>
      <c r="AQ17" s="140">
        <v>35</v>
      </c>
      <c r="AR17" s="248">
        <v>1924.63247709455</v>
      </c>
      <c r="AS17" s="171">
        <f t="shared" si="12"/>
        <v>54.989499345558571</v>
      </c>
      <c r="AT17" s="219"/>
      <c r="AU17" s="144">
        <v>14</v>
      </c>
      <c r="AV17" s="44">
        <v>530.24</v>
      </c>
      <c r="AW17" s="45">
        <f t="shared" si="13"/>
        <v>37.874285714285712</v>
      </c>
      <c r="AX17" s="44">
        <v>41</v>
      </c>
      <c r="AY17" s="44">
        <v>1888.64</v>
      </c>
      <c r="AZ17" s="171">
        <f t="shared" si="14"/>
        <v>46.064390243902444</v>
      </c>
      <c r="BA17" s="219"/>
      <c r="BB17" s="44">
        <v>1191</v>
      </c>
      <c r="BC17" s="248">
        <v>9046.1072950413509</v>
      </c>
      <c r="BD17" s="202">
        <f t="shared" si="15"/>
        <v>7.595388157045635</v>
      </c>
      <c r="BE17" s="219"/>
      <c r="BF17" s="144">
        <v>7</v>
      </c>
      <c r="BG17" s="44">
        <v>60.82</v>
      </c>
      <c r="BH17" s="202">
        <f t="shared" si="16"/>
        <v>8.6885714285714286</v>
      </c>
      <c r="BI17" s="44">
        <v>4</v>
      </c>
      <c r="BJ17" s="44">
        <v>77.930000000000007</v>
      </c>
      <c r="BK17" s="45">
        <f t="shared" si="17"/>
        <v>19.482500000000002</v>
      </c>
      <c r="BL17" s="44">
        <v>19</v>
      </c>
      <c r="BM17" s="44">
        <v>199.3</v>
      </c>
      <c r="BN17" s="164">
        <f t="shared" si="18"/>
        <v>10.489473684210527</v>
      </c>
      <c r="BO17" s="309">
        <v>35</v>
      </c>
      <c r="BP17" s="44">
        <v>359</v>
      </c>
      <c r="BQ17" s="308">
        <f t="shared" si="19"/>
        <v>10.257142857142858</v>
      </c>
      <c r="BR17" s="309">
        <v>20</v>
      </c>
      <c r="BS17" s="44">
        <v>219.85</v>
      </c>
      <c r="BT17" s="171">
        <f t="shared" si="20"/>
        <v>10.9925</v>
      </c>
      <c r="BU17" s="219"/>
      <c r="BV17" s="144">
        <v>2.4</v>
      </c>
      <c r="BW17" s="44">
        <v>23.17</v>
      </c>
      <c r="BX17" s="45">
        <f t="shared" si="21"/>
        <v>9.6541666666666686</v>
      </c>
      <c r="BY17" s="44">
        <v>14.53</v>
      </c>
      <c r="BZ17" s="171">
        <f t="shared" si="22"/>
        <v>6.0541666666666663</v>
      </c>
      <c r="CA17" s="219"/>
      <c r="CB17" s="144">
        <v>16</v>
      </c>
      <c r="CC17" s="179">
        <v>153.06</v>
      </c>
      <c r="CD17" s="45">
        <f t="shared" si="23"/>
        <v>9.5662500000000001</v>
      </c>
      <c r="CE17" s="44">
        <v>42.75</v>
      </c>
      <c r="CF17" s="171">
        <f t="shared" si="24"/>
        <v>2.671875</v>
      </c>
      <c r="CG17" s="219"/>
      <c r="CH17" s="144">
        <v>0</v>
      </c>
      <c r="CI17" s="44"/>
      <c r="CJ17" s="45"/>
      <c r="CK17" s="44"/>
      <c r="CL17" s="171"/>
    </row>
    <row r="18" spans="1:90" ht="13.95" customHeight="1">
      <c r="A18" s="12">
        <v>13</v>
      </c>
      <c r="B18" s="144">
        <v>479</v>
      </c>
      <c r="C18" s="277">
        <v>9794.36</v>
      </c>
      <c r="D18" s="45">
        <f t="shared" si="2"/>
        <v>20.447515657620041</v>
      </c>
      <c r="E18" s="44">
        <v>449</v>
      </c>
      <c r="F18" s="44">
        <v>896.77</v>
      </c>
      <c r="G18" s="171">
        <f t="shared" si="3"/>
        <v>1.9972605790645879</v>
      </c>
      <c r="H18" s="219"/>
      <c r="I18" s="144">
        <v>40</v>
      </c>
      <c r="J18" s="241">
        <v>2291.09</v>
      </c>
      <c r="K18" s="45">
        <f t="shared" si="4"/>
        <v>57.277250000000002</v>
      </c>
      <c r="L18" s="240">
        <v>238</v>
      </c>
      <c r="M18" s="44">
        <v>6110.05</v>
      </c>
      <c r="N18" s="45">
        <f t="shared" si="5"/>
        <v>25.672478991596641</v>
      </c>
      <c r="O18" s="44"/>
      <c r="P18" s="171"/>
      <c r="Q18" s="219"/>
      <c r="R18" s="144">
        <v>30</v>
      </c>
      <c r="S18" s="44">
        <v>1503.92</v>
      </c>
      <c r="T18" s="45">
        <f t="shared" si="7"/>
        <v>50.13066666666667</v>
      </c>
      <c r="U18" s="219"/>
      <c r="V18" s="44">
        <v>240</v>
      </c>
      <c r="W18" s="44">
        <v>2424.15</v>
      </c>
      <c r="X18" s="45">
        <f t="shared" si="8"/>
        <v>10.100625000000001</v>
      </c>
      <c r="Y18" s="219"/>
      <c r="Z18" s="44">
        <v>22</v>
      </c>
      <c r="AA18" s="44">
        <v>459.83</v>
      </c>
      <c r="AB18" s="171">
        <f t="shared" si="9"/>
        <v>20.901363636363637</v>
      </c>
      <c r="AC18" s="219"/>
      <c r="AD18" s="144">
        <v>1320</v>
      </c>
      <c r="AE18" s="44">
        <v>429.51</v>
      </c>
      <c r="AF18" s="141">
        <f t="shared" si="10"/>
        <v>32.538636363636364</v>
      </c>
      <c r="AG18" s="44">
        <v>1352</v>
      </c>
      <c r="AH18" s="44">
        <v>424.79</v>
      </c>
      <c r="AI18" s="141">
        <f t="shared" si="0"/>
        <v>31.419378698224854</v>
      </c>
      <c r="AJ18" s="44">
        <v>1364</v>
      </c>
      <c r="AK18" s="44">
        <v>454.51</v>
      </c>
      <c r="AL18" s="148">
        <f t="shared" si="1"/>
        <v>33.321847507331377</v>
      </c>
      <c r="AM18" s="219"/>
      <c r="AN18" s="144">
        <v>18.399999999999999</v>
      </c>
      <c r="AO18" s="248">
        <v>751.73619901527195</v>
      </c>
      <c r="AP18" s="45">
        <f t="shared" si="11"/>
        <v>40.855228207351736</v>
      </c>
      <c r="AQ18" s="140">
        <v>35</v>
      </c>
      <c r="AR18" s="248">
        <v>1426.7044534276899</v>
      </c>
      <c r="AS18" s="171">
        <f t="shared" si="12"/>
        <v>40.762984383648281</v>
      </c>
      <c r="AT18" s="219"/>
      <c r="AU18" s="144">
        <v>15.8</v>
      </c>
      <c r="AV18" s="44">
        <v>687.07</v>
      </c>
      <c r="AW18" s="45">
        <f t="shared" si="13"/>
        <v>43.485443037974683</v>
      </c>
      <c r="AX18" s="44">
        <v>43</v>
      </c>
      <c r="AY18" s="44">
        <v>1963.93</v>
      </c>
      <c r="AZ18" s="171">
        <f t="shared" si="14"/>
        <v>45.672790697674422</v>
      </c>
      <c r="BA18" s="219"/>
      <c r="BB18" s="44">
        <v>1191</v>
      </c>
      <c r="BC18" s="248">
        <v>8674.3305293052908</v>
      </c>
      <c r="BD18" s="202">
        <f t="shared" si="15"/>
        <v>7.2832330220867263</v>
      </c>
      <c r="BE18" s="219"/>
      <c r="BF18" s="144">
        <v>7</v>
      </c>
      <c r="BG18" s="44">
        <v>93.24</v>
      </c>
      <c r="BH18" s="202">
        <f t="shared" si="16"/>
        <v>13.319999999999999</v>
      </c>
      <c r="BI18" s="44">
        <v>4</v>
      </c>
      <c r="BJ18" s="44">
        <v>41.82</v>
      </c>
      <c r="BK18" s="45">
        <f t="shared" si="17"/>
        <v>10.455</v>
      </c>
      <c r="BL18" s="44">
        <v>18</v>
      </c>
      <c r="BM18" s="44">
        <v>196.15</v>
      </c>
      <c r="BN18" s="164">
        <f t="shared" si="18"/>
        <v>10.897222222222222</v>
      </c>
      <c r="BO18" s="309">
        <v>35</v>
      </c>
      <c r="BP18" s="44">
        <v>355</v>
      </c>
      <c r="BQ18" s="308">
        <f t="shared" si="19"/>
        <v>10.142857142857142</v>
      </c>
      <c r="BR18" s="309">
        <v>29</v>
      </c>
      <c r="BS18" s="44">
        <v>387.73</v>
      </c>
      <c r="BT18" s="171">
        <f t="shared" si="20"/>
        <v>13.370000000000001</v>
      </c>
      <c r="BU18" s="219"/>
      <c r="BV18" s="144">
        <v>30.6</v>
      </c>
      <c r="BW18" s="44">
        <v>282.13</v>
      </c>
      <c r="BX18" s="45">
        <f t="shared" si="21"/>
        <v>9.2199346405228759</v>
      </c>
      <c r="BY18" s="44">
        <v>28.04</v>
      </c>
      <c r="BZ18" s="171">
        <f t="shared" si="22"/>
        <v>0.91633986928104572</v>
      </c>
      <c r="CA18" s="219"/>
      <c r="CB18" s="144">
        <v>28</v>
      </c>
      <c r="CC18" s="179">
        <v>221.11</v>
      </c>
      <c r="CD18" s="45">
        <f t="shared" si="23"/>
        <v>7.8967857142857145</v>
      </c>
      <c r="CE18" s="44">
        <v>18.5</v>
      </c>
      <c r="CF18" s="171">
        <f t="shared" si="24"/>
        <v>0.6607142857142857</v>
      </c>
      <c r="CG18" s="219"/>
      <c r="CH18" s="144">
        <v>24.6</v>
      </c>
      <c r="CI18" s="44">
        <v>238.12</v>
      </c>
      <c r="CJ18" s="45">
        <f t="shared" si="25"/>
        <v>9.6796747967479675</v>
      </c>
      <c r="CK18" s="44">
        <v>76.63</v>
      </c>
      <c r="CL18" s="171">
        <f t="shared" si="26"/>
        <v>3.1150406504065038</v>
      </c>
    </row>
    <row r="19" spans="1:90" ht="13.95" customHeight="1">
      <c r="A19" s="12">
        <v>14</v>
      </c>
      <c r="B19" s="144">
        <v>489.8</v>
      </c>
      <c r="C19" s="277">
        <v>9896.99</v>
      </c>
      <c r="D19" s="45">
        <f t="shared" si="2"/>
        <v>20.206186198448346</v>
      </c>
      <c r="E19" s="44">
        <v>455</v>
      </c>
      <c r="F19" s="44">
        <v>0</v>
      </c>
      <c r="G19" s="171">
        <f t="shared" si="3"/>
        <v>0</v>
      </c>
      <c r="H19" s="219"/>
      <c r="I19" s="144">
        <v>45</v>
      </c>
      <c r="J19" s="44">
        <v>2041.67</v>
      </c>
      <c r="K19" s="45">
        <f t="shared" si="4"/>
        <v>45.370444444444445</v>
      </c>
      <c r="L19" s="44">
        <v>241</v>
      </c>
      <c r="M19" s="44">
        <v>6143.96</v>
      </c>
      <c r="N19" s="45">
        <f t="shared" si="5"/>
        <v>25.493609958506223</v>
      </c>
      <c r="O19" s="241">
        <v>1777.15</v>
      </c>
      <c r="P19" s="171">
        <f t="shared" ref="P19" si="27">+O19/(L19+I19)</f>
        <v>6.2138111888111895</v>
      </c>
      <c r="Q19" s="219"/>
      <c r="R19" s="144">
        <v>36.4</v>
      </c>
      <c r="S19" s="44">
        <v>1522.24</v>
      </c>
      <c r="T19" s="45">
        <f t="shared" si="7"/>
        <v>41.81978021978022</v>
      </c>
      <c r="U19" s="219"/>
      <c r="V19" s="44">
        <v>240</v>
      </c>
      <c r="W19" s="44">
        <v>2417.59</v>
      </c>
      <c r="X19" s="45">
        <f t="shared" si="8"/>
        <v>10.073291666666668</v>
      </c>
      <c r="Y19" s="219"/>
      <c r="Z19" s="44">
        <v>22</v>
      </c>
      <c r="AA19" s="44">
        <v>729.9</v>
      </c>
      <c r="AB19" s="171">
        <f t="shared" si="9"/>
        <v>33.177272727272729</v>
      </c>
      <c r="AC19" s="219"/>
      <c r="AD19" s="144">
        <v>1320</v>
      </c>
      <c r="AE19" s="44">
        <v>421.91</v>
      </c>
      <c r="AF19" s="141">
        <f t="shared" si="10"/>
        <v>31.96287878787879</v>
      </c>
      <c r="AG19" s="44">
        <v>1456</v>
      </c>
      <c r="AH19" s="44">
        <v>456.31</v>
      </c>
      <c r="AI19" s="141">
        <f t="shared" si="0"/>
        <v>31.339972527472526</v>
      </c>
      <c r="AJ19" s="44">
        <v>1584</v>
      </c>
      <c r="AK19" s="44">
        <v>493.97</v>
      </c>
      <c r="AL19" s="148">
        <f t="shared" si="1"/>
        <v>31.184974747474747</v>
      </c>
      <c r="AM19" s="219"/>
      <c r="AN19" s="144">
        <v>19.600000000000001</v>
      </c>
      <c r="AO19" s="248">
        <v>614.39347194950801</v>
      </c>
      <c r="AP19" s="45">
        <f t="shared" si="11"/>
        <v>31.346605711709589</v>
      </c>
      <c r="AQ19" s="140">
        <v>37</v>
      </c>
      <c r="AR19" s="256">
        <v>1762.0180177688001</v>
      </c>
      <c r="AS19" s="171">
        <f t="shared" si="12"/>
        <v>47.622108588345945</v>
      </c>
      <c r="AT19" s="219"/>
      <c r="AU19" s="144">
        <v>20.8</v>
      </c>
      <c r="AV19" s="44">
        <v>931.31</v>
      </c>
      <c r="AW19" s="45">
        <f t="shared" si="13"/>
        <v>44.774519230769229</v>
      </c>
      <c r="AX19" s="44">
        <v>42</v>
      </c>
      <c r="AY19" s="44">
        <v>2019.37</v>
      </c>
      <c r="AZ19" s="171">
        <f t="shared" si="14"/>
        <v>48.080238095238094</v>
      </c>
      <c r="BA19" s="219"/>
      <c r="BB19" s="44">
        <v>1192</v>
      </c>
      <c r="BC19" s="256">
        <v>8682.9098717170691</v>
      </c>
      <c r="BD19" s="202">
        <f t="shared" si="15"/>
        <v>7.2843203621787493</v>
      </c>
      <c r="BE19" s="219"/>
      <c r="BF19" s="144">
        <v>5</v>
      </c>
      <c r="BG19" s="44">
        <v>62.23</v>
      </c>
      <c r="BH19" s="202">
        <f t="shared" si="16"/>
        <v>12.446</v>
      </c>
      <c r="BI19" s="44">
        <v>4</v>
      </c>
      <c r="BJ19" s="44">
        <v>78.81</v>
      </c>
      <c r="BK19" s="45">
        <f t="shared" si="17"/>
        <v>19.702500000000001</v>
      </c>
      <c r="BL19" s="44">
        <v>16</v>
      </c>
      <c r="BM19" s="44">
        <v>216.85</v>
      </c>
      <c r="BN19" s="164">
        <f t="shared" si="18"/>
        <v>13.553125</v>
      </c>
      <c r="BO19" s="309">
        <v>33</v>
      </c>
      <c r="BP19" s="44">
        <v>382.55</v>
      </c>
      <c r="BQ19" s="308">
        <f t="shared" si="19"/>
        <v>11.592424242424244</v>
      </c>
      <c r="BR19" s="309">
        <v>25</v>
      </c>
      <c r="BS19" s="44">
        <v>343.83</v>
      </c>
      <c r="BT19" s="171">
        <f t="shared" si="20"/>
        <v>13.7532</v>
      </c>
      <c r="BU19" s="219"/>
      <c r="BV19" s="144">
        <v>44.8</v>
      </c>
      <c r="BW19" s="44">
        <v>386.81</v>
      </c>
      <c r="BX19" s="45">
        <f t="shared" si="21"/>
        <v>8.6341517857142858</v>
      </c>
      <c r="BY19" s="44">
        <v>39.869999999999997</v>
      </c>
      <c r="BZ19" s="171">
        <f t="shared" si="22"/>
        <v>0.88995535714285712</v>
      </c>
      <c r="CA19" s="219"/>
      <c r="CB19" s="144">
        <v>36</v>
      </c>
      <c r="CC19" s="179">
        <v>276.23</v>
      </c>
      <c r="CD19" s="45">
        <f t="shared" si="23"/>
        <v>7.673055555555556</v>
      </c>
      <c r="CE19" s="44">
        <v>52.53</v>
      </c>
      <c r="CF19" s="171">
        <f t="shared" si="24"/>
        <v>1.4591666666666667</v>
      </c>
      <c r="CG19" s="219"/>
      <c r="CH19" s="144">
        <v>41</v>
      </c>
      <c r="CI19" s="44">
        <v>382.34</v>
      </c>
      <c r="CJ19" s="45">
        <f t="shared" si="25"/>
        <v>9.3253658536585355</v>
      </c>
      <c r="CK19" s="44">
        <v>112.67</v>
      </c>
      <c r="CL19" s="171">
        <f t="shared" si="26"/>
        <v>2.7480487804878049</v>
      </c>
    </row>
    <row r="20" spans="1:90" ht="13.95" customHeight="1">
      <c r="A20" s="12">
        <v>15</v>
      </c>
      <c r="B20" s="144">
        <v>493.8</v>
      </c>
      <c r="C20" s="277">
        <v>9790.7900000000009</v>
      </c>
      <c r="D20" s="45">
        <f t="shared" si="2"/>
        <v>19.827440259214256</v>
      </c>
      <c r="E20" s="44">
        <v>459</v>
      </c>
      <c r="F20" s="44">
        <v>1412.16</v>
      </c>
      <c r="G20" s="171">
        <f t="shared" si="3"/>
        <v>3.0766013071895428</v>
      </c>
      <c r="H20" s="219"/>
      <c r="I20" s="144">
        <v>48</v>
      </c>
      <c r="J20" s="44">
        <v>2059.14</v>
      </c>
      <c r="K20" s="45">
        <f t="shared" si="4"/>
        <v>42.89875</v>
      </c>
      <c r="L20" s="44">
        <v>245</v>
      </c>
      <c r="M20" s="44">
        <v>6172.17</v>
      </c>
      <c r="N20" s="45">
        <f t="shared" si="5"/>
        <v>25.192530612244898</v>
      </c>
      <c r="O20" s="44"/>
      <c r="P20" s="171"/>
      <c r="Q20" s="219"/>
      <c r="R20" s="144">
        <v>42.8</v>
      </c>
      <c r="S20" s="44">
        <v>3840.64</v>
      </c>
      <c r="T20" s="45">
        <f t="shared" si="7"/>
        <v>89.734579439252343</v>
      </c>
      <c r="U20" s="219"/>
      <c r="V20" s="44">
        <v>240</v>
      </c>
      <c r="W20" s="44">
        <v>2382.6</v>
      </c>
      <c r="X20" s="45">
        <f t="shared" si="8"/>
        <v>9.9275000000000002</v>
      </c>
      <c r="Y20" s="219"/>
      <c r="Z20" s="44">
        <v>32</v>
      </c>
      <c r="AA20" s="44">
        <v>981.62</v>
      </c>
      <c r="AB20" s="171">
        <f t="shared" si="9"/>
        <v>30.675625</v>
      </c>
      <c r="AC20" s="219"/>
      <c r="AD20" s="144">
        <v>1430</v>
      </c>
      <c r="AE20" s="44">
        <v>463.29</v>
      </c>
      <c r="AF20" s="141">
        <f t="shared" si="10"/>
        <v>32.397902097902097</v>
      </c>
      <c r="AG20" s="44">
        <v>1352</v>
      </c>
      <c r="AH20" s="44">
        <v>415.63</v>
      </c>
      <c r="AI20" s="141">
        <f t="shared" si="0"/>
        <v>30.741863905325445</v>
      </c>
      <c r="AJ20" s="44">
        <v>1408</v>
      </c>
      <c r="AK20" s="44">
        <v>431.12</v>
      </c>
      <c r="AL20" s="148">
        <f t="shared" si="1"/>
        <v>30.619318181818183</v>
      </c>
      <c r="AM20" s="219"/>
      <c r="AN20" s="144">
        <v>21.6</v>
      </c>
      <c r="AO20" s="248">
        <v>1349.1519571106101</v>
      </c>
      <c r="AP20" s="45">
        <f t="shared" si="11"/>
        <v>62.460738755120829</v>
      </c>
      <c r="AQ20" s="302">
        <v>40.200000000000003</v>
      </c>
      <c r="AR20" s="163">
        <v>1433.3542949154801</v>
      </c>
      <c r="AS20" s="171">
        <f t="shared" si="12"/>
        <v>35.655579475509455</v>
      </c>
      <c r="AT20" s="219"/>
      <c r="AU20" s="144">
        <v>20</v>
      </c>
      <c r="AV20" s="44">
        <v>861.32</v>
      </c>
      <c r="AW20" s="45">
        <f t="shared" si="13"/>
        <v>43.066000000000003</v>
      </c>
      <c r="AX20" s="44">
        <v>42</v>
      </c>
      <c r="AY20" s="44">
        <v>2003.47</v>
      </c>
      <c r="AZ20" s="171">
        <f t="shared" si="14"/>
        <v>47.701666666666668</v>
      </c>
      <c r="BA20" s="219"/>
      <c r="BB20" s="44">
        <v>1181</v>
      </c>
      <c r="BC20" s="248">
        <v>8368.0770914771692</v>
      </c>
      <c r="BD20" s="202">
        <f t="shared" si="15"/>
        <v>7.0855860215725395</v>
      </c>
      <c r="BE20" s="219"/>
      <c r="BF20" s="144">
        <v>5</v>
      </c>
      <c r="BG20" s="44">
        <v>53.41</v>
      </c>
      <c r="BH20" s="202">
        <f t="shared" si="16"/>
        <v>10.681999999999999</v>
      </c>
      <c r="BI20" s="44">
        <v>3</v>
      </c>
      <c r="BJ20" s="44">
        <v>43.97</v>
      </c>
      <c r="BK20" s="45">
        <f t="shared" si="17"/>
        <v>14.656666666666666</v>
      </c>
      <c r="BL20" s="44">
        <v>15</v>
      </c>
      <c r="BM20" s="44">
        <v>183.91</v>
      </c>
      <c r="BN20" s="164">
        <f t="shared" si="18"/>
        <v>12.260666666666667</v>
      </c>
      <c r="BO20" s="309">
        <v>32</v>
      </c>
      <c r="BP20" s="44">
        <v>476.82</v>
      </c>
      <c r="BQ20" s="308">
        <f t="shared" si="19"/>
        <v>14.900625</v>
      </c>
      <c r="BR20" s="309">
        <v>25</v>
      </c>
      <c r="BS20" s="44">
        <v>425.04</v>
      </c>
      <c r="BT20" s="171">
        <f t="shared" si="20"/>
        <v>17.0016</v>
      </c>
      <c r="BU20" s="219"/>
      <c r="BV20" s="144">
        <v>45.8</v>
      </c>
      <c r="BW20" s="44">
        <v>366.54</v>
      </c>
      <c r="BX20" s="45">
        <f t="shared" si="21"/>
        <v>8.0030567685589524</v>
      </c>
      <c r="BY20" s="44">
        <v>38.85</v>
      </c>
      <c r="BZ20" s="171">
        <f t="shared" si="22"/>
        <v>0.84825327510917037</v>
      </c>
      <c r="CA20" s="219"/>
      <c r="CB20" s="144">
        <v>36</v>
      </c>
      <c r="CC20" s="179">
        <v>273.14</v>
      </c>
      <c r="CD20" s="45">
        <f t="shared" si="23"/>
        <v>7.5872222222222216</v>
      </c>
      <c r="CE20" s="44">
        <v>49.65</v>
      </c>
      <c r="CF20" s="171">
        <f t="shared" si="24"/>
        <v>1.3791666666666667</v>
      </c>
      <c r="CG20" s="219"/>
      <c r="CH20" s="144">
        <v>41.8</v>
      </c>
      <c r="CI20" s="44">
        <v>379.23</v>
      </c>
      <c r="CJ20" s="45">
        <f t="shared" si="25"/>
        <v>9.0724880382775126</v>
      </c>
      <c r="CK20" s="44">
        <v>92.944999999999993</v>
      </c>
      <c r="CL20" s="171">
        <f t="shared" si="25"/>
        <v>10.244709015636946</v>
      </c>
    </row>
    <row r="21" spans="1:90" ht="13.95" customHeight="1">
      <c r="A21" s="12">
        <v>16</v>
      </c>
      <c r="B21" s="144">
        <v>496.8</v>
      </c>
      <c r="C21" s="277">
        <v>9820.26</v>
      </c>
      <c r="D21" s="45">
        <f t="shared" si="2"/>
        <v>19.767028985507245</v>
      </c>
      <c r="E21" s="44">
        <v>462</v>
      </c>
      <c r="F21" s="44">
        <v>1135.58</v>
      </c>
      <c r="G21" s="171">
        <f t="shared" si="3"/>
        <v>2.4579653679653677</v>
      </c>
      <c r="H21" s="219"/>
      <c r="I21" s="144">
        <v>50</v>
      </c>
      <c r="J21" s="44">
        <v>2154.77</v>
      </c>
      <c r="K21" s="45">
        <f t="shared" si="4"/>
        <v>43.095399999999998</v>
      </c>
      <c r="L21" s="44">
        <v>248</v>
      </c>
      <c r="M21" s="44">
        <v>6248.07</v>
      </c>
      <c r="N21" s="45">
        <f t="shared" si="5"/>
        <v>25.193830645161288</v>
      </c>
      <c r="O21" s="44"/>
      <c r="P21" s="171"/>
      <c r="Q21" s="219"/>
      <c r="R21" s="144">
        <v>49.8</v>
      </c>
      <c r="S21" s="44">
        <v>2388.4699999999998</v>
      </c>
      <c r="T21" s="45">
        <f t="shared" si="7"/>
        <v>47.961244979919677</v>
      </c>
      <c r="U21" s="219"/>
      <c r="V21" s="44">
        <v>240</v>
      </c>
      <c r="W21" s="44">
        <v>2349.6</v>
      </c>
      <c r="X21" s="45">
        <f t="shared" si="8"/>
        <v>9.7899999999999991</v>
      </c>
      <c r="Y21" s="219"/>
      <c r="Z21" s="44">
        <v>32</v>
      </c>
      <c r="AA21" s="44">
        <v>1165.8</v>
      </c>
      <c r="AB21" s="171">
        <f t="shared" si="9"/>
        <v>36.431249999999999</v>
      </c>
      <c r="AC21" s="219"/>
      <c r="AD21" s="144">
        <v>1320</v>
      </c>
      <c r="AE21" s="44">
        <v>403.6</v>
      </c>
      <c r="AF21" s="141">
        <f t="shared" si="10"/>
        <v>30.575757575757578</v>
      </c>
      <c r="AG21" s="44">
        <v>1352</v>
      </c>
      <c r="AH21" s="44">
        <v>419.58</v>
      </c>
      <c r="AI21" s="141">
        <f t="shared" si="0"/>
        <v>31.034023668639055</v>
      </c>
      <c r="AJ21" s="44">
        <v>1232</v>
      </c>
      <c r="AK21" s="44">
        <v>380.9</v>
      </c>
      <c r="AL21" s="148">
        <f t="shared" si="1"/>
        <v>30.91720779220779</v>
      </c>
      <c r="AM21" s="219"/>
      <c r="AN21" s="144">
        <v>22.6</v>
      </c>
      <c r="AO21" s="248">
        <v>280.61132248962502</v>
      </c>
      <c r="AP21" s="45">
        <f t="shared" si="11"/>
        <v>12.416430198655974</v>
      </c>
      <c r="AQ21" s="302">
        <v>53</v>
      </c>
      <c r="AR21" s="163">
        <v>1650.4753451976601</v>
      </c>
      <c r="AS21" s="171">
        <f t="shared" si="12"/>
        <v>31.141044249012456</v>
      </c>
      <c r="AT21" s="219"/>
      <c r="AU21" s="144">
        <v>18</v>
      </c>
      <c r="AV21" s="44">
        <v>765.1</v>
      </c>
      <c r="AW21" s="45">
        <f t="shared" si="13"/>
        <v>42.50555555555556</v>
      </c>
      <c r="AX21" s="44">
        <v>42</v>
      </c>
      <c r="AY21" s="44">
        <v>1988.04</v>
      </c>
      <c r="AZ21" s="171">
        <f t="shared" si="14"/>
        <v>47.334285714285713</v>
      </c>
      <c r="BA21" s="219"/>
      <c r="BB21" s="44">
        <v>1178</v>
      </c>
      <c r="BC21" s="248">
        <v>8784.6475464037194</v>
      </c>
      <c r="BD21" s="202">
        <f t="shared" si="15"/>
        <v>7.4572559816669948</v>
      </c>
      <c r="BE21" s="219"/>
      <c r="BF21" s="144">
        <v>5</v>
      </c>
      <c r="BG21" s="44">
        <v>42.05</v>
      </c>
      <c r="BH21" s="202">
        <f t="shared" si="16"/>
        <v>8.41</v>
      </c>
      <c r="BI21" s="44">
        <v>3</v>
      </c>
      <c r="BJ21" s="44">
        <v>40.74</v>
      </c>
      <c r="BK21" s="45">
        <f t="shared" si="17"/>
        <v>13.58</v>
      </c>
      <c r="BL21" s="44">
        <v>15</v>
      </c>
      <c r="BM21" s="44">
        <v>171.87</v>
      </c>
      <c r="BN21" s="164">
        <f t="shared" si="18"/>
        <v>11.458</v>
      </c>
      <c r="BO21" s="309">
        <v>34</v>
      </c>
      <c r="BP21" s="44">
        <v>455.47</v>
      </c>
      <c r="BQ21" s="308">
        <f t="shared" si="19"/>
        <v>13.396176470588236</v>
      </c>
      <c r="BR21" s="309">
        <v>27</v>
      </c>
      <c r="BS21" s="44">
        <v>444.06</v>
      </c>
      <c r="BT21" s="171">
        <f t="shared" si="20"/>
        <v>16.446666666666665</v>
      </c>
      <c r="BU21" s="219"/>
      <c r="BV21" s="144">
        <v>43.6</v>
      </c>
      <c r="BW21" s="44">
        <v>335.03</v>
      </c>
      <c r="BX21" s="45">
        <f t="shared" si="21"/>
        <v>7.684174311926605</v>
      </c>
      <c r="BY21" s="44">
        <v>45.13</v>
      </c>
      <c r="BZ21" s="171">
        <f t="shared" si="22"/>
        <v>1.0350917431192661</v>
      </c>
      <c r="CA21" s="219"/>
      <c r="CB21" s="144">
        <v>36</v>
      </c>
      <c r="CC21" s="179">
        <v>314.31</v>
      </c>
      <c r="CD21" s="45">
        <f t="shared" si="23"/>
        <v>8.730833333333333</v>
      </c>
      <c r="CE21" s="44">
        <v>45.45</v>
      </c>
      <c r="CF21" s="171">
        <f t="shared" si="24"/>
        <v>1.2625000000000002</v>
      </c>
      <c r="CG21" s="219"/>
      <c r="CH21" s="144">
        <v>43</v>
      </c>
      <c r="CI21" s="44">
        <v>421.13</v>
      </c>
      <c r="CJ21" s="45">
        <f t="shared" si="25"/>
        <v>9.7937209302325581</v>
      </c>
      <c r="CK21" s="44">
        <v>64.25</v>
      </c>
      <c r="CL21" s="171">
        <f t="shared" si="25"/>
        <v>6.560325790136063</v>
      </c>
    </row>
    <row r="22" spans="1:90" ht="13.95" customHeight="1">
      <c r="A22" s="12">
        <v>17</v>
      </c>
      <c r="B22" s="144">
        <v>500.8</v>
      </c>
      <c r="C22" s="277">
        <v>10322.790000000001</v>
      </c>
      <c r="D22" s="45">
        <f t="shared" si="2"/>
        <v>20.612599840255591</v>
      </c>
      <c r="E22" s="44">
        <v>466</v>
      </c>
      <c r="F22" s="44">
        <v>1950.06</v>
      </c>
      <c r="G22" s="171">
        <f t="shared" si="3"/>
        <v>4.1846781115879823</v>
      </c>
      <c r="H22" s="219"/>
      <c r="I22" s="144">
        <v>50</v>
      </c>
      <c r="J22" s="44">
        <v>2204.3200000000002</v>
      </c>
      <c r="K22" s="45">
        <f t="shared" si="4"/>
        <v>44.086400000000005</v>
      </c>
      <c r="L22" s="44">
        <v>248</v>
      </c>
      <c r="M22" s="44">
        <v>6261.38</v>
      </c>
      <c r="N22" s="45">
        <f t="shared" si="5"/>
        <v>25.247499999999999</v>
      </c>
      <c r="O22" s="44"/>
      <c r="P22" s="171"/>
      <c r="Q22" s="219"/>
      <c r="R22" s="144">
        <v>53.4</v>
      </c>
      <c r="S22" s="44">
        <v>2887.55</v>
      </c>
      <c r="T22" s="45">
        <f t="shared" si="7"/>
        <v>54.073970037453186</v>
      </c>
      <c r="U22" s="219"/>
      <c r="V22" s="44">
        <v>240</v>
      </c>
      <c r="W22" s="44">
        <v>2356.63</v>
      </c>
      <c r="X22" s="45">
        <f t="shared" si="8"/>
        <v>9.8192916666666665</v>
      </c>
      <c r="Y22" s="219"/>
      <c r="Z22" s="44">
        <v>32</v>
      </c>
      <c r="AA22" s="44">
        <v>1099.1400000000001</v>
      </c>
      <c r="AB22" s="171">
        <f t="shared" si="9"/>
        <v>34.348125000000003</v>
      </c>
      <c r="AC22" s="219"/>
      <c r="AD22" s="144">
        <v>1430</v>
      </c>
      <c r="AE22" s="44">
        <v>465.25</v>
      </c>
      <c r="AF22" s="141">
        <f t="shared" si="10"/>
        <v>32.534965034965033</v>
      </c>
      <c r="AG22" s="44">
        <v>1404</v>
      </c>
      <c r="AH22" s="44">
        <v>437.88</v>
      </c>
      <c r="AI22" s="141">
        <f t="shared" si="0"/>
        <v>31.188034188034187</v>
      </c>
      <c r="AJ22" s="44">
        <v>1232</v>
      </c>
      <c r="AK22" s="44">
        <v>415.88</v>
      </c>
      <c r="AL22" s="148">
        <f t="shared" si="1"/>
        <v>33.756493506493506</v>
      </c>
      <c r="AM22" s="219"/>
      <c r="AN22" s="144">
        <v>19.8</v>
      </c>
      <c r="AO22" s="44">
        <v>409.71296730598903</v>
      </c>
      <c r="AP22" s="45">
        <f t="shared" si="11"/>
        <v>20.692574106363082</v>
      </c>
      <c r="AQ22" s="140">
        <v>42.8</v>
      </c>
      <c r="AR22" s="163">
        <v>1555.1326216760699</v>
      </c>
      <c r="AS22" s="171">
        <f t="shared" si="12"/>
        <v>36.334874338225937</v>
      </c>
      <c r="AT22" s="219"/>
      <c r="AU22" s="144">
        <v>22.2</v>
      </c>
      <c r="AV22" s="44">
        <v>904.86</v>
      </c>
      <c r="AW22" s="45">
        <f t="shared" si="13"/>
        <v>40.759459459459464</v>
      </c>
      <c r="AX22" s="44">
        <v>44</v>
      </c>
      <c r="AY22" s="44">
        <v>1966.44</v>
      </c>
      <c r="AZ22" s="171">
        <f t="shared" si="14"/>
        <v>44.691818181818185</v>
      </c>
      <c r="BA22" s="219"/>
      <c r="BB22" s="44">
        <v>1177</v>
      </c>
      <c r="BC22" s="248">
        <v>9168.7408631750804</v>
      </c>
      <c r="BD22" s="202">
        <f t="shared" si="15"/>
        <v>7.7899242677783178</v>
      </c>
      <c r="BE22" s="219"/>
      <c r="BF22" s="144">
        <v>5</v>
      </c>
      <c r="BG22" s="44">
        <v>60.6</v>
      </c>
      <c r="BH22" s="202">
        <f t="shared" si="16"/>
        <v>12.120000000000001</v>
      </c>
      <c r="BI22" s="44">
        <v>3</v>
      </c>
      <c r="BJ22" s="44">
        <v>31.99</v>
      </c>
      <c r="BK22" s="45">
        <f t="shared" si="17"/>
        <v>10.663333333333332</v>
      </c>
      <c r="BL22" s="44">
        <v>16</v>
      </c>
      <c r="BM22" s="44">
        <v>217</v>
      </c>
      <c r="BN22" s="164">
        <f t="shared" si="18"/>
        <v>13.5625</v>
      </c>
      <c r="BO22" s="309">
        <v>32</v>
      </c>
      <c r="BP22" s="44">
        <v>407.65</v>
      </c>
      <c r="BQ22" s="308">
        <f t="shared" si="19"/>
        <v>12.739062499999999</v>
      </c>
      <c r="BR22" s="309">
        <v>26</v>
      </c>
      <c r="BS22" s="44">
        <v>326.8</v>
      </c>
      <c r="BT22" s="171">
        <f t="shared" si="20"/>
        <v>12.569230769230769</v>
      </c>
      <c r="BU22" s="219"/>
      <c r="BV22" s="144">
        <v>43.2</v>
      </c>
      <c r="BW22" s="44">
        <v>375.01</v>
      </c>
      <c r="BX22" s="45">
        <f t="shared" si="21"/>
        <v>8.680787037037037</v>
      </c>
      <c r="BY22" s="44">
        <v>43.52</v>
      </c>
      <c r="BZ22" s="171">
        <f t="shared" si="22"/>
        <v>1.0074074074074073</v>
      </c>
      <c r="CA22" s="219"/>
      <c r="CB22" s="144">
        <v>34</v>
      </c>
      <c r="CC22" s="179">
        <v>312.73</v>
      </c>
      <c r="CD22" s="45">
        <f t="shared" si="23"/>
        <v>9.1979411764705894</v>
      </c>
      <c r="CE22" s="44">
        <v>51</v>
      </c>
      <c r="CF22" s="171">
        <f t="shared" si="24"/>
        <v>1.5</v>
      </c>
      <c r="CG22" s="219"/>
      <c r="CH22" s="144">
        <v>46</v>
      </c>
      <c r="CI22" s="44">
        <v>374.62</v>
      </c>
      <c r="CJ22" s="45">
        <f t="shared" si="25"/>
        <v>8.1439130434782605</v>
      </c>
      <c r="CK22" s="44">
        <v>63.43</v>
      </c>
      <c r="CL22" s="171">
        <f t="shared" si="25"/>
        <v>7.788639154343068</v>
      </c>
    </row>
    <row r="23" spans="1:90" ht="13.95" customHeight="1">
      <c r="A23" s="12">
        <v>18</v>
      </c>
      <c r="B23" s="144">
        <v>499.8</v>
      </c>
      <c r="C23" s="236">
        <v>10421</v>
      </c>
      <c r="D23" s="45">
        <f t="shared" si="2"/>
        <v>20.85034013605442</v>
      </c>
      <c r="E23" s="44">
        <v>465</v>
      </c>
      <c r="F23" s="44">
        <v>473.41</v>
      </c>
      <c r="G23" s="171">
        <f t="shared" si="3"/>
        <v>1.0180860215053764</v>
      </c>
      <c r="H23" s="219"/>
      <c r="I23" s="144">
        <v>55</v>
      </c>
      <c r="J23" s="44">
        <v>2418.14</v>
      </c>
      <c r="K23" s="45">
        <f t="shared" si="4"/>
        <v>43.966181818181816</v>
      </c>
      <c r="L23" s="44">
        <v>246</v>
      </c>
      <c r="M23" s="44">
        <v>6077.88</v>
      </c>
      <c r="N23" s="45">
        <f t="shared" si="5"/>
        <v>24.706829268292683</v>
      </c>
      <c r="O23" s="44"/>
      <c r="P23" s="171"/>
      <c r="Q23" s="219"/>
      <c r="R23" s="144">
        <v>49</v>
      </c>
      <c r="S23" s="44">
        <v>2491.14</v>
      </c>
      <c r="T23" s="45">
        <f t="shared" si="7"/>
        <v>50.839591836734691</v>
      </c>
      <c r="U23" s="219"/>
      <c r="V23" s="44">
        <v>240</v>
      </c>
      <c r="W23" s="44">
        <v>2302.88</v>
      </c>
      <c r="X23" s="45">
        <f t="shared" si="8"/>
        <v>9.5953333333333344</v>
      </c>
      <c r="Y23" s="219"/>
      <c r="Z23" s="44">
        <v>36</v>
      </c>
      <c r="AA23" s="44">
        <v>1182.8399999999999</v>
      </c>
      <c r="AB23" s="171">
        <f t="shared" si="9"/>
        <v>32.856666666666662</v>
      </c>
      <c r="AC23" s="219"/>
      <c r="AD23" s="144">
        <v>1320</v>
      </c>
      <c r="AE23" s="44">
        <v>404.16</v>
      </c>
      <c r="AF23" s="141">
        <f t="shared" si="10"/>
        <v>30.618181818181821</v>
      </c>
      <c r="AG23" s="44">
        <v>1352</v>
      </c>
      <c r="AH23" s="44">
        <v>409.93</v>
      </c>
      <c r="AI23" s="141">
        <f t="shared" si="0"/>
        <v>30.32026627218935</v>
      </c>
      <c r="AJ23" s="44">
        <v>1320</v>
      </c>
      <c r="AK23" s="44">
        <v>404.54</v>
      </c>
      <c r="AL23" s="148">
        <f t="shared" si="1"/>
        <v>30.646969696969702</v>
      </c>
      <c r="AM23" s="219"/>
      <c r="AN23" s="144">
        <v>19</v>
      </c>
      <c r="AO23" s="44">
        <v>436.70391934829701</v>
      </c>
      <c r="AP23" s="45">
        <f t="shared" si="11"/>
        <v>22.984416807805104</v>
      </c>
      <c r="AQ23" s="140">
        <v>41.4</v>
      </c>
      <c r="AR23" s="44">
        <v>1379.4385641930401</v>
      </c>
      <c r="AS23" s="171">
        <f t="shared" si="12"/>
        <v>33.319772081957488</v>
      </c>
      <c r="AT23" s="219"/>
      <c r="AU23" s="144">
        <v>17.399999999999999</v>
      </c>
      <c r="AV23" s="44">
        <v>697.27</v>
      </c>
      <c r="AW23" s="45">
        <f t="shared" si="13"/>
        <v>40.072988505747126</v>
      </c>
      <c r="AX23" s="44">
        <v>45</v>
      </c>
      <c r="AY23" s="44">
        <v>1972.44</v>
      </c>
      <c r="AZ23" s="171">
        <f t="shared" si="14"/>
        <v>43.832000000000001</v>
      </c>
      <c r="BA23" s="219"/>
      <c r="BB23" s="44">
        <v>1181</v>
      </c>
      <c r="BC23" s="248">
        <v>8458.5071836218103</v>
      </c>
      <c r="BD23" s="202">
        <f t="shared" si="15"/>
        <v>7.1621568023893394</v>
      </c>
      <c r="BE23" s="219"/>
      <c r="BF23" s="144">
        <v>5</v>
      </c>
      <c r="BG23" s="44">
        <v>61.02</v>
      </c>
      <c r="BH23" s="202">
        <f t="shared" si="16"/>
        <v>12.204000000000001</v>
      </c>
      <c r="BI23" s="44">
        <v>3</v>
      </c>
      <c r="BJ23" s="44">
        <v>35.82</v>
      </c>
      <c r="BK23" s="45">
        <f t="shared" si="17"/>
        <v>11.94</v>
      </c>
      <c r="BL23" s="44">
        <v>15</v>
      </c>
      <c r="BM23" s="44">
        <v>175.76</v>
      </c>
      <c r="BN23" s="164">
        <f t="shared" si="18"/>
        <v>11.717333333333332</v>
      </c>
      <c r="BO23" s="309">
        <v>41</v>
      </c>
      <c r="BP23" s="44">
        <v>482.5</v>
      </c>
      <c r="BQ23" s="308">
        <f t="shared" si="19"/>
        <v>11.768292682926829</v>
      </c>
      <c r="BR23" s="309">
        <v>28</v>
      </c>
      <c r="BS23" s="44">
        <v>329.4</v>
      </c>
      <c r="BT23" s="171">
        <f t="shared" si="20"/>
        <v>11.764285714285714</v>
      </c>
      <c r="BU23" s="219"/>
      <c r="BV23" s="144">
        <v>42</v>
      </c>
      <c r="BW23" s="44">
        <v>363.37</v>
      </c>
      <c r="BX23" s="45">
        <f t="shared" si="21"/>
        <v>8.6516666666666673</v>
      </c>
      <c r="BY23" s="44">
        <v>47.17</v>
      </c>
      <c r="BZ23" s="171">
        <f t="shared" si="22"/>
        <v>1.1230952380952381</v>
      </c>
      <c r="CA23" s="219"/>
      <c r="CB23" s="144">
        <v>36</v>
      </c>
      <c r="CC23" s="179">
        <v>328.34</v>
      </c>
      <c r="CD23" s="45">
        <f t="shared" si="23"/>
        <v>9.1205555555555549</v>
      </c>
      <c r="CE23" s="44">
        <v>52.8</v>
      </c>
      <c r="CF23" s="171">
        <f t="shared" si="24"/>
        <v>1.4666666666666666</v>
      </c>
      <c r="CG23" s="219"/>
      <c r="CH23" s="144">
        <v>46</v>
      </c>
      <c r="CI23" s="44">
        <v>382.6</v>
      </c>
      <c r="CJ23" s="45">
        <f t="shared" si="25"/>
        <v>8.3173913043478258</v>
      </c>
      <c r="CK23" s="44">
        <v>25</v>
      </c>
      <c r="CL23" s="171">
        <f t="shared" si="25"/>
        <v>3.0057501306847882</v>
      </c>
    </row>
    <row r="24" spans="1:90" ht="13.95" customHeight="1">
      <c r="A24" s="12">
        <v>19</v>
      </c>
      <c r="B24" s="144">
        <v>481.2</v>
      </c>
      <c r="C24" s="236">
        <v>10353</v>
      </c>
      <c r="D24" s="45">
        <f t="shared" si="2"/>
        <v>21.514962593516209</v>
      </c>
      <c r="E24" s="44">
        <v>465</v>
      </c>
      <c r="F24" s="44">
        <v>0</v>
      </c>
      <c r="G24" s="171"/>
      <c r="H24" s="219"/>
      <c r="I24" s="144">
        <v>45</v>
      </c>
      <c r="J24" s="44">
        <v>2247.4</v>
      </c>
      <c r="K24" s="45">
        <f t="shared" si="4"/>
        <v>49.942222222222227</v>
      </c>
      <c r="L24" s="44">
        <v>246</v>
      </c>
      <c r="M24" s="44">
        <v>5912.53</v>
      </c>
      <c r="N24" s="45">
        <f t="shared" si="5"/>
        <v>24.034674796747968</v>
      </c>
      <c r="O24" s="44"/>
      <c r="P24" s="171"/>
      <c r="Q24" s="219"/>
      <c r="R24" s="144">
        <v>35.799999999999997</v>
      </c>
      <c r="S24" s="44">
        <v>2435.16</v>
      </c>
      <c r="T24" s="45">
        <f t="shared" si="7"/>
        <v>68.021229050279331</v>
      </c>
      <c r="U24" s="219"/>
      <c r="V24" s="44">
        <v>240</v>
      </c>
      <c r="W24" s="44">
        <v>2326</v>
      </c>
      <c r="X24" s="45">
        <f t="shared" si="8"/>
        <v>9.6916666666666664</v>
      </c>
      <c r="Y24" s="219"/>
      <c r="Z24" s="44">
        <v>32</v>
      </c>
      <c r="AA24" s="44">
        <v>1031.1099999999999</v>
      </c>
      <c r="AB24" s="171">
        <f t="shared" si="9"/>
        <v>32.222187499999997</v>
      </c>
      <c r="AC24" s="219"/>
      <c r="AD24" s="144">
        <v>1375</v>
      </c>
      <c r="AE24" s="44">
        <v>459.73</v>
      </c>
      <c r="AF24" s="141">
        <f t="shared" si="10"/>
        <v>33.434909090909095</v>
      </c>
      <c r="AG24" s="44">
        <v>1352</v>
      </c>
      <c r="AH24" s="44">
        <v>429.27</v>
      </c>
      <c r="AI24" s="141">
        <f t="shared" si="0"/>
        <v>31.750739644970409</v>
      </c>
      <c r="AJ24" s="44">
        <v>1408</v>
      </c>
      <c r="AK24" s="44">
        <v>446.32</v>
      </c>
      <c r="AL24" s="148">
        <f t="shared" si="1"/>
        <v>31.698863636363633</v>
      </c>
      <c r="AM24" s="219"/>
      <c r="AN24" s="144">
        <v>20.8</v>
      </c>
      <c r="AO24" s="44">
        <v>581.54132784455896</v>
      </c>
      <c r="AP24" s="45">
        <f t="shared" si="11"/>
        <v>27.958717684834564</v>
      </c>
      <c r="AQ24" s="140">
        <v>65.400000000000006</v>
      </c>
      <c r="AR24" s="44">
        <v>1925.1754538640801</v>
      </c>
      <c r="AS24" s="171">
        <f t="shared" si="12"/>
        <v>29.436933545322322</v>
      </c>
      <c r="AT24" s="219"/>
      <c r="AU24" s="144">
        <v>16.8</v>
      </c>
      <c r="AV24" s="44">
        <v>738.17</v>
      </c>
      <c r="AW24" s="45">
        <f t="shared" si="13"/>
        <v>43.938690476190473</v>
      </c>
      <c r="AX24" s="44">
        <v>45</v>
      </c>
      <c r="AY24" s="44">
        <v>1977.88</v>
      </c>
      <c r="AZ24" s="171">
        <f t="shared" si="14"/>
        <v>43.952888888888893</v>
      </c>
      <c r="BA24" s="219"/>
      <c r="BB24" s="44">
        <v>1176</v>
      </c>
      <c r="BC24" s="248">
        <v>9258.2642843532703</v>
      </c>
      <c r="BD24" s="202">
        <f t="shared" si="15"/>
        <v>7.8726737111847536</v>
      </c>
      <c r="BE24" s="219"/>
      <c r="BF24" s="144">
        <v>20</v>
      </c>
      <c r="BG24" s="44">
        <v>232.33</v>
      </c>
      <c r="BH24" s="202">
        <f t="shared" si="16"/>
        <v>11.6165</v>
      </c>
      <c r="BI24" s="44">
        <v>3</v>
      </c>
      <c r="BJ24" s="44">
        <v>36.82</v>
      </c>
      <c r="BK24" s="45">
        <f t="shared" si="17"/>
        <v>12.273333333333333</v>
      </c>
      <c r="BL24" s="44">
        <v>15</v>
      </c>
      <c r="BM24" s="44">
        <v>182.92</v>
      </c>
      <c r="BN24" s="164">
        <f t="shared" si="18"/>
        <v>12.194666666666667</v>
      </c>
      <c r="BO24" s="309">
        <v>34</v>
      </c>
      <c r="BP24" s="44">
        <v>449.03</v>
      </c>
      <c r="BQ24" s="308">
        <f t="shared" si="19"/>
        <v>13.206764705882351</v>
      </c>
      <c r="BR24" s="309">
        <v>40</v>
      </c>
      <c r="BS24" s="44">
        <v>502.74</v>
      </c>
      <c r="BT24" s="171">
        <f t="shared" si="20"/>
        <v>12.5685</v>
      </c>
      <c r="BU24" s="219"/>
      <c r="BV24" s="144">
        <v>5.8</v>
      </c>
      <c r="BW24" s="44">
        <v>49.05</v>
      </c>
      <c r="BX24" s="45">
        <f t="shared" si="21"/>
        <v>8.456896551724137</v>
      </c>
      <c r="BY24" s="44">
        <v>16.84</v>
      </c>
      <c r="BZ24" s="171">
        <f t="shared" si="22"/>
        <v>2.9034482758620692</v>
      </c>
      <c r="CA24" s="219"/>
      <c r="CB24" s="144">
        <v>32.4</v>
      </c>
      <c r="CC24" s="179">
        <v>291.55</v>
      </c>
      <c r="CD24" s="45">
        <f t="shared" si="23"/>
        <v>8.9984567901234573</v>
      </c>
      <c r="CE24" s="44">
        <v>49.65</v>
      </c>
      <c r="CF24" s="171">
        <f t="shared" si="24"/>
        <v>1.5324074074074074</v>
      </c>
      <c r="CG24" s="219"/>
      <c r="CH24" s="144">
        <v>0</v>
      </c>
      <c r="CI24" s="44"/>
      <c r="CJ24" s="45"/>
      <c r="CK24" s="44"/>
      <c r="CL24" s="303"/>
    </row>
    <row r="25" spans="1:90" ht="13.95" customHeight="1">
      <c r="A25" s="12">
        <v>20</v>
      </c>
      <c r="B25" s="144">
        <v>497.8</v>
      </c>
      <c r="C25" s="44">
        <v>10162.879999999999</v>
      </c>
      <c r="D25" s="45">
        <f t="shared" si="2"/>
        <v>20.415588589795096</v>
      </c>
      <c r="E25" s="44">
        <v>463</v>
      </c>
      <c r="F25" s="44">
        <v>1847.1</v>
      </c>
      <c r="G25" s="171">
        <f t="shared" si="3"/>
        <v>3.9894168466522677</v>
      </c>
      <c r="H25" s="219"/>
      <c r="I25" s="144">
        <v>46</v>
      </c>
      <c r="J25" s="44">
        <v>2294.86</v>
      </c>
      <c r="K25" s="45">
        <f t="shared" si="4"/>
        <v>49.888260869565222</v>
      </c>
      <c r="L25" s="44">
        <v>248</v>
      </c>
      <c r="M25" s="44">
        <v>6671.54</v>
      </c>
      <c r="N25" s="45">
        <f t="shared" si="5"/>
        <v>26.901370967741936</v>
      </c>
      <c r="O25" s="44">
        <v>1428.91</v>
      </c>
      <c r="P25" s="171">
        <f>+O25/(L25+I25)</f>
        <v>4.8602380952380955</v>
      </c>
      <c r="Q25" s="219"/>
      <c r="R25" s="144">
        <v>36</v>
      </c>
      <c r="S25" s="44">
        <v>1671.71</v>
      </c>
      <c r="T25" s="45">
        <f t="shared" si="7"/>
        <v>46.436388888888892</v>
      </c>
      <c r="U25" s="219"/>
      <c r="V25" s="44">
        <v>240</v>
      </c>
      <c r="W25" s="44">
        <v>2419.13</v>
      </c>
      <c r="X25" s="45">
        <f t="shared" si="8"/>
        <v>10.079708333333334</v>
      </c>
      <c r="Y25" s="219"/>
      <c r="Z25" s="44">
        <v>36</v>
      </c>
      <c r="AA25" s="44">
        <v>1144.44</v>
      </c>
      <c r="AB25" s="171">
        <f t="shared" si="9"/>
        <v>31.790000000000003</v>
      </c>
      <c r="AC25" s="219"/>
      <c r="AD25" s="144">
        <v>1375</v>
      </c>
      <c r="AE25" s="44">
        <v>462.5</v>
      </c>
      <c r="AF25" s="141">
        <f t="shared" si="10"/>
        <v>33.636363636363633</v>
      </c>
      <c r="AG25" s="44">
        <v>1508</v>
      </c>
      <c r="AH25" s="44">
        <v>483.8</v>
      </c>
      <c r="AI25" s="141">
        <f t="shared" si="0"/>
        <v>32.082228116710873</v>
      </c>
      <c r="AJ25" s="44">
        <v>1540</v>
      </c>
      <c r="AK25" s="44">
        <v>495.8</v>
      </c>
      <c r="AL25" s="148">
        <f t="shared" si="1"/>
        <v>32.194805194805198</v>
      </c>
      <c r="AM25" s="219"/>
      <c r="AN25" s="144">
        <v>23</v>
      </c>
      <c r="AO25" s="44">
        <v>549.42708331746996</v>
      </c>
      <c r="AP25" s="45">
        <f t="shared" si="11"/>
        <v>23.888134057281302</v>
      </c>
      <c r="AQ25" s="140">
        <v>74.8</v>
      </c>
      <c r="AR25" s="44">
        <v>1995.9471733205</v>
      </c>
      <c r="AS25" s="171">
        <f t="shared" si="12"/>
        <v>26.68378573957888</v>
      </c>
      <c r="AT25" s="219"/>
      <c r="AU25" s="144">
        <v>18.2</v>
      </c>
      <c r="AV25" s="44">
        <v>739.59</v>
      </c>
      <c r="AW25" s="45">
        <f t="shared" si="13"/>
        <v>40.636813186813193</v>
      </c>
      <c r="AX25" s="44">
        <v>46</v>
      </c>
      <c r="AY25" s="44">
        <v>1938.44</v>
      </c>
      <c r="AZ25" s="171">
        <f t="shared" si="14"/>
        <v>42.14</v>
      </c>
      <c r="BA25" s="219"/>
      <c r="BB25" s="44">
        <v>1169</v>
      </c>
      <c r="BC25" s="248">
        <v>7642.7482682639702</v>
      </c>
      <c r="BD25" s="202">
        <f t="shared" si="15"/>
        <v>6.5378513843147736</v>
      </c>
      <c r="BE25" s="219"/>
      <c r="BF25" s="144">
        <v>10</v>
      </c>
      <c r="BG25" s="44">
        <v>100.2</v>
      </c>
      <c r="BH25" s="202">
        <f t="shared" si="16"/>
        <v>10.02</v>
      </c>
      <c r="BI25" s="44">
        <v>3</v>
      </c>
      <c r="BJ25" s="44">
        <v>38.31</v>
      </c>
      <c r="BK25" s="45">
        <f t="shared" si="17"/>
        <v>12.770000000000001</v>
      </c>
      <c r="BL25" s="44">
        <v>13</v>
      </c>
      <c r="BM25" s="44">
        <v>171.77</v>
      </c>
      <c r="BN25" s="164">
        <f t="shared" si="18"/>
        <v>13.213076923076924</v>
      </c>
      <c r="BO25" s="309">
        <v>37</v>
      </c>
      <c r="BP25" s="44">
        <v>444.94</v>
      </c>
      <c r="BQ25" s="308">
        <f t="shared" si="19"/>
        <v>12.025405405405404</v>
      </c>
      <c r="BR25" s="309">
        <v>28</v>
      </c>
      <c r="BS25" s="44">
        <v>358.46</v>
      </c>
      <c r="BT25" s="171">
        <f t="shared" si="20"/>
        <v>12.802142857142856</v>
      </c>
      <c r="BU25" s="219"/>
      <c r="BV25" s="144">
        <v>42.4</v>
      </c>
      <c r="BW25" s="44">
        <v>373.96</v>
      </c>
      <c r="BX25" s="45">
        <f t="shared" si="21"/>
        <v>8.8198113207547166</v>
      </c>
      <c r="BY25" s="44">
        <v>45.78</v>
      </c>
      <c r="BZ25" s="171">
        <f t="shared" si="22"/>
        <v>1.0797169811320755</v>
      </c>
      <c r="CA25" s="219"/>
      <c r="CB25" s="144">
        <v>35</v>
      </c>
      <c r="CC25" s="179">
        <v>340.89</v>
      </c>
      <c r="CD25" s="208">
        <f t="shared" si="23"/>
        <v>9.7397142857142853</v>
      </c>
      <c r="CE25" s="44">
        <v>45.95</v>
      </c>
      <c r="CF25" s="171">
        <f t="shared" si="24"/>
        <v>1.3128571428571429</v>
      </c>
      <c r="CG25" s="219"/>
      <c r="CH25" s="144">
        <v>42</v>
      </c>
      <c r="CI25" s="44">
        <v>380.51</v>
      </c>
      <c r="CJ25" s="45">
        <f t="shared" ref="CJ25:CJ35" si="28">+CI25/CH25</f>
        <v>9.0597619047619045</v>
      </c>
      <c r="CK25" s="44">
        <v>40</v>
      </c>
      <c r="CL25" s="171">
        <f t="shared" si="25"/>
        <v>4.4151270663057476</v>
      </c>
    </row>
    <row r="26" spans="1:90" ht="13.95" customHeight="1">
      <c r="A26" s="12">
        <v>21</v>
      </c>
      <c r="B26" s="144">
        <v>512.4</v>
      </c>
      <c r="C26" s="44">
        <v>10478.98</v>
      </c>
      <c r="D26" s="45">
        <f t="shared" si="2"/>
        <v>20.450780640124904</v>
      </c>
      <c r="E26" s="44">
        <v>476</v>
      </c>
      <c r="F26" s="44">
        <v>1784.33</v>
      </c>
      <c r="G26" s="171">
        <f t="shared" si="3"/>
        <v>3.7485924369747896</v>
      </c>
      <c r="H26" s="219"/>
      <c r="I26" s="144">
        <v>58</v>
      </c>
      <c r="J26" s="44">
        <v>1992.49</v>
      </c>
      <c r="K26" s="45">
        <f t="shared" si="4"/>
        <v>34.353275862068969</v>
      </c>
      <c r="L26" s="44">
        <v>247</v>
      </c>
      <c r="M26" s="44">
        <v>6066.85</v>
      </c>
      <c r="N26" s="45">
        <f t="shared" si="5"/>
        <v>24.562145748987856</v>
      </c>
      <c r="O26" s="44"/>
      <c r="P26" s="171"/>
      <c r="Q26" s="219"/>
      <c r="R26" s="144">
        <v>46</v>
      </c>
      <c r="S26" s="44">
        <v>3284.54</v>
      </c>
      <c r="T26" s="45">
        <f t="shared" si="7"/>
        <v>71.403043478260869</v>
      </c>
      <c r="U26" s="219"/>
      <c r="V26" s="44">
        <v>240</v>
      </c>
      <c r="W26" s="44">
        <v>2308.38</v>
      </c>
      <c r="X26" s="45">
        <f t="shared" si="8"/>
        <v>9.6182499999999997</v>
      </c>
      <c r="Y26" s="219"/>
      <c r="Z26" s="44">
        <v>32</v>
      </c>
      <c r="AA26" s="44">
        <v>870.79</v>
      </c>
      <c r="AB26" s="171">
        <f t="shared" si="9"/>
        <v>27.212187499999999</v>
      </c>
      <c r="AC26" s="219"/>
      <c r="AD26" s="144">
        <v>1320</v>
      </c>
      <c r="AE26" s="44">
        <v>471.95</v>
      </c>
      <c r="AF26" s="141">
        <f t="shared" si="10"/>
        <v>35.753787878787882</v>
      </c>
      <c r="AG26" s="44">
        <v>1456</v>
      </c>
      <c r="AH26" s="44">
        <v>451.91</v>
      </c>
      <c r="AI26" s="141">
        <f t="shared" si="0"/>
        <v>31.037774725274726</v>
      </c>
      <c r="AJ26" s="44">
        <v>1540</v>
      </c>
      <c r="AK26" s="44">
        <v>464.06</v>
      </c>
      <c r="AL26" s="148">
        <f t="shared" si="1"/>
        <v>30.133766233766234</v>
      </c>
      <c r="AM26" s="219"/>
      <c r="AN26" s="144">
        <v>17.2</v>
      </c>
      <c r="AO26" s="44">
        <v>516.41616659437398</v>
      </c>
      <c r="AP26" s="45">
        <f t="shared" si="11"/>
        <v>30.024195732231046</v>
      </c>
      <c r="AQ26" s="140">
        <v>76</v>
      </c>
      <c r="AR26" s="44">
        <v>2332.9228467187299</v>
      </c>
      <c r="AS26" s="171">
        <f t="shared" si="12"/>
        <v>30.696353246299079</v>
      </c>
      <c r="AT26" s="219"/>
      <c r="AU26" s="144">
        <v>14</v>
      </c>
      <c r="AV26" s="44">
        <v>597.53</v>
      </c>
      <c r="AW26" s="45">
        <f t="shared" si="13"/>
        <v>42.680714285714281</v>
      </c>
      <c r="AX26" s="44">
        <v>49</v>
      </c>
      <c r="AY26" s="44">
        <v>2032.32</v>
      </c>
      <c r="AZ26" s="171">
        <f t="shared" si="14"/>
        <v>41.475918367346935</v>
      </c>
      <c r="BA26" s="219"/>
      <c r="BB26" s="44">
        <v>1163</v>
      </c>
      <c r="BC26" s="248">
        <v>7609.2891039315</v>
      </c>
      <c r="BD26" s="202">
        <f t="shared" si="15"/>
        <v>6.5428109234148755</v>
      </c>
      <c r="BE26" s="219"/>
      <c r="BF26" s="144">
        <v>10</v>
      </c>
      <c r="BG26" s="44">
        <v>111.26</v>
      </c>
      <c r="BH26" s="202">
        <f t="shared" si="16"/>
        <v>11.126000000000001</v>
      </c>
      <c r="BI26" s="44">
        <v>3</v>
      </c>
      <c r="BJ26" s="44">
        <v>36.840000000000003</v>
      </c>
      <c r="BK26" s="45">
        <f t="shared" si="17"/>
        <v>12.280000000000001</v>
      </c>
      <c r="BL26" s="44">
        <v>12</v>
      </c>
      <c r="BM26" s="44">
        <v>142.16999999999999</v>
      </c>
      <c r="BN26" s="164">
        <f t="shared" si="18"/>
        <v>11.847499999999998</v>
      </c>
      <c r="BO26" s="309">
        <v>33</v>
      </c>
      <c r="BP26" s="44">
        <v>428.86</v>
      </c>
      <c r="BQ26" s="308">
        <f t="shared" si="19"/>
        <v>12.995757575757576</v>
      </c>
      <c r="BR26" s="309">
        <v>28</v>
      </c>
      <c r="BS26" s="44">
        <v>363.69</v>
      </c>
      <c r="BT26" s="171">
        <f t="shared" si="20"/>
        <v>12.988928571428572</v>
      </c>
      <c r="BU26" s="219"/>
      <c r="BV26" s="144">
        <v>42</v>
      </c>
      <c r="BW26" s="44">
        <v>363.76</v>
      </c>
      <c r="BX26" s="45">
        <f t="shared" si="21"/>
        <v>8.6609523809523807</v>
      </c>
      <c r="BY26" s="44">
        <v>48.68</v>
      </c>
      <c r="BZ26" s="171">
        <f t="shared" si="22"/>
        <v>1.1590476190476191</v>
      </c>
      <c r="CA26" s="219"/>
      <c r="CB26" s="144">
        <v>36</v>
      </c>
      <c r="CC26" s="179">
        <v>280.79000000000002</v>
      </c>
      <c r="CD26" s="208">
        <f t="shared" si="23"/>
        <v>7.7997222222222229</v>
      </c>
      <c r="CE26" s="44">
        <v>48.33</v>
      </c>
      <c r="CF26" s="171">
        <f t="shared" si="24"/>
        <v>1.3425</v>
      </c>
      <c r="CG26" s="219"/>
      <c r="CH26" s="144">
        <v>42</v>
      </c>
      <c r="CI26" s="44">
        <v>346.29</v>
      </c>
      <c r="CJ26" s="45">
        <f t="shared" si="28"/>
        <v>8.245000000000001</v>
      </c>
      <c r="CK26" s="44">
        <v>25</v>
      </c>
      <c r="CL26" s="171">
        <f t="shared" si="25"/>
        <v>3.0321406913280771</v>
      </c>
    </row>
    <row r="27" spans="1:90" ht="13.95" customHeight="1">
      <c r="A27" s="12">
        <v>22</v>
      </c>
      <c r="B27" s="144">
        <v>510.8</v>
      </c>
      <c r="C27" s="44">
        <v>10982.8</v>
      </c>
      <c r="D27" s="45">
        <f t="shared" si="2"/>
        <v>21.501174628034455</v>
      </c>
      <c r="E27" s="44">
        <v>476</v>
      </c>
      <c r="F27" s="44">
        <v>0</v>
      </c>
      <c r="G27" s="171"/>
      <c r="H27" s="219"/>
      <c r="I27" s="144">
        <v>59</v>
      </c>
      <c r="J27" s="44">
        <v>2306.98</v>
      </c>
      <c r="K27" s="45">
        <f t="shared" si="4"/>
        <v>39.10135593220339</v>
      </c>
      <c r="L27" s="44">
        <v>248</v>
      </c>
      <c r="M27" s="44">
        <v>6087.05</v>
      </c>
      <c r="N27" s="45">
        <f t="shared" si="5"/>
        <v>24.544556451612905</v>
      </c>
      <c r="O27" s="44"/>
      <c r="P27" s="171"/>
      <c r="Q27" s="219"/>
      <c r="R27" s="144">
        <v>51.2</v>
      </c>
      <c r="S27" s="44">
        <v>2413.88</v>
      </c>
      <c r="T27" s="45">
        <f t="shared" si="7"/>
        <v>47.146093749999999</v>
      </c>
      <c r="U27" s="219"/>
      <c r="V27" s="44">
        <v>240</v>
      </c>
      <c r="W27" s="44">
        <v>2242.4899999999998</v>
      </c>
      <c r="X27" s="45">
        <f t="shared" si="8"/>
        <v>9.343708333333332</v>
      </c>
      <c r="Y27" s="219"/>
      <c r="Z27" s="44">
        <v>22</v>
      </c>
      <c r="AA27" s="44">
        <v>718.32</v>
      </c>
      <c r="AB27" s="171">
        <f t="shared" si="9"/>
        <v>32.650909090909096</v>
      </c>
      <c r="AC27" s="219"/>
      <c r="AD27" s="144">
        <v>1320</v>
      </c>
      <c r="AE27" s="44">
        <v>457.57</v>
      </c>
      <c r="AF27" s="141">
        <f t="shared" si="10"/>
        <v>34.664393939393939</v>
      </c>
      <c r="AG27" s="44">
        <v>1404</v>
      </c>
      <c r="AH27" s="44">
        <v>424.74</v>
      </c>
      <c r="AI27" s="141">
        <f t="shared" si="0"/>
        <v>30.252136752136753</v>
      </c>
      <c r="AJ27" s="44">
        <v>1408</v>
      </c>
      <c r="AK27" s="44">
        <v>435.09</v>
      </c>
      <c r="AL27" s="148">
        <f t="shared" si="1"/>
        <v>30.90127840909091</v>
      </c>
      <c r="AM27" s="219"/>
      <c r="AN27" s="144">
        <v>15</v>
      </c>
      <c r="AO27" s="44">
        <v>553.65238870993301</v>
      </c>
      <c r="AP27" s="45">
        <f t="shared" si="11"/>
        <v>36.91015924732887</v>
      </c>
      <c r="AQ27" s="140">
        <v>78.8</v>
      </c>
      <c r="AR27" s="44">
        <v>2314.33867813608</v>
      </c>
      <c r="AS27" s="171">
        <f t="shared" si="12"/>
        <v>29.369780179391881</v>
      </c>
      <c r="AT27" s="219"/>
      <c r="AU27" s="144">
        <v>17</v>
      </c>
      <c r="AV27" s="44">
        <v>740.55</v>
      </c>
      <c r="AW27" s="45">
        <f t="shared" si="13"/>
        <v>43.561764705882354</v>
      </c>
      <c r="AX27" s="44">
        <v>51</v>
      </c>
      <c r="AY27" s="44">
        <v>2188.46</v>
      </c>
      <c r="AZ27" s="171">
        <f t="shared" si="14"/>
        <v>42.910980392156866</v>
      </c>
      <c r="BA27" s="219"/>
      <c r="BB27" s="44">
        <v>1158</v>
      </c>
      <c r="BC27" s="248">
        <v>7813.6669976729199</v>
      </c>
      <c r="BD27" s="202">
        <f t="shared" si="15"/>
        <v>6.7475535385776508</v>
      </c>
      <c r="BE27" s="219"/>
      <c r="BF27" s="144">
        <v>10</v>
      </c>
      <c r="BG27" s="44">
        <v>111.87</v>
      </c>
      <c r="BH27" s="202">
        <f t="shared" si="16"/>
        <v>11.187000000000001</v>
      </c>
      <c r="BI27" s="44">
        <v>10</v>
      </c>
      <c r="BJ27" s="44">
        <v>118.7</v>
      </c>
      <c r="BK27" s="45">
        <f t="shared" si="17"/>
        <v>11.870000000000001</v>
      </c>
      <c r="BL27" s="44">
        <v>7</v>
      </c>
      <c r="BM27" s="44">
        <v>88.27</v>
      </c>
      <c r="BN27" s="164">
        <f t="shared" si="18"/>
        <v>12.61</v>
      </c>
      <c r="BO27" s="309">
        <v>32</v>
      </c>
      <c r="BP27" s="44">
        <v>403.95</v>
      </c>
      <c r="BQ27" s="308">
        <f t="shared" si="19"/>
        <v>12.6234375</v>
      </c>
      <c r="BR27" s="309">
        <v>28</v>
      </c>
      <c r="BS27" s="44">
        <v>362.18</v>
      </c>
      <c r="BT27" s="171">
        <f t="shared" si="20"/>
        <v>12.935</v>
      </c>
      <c r="BU27" s="219"/>
      <c r="BV27" s="144">
        <v>40.6</v>
      </c>
      <c r="BW27" s="44">
        <v>356.12</v>
      </c>
      <c r="BX27" s="45">
        <f t="shared" si="21"/>
        <v>8.7714285714285705</v>
      </c>
      <c r="BY27" s="44">
        <v>45.78</v>
      </c>
      <c r="BZ27" s="171">
        <f t="shared" si="22"/>
        <v>1.1275862068965516</v>
      </c>
      <c r="CA27" s="219"/>
      <c r="CB27" s="144">
        <v>35.200000000000003</v>
      </c>
      <c r="CC27" s="179">
        <v>285.26</v>
      </c>
      <c r="CD27" s="202">
        <f t="shared" si="23"/>
        <v>8.1039772727272723</v>
      </c>
      <c r="CE27" s="44">
        <v>49.65</v>
      </c>
      <c r="CF27" s="171">
        <f t="shared" si="24"/>
        <v>1.4105113636363635</v>
      </c>
      <c r="CG27" s="219"/>
      <c r="CH27" s="144">
        <v>42</v>
      </c>
      <c r="CI27" s="44">
        <v>373.36</v>
      </c>
      <c r="CJ27" s="45">
        <f t="shared" si="28"/>
        <v>8.8895238095238103</v>
      </c>
      <c r="CK27" s="44">
        <v>25</v>
      </c>
      <c r="CL27" s="171">
        <f t="shared" si="25"/>
        <v>2.8122991214913218</v>
      </c>
    </row>
    <row r="28" spans="1:90" ht="13.95" customHeight="1">
      <c r="A28" s="12">
        <v>23</v>
      </c>
      <c r="B28" s="144">
        <v>520.79999999999995</v>
      </c>
      <c r="C28" s="44">
        <v>10555.01</v>
      </c>
      <c r="D28" s="45">
        <f t="shared" si="2"/>
        <v>20.266916282642093</v>
      </c>
      <c r="E28" s="44">
        <v>486</v>
      </c>
      <c r="F28" s="44">
        <v>1173.92</v>
      </c>
      <c r="G28" s="171">
        <f t="shared" si="3"/>
        <v>2.4154732510288066</v>
      </c>
      <c r="H28" s="219"/>
      <c r="I28" s="144">
        <v>63</v>
      </c>
      <c r="J28" s="44">
        <v>2296.94</v>
      </c>
      <c r="K28" s="45">
        <f t="shared" si="4"/>
        <v>36.459365079365078</v>
      </c>
      <c r="L28" s="44">
        <v>252</v>
      </c>
      <c r="M28" s="44">
        <v>5817.3</v>
      </c>
      <c r="N28" s="45">
        <f t="shared" si="5"/>
        <v>23.084523809523809</v>
      </c>
      <c r="O28" s="44"/>
      <c r="P28" s="171"/>
      <c r="Q28" s="219"/>
      <c r="R28" s="144">
        <v>49.8</v>
      </c>
      <c r="S28" s="44">
        <v>2974.88</v>
      </c>
      <c r="T28" s="45">
        <f t="shared" si="7"/>
        <v>59.736546184738962</v>
      </c>
      <c r="U28" s="219"/>
      <c r="V28" s="44">
        <v>251</v>
      </c>
      <c r="W28" s="44">
        <v>2240.7399999999998</v>
      </c>
      <c r="X28" s="45">
        <f t="shared" si="8"/>
        <v>8.9272509960159354</v>
      </c>
      <c r="Y28" s="219"/>
      <c r="Z28" s="44">
        <v>22</v>
      </c>
      <c r="AA28" s="44">
        <v>626.17999999999995</v>
      </c>
      <c r="AB28" s="171">
        <f t="shared" si="9"/>
        <v>28.462727272727271</v>
      </c>
      <c r="AC28" s="219"/>
      <c r="AD28" s="144">
        <v>1320</v>
      </c>
      <c r="AE28" s="44">
        <v>405.66</v>
      </c>
      <c r="AF28" s="141">
        <f t="shared" si="10"/>
        <v>30.731818181818184</v>
      </c>
      <c r="AG28" s="44">
        <v>1404</v>
      </c>
      <c r="AH28" s="44">
        <v>433.04</v>
      </c>
      <c r="AI28" s="141">
        <f t="shared" si="0"/>
        <v>30.843304843304846</v>
      </c>
      <c r="AJ28" s="44">
        <v>1408</v>
      </c>
      <c r="AK28" s="44">
        <v>485.67</v>
      </c>
      <c r="AL28" s="148">
        <f t="shared" si="1"/>
        <v>34.49360795454546</v>
      </c>
      <c r="AM28" s="219"/>
      <c r="AN28" s="144">
        <v>20</v>
      </c>
      <c r="AO28" s="44">
        <v>524.95214166361404</v>
      </c>
      <c r="AP28" s="45">
        <f t="shared" si="11"/>
        <v>26.247607083180704</v>
      </c>
      <c r="AQ28" s="140">
        <v>90</v>
      </c>
      <c r="AR28" s="44">
        <v>2410.4693962301899</v>
      </c>
      <c r="AS28" s="171">
        <f t="shared" si="12"/>
        <v>26.782993291446555</v>
      </c>
      <c r="AT28" s="219"/>
      <c r="AU28" s="140">
        <v>12</v>
      </c>
      <c r="AV28" s="241">
        <v>520.29</v>
      </c>
      <c r="AW28" s="45">
        <f t="shared" si="13"/>
        <v>43.357499999999995</v>
      </c>
      <c r="AX28" s="44">
        <v>49</v>
      </c>
      <c r="AY28" s="44">
        <v>1986.06</v>
      </c>
      <c r="AZ28" s="171">
        <f t="shared" si="14"/>
        <v>40.531836734693876</v>
      </c>
      <c r="BA28" s="219"/>
      <c r="BB28" s="44">
        <v>1153</v>
      </c>
      <c r="BC28" s="248">
        <v>7964.6846247718904</v>
      </c>
      <c r="BD28" s="202">
        <f t="shared" si="15"/>
        <v>6.9077923892210675</v>
      </c>
      <c r="BE28" s="219"/>
      <c r="BF28" s="144">
        <v>12</v>
      </c>
      <c r="BG28" s="44">
        <v>146</v>
      </c>
      <c r="BH28" s="202">
        <f t="shared" si="16"/>
        <v>12.166666666666666</v>
      </c>
      <c r="BI28" s="44">
        <v>10</v>
      </c>
      <c r="BJ28" s="44">
        <v>85</v>
      </c>
      <c r="BK28" s="45">
        <f t="shared" si="17"/>
        <v>8.5</v>
      </c>
      <c r="BL28" s="44">
        <v>8</v>
      </c>
      <c r="BM28" s="44">
        <v>102.8</v>
      </c>
      <c r="BN28" s="164">
        <f t="shared" si="18"/>
        <v>12.85</v>
      </c>
      <c r="BO28" s="309">
        <v>41</v>
      </c>
      <c r="BP28" s="44">
        <v>529.5</v>
      </c>
      <c r="BQ28" s="308">
        <f t="shared" si="19"/>
        <v>12.914634146341463</v>
      </c>
      <c r="BR28" s="309">
        <v>28</v>
      </c>
      <c r="BS28" s="44">
        <v>355</v>
      </c>
      <c r="BT28" s="171">
        <f t="shared" si="20"/>
        <v>12.678571428571429</v>
      </c>
      <c r="BU28" s="219"/>
      <c r="BV28" s="144">
        <v>42</v>
      </c>
      <c r="BW28" s="44">
        <v>359.55</v>
      </c>
      <c r="BX28" s="45">
        <f t="shared" si="21"/>
        <v>8.5607142857142868</v>
      </c>
      <c r="BY28" s="44">
        <v>48</v>
      </c>
      <c r="BZ28" s="171">
        <f t="shared" si="22"/>
        <v>1.1428571428571428</v>
      </c>
      <c r="CA28" s="219"/>
      <c r="CB28" s="144">
        <v>35.6</v>
      </c>
      <c r="CC28" s="179">
        <v>328.69</v>
      </c>
      <c r="CD28" s="202">
        <f t="shared" si="23"/>
        <v>9.232865168539325</v>
      </c>
      <c r="CE28" s="44">
        <v>49.65</v>
      </c>
      <c r="CF28" s="171">
        <f t="shared" si="24"/>
        <v>1.3946629213483146</v>
      </c>
      <c r="CG28" s="219"/>
      <c r="CH28" s="144">
        <v>43</v>
      </c>
      <c r="CI28" s="44">
        <v>425.31</v>
      </c>
      <c r="CJ28" s="45">
        <f t="shared" si="28"/>
        <v>9.890930232558139</v>
      </c>
      <c r="CK28" s="44">
        <v>25</v>
      </c>
      <c r="CL28" s="171">
        <f t="shared" si="25"/>
        <v>2.5275681267781147</v>
      </c>
    </row>
    <row r="29" spans="1:90" ht="13.95" customHeight="1">
      <c r="A29" s="12">
        <v>24</v>
      </c>
      <c r="B29" s="144">
        <v>526.79999999999995</v>
      </c>
      <c r="C29" s="44">
        <v>10820.77</v>
      </c>
      <c r="D29" s="45">
        <f t="shared" si="2"/>
        <v>20.540565679574794</v>
      </c>
      <c r="E29" s="44">
        <v>492</v>
      </c>
      <c r="F29" s="44">
        <v>3114.4</v>
      </c>
      <c r="G29" s="171">
        <f t="shared" si="3"/>
        <v>6.3300813008130081</v>
      </c>
      <c r="H29" s="219"/>
      <c r="I29" s="144">
        <v>63</v>
      </c>
      <c r="J29" s="44">
        <v>2253.09</v>
      </c>
      <c r="K29" s="45">
        <f t="shared" si="4"/>
        <v>35.763333333333335</v>
      </c>
      <c r="L29" s="44">
        <v>253</v>
      </c>
      <c r="M29" s="44">
        <v>6200.7</v>
      </c>
      <c r="N29" s="45">
        <f t="shared" si="5"/>
        <v>24.508695652173913</v>
      </c>
      <c r="O29" s="44"/>
      <c r="P29" s="171"/>
      <c r="Q29" s="219"/>
      <c r="R29" s="144">
        <v>51.6</v>
      </c>
      <c r="S29" s="44">
        <v>1856.43</v>
      </c>
      <c r="T29" s="45">
        <f t="shared" si="7"/>
        <v>35.977325581395348</v>
      </c>
      <c r="U29" s="219"/>
      <c r="V29" s="44">
        <v>251</v>
      </c>
      <c r="W29" s="44">
        <v>2223</v>
      </c>
      <c r="X29" s="45">
        <f t="shared" si="8"/>
        <v>8.856573705179283</v>
      </c>
      <c r="Y29" s="219"/>
      <c r="Z29" s="44">
        <v>22</v>
      </c>
      <c r="AA29" s="44">
        <v>845.37</v>
      </c>
      <c r="AB29" s="171">
        <f t="shared" si="9"/>
        <v>38.425909090909094</v>
      </c>
      <c r="AC29" s="219"/>
      <c r="AD29" s="144">
        <v>1320</v>
      </c>
      <c r="AE29" s="44">
        <v>450.15</v>
      </c>
      <c r="AF29" s="141">
        <f t="shared" si="10"/>
        <v>34.102272727272727</v>
      </c>
      <c r="AG29" s="44">
        <v>1404</v>
      </c>
      <c r="AH29" s="44">
        <v>464.5</v>
      </c>
      <c r="AI29" s="141">
        <f t="shared" si="0"/>
        <v>33.084045584045583</v>
      </c>
      <c r="AJ29" s="44">
        <v>1364</v>
      </c>
      <c r="AK29" s="44">
        <v>419.06</v>
      </c>
      <c r="AL29" s="148">
        <f t="shared" si="1"/>
        <v>30.722873900293258</v>
      </c>
      <c r="AM29" s="219"/>
      <c r="AN29" s="144">
        <v>19.399999999999999</v>
      </c>
      <c r="AO29" s="44">
        <v>657.63900643588102</v>
      </c>
      <c r="AP29" s="45">
        <f t="shared" si="11"/>
        <v>33.898917857519642</v>
      </c>
      <c r="AQ29" s="140">
        <v>85.2</v>
      </c>
      <c r="AR29" s="44">
        <v>2391.01040867862</v>
      </c>
      <c r="AS29" s="171">
        <f t="shared" si="12"/>
        <v>28.063502449279575</v>
      </c>
      <c r="AT29" s="219"/>
      <c r="AU29" s="144">
        <v>22.6</v>
      </c>
      <c r="AV29" s="44">
        <v>1034.3</v>
      </c>
      <c r="AW29" s="45">
        <f t="shared" si="13"/>
        <v>45.765486725663713</v>
      </c>
      <c r="AX29" s="44">
        <v>51</v>
      </c>
      <c r="AY29" s="44">
        <v>2142.1799999999998</v>
      </c>
      <c r="AZ29" s="171">
        <f t="shared" si="14"/>
        <v>42.003529411764703</v>
      </c>
      <c r="BA29" s="219"/>
      <c r="BB29" s="44">
        <v>1151</v>
      </c>
      <c r="BC29" s="248">
        <v>8035.3376767423697</v>
      </c>
      <c r="BD29" s="202">
        <f t="shared" si="15"/>
        <v>6.9811795627648738</v>
      </c>
      <c r="BE29" s="219"/>
      <c r="BF29" s="144">
        <v>14</v>
      </c>
      <c r="BG29" s="44">
        <v>151.36000000000001</v>
      </c>
      <c r="BH29" s="202">
        <f t="shared" si="16"/>
        <v>10.811428571428573</v>
      </c>
      <c r="BI29" s="44">
        <v>14</v>
      </c>
      <c r="BJ29" s="44">
        <v>183.55</v>
      </c>
      <c r="BK29" s="45">
        <f t="shared" si="17"/>
        <v>13.110714285714286</v>
      </c>
      <c r="BL29" s="44">
        <v>8</v>
      </c>
      <c r="BM29" s="44">
        <v>101.18</v>
      </c>
      <c r="BN29" s="164">
        <f t="shared" si="18"/>
        <v>12.647500000000001</v>
      </c>
      <c r="BO29" s="309">
        <v>40</v>
      </c>
      <c r="BP29" s="44">
        <v>507.19</v>
      </c>
      <c r="BQ29" s="308">
        <f t="shared" si="19"/>
        <v>12.67975</v>
      </c>
      <c r="BR29" s="309">
        <v>34</v>
      </c>
      <c r="BS29" s="44">
        <v>434.43</v>
      </c>
      <c r="BT29" s="171">
        <f t="shared" si="20"/>
        <v>12.777352941176471</v>
      </c>
      <c r="BU29" s="219"/>
      <c r="BV29" s="144">
        <v>42</v>
      </c>
      <c r="BW29" s="44">
        <v>361.26</v>
      </c>
      <c r="BX29" s="45">
        <f t="shared" si="21"/>
        <v>8.6014285714285705</v>
      </c>
      <c r="BY29" s="44">
        <v>97.51</v>
      </c>
      <c r="BZ29" s="171">
        <f t="shared" si="22"/>
        <v>2.3216666666666668</v>
      </c>
      <c r="CA29" s="219"/>
      <c r="CB29" s="144">
        <v>35.200000000000003</v>
      </c>
      <c r="CC29" s="179">
        <v>320.23</v>
      </c>
      <c r="CD29" s="202">
        <f t="shared" si="23"/>
        <v>9.097443181818182</v>
      </c>
      <c r="CE29" s="44">
        <v>49.65</v>
      </c>
      <c r="CF29" s="171">
        <f t="shared" si="24"/>
        <v>1.4105113636363635</v>
      </c>
      <c r="CG29" s="219"/>
      <c r="CH29" s="144">
        <v>47</v>
      </c>
      <c r="CI29" s="44">
        <v>396.2</v>
      </c>
      <c r="CJ29" s="45">
        <f t="shared" si="28"/>
        <v>8.4297872340425535</v>
      </c>
      <c r="CK29" s="44">
        <v>25</v>
      </c>
      <c r="CL29" s="171">
        <f t="shared" si="25"/>
        <v>2.9656739020696619</v>
      </c>
    </row>
    <row r="30" spans="1:90" ht="13.95" customHeight="1">
      <c r="A30" s="12">
        <v>25</v>
      </c>
      <c r="B30" s="144">
        <v>526.6</v>
      </c>
      <c r="C30" s="44">
        <v>10896.25</v>
      </c>
      <c r="D30" s="45">
        <f t="shared" si="2"/>
        <v>20.691701481200152</v>
      </c>
      <c r="E30" s="44">
        <v>489</v>
      </c>
      <c r="F30" s="44">
        <v>1546.44</v>
      </c>
      <c r="G30" s="171">
        <f t="shared" si="3"/>
        <v>3.1624539877300615</v>
      </c>
      <c r="H30" s="219"/>
      <c r="I30" s="144">
        <v>60</v>
      </c>
      <c r="J30" s="44">
        <v>2224.0500000000002</v>
      </c>
      <c r="K30" s="45">
        <f t="shared" si="4"/>
        <v>37.067500000000003</v>
      </c>
      <c r="L30" s="44">
        <v>266</v>
      </c>
      <c r="M30" s="44">
        <v>6373.32</v>
      </c>
      <c r="N30" s="45">
        <f t="shared" si="5"/>
        <v>23.959849624060148</v>
      </c>
      <c r="O30" s="44"/>
      <c r="P30" s="171"/>
      <c r="Q30" s="219"/>
      <c r="R30" s="144">
        <v>46.6</v>
      </c>
      <c r="S30" s="44">
        <v>3120.5</v>
      </c>
      <c r="T30" s="45">
        <f t="shared" si="7"/>
        <v>66.963519313304715</v>
      </c>
      <c r="U30" s="219"/>
      <c r="V30" s="44">
        <v>251</v>
      </c>
      <c r="W30" s="44">
        <v>2256.42</v>
      </c>
      <c r="X30" s="45">
        <f t="shared" si="8"/>
        <v>8.9897211155378489</v>
      </c>
      <c r="Y30" s="219"/>
      <c r="Z30" s="44"/>
      <c r="AA30" s="44"/>
      <c r="AB30" s="171"/>
      <c r="AC30" s="219"/>
      <c r="AD30" s="144">
        <v>1320</v>
      </c>
      <c r="AE30" s="44">
        <v>407.42</v>
      </c>
      <c r="AF30" s="141">
        <f t="shared" si="10"/>
        <v>30.865151515151517</v>
      </c>
      <c r="AG30" s="44">
        <v>1404</v>
      </c>
      <c r="AH30" s="44">
        <v>429.42</v>
      </c>
      <c r="AI30" s="141">
        <f t="shared" si="0"/>
        <v>30.585470085470085</v>
      </c>
      <c r="AJ30" s="44">
        <v>1320</v>
      </c>
      <c r="AK30" s="44">
        <v>408.89</v>
      </c>
      <c r="AL30" s="148">
        <f t="shared" si="1"/>
        <v>30.976515151515148</v>
      </c>
      <c r="AM30" s="219"/>
      <c r="AN30" s="144">
        <v>14.8</v>
      </c>
      <c r="AO30" s="44">
        <v>612.77012846801904</v>
      </c>
      <c r="AP30" s="45">
        <f t="shared" si="11"/>
        <v>41.403387058649933</v>
      </c>
      <c r="AQ30" s="140">
        <v>79.8</v>
      </c>
      <c r="AR30" s="44">
        <v>2329.9631831189699</v>
      </c>
      <c r="AS30" s="171">
        <f t="shared" si="12"/>
        <v>29.197533623044738</v>
      </c>
      <c r="AT30" s="219"/>
      <c r="AU30" s="144">
        <v>13.6</v>
      </c>
      <c r="AV30" s="44">
        <v>529.28</v>
      </c>
      <c r="AW30" s="45">
        <f t="shared" si="13"/>
        <v>38.917647058823526</v>
      </c>
      <c r="AX30" s="44">
        <v>52</v>
      </c>
      <c r="AY30" s="44">
        <v>2225.86</v>
      </c>
      <c r="AZ30" s="171">
        <f t="shared" si="14"/>
        <v>42.805</v>
      </c>
      <c r="BA30" s="219"/>
      <c r="BB30" s="44">
        <v>1153</v>
      </c>
      <c r="BC30" s="248">
        <v>8077.3251933288102</v>
      </c>
      <c r="BD30" s="202">
        <f t="shared" si="15"/>
        <v>7.0054858571802345</v>
      </c>
      <c r="BE30" s="219"/>
      <c r="BF30" s="144">
        <v>15</v>
      </c>
      <c r="BG30" s="44">
        <v>188.35</v>
      </c>
      <c r="BH30" s="202">
        <f t="shared" si="16"/>
        <v>12.556666666666667</v>
      </c>
      <c r="BI30" s="44">
        <v>12</v>
      </c>
      <c r="BJ30" s="44">
        <v>160.5</v>
      </c>
      <c r="BK30" s="45">
        <f t="shared" si="17"/>
        <v>13.375</v>
      </c>
      <c r="BL30" s="44">
        <v>9</v>
      </c>
      <c r="BM30" s="44">
        <v>113.93</v>
      </c>
      <c r="BN30" s="164">
        <f t="shared" si="18"/>
        <v>12.658888888888889</v>
      </c>
      <c r="BO30" s="309">
        <v>30</v>
      </c>
      <c r="BP30" s="44">
        <v>387.68</v>
      </c>
      <c r="BQ30" s="308">
        <f t="shared" si="19"/>
        <v>12.922666666666666</v>
      </c>
      <c r="BR30" s="309">
        <v>29</v>
      </c>
      <c r="BS30" s="44">
        <v>392.41</v>
      </c>
      <c r="BT30" s="171">
        <f t="shared" si="20"/>
        <v>13.531379310344828</v>
      </c>
      <c r="BU30" s="219"/>
      <c r="BV30" s="144">
        <v>42</v>
      </c>
      <c r="BW30" s="44">
        <v>357.51</v>
      </c>
      <c r="BX30" s="45">
        <f t="shared" si="21"/>
        <v>8.512142857142857</v>
      </c>
      <c r="BY30" s="44">
        <v>97.59</v>
      </c>
      <c r="BZ30" s="171">
        <f t="shared" si="22"/>
        <v>2.3235714285714288</v>
      </c>
      <c r="CA30" s="219"/>
      <c r="CB30" s="144">
        <v>35.200000000000003</v>
      </c>
      <c r="CC30" s="179">
        <v>276.2</v>
      </c>
      <c r="CD30" s="202">
        <f t="shared" si="23"/>
        <v>7.8465909090909083</v>
      </c>
      <c r="CE30" s="44">
        <v>45.45</v>
      </c>
      <c r="CF30" s="171">
        <f t="shared" si="24"/>
        <v>1.2911931818181819</v>
      </c>
      <c r="CG30" s="219"/>
      <c r="CH30" s="144">
        <v>40.4</v>
      </c>
      <c r="CI30" s="44">
        <v>362.34</v>
      </c>
      <c r="CJ30" s="45">
        <f t="shared" si="28"/>
        <v>8.9688118811881186</v>
      </c>
      <c r="CK30" s="44">
        <v>37.85</v>
      </c>
      <c r="CL30" s="171">
        <f t="shared" si="25"/>
        <v>4.2201799414914172</v>
      </c>
    </row>
    <row r="31" spans="1:90" ht="13.95" customHeight="1">
      <c r="A31" s="12">
        <v>26</v>
      </c>
      <c r="B31" s="144">
        <v>503</v>
      </c>
      <c r="C31" s="44">
        <v>10839.86</v>
      </c>
      <c r="D31" s="45">
        <f t="shared" si="2"/>
        <v>21.550417495029823</v>
      </c>
      <c r="E31" s="44">
        <v>490</v>
      </c>
      <c r="F31" s="44">
        <v>0</v>
      </c>
      <c r="G31" s="171">
        <f t="shared" si="3"/>
        <v>0</v>
      </c>
      <c r="H31" s="219"/>
      <c r="I31" s="144">
        <v>46</v>
      </c>
      <c r="J31" s="44">
        <v>2245.96</v>
      </c>
      <c r="K31" s="45">
        <f t="shared" si="4"/>
        <v>48.825217391304349</v>
      </c>
      <c r="L31" s="44">
        <v>266</v>
      </c>
      <c r="M31" s="44">
        <v>6171.02</v>
      </c>
      <c r="N31" s="45">
        <f t="shared" si="5"/>
        <v>23.199323308270678</v>
      </c>
      <c r="O31" s="44">
        <v>115.28</v>
      </c>
      <c r="P31" s="171">
        <f t="shared" ref="P31:P32" si="29">+O31/(L31+I31)</f>
        <v>0.36948717948717952</v>
      </c>
      <c r="Q31" s="219"/>
      <c r="R31" s="144">
        <v>36.200000000000003</v>
      </c>
      <c r="S31" s="44">
        <v>1446.24</v>
      </c>
      <c r="T31" s="45">
        <f t="shared" si="7"/>
        <v>39.95138121546961</v>
      </c>
      <c r="U31" s="219"/>
      <c r="V31" s="44">
        <v>251</v>
      </c>
      <c r="W31" s="44">
        <v>2386.58</v>
      </c>
      <c r="X31" s="45">
        <f t="shared" si="8"/>
        <v>9.5082868525896416</v>
      </c>
      <c r="Y31" s="219"/>
      <c r="Z31" s="44"/>
      <c r="AA31" s="44"/>
      <c r="AB31" s="171"/>
      <c r="AC31" s="219"/>
      <c r="AD31" s="144">
        <v>1320</v>
      </c>
      <c r="AE31" s="44">
        <v>405.87</v>
      </c>
      <c r="AF31" s="141">
        <f t="shared" si="10"/>
        <v>30.747727272727271</v>
      </c>
      <c r="AG31" s="44">
        <v>1404</v>
      </c>
      <c r="AH31" s="44">
        <v>432.89</v>
      </c>
      <c r="AI31" s="141">
        <f t="shared" si="0"/>
        <v>30.832621082621081</v>
      </c>
      <c r="AJ31" s="44">
        <v>1364</v>
      </c>
      <c r="AK31" s="44">
        <v>455.15</v>
      </c>
      <c r="AL31" s="148">
        <f t="shared" si="1"/>
        <v>33.368768328445746</v>
      </c>
      <c r="AM31" s="219"/>
      <c r="AN31" s="144">
        <v>15.6</v>
      </c>
      <c r="AO31" s="44">
        <v>609.43977591435498</v>
      </c>
      <c r="AP31" s="45">
        <f t="shared" si="11"/>
        <v>39.066652302202243</v>
      </c>
      <c r="AQ31" s="140">
        <v>56.8</v>
      </c>
      <c r="AR31" s="44">
        <v>1810.4787921595901</v>
      </c>
      <c r="AS31" s="171">
        <f t="shared" si="12"/>
        <v>31.874626622527995</v>
      </c>
      <c r="AT31" s="219"/>
      <c r="AU31" s="144">
        <v>14.2</v>
      </c>
      <c r="AV31" s="44">
        <v>587.79999999999995</v>
      </c>
      <c r="AW31" s="45">
        <f t="shared" si="13"/>
        <v>41.394366197183096</v>
      </c>
      <c r="AX31" s="44">
        <v>50</v>
      </c>
      <c r="AY31" s="44">
        <v>2143.27</v>
      </c>
      <c r="AZ31" s="171">
        <f t="shared" si="14"/>
        <v>42.865400000000001</v>
      </c>
      <c r="BA31" s="219"/>
      <c r="BB31" s="44">
        <v>1153</v>
      </c>
      <c r="BC31" s="248">
        <v>8544.0419388994105</v>
      </c>
      <c r="BD31" s="202">
        <f t="shared" si="15"/>
        <v>7.4102705454461493</v>
      </c>
      <c r="BE31" s="219"/>
      <c r="BF31" s="144">
        <v>18</v>
      </c>
      <c r="BG31" s="44">
        <v>232.4</v>
      </c>
      <c r="BH31" s="202">
        <f t="shared" si="16"/>
        <v>12.911111111111111</v>
      </c>
      <c r="BI31" s="44">
        <v>14</v>
      </c>
      <c r="BJ31" s="44">
        <v>180.46</v>
      </c>
      <c r="BK31" s="45">
        <f t="shared" si="17"/>
        <v>12.89</v>
      </c>
      <c r="BL31" s="44">
        <v>5</v>
      </c>
      <c r="BM31" s="44">
        <v>61.32</v>
      </c>
      <c r="BN31" s="164">
        <f t="shared" si="18"/>
        <v>12.263999999999999</v>
      </c>
      <c r="BO31" s="309">
        <v>37</v>
      </c>
      <c r="BP31" s="44">
        <v>489.39</v>
      </c>
      <c r="BQ31" s="308">
        <f t="shared" si="19"/>
        <v>13.226756756756757</v>
      </c>
      <c r="BR31" s="309">
        <v>32</v>
      </c>
      <c r="BS31" s="44">
        <v>412.02</v>
      </c>
      <c r="BT31" s="171">
        <f t="shared" si="20"/>
        <v>12.875624999999999</v>
      </c>
      <c r="BU31" s="219"/>
      <c r="BV31" s="144">
        <v>4.5999999999999996</v>
      </c>
      <c r="BW31" s="44">
        <v>45.25</v>
      </c>
      <c r="BX31" s="45">
        <f t="shared" si="21"/>
        <v>9.8369565217391308</v>
      </c>
      <c r="BY31" s="44">
        <v>23.9</v>
      </c>
      <c r="BZ31" s="171">
        <f t="shared" si="22"/>
        <v>5.1956521739130439</v>
      </c>
      <c r="CA31" s="219"/>
      <c r="CB31" s="144">
        <v>32.4</v>
      </c>
      <c r="CC31" s="179">
        <v>260.52999999999997</v>
      </c>
      <c r="CD31" s="202">
        <f t="shared" si="23"/>
        <v>8.0410493827160483</v>
      </c>
      <c r="CE31" s="44">
        <v>45.45</v>
      </c>
      <c r="CF31" s="171">
        <f t="shared" si="24"/>
        <v>1.4027777777777779</v>
      </c>
      <c r="CG31" s="219"/>
      <c r="CH31" s="144">
        <v>0</v>
      </c>
      <c r="CI31" s="44"/>
      <c r="CJ31" s="45"/>
      <c r="CK31" s="44"/>
      <c r="CL31" s="303"/>
    </row>
    <row r="32" spans="1:90" ht="13.95" customHeight="1">
      <c r="A32" s="12">
        <v>27</v>
      </c>
      <c r="B32" s="144">
        <v>529.6</v>
      </c>
      <c r="C32" s="44">
        <v>10952.43</v>
      </c>
      <c r="D32" s="45">
        <f t="shared" si="2"/>
        <v>20.680570241691843</v>
      </c>
      <c r="E32" s="44">
        <v>494</v>
      </c>
      <c r="F32" s="44">
        <v>550.41999999999996</v>
      </c>
      <c r="G32" s="171">
        <f t="shared" si="3"/>
        <v>1.1142105263157893</v>
      </c>
      <c r="H32" s="219"/>
      <c r="I32" s="144">
        <v>46</v>
      </c>
      <c r="J32" s="44">
        <v>2249.91</v>
      </c>
      <c r="K32" s="45">
        <f t="shared" si="4"/>
        <v>48.911086956521736</v>
      </c>
      <c r="L32" s="44">
        <v>266</v>
      </c>
      <c r="M32" s="44">
        <v>6428.29</v>
      </c>
      <c r="N32" s="45">
        <f t="shared" si="5"/>
        <v>24.166503759398495</v>
      </c>
      <c r="O32" s="44">
        <v>1587.37</v>
      </c>
      <c r="P32" s="171">
        <f t="shared" si="29"/>
        <v>5.0877243589743584</v>
      </c>
      <c r="Q32" s="219"/>
      <c r="R32" s="144">
        <v>37.6</v>
      </c>
      <c r="S32" s="44">
        <v>2680.34</v>
      </c>
      <c r="T32" s="45">
        <f t="shared" si="7"/>
        <v>71.285638297872339</v>
      </c>
      <c r="U32" s="219"/>
      <c r="V32" s="44">
        <v>251</v>
      </c>
      <c r="W32" s="44">
        <v>2286.89</v>
      </c>
      <c r="X32" s="45">
        <f t="shared" si="8"/>
        <v>9.1111155378486046</v>
      </c>
      <c r="Y32" s="219"/>
      <c r="Z32" s="44"/>
      <c r="AA32" s="44"/>
      <c r="AB32" s="171"/>
      <c r="AC32" s="219"/>
      <c r="AD32" s="144">
        <v>1320</v>
      </c>
      <c r="AE32" s="44">
        <v>432.3</v>
      </c>
      <c r="AF32" s="141">
        <f t="shared" si="10"/>
        <v>32.75</v>
      </c>
      <c r="AG32" s="44">
        <v>1404</v>
      </c>
      <c r="AH32" s="44">
        <v>477.85</v>
      </c>
      <c r="AI32" s="141">
        <f t="shared" si="0"/>
        <v>34.034900284900289</v>
      </c>
      <c r="AJ32" s="44">
        <v>1364</v>
      </c>
      <c r="AK32" s="44">
        <v>448.77</v>
      </c>
      <c r="AL32" s="148">
        <f t="shared" si="1"/>
        <v>32.901026392961874</v>
      </c>
      <c r="AM32" s="219"/>
      <c r="AN32" s="144">
        <v>18.2</v>
      </c>
      <c r="AO32" s="44">
        <v>772.03185049765602</v>
      </c>
      <c r="AP32" s="45">
        <f t="shared" si="11"/>
        <v>42.419332444926155</v>
      </c>
      <c r="AQ32" s="140">
        <v>50.8</v>
      </c>
      <c r="AR32" s="44">
        <v>2714</v>
      </c>
      <c r="AS32" s="171">
        <f t="shared" si="12"/>
        <v>53.425196850393704</v>
      </c>
      <c r="AT32" s="219"/>
      <c r="AU32" s="144">
        <v>14.2</v>
      </c>
      <c r="AV32" s="44">
        <v>574.09</v>
      </c>
      <c r="AW32" s="45">
        <f t="shared" si="13"/>
        <v>40.428873239436626</v>
      </c>
      <c r="AX32" s="44">
        <v>54</v>
      </c>
      <c r="AY32" s="44">
        <v>2318.58</v>
      </c>
      <c r="AZ32" s="171">
        <f t="shared" si="14"/>
        <v>42.936666666666667</v>
      </c>
      <c r="BA32" s="219"/>
      <c r="BB32" s="44">
        <v>1155</v>
      </c>
      <c r="BC32" s="248">
        <v>8008.2366276060902</v>
      </c>
      <c r="BD32" s="202">
        <f t="shared" si="15"/>
        <v>6.9335382057195583</v>
      </c>
      <c r="BE32" s="219"/>
      <c r="BF32" s="144">
        <v>15</v>
      </c>
      <c r="BG32" s="44">
        <v>188.35</v>
      </c>
      <c r="BH32" s="202">
        <f t="shared" si="16"/>
        <v>12.556666666666667</v>
      </c>
      <c r="BI32" s="44">
        <v>14</v>
      </c>
      <c r="BJ32" s="44">
        <v>188.26</v>
      </c>
      <c r="BK32" s="45">
        <f t="shared" si="17"/>
        <v>13.447142857142856</v>
      </c>
      <c r="BL32" s="44"/>
      <c r="BM32" s="44"/>
      <c r="BN32" s="164"/>
      <c r="BO32" s="309">
        <v>40</v>
      </c>
      <c r="BP32" s="44">
        <v>515.26</v>
      </c>
      <c r="BQ32" s="308">
        <f t="shared" si="19"/>
        <v>12.881499999999999</v>
      </c>
      <c r="BR32" s="309">
        <v>28</v>
      </c>
      <c r="BS32" s="44">
        <v>367.5</v>
      </c>
      <c r="BT32" s="171">
        <f t="shared" si="20"/>
        <v>13.125</v>
      </c>
      <c r="BU32" s="219"/>
      <c r="BV32" s="144">
        <v>42</v>
      </c>
      <c r="BW32" s="44">
        <v>356.44</v>
      </c>
      <c r="BX32" s="45">
        <f t="shared" si="21"/>
        <v>8.4866666666666664</v>
      </c>
      <c r="BY32" s="44">
        <v>39.89</v>
      </c>
      <c r="BZ32" s="171">
        <f t="shared" si="22"/>
        <v>0.94976190476190481</v>
      </c>
      <c r="CA32" s="219"/>
      <c r="CB32" s="144">
        <v>34.200000000000003</v>
      </c>
      <c r="CC32" s="44">
        <v>283.33999999999997</v>
      </c>
      <c r="CD32" s="202">
        <f t="shared" si="23"/>
        <v>8.284795321637425</v>
      </c>
      <c r="CE32" s="44">
        <v>43.65</v>
      </c>
      <c r="CF32" s="171">
        <f t="shared" si="24"/>
        <v>1.2763157894736841</v>
      </c>
      <c r="CG32" s="219"/>
      <c r="CH32" s="144">
        <v>25.6</v>
      </c>
      <c r="CI32" s="44">
        <v>202.07</v>
      </c>
      <c r="CJ32" s="45">
        <f t="shared" si="28"/>
        <v>7.8933593749999993</v>
      </c>
      <c r="CK32" s="44">
        <v>39.700000000000003</v>
      </c>
      <c r="CL32" s="171">
        <f t="shared" si="25"/>
        <v>5.0295442173504243</v>
      </c>
    </row>
    <row r="33" spans="1:90" ht="13.95" customHeight="1">
      <c r="A33" s="12">
        <v>28</v>
      </c>
      <c r="B33" s="144">
        <v>537.6</v>
      </c>
      <c r="C33" s="44">
        <v>11588.3</v>
      </c>
      <c r="D33" s="45">
        <f t="shared" si="2"/>
        <v>21.555617559523807</v>
      </c>
      <c r="E33" s="44">
        <v>502</v>
      </c>
      <c r="F33" s="44">
        <v>0</v>
      </c>
      <c r="G33" s="171">
        <f t="shared" si="3"/>
        <v>0</v>
      </c>
      <c r="H33" s="219"/>
      <c r="I33" s="144">
        <v>63</v>
      </c>
      <c r="J33" s="44">
        <v>2129.4</v>
      </c>
      <c r="K33" s="45">
        <f t="shared" si="4"/>
        <v>33.800000000000004</v>
      </c>
      <c r="L33" s="44">
        <v>271</v>
      </c>
      <c r="M33" s="44">
        <v>6323.82</v>
      </c>
      <c r="N33" s="45">
        <f t="shared" si="5"/>
        <v>23.335129151291511</v>
      </c>
      <c r="O33" s="44"/>
      <c r="P33" s="171"/>
      <c r="Q33" s="219"/>
      <c r="R33" s="144">
        <v>54.2</v>
      </c>
      <c r="S33" s="44">
        <v>2825.93</v>
      </c>
      <c r="T33" s="45">
        <f t="shared" si="7"/>
        <v>52.138929889298886</v>
      </c>
      <c r="U33" s="219"/>
      <c r="V33" s="44">
        <v>253</v>
      </c>
      <c r="W33" s="44">
        <v>2309.56</v>
      </c>
      <c r="X33" s="45">
        <f t="shared" si="8"/>
        <v>9.1286956521739135</v>
      </c>
      <c r="Y33" s="219"/>
      <c r="Z33" s="44"/>
      <c r="AA33" s="44"/>
      <c r="AB33" s="171"/>
      <c r="AC33" s="219"/>
      <c r="AD33" s="144">
        <v>1320</v>
      </c>
      <c r="AE33" s="44">
        <v>411.49</v>
      </c>
      <c r="AF33" s="141">
        <f t="shared" si="10"/>
        <v>31.173484848484851</v>
      </c>
      <c r="AG33" s="44">
        <v>1404</v>
      </c>
      <c r="AH33" s="44">
        <v>469.54</v>
      </c>
      <c r="AI33" s="141">
        <f t="shared" si="0"/>
        <v>33.443019943019948</v>
      </c>
      <c r="AJ33" s="44">
        <v>1452</v>
      </c>
      <c r="AK33" s="44">
        <v>479.79</v>
      </c>
      <c r="AL33" s="148">
        <f t="shared" si="1"/>
        <v>33.043388429752071</v>
      </c>
      <c r="AM33" s="219"/>
      <c r="AN33" s="144">
        <v>19.399999999999999</v>
      </c>
      <c r="AO33" s="44">
        <v>892.69106371271596</v>
      </c>
      <c r="AP33" s="45">
        <f t="shared" si="11"/>
        <v>46.01500328416062</v>
      </c>
      <c r="AQ33" s="140">
        <v>48.8</v>
      </c>
      <c r="AR33" s="44">
        <v>2336.07347311494</v>
      </c>
      <c r="AS33" s="171">
        <f t="shared" si="12"/>
        <v>47.870358055634021</v>
      </c>
      <c r="AT33" s="219"/>
      <c r="AU33" s="144">
        <v>18</v>
      </c>
      <c r="AV33" s="44">
        <v>730.37</v>
      </c>
      <c r="AW33" s="45">
        <f t="shared" si="13"/>
        <v>40.576111111111111</v>
      </c>
      <c r="AX33" s="44">
        <v>48</v>
      </c>
      <c r="AY33" s="44">
        <v>2055.0700000000002</v>
      </c>
      <c r="AZ33" s="171">
        <f t="shared" si="14"/>
        <v>42.813958333333339</v>
      </c>
      <c r="BA33" s="219"/>
      <c r="BB33" s="44">
        <v>1158</v>
      </c>
      <c r="BC33" s="248">
        <v>8040.3432444370301</v>
      </c>
      <c r="BD33" s="202">
        <f t="shared" si="15"/>
        <v>6.9433015927780914</v>
      </c>
      <c r="BE33" s="219"/>
      <c r="BF33" s="144">
        <v>14</v>
      </c>
      <c r="BG33" s="44">
        <v>183.93</v>
      </c>
      <c r="BH33" s="202">
        <f t="shared" si="16"/>
        <v>13.137857142857143</v>
      </c>
      <c r="BI33" s="44">
        <v>16</v>
      </c>
      <c r="BJ33" s="44">
        <v>215.61</v>
      </c>
      <c r="BK33" s="45">
        <f t="shared" si="17"/>
        <v>13.475625000000001</v>
      </c>
      <c r="BL33" s="44"/>
      <c r="BM33" s="44"/>
      <c r="BN33" s="164"/>
      <c r="BO33" s="309">
        <v>36</v>
      </c>
      <c r="BP33" s="44">
        <v>476.38</v>
      </c>
      <c r="BQ33" s="308">
        <f t="shared" si="19"/>
        <v>13.232777777777777</v>
      </c>
      <c r="BR33" s="309">
        <v>30</v>
      </c>
      <c r="BS33" s="44">
        <v>393.61</v>
      </c>
      <c r="BT33" s="171">
        <f t="shared" si="20"/>
        <v>13.120333333333333</v>
      </c>
      <c r="BU33" s="219"/>
      <c r="BV33" s="144">
        <v>42</v>
      </c>
      <c r="BW33" s="44">
        <v>351.29</v>
      </c>
      <c r="BX33" s="45">
        <f t="shared" si="21"/>
        <v>8.3640476190476196</v>
      </c>
      <c r="BY33" s="44">
        <v>47.3</v>
      </c>
      <c r="BZ33" s="171">
        <f t="shared" si="22"/>
        <v>1.1261904761904762</v>
      </c>
      <c r="CA33" s="219"/>
      <c r="CB33" s="144">
        <v>35.200000000000003</v>
      </c>
      <c r="CC33" s="179">
        <v>287.61</v>
      </c>
      <c r="CD33" s="202">
        <f t="shared" si="23"/>
        <v>8.1707386363636356</v>
      </c>
      <c r="CE33" s="44">
        <v>49.65</v>
      </c>
      <c r="CF33" s="171">
        <f t="shared" si="24"/>
        <v>1.4105113636363635</v>
      </c>
      <c r="CG33" s="219"/>
      <c r="CH33" s="144">
        <v>43.4</v>
      </c>
      <c r="CI33" s="44">
        <v>327.83</v>
      </c>
      <c r="CJ33" s="45">
        <f t="shared" si="28"/>
        <v>7.5536866359447004</v>
      </c>
      <c r="CK33" s="44">
        <v>39.700000000000003</v>
      </c>
      <c r="CL33" s="171">
        <f t="shared" si="25"/>
        <v>5.2557118018485198</v>
      </c>
    </row>
    <row r="34" spans="1:90" ht="13.95" customHeight="1">
      <c r="A34" s="12">
        <v>29</v>
      </c>
      <c r="B34" s="144">
        <v>541.6</v>
      </c>
      <c r="C34" s="44">
        <v>11821</v>
      </c>
      <c r="D34" s="45">
        <f t="shared" si="2"/>
        <v>21.826070901033972</v>
      </c>
      <c r="E34" s="44">
        <v>506</v>
      </c>
      <c r="F34" s="44">
        <v>2355.29</v>
      </c>
      <c r="G34" s="171">
        <f t="shared" si="3"/>
        <v>4.6547233201581024</v>
      </c>
      <c r="H34" s="219"/>
      <c r="I34" s="144">
        <v>65</v>
      </c>
      <c r="J34" s="44">
        <v>2376.83</v>
      </c>
      <c r="K34" s="45">
        <f t="shared" si="4"/>
        <v>36.566615384615382</v>
      </c>
      <c r="L34" s="44">
        <v>274</v>
      </c>
      <c r="M34" s="44">
        <v>6654.45</v>
      </c>
      <c r="N34" s="45">
        <f t="shared" si="5"/>
        <v>24.286313868613139</v>
      </c>
      <c r="O34" s="44"/>
      <c r="P34" s="171"/>
      <c r="Q34" s="219"/>
      <c r="R34" s="144">
        <v>55.8</v>
      </c>
      <c r="S34" s="44">
        <v>3334.76</v>
      </c>
      <c r="T34" s="45">
        <f t="shared" si="7"/>
        <v>59.762724014336925</v>
      </c>
      <c r="U34" s="219"/>
      <c r="V34" s="44">
        <v>253</v>
      </c>
      <c r="W34" s="44">
        <v>2315.41</v>
      </c>
      <c r="X34" s="45">
        <f t="shared" si="8"/>
        <v>9.1518181818181805</v>
      </c>
      <c r="Y34" s="219"/>
      <c r="Z34" s="44"/>
      <c r="AA34" s="44"/>
      <c r="AB34" s="171"/>
      <c r="AC34" s="219"/>
      <c r="AD34" s="144">
        <v>1375</v>
      </c>
      <c r="AE34" s="44">
        <v>466.95</v>
      </c>
      <c r="AF34" s="141">
        <f t="shared" si="10"/>
        <v>33.96</v>
      </c>
      <c r="AG34" s="44">
        <v>1352</v>
      </c>
      <c r="AH34" s="44">
        <v>406.8</v>
      </c>
      <c r="AI34" s="141">
        <f t="shared" si="0"/>
        <v>30.088757396449704</v>
      </c>
      <c r="AJ34" s="44">
        <v>1188</v>
      </c>
      <c r="AK34" s="44">
        <v>365.75</v>
      </c>
      <c r="AL34" s="148">
        <f t="shared" si="1"/>
        <v>30.787037037037035</v>
      </c>
      <c r="AM34" s="219"/>
      <c r="AN34" s="144">
        <v>18.399999999999999</v>
      </c>
      <c r="AO34" s="44">
        <v>887.40625747499098</v>
      </c>
      <c r="AP34" s="45">
        <f t="shared" si="11"/>
        <v>48.228600949727777</v>
      </c>
      <c r="AQ34" s="140">
        <v>49.6</v>
      </c>
      <c r="AR34" s="44">
        <v>2112.4373004930499</v>
      </c>
      <c r="AS34" s="171">
        <f t="shared" si="12"/>
        <v>42.589461703488908</v>
      </c>
      <c r="AT34" s="219"/>
      <c r="AU34" s="144">
        <v>13.2</v>
      </c>
      <c r="AV34" s="44">
        <v>544.94000000000005</v>
      </c>
      <c r="AW34" s="45">
        <f t="shared" si="13"/>
        <v>41.283333333333339</v>
      </c>
      <c r="AX34" s="44">
        <v>57.4</v>
      </c>
      <c r="AY34" s="44">
        <v>2143.27</v>
      </c>
      <c r="AZ34" s="171">
        <f t="shared" si="14"/>
        <v>37.339198606271779</v>
      </c>
      <c r="BA34" s="219"/>
      <c r="BB34" s="44">
        <v>1168</v>
      </c>
      <c r="BC34" s="248">
        <v>8090.24708068573</v>
      </c>
      <c r="BD34" s="202">
        <f t="shared" si="15"/>
        <v>6.9265814046966865</v>
      </c>
      <c r="BE34" s="219"/>
      <c r="BF34" s="144">
        <v>15</v>
      </c>
      <c r="BG34" s="44">
        <v>195.5</v>
      </c>
      <c r="BH34" s="202">
        <f t="shared" si="16"/>
        <v>13.033333333333333</v>
      </c>
      <c r="BI34" s="44">
        <v>14</v>
      </c>
      <c r="BJ34" s="44">
        <v>170.85</v>
      </c>
      <c r="BK34" s="45">
        <f t="shared" si="17"/>
        <v>12.203571428571427</v>
      </c>
      <c r="BL34" s="44"/>
      <c r="BM34" s="44"/>
      <c r="BN34" s="164"/>
      <c r="BO34" s="309">
        <v>40</v>
      </c>
      <c r="BP34" s="44">
        <v>528</v>
      </c>
      <c r="BQ34" s="308">
        <f t="shared" si="19"/>
        <v>13.2</v>
      </c>
      <c r="BR34" s="309">
        <v>32</v>
      </c>
      <c r="BS34" s="44">
        <v>413</v>
      </c>
      <c r="BT34" s="171">
        <f t="shared" si="20"/>
        <v>12.90625</v>
      </c>
      <c r="BU34" s="219"/>
      <c r="BV34" s="144">
        <v>42</v>
      </c>
      <c r="BW34" s="44">
        <v>360.13</v>
      </c>
      <c r="BX34" s="45">
        <f t="shared" si="21"/>
        <v>8.574523809523809</v>
      </c>
      <c r="BY34" s="44">
        <v>47.3</v>
      </c>
      <c r="BZ34" s="171">
        <f t="shared" si="22"/>
        <v>1.1261904761904762</v>
      </c>
      <c r="CA34" s="219"/>
      <c r="CB34" s="144">
        <v>35.200000000000003</v>
      </c>
      <c r="CC34" s="179">
        <v>214.3</v>
      </c>
      <c r="CD34" s="202">
        <f t="shared" si="23"/>
        <v>6.0880681818181817</v>
      </c>
      <c r="CE34" s="44">
        <v>52.53</v>
      </c>
      <c r="CF34" s="171">
        <f t="shared" si="24"/>
        <v>1.4923295454545453</v>
      </c>
      <c r="CG34" s="219"/>
      <c r="CH34" s="144">
        <v>42.8</v>
      </c>
      <c r="CI34" s="44">
        <v>351.83</v>
      </c>
      <c r="CJ34" s="45">
        <f t="shared" si="28"/>
        <v>8.2203271028037381</v>
      </c>
      <c r="CK34" s="44">
        <v>48.33</v>
      </c>
      <c r="CL34" s="171">
        <f t="shared" ref="CL34:CL35" si="30">+CK34/CJ34</f>
        <v>5.8793280845863061</v>
      </c>
    </row>
    <row r="35" spans="1:90" ht="13.95" customHeight="1">
      <c r="A35" s="19">
        <v>30</v>
      </c>
      <c r="B35" s="144">
        <v>548.6</v>
      </c>
      <c r="C35" s="44">
        <v>11925</v>
      </c>
      <c r="D35" s="45">
        <f t="shared" si="2"/>
        <v>21.737149106817352</v>
      </c>
      <c r="E35" s="44">
        <v>513</v>
      </c>
      <c r="F35" s="44">
        <v>1454.34</v>
      </c>
      <c r="G35" s="171">
        <f t="shared" si="3"/>
        <v>2.8349707602339178</v>
      </c>
      <c r="H35" s="219"/>
      <c r="I35" s="144">
        <v>65</v>
      </c>
      <c r="J35" s="44">
        <v>2427.31</v>
      </c>
      <c r="K35" s="45">
        <f t="shared" si="4"/>
        <v>37.343230769230772</v>
      </c>
      <c r="L35" s="44">
        <v>543.79999999999995</v>
      </c>
      <c r="M35" s="44">
        <v>6613.62</v>
      </c>
      <c r="N35" s="45">
        <f t="shared" si="5"/>
        <v>12.161860978300847</v>
      </c>
      <c r="O35" s="44"/>
      <c r="P35" s="171"/>
      <c r="Q35" s="219"/>
      <c r="R35" s="144">
        <v>55</v>
      </c>
      <c r="S35" s="44">
        <v>2844.86</v>
      </c>
      <c r="T35" s="45">
        <f t="shared" si="7"/>
        <v>51.724727272727272</v>
      </c>
      <c r="U35" s="219"/>
      <c r="V35" s="44">
        <v>253</v>
      </c>
      <c r="W35" s="44">
        <v>2282.56</v>
      </c>
      <c r="X35" s="45">
        <f t="shared" si="8"/>
        <v>9.02197628458498</v>
      </c>
      <c r="Y35" s="219"/>
      <c r="Z35" s="44"/>
      <c r="AA35" s="44"/>
      <c r="AB35" s="171"/>
      <c r="AC35" s="219"/>
      <c r="AD35" s="144">
        <v>1595</v>
      </c>
      <c r="AE35" s="44">
        <v>544.05999999999995</v>
      </c>
      <c r="AF35" s="141">
        <f t="shared" si="10"/>
        <v>34.110344827586204</v>
      </c>
      <c r="AG35" s="44">
        <v>1456</v>
      </c>
      <c r="AH35" s="44">
        <v>451.91</v>
      </c>
      <c r="AI35" s="141">
        <f t="shared" si="0"/>
        <v>31.037774725274726</v>
      </c>
      <c r="AJ35" s="44">
        <v>1408</v>
      </c>
      <c r="AK35" s="44">
        <v>476.69</v>
      </c>
      <c r="AL35" s="148">
        <f t="shared" si="1"/>
        <v>33.855823863636367</v>
      </c>
      <c r="AM35" s="219"/>
      <c r="AN35" s="144">
        <v>22</v>
      </c>
      <c r="AO35" s="44">
        <v>1139.36028944741</v>
      </c>
      <c r="AP35" s="45">
        <f t="shared" si="11"/>
        <v>51.789104065791363</v>
      </c>
      <c r="AQ35" s="140">
        <v>59</v>
      </c>
      <c r="AR35" s="44">
        <v>2610.3018889845698</v>
      </c>
      <c r="AS35" s="171">
        <f t="shared" si="12"/>
        <v>44.242404898043553</v>
      </c>
      <c r="AT35" s="219"/>
      <c r="AU35" s="144">
        <v>13.2</v>
      </c>
      <c r="AV35" s="44">
        <v>544.29</v>
      </c>
      <c r="AW35" s="45">
        <f t="shared" si="13"/>
        <v>41.234090909090909</v>
      </c>
      <c r="AX35" s="44">
        <v>57.6</v>
      </c>
      <c r="AY35" s="44">
        <v>1854.22</v>
      </c>
      <c r="AZ35" s="171">
        <f t="shared" si="14"/>
        <v>32.191319444444446</v>
      </c>
      <c r="BA35" s="219"/>
      <c r="BB35" s="44">
        <v>1153</v>
      </c>
      <c r="BC35" s="248">
        <v>8147.7266561900396</v>
      </c>
      <c r="BD35" s="202">
        <f t="shared" si="15"/>
        <v>7.0665452352038507</v>
      </c>
      <c r="BE35" s="219"/>
      <c r="BF35" s="144">
        <v>15</v>
      </c>
      <c r="BG35" s="44">
        <v>191.15</v>
      </c>
      <c r="BH35" s="202">
        <f t="shared" si="16"/>
        <v>12.743333333333334</v>
      </c>
      <c r="BI35" s="44">
        <v>14</v>
      </c>
      <c r="BJ35" s="44">
        <v>172.68</v>
      </c>
      <c r="BK35" s="45">
        <f t="shared" si="17"/>
        <v>12.334285714285715</v>
      </c>
      <c r="BL35" s="44"/>
      <c r="BM35" s="44"/>
      <c r="BN35" s="164"/>
      <c r="BO35" s="309">
        <v>43</v>
      </c>
      <c r="BP35" s="44">
        <v>550.51</v>
      </c>
      <c r="BQ35" s="308">
        <f t="shared" si="19"/>
        <v>12.802558139534883</v>
      </c>
      <c r="BR35" s="309">
        <v>34</v>
      </c>
      <c r="BS35" s="44">
        <v>430.76</v>
      </c>
      <c r="BT35" s="171">
        <f t="shared" si="20"/>
        <v>12.669411764705883</v>
      </c>
      <c r="BU35" s="219"/>
      <c r="BV35" s="144">
        <v>40.6</v>
      </c>
      <c r="BW35" s="44">
        <v>351.86</v>
      </c>
      <c r="BX35" s="45">
        <f t="shared" si="21"/>
        <v>8.6665024630541865</v>
      </c>
      <c r="BY35" s="44">
        <v>48.9</v>
      </c>
      <c r="BZ35" s="171">
        <f t="shared" si="22"/>
        <v>1.2044334975369457</v>
      </c>
      <c r="CA35" s="219"/>
      <c r="CB35" s="144">
        <v>35.200000000000003</v>
      </c>
      <c r="CC35" s="179">
        <v>309.62</v>
      </c>
      <c r="CD35" s="202">
        <f t="shared" si="23"/>
        <v>8.7960227272727263</v>
      </c>
      <c r="CE35" s="44">
        <v>52.53</v>
      </c>
      <c r="CF35" s="171">
        <f t="shared" si="24"/>
        <v>1.4923295454545453</v>
      </c>
      <c r="CG35" s="219"/>
      <c r="CH35" s="144">
        <v>43.4</v>
      </c>
      <c r="CI35" s="44">
        <v>356.84</v>
      </c>
      <c r="CJ35" s="45">
        <f t="shared" si="28"/>
        <v>8.2221198156682025</v>
      </c>
      <c r="CK35" s="44">
        <v>45.7</v>
      </c>
      <c r="CL35" s="171">
        <f t="shared" si="30"/>
        <v>5.558177334379554</v>
      </c>
    </row>
    <row r="36" spans="1:90" ht="13.95" customHeight="1">
      <c r="A36" s="12">
        <v>31</v>
      </c>
      <c r="B36" s="144"/>
      <c r="C36" s="44"/>
      <c r="D36" s="45"/>
      <c r="E36" s="44"/>
      <c r="F36" s="44"/>
      <c r="G36" s="171"/>
      <c r="H36" s="207"/>
      <c r="I36" s="144"/>
      <c r="J36" s="44"/>
      <c r="K36" s="45"/>
      <c r="L36" s="44"/>
      <c r="M36" s="44"/>
      <c r="N36" s="45"/>
      <c r="O36" s="44"/>
      <c r="P36" s="171"/>
      <c r="Q36" s="207"/>
      <c r="R36" s="144"/>
      <c r="S36" s="44"/>
      <c r="T36" s="208"/>
      <c r="U36" s="207"/>
      <c r="V36" s="44"/>
      <c r="W36" s="44"/>
      <c r="X36" s="208"/>
      <c r="Y36" s="207"/>
      <c r="Z36" s="44"/>
      <c r="AA36" s="44"/>
      <c r="AB36" s="171"/>
      <c r="AC36" s="207"/>
      <c r="AD36" s="184"/>
      <c r="AE36" s="185"/>
      <c r="AF36" s="298"/>
      <c r="AG36" s="185"/>
      <c r="AH36" s="185"/>
      <c r="AI36" s="298"/>
      <c r="AJ36" s="185"/>
      <c r="AK36" s="185"/>
      <c r="AL36" s="300"/>
      <c r="AM36" s="207"/>
      <c r="AN36" s="144"/>
      <c r="AO36" s="44"/>
      <c r="AP36" s="45"/>
      <c r="AQ36" s="140"/>
      <c r="AR36" s="44"/>
      <c r="AS36" s="303"/>
      <c r="AT36" s="207"/>
      <c r="AU36" s="144"/>
      <c r="AV36" s="44"/>
      <c r="AW36" s="208"/>
      <c r="AX36" s="44"/>
      <c r="AY36" s="44"/>
      <c r="AZ36" s="171"/>
      <c r="BA36" s="207"/>
      <c r="BB36" s="44"/>
      <c r="BC36" s="248"/>
      <c r="BD36" s="208"/>
      <c r="BE36" s="207"/>
      <c r="BF36" s="144"/>
      <c r="BG36" s="44"/>
      <c r="BH36" s="202"/>
      <c r="BI36" s="44"/>
      <c r="BJ36" s="44"/>
      <c r="BK36" s="45"/>
      <c r="BL36" s="44"/>
      <c r="BM36" s="44"/>
      <c r="BN36" s="164"/>
      <c r="BO36" s="309"/>
      <c r="BP36" s="44"/>
      <c r="BQ36" s="308"/>
      <c r="BR36" s="309"/>
      <c r="BS36" s="44"/>
      <c r="BT36" s="171"/>
      <c r="BU36" s="207"/>
      <c r="BV36" s="144"/>
      <c r="BW36" s="44"/>
      <c r="BX36" s="45"/>
      <c r="BY36" s="44"/>
      <c r="BZ36" s="171"/>
      <c r="CA36" s="207"/>
      <c r="CB36" s="144"/>
      <c r="CC36" s="179"/>
      <c r="CD36" s="208"/>
      <c r="CE36" s="44"/>
      <c r="CF36" s="171"/>
      <c r="CG36" s="207"/>
      <c r="CH36" s="144"/>
      <c r="CI36" s="44"/>
      <c r="CJ36" s="45"/>
      <c r="CK36" s="44"/>
      <c r="CL36" s="303"/>
    </row>
    <row r="37" spans="1:90" ht="13.95" customHeight="1">
      <c r="B37" s="34">
        <f>SUM(B6:B36)</f>
        <v>15217.199999999999</v>
      </c>
      <c r="C37" s="237">
        <f>SUM(C6:C36)</f>
        <v>320274.15624469041</v>
      </c>
      <c r="D37" s="187">
        <f>+C37/B37</f>
        <v>21.046851999361934</v>
      </c>
      <c r="E37" s="56">
        <f>SUM(E6:E36)</f>
        <v>14284</v>
      </c>
      <c r="F37" s="56">
        <f>SUM(F6:F36)</f>
        <v>32807.30967848446</v>
      </c>
      <c r="G37" s="238">
        <f>+F37/E37</f>
        <v>2.2967872919689483</v>
      </c>
      <c r="H37" s="222"/>
      <c r="I37" s="34">
        <f>SUM(I6:I36)</f>
        <v>1485</v>
      </c>
      <c r="J37" s="237">
        <f>SUM(J6:J36)</f>
        <v>65830.280000000013</v>
      </c>
      <c r="K37" s="187">
        <f>+J37/I37</f>
        <v>44.330154882154893</v>
      </c>
      <c r="L37" s="56">
        <f>SUM(L6:L36)</f>
        <v>7834.8</v>
      </c>
      <c r="M37" s="237">
        <f>SUM(M6:M36)</f>
        <v>185519.06000000003</v>
      </c>
      <c r="N37" s="187">
        <f>+M37/L37</f>
        <v>23.678850768366775</v>
      </c>
      <c r="O37" s="237">
        <f>SUM(O6:O36)</f>
        <v>6630.96</v>
      </c>
      <c r="P37" s="35">
        <f>+O37/(L37+I37)</f>
        <v>0.71149166291122135</v>
      </c>
      <c r="Q37" s="222"/>
      <c r="R37" s="34">
        <f>SUM(R6:R36)</f>
        <v>1316.3999999999996</v>
      </c>
      <c r="S37" s="56">
        <f>SUM(S6:S36)</f>
        <v>75141.679999999978</v>
      </c>
      <c r="T37" s="270">
        <f>+S37/R37</f>
        <v>57.081191127316927</v>
      </c>
      <c r="U37" s="21"/>
      <c r="V37" s="56">
        <f>SUM(V6:V36)</f>
        <v>7273</v>
      </c>
      <c r="W37" s="56">
        <f>SUM(W6:W36)</f>
        <v>71422.399999999994</v>
      </c>
      <c r="X37" s="187">
        <f>+W37/V37</f>
        <v>9.8202117420596728</v>
      </c>
      <c r="Y37" s="21"/>
      <c r="Z37" s="56">
        <f>SUM(Z6:Z36)</f>
        <v>602</v>
      </c>
      <c r="AA37" s="56">
        <f>SUM(AA6:AA36)</f>
        <v>20199.8</v>
      </c>
      <c r="AB37" s="35">
        <f>+AA37/Z37</f>
        <v>33.554485049833886</v>
      </c>
      <c r="AC37" s="222"/>
      <c r="AD37" s="146">
        <f>SUM(AD6:AD36)</f>
        <v>40869</v>
      </c>
      <c r="AE37" s="147">
        <f>SUM(AE6:AE36)</f>
        <v>13421.359999999999</v>
      </c>
      <c r="AF37" s="244">
        <f t="shared" si="10"/>
        <v>32.839952041889937</v>
      </c>
      <c r="AG37" s="147">
        <f>SUM(AG6:AG36)</f>
        <v>45465</v>
      </c>
      <c r="AH37" s="147">
        <f>SUM(AH6:AH36)</f>
        <v>14461.39</v>
      </c>
      <c r="AI37" s="244">
        <f t="shared" si="0"/>
        <v>31.807742219289565</v>
      </c>
      <c r="AJ37" s="147">
        <f>SUM(AJ6:AJ36)</f>
        <v>48679</v>
      </c>
      <c r="AK37" s="147">
        <f>SUM(AK6:AK36)</f>
        <v>15862.73</v>
      </c>
      <c r="AL37" s="246">
        <f t="shared" si="1"/>
        <v>32.586392489574564</v>
      </c>
      <c r="AM37" s="222"/>
      <c r="AN37" s="34">
        <f>SUM(AN6:AN36)</f>
        <v>560.4</v>
      </c>
      <c r="AO37" s="56">
        <f>SUM(AO6:AO36)</f>
        <v>23141.005634341713</v>
      </c>
      <c r="AP37" s="251">
        <f>+AO37/AN37</f>
        <v>41.293728826448451</v>
      </c>
      <c r="AQ37" s="252">
        <f>SUM(AQ6:AQ36)</f>
        <v>1557.3999999999996</v>
      </c>
      <c r="AR37" s="56">
        <f>SUM(AR6:AR36)</f>
        <v>58654.953223420067</v>
      </c>
      <c r="AS37" s="238">
        <f>+AR37/AQ37</f>
        <v>37.662099154629566</v>
      </c>
      <c r="AT37" s="222"/>
      <c r="AU37" s="34">
        <f>SUM(AU6:AU36)</f>
        <v>476.8</v>
      </c>
      <c r="AV37" s="56">
        <f>SUM(AV6:AV36)</f>
        <v>19732.149999999994</v>
      </c>
      <c r="AW37" s="187">
        <f>+AV37/AU37</f>
        <v>41.384542785234885</v>
      </c>
      <c r="AX37" s="56">
        <f>SUM(AX6:AX36)</f>
        <v>1484.2</v>
      </c>
      <c r="AY37" s="56">
        <f>SUM(AY6:AY36)</f>
        <v>66931.81</v>
      </c>
      <c r="AZ37" s="35">
        <f>+AY37/AX37</f>
        <v>45.096220185958764</v>
      </c>
      <c r="BA37" s="222"/>
      <c r="BB37" s="257">
        <f>SUM(BB6:BB36)</f>
        <v>35411</v>
      </c>
      <c r="BC37" s="258">
        <f>SUM(BC6:BC36)</f>
        <v>263062.55081569497</v>
      </c>
      <c r="BD37" s="259">
        <f>+BC37/BB37</f>
        <v>7.4288371075568316</v>
      </c>
      <c r="BE37" s="222"/>
      <c r="BF37" s="34">
        <f>SUM(BF6:BF36)</f>
        <v>281</v>
      </c>
      <c r="BG37" s="56">
        <f>SUM(BG6:BG36)</f>
        <v>3477.49</v>
      </c>
      <c r="BH37" s="186">
        <f>+BG37/BF37</f>
        <v>12.375409252669039</v>
      </c>
      <c r="BI37" s="56">
        <f>SUM(BI6:BI36)</f>
        <v>195</v>
      </c>
      <c r="BJ37" s="56">
        <f>SUM(BJ6:BJ36)</f>
        <v>2632.47</v>
      </c>
      <c r="BK37" s="57">
        <f>+BJ37/BI37</f>
        <v>13.499846153846153</v>
      </c>
      <c r="BL37" s="56">
        <f>SUM(BL6:BL36)</f>
        <v>404</v>
      </c>
      <c r="BM37" s="56">
        <f>SUM(BM6:BM36)</f>
        <v>4421.7300000000005</v>
      </c>
      <c r="BN37" s="57">
        <f>+BM37/BL37</f>
        <v>10.944876237623763</v>
      </c>
      <c r="BO37" s="56">
        <f t="shared" ref="BO37:BP37" si="31">SUM(BO6:BO36)</f>
        <v>1076</v>
      </c>
      <c r="BP37" s="56">
        <f t="shared" si="31"/>
        <v>13054.59</v>
      </c>
      <c r="BQ37" s="310">
        <f>+BP37/BO37</f>
        <v>12.132518587360595</v>
      </c>
      <c r="BR37" s="56">
        <f t="shared" ref="BR37:BS37" si="32">SUM(BR6:BR36)</f>
        <v>921</v>
      </c>
      <c r="BS37" s="56">
        <f t="shared" si="32"/>
        <v>11892.390000000003</v>
      </c>
      <c r="BT37" s="35">
        <f>+BS37/BR37</f>
        <v>12.912475570032576</v>
      </c>
      <c r="BU37" s="222"/>
      <c r="BV37" s="34">
        <f>SUM(BV6:BV36)</f>
        <v>1047.6000000000001</v>
      </c>
      <c r="BW37" s="56">
        <f>SUM(BW6:BW36)</f>
        <v>9163.24</v>
      </c>
      <c r="BX37" s="187">
        <f>+BW37/BV37</f>
        <v>8.7468881252386392</v>
      </c>
      <c r="BY37" s="56">
        <f>SUM(BY6:BY36)</f>
        <v>1432.59</v>
      </c>
      <c r="BZ37" s="35">
        <f>+BY37/BV37</f>
        <v>1.3674971363115691</v>
      </c>
      <c r="CA37" s="222"/>
      <c r="CB37" s="34">
        <f>SUM(CB6:CB36)</f>
        <v>945.00000000000034</v>
      </c>
      <c r="CC37" s="56">
        <f>SUM(CC6:CC36)</f>
        <v>8215.08</v>
      </c>
      <c r="CD37" s="270">
        <f>+CC37/CB37</f>
        <v>8.6932063492063456</v>
      </c>
      <c r="CE37" s="56">
        <f>SUM(CE6:CE36)</f>
        <v>1427.4500000000003</v>
      </c>
      <c r="CF37" s="35">
        <f>+CE37/CB37</f>
        <v>1.5105291005291002</v>
      </c>
      <c r="CG37" s="222"/>
      <c r="CH37" s="34">
        <f>SUM(CH6:CH36)</f>
        <v>964.8</v>
      </c>
      <c r="CI37" s="56">
        <f>SUM(CI6:CI36)</f>
        <v>8974.5</v>
      </c>
      <c r="CJ37" s="193">
        <f>+CI37/CH37</f>
        <v>9.3019278606965177</v>
      </c>
      <c r="CK37" s="56">
        <f>SUM(CK6:CK36)</f>
        <v>1460.0150000000001</v>
      </c>
      <c r="CL37" s="274">
        <f>+CK37/CH37</f>
        <v>1.513282545605307</v>
      </c>
    </row>
  </sheetData>
  <mergeCells count="21">
    <mergeCell ref="BR4:BT4"/>
    <mergeCell ref="BV4:BZ4"/>
    <mergeCell ref="CB4:CF4"/>
    <mergeCell ref="CH4:CL4"/>
    <mergeCell ref="A4:A5"/>
    <mergeCell ref="A1:CL1"/>
    <mergeCell ref="A2:CL2"/>
    <mergeCell ref="A3:CL3"/>
    <mergeCell ref="B4:G4"/>
    <mergeCell ref="I4:P4"/>
    <mergeCell ref="R4:T4"/>
    <mergeCell ref="V4:X4"/>
    <mergeCell ref="Z4:AB4"/>
    <mergeCell ref="AD4:AL4"/>
    <mergeCell ref="AN4:AS4"/>
    <mergeCell ref="AU4:AZ4"/>
    <mergeCell ref="BB4:BD4"/>
    <mergeCell ref="BF4:BH4"/>
    <mergeCell ref="BI4:BK4"/>
    <mergeCell ref="BL4:BN4"/>
    <mergeCell ref="BO4:BQ4"/>
  </mergeCells>
  <conditionalFormatting sqref="E6:E10">
    <cfRule type="expression" dxfId="5" priority="1">
      <formula>WEEKDAY($B6)=6</formula>
    </cfRule>
  </conditionalFormatting>
  <pageMargins left="0.2" right="0.2" top="0.25" bottom="0.2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X37"/>
  <sheetViews>
    <sheetView workbookViewId="0">
      <pane xSplit="1" ySplit="5" topLeftCell="B18" activePane="bottomRight" state="frozen"/>
      <selection pane="topRight"/>
      <selection pane="bottomLeft"/>
      <selection pane="bottomRight" activeCell="D37" sqref="D37"/>
    </sheetView>
  </sheetViews>
  <sheetFormatPr defaultColWidth="9" defaultRowHeight="14.4"/>
  <cols>
    <col min="1" max="1" width="5.33203125" style="2" customWidth="1"/>
    <col min="2" max="2" width="8" style="2" customWidth="1"/>
    <col min="3" max="3" width="7.5546875" style="2" customWidth="1"/>
    <col min="4" max="4" width="7.33203125" customWidth="1"/>
    <col min="5" max="6" width="6.109375" customWidth="1"/>
    <col min="7" max="7" width="7.109375" customWidth="1"/>
    <col min="8" max="8" width="0.88671875" customWidth="1"/>
    <col min="9" max="9" width="5.5546875" customWidth="1"/>
    <col min="10" max="10" width="9" customWidth="1"/>
    <col min="11" max="12" width="6.6640625" customWidth="1"/>
    <col min="13" max="13" width="8.109375" customWidth="1"/>
    <col min="14" max="14" width="6.6640625" customWidth="1"/>
    <col min="15" max="15" width="7.6640625" customWidth="1"/>
    <col min="16" max="16" width="6.5546875" customWidth="1"/>
    <col min="17" max="17" width="0.88671875" customWidth="1"/>
    <col min="18" max="18" width="5.44140625" customWidth="1"/>
    <col min="19" max="19" width="7.33203125" customWidth="1"/>
    <col min="20" max="20" width="6.6640625" customWidth="1"/>
    <col min="21" max="21" width="0.88671875" customWidth="1"/>
    <col min="22" max="22" width="6.88671875" customWidth="1"/>
    <col min="23" max="23" width="7.6640625" customWidth="1"/>
    <col min="24" max="24" width="7.5546875" customWidth="1"/>
    <col min="25" max="25" width="0.88671875" customWidth="1"/>
    <col min="26" max="26" width="7" customWidth="1"/>
    <col min="27" max="27" width="7.6640625" customWidth="1"/>
    <col min="28" max="28" width="7" style="229" customWidth="1"/>
    <col min="29" max="29" width="0.88671875" customWidth="1"/>
    <col min="30" max="30" width="6.6640625" customWidth="1"/>
    <col min="31" max="32" width="6.109375" customWidth="1"/>
    <col min="33" max="34" width="7.33203125" customWidth="1"/>
    <col min="35" max="35" width="7.109375" customWidth="1"/>
    <col min="36" max="36" width="6.5546875" customWidth="1"/>
    <col min="37" max="38" width="7.44140625" customWidth="1"/>
    <col min="39" max="39" width="0.88671875" customWidth="1"/>
    <col min="40" max="40" width="6.33203125" customWidth="1"/>
    <col min="41" max="41" width="8.6640625" customWidth="1"/>
    <col min="42" max="42" width="7.6640625" style="229" customWidth="1"/>
    <col min="43" max="43" width="6.33203125" style="230" customWidth="1"/>
    <col min="44" max="44" width="12" customWidth="1"/>
    <col min="45" max="45" width="7.33203125" customWidth="1"/>
    <col min="46" max="46" width="0.88671875" customWidth="1"/>
    <col min="47" max="52" width="7.33203125" customWidth="1"/>
    <col min="53" max="53" width="0.88671875" customWidth="1"/>
    <col min="54" max="56" width="7.33203125" customWidth="1"/>
    <col min="57" max="57" width="6" customWidth="1"/>
    <col min="58" max="59" width="7.33203125" customWidth="1"/>
    <col min="60" max="60" width="0.88671875" customWidth="1"/>
    <col min="61" max="61" width="6" customWidth="1"/>
    <col min="62" max="62" width="8.5546875" customWidth="1"/>
    <col min="63" max="63" width="6.44140625" customWidth="1"/>
    <col min="64" max="64" width="0.88671875" customWidth="1"/>
    <col min="65" max="65" width="5.6640625" customWidth="1"/>
    <col min="66" max="67" width="7.33203125" customWidth="1"/>
    <col min="68" max="68" width="6.5546875" customWidth="1"/>
    <col min="69" max="69" width="7.33203125" customWidth="1"/>
    <col min="70" max="70" width="7.44140625" customWidth="1"/>
    <col min="71" max="71" width="5.6640625" customWidth="1"/>
    <col min="72" max="72" width="7.33203125" customWidth="1"/>
    <col min="73" max="73" width="7.44140625" customWidth="1"/>
    <col min="74" max="74" width="6.5546875" customWidth="1"/>
    <col min="75" max="75" width="6.88671875" customWidth="1"/>
    <col min="76" max="79" width="6.6640625" style="229" customWidth="1"/>
    <col min="80" max="80" width="5.109375" customWidth="1"/>
    <col min="81" max="81" width="7.33203125" customWidth="1"/>
    <col min="82" max="82" width="7.44140625" customWidth="1"/>
    <col min="83" max="83" width="0.88671875" customWidth="1"/>
    <col min="84" max="85" width="6.109375" customWidth="1"/>
    <col min="86" max="86" width="7.5546875" customWidth="1"/>
    <col min="87" max="87" width="6.6640625" customWidth="1"/>
    <col min="88" max="88" width="7.44140625" customWidth="1"/>
    <col min="89" max="89" width="6.6640625" customWidth="1"/>
    <col min="90" max="90" width="5.6640625" customWidth="1"/>
    <col min="91" max="91" width="6.5546875" customWidth="1"/>
    <col min="92" max="92" width="0.88671875" customWidth="1"/>
    <col min="93" max="96" width="6.6640625" customWidth="1"/>
    <col min="97" max="97" width="7" customWidth="1"/>
    <col min="98" max="98" width="6.33203125" customWidth="1"/>
    <col min="99" max="99" width="5.109375" customWidth="1"/>
    <col min="100" max="100" width="7.6640625" customWidth="1"/>
    <col min="101" max="101" width="0.88671875" customWidth="1"/>
    <col min="102" max="103" width="5.109375" customWidth="1"/>
    <col min="104" max="104" width="7.44140625" customWidth="1"/>
    <col min="105" max="106" width="5.109375" customWidth="1"/>
    <col min="107" max="107" width="6.44140625" customWidth="1"/>
    <col min="108" max="108" width="7" customWidth="1"/>
    <col min="109" max="109" width="7.33203125" customWidth="1"/>
    <col min="110" max="110" width="0.88671875" customWidth="1"/>
    <col min="111" max="112" width="5.109375" customWidth="1"/>
    <col min="113" max="113" width="9.5546875" customWidth="1"/>
    <col min="114" max="114" width="6.44140625" customWidth="1"/>
    <col min="115" max="115" width="5.109375" customWidth="1"/>
    <col min="116" max="116" width="7.33203125" customWidth="1"/>
    <col min="117" max="117" width="5.109375" customWidth="1"/>
    <col min="118" max="118" width="7.33203125" customWidth="1"/>
    <col min="119" max="119" width="0.88671875" customWidth="1"/>
    <col min="120" max="121" width="5.109375" hidden="1" customWidth="1"/>
    <col min="122" max="122" width="9.5546875" hidden="1" customWidth="1"/>
    <col min="123" max="123" width="6.44140625" hidden="1" customWidth="1"/>
    <col min="124" max="124" width="5.109375" hidden="1" customWidth="1"/>
    <col min="125" max="125" width="7.33203125" hidden="1" customWidth="1"/>
    <col min="126" max="126" width="5.109375" hidden="1" customWidth="1"/>
    <col min="127" max="127" width="7.33203125" hidden="1" customWidth="1"/>
    <col min="128" max="128" width="8.88671875" hidden="1" customWidth="1"/>
    <col min="129" max="130" width="9.109375" customWidth="1"/>
  </cols>
  <sheetData>
    <row r="1" spans="1:127" ht="18">
      <c r="A1" s="993" t="s">
        <v>0</v>
      </c>
      <c r="B1" s="993"/>
      <c r="C1" s="993"/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993"/>
      <c r="O1" s="993"/>
      <c r="P1" s="993"/>
      <c r="Q1" s="993"/>
      <c r="R1" s="993"/>
      <c r="S1" s="993"/>
      <c r="T1" s="993"/>
      <c r="U1" s="993"/>
      <c r="V1" s="993"/>
      <c r="W1" s="993"/>
      <c r="X1" s="993"/>
      <c r="Y1" s="993"/>
      <c r="Z1" s="993"/>
      <c r="AA1" s="993"/>
      <c r="AB1" s="993"/>
      <c r="AC1" s="993"/>
      <c r="AD1" s="993"/>
      <c r="AE1" s="993"/>
      <c r="AF1" s="993"/>
      <c r="AG1" s="993"/>
      <c r="AH1" s="993"/>
      <c r="AI1" s="993"/>
      <c r="AJ1" s="993"/>
      <c r="AK1" s="993"/>
      <c r="AL1" s="993"/>
      <c r="AM1" s="993"/>
      <c r="AN1" s="993"/>
      <c r="AO1" s="993"/>
      <c r="AP1" s="993"/>
      <c r="AQ1" s="993"/>
      <c r="AR1" s="993"/>
      <c r="AS1" s="993"/>
      <c r="AT1" s="993"/>
      <c r="AU1" s="993"/>
      <c r="AV1" s="993"/>
      <c r="AW1" s="993"/>
      <c r="AX1" s="993"/>
      <c r="AY1" s="993"/>
      <c r="AZ1" s="993"/>
      <c r="BA1" s="993"/>
      <c r="BB1" s="993"/>
      <c r="BC1" s="993"/>
      <c r="BD1" s="993"/>
      <c r="BE1" s="993"/>
      <c r="BF1" s="993"/>
      <c r="BG1" s="993"/>
      <c r="BH1" s="993"/>
      <c r="BI1" s="993"/>
      <c r="BJ1" s="993"/>
      <c r="BK1" s="993"/>
      <c r="BL1" s="993"/>
      <c r="BM1" s="993"/>
      <c r="BN1" s="993"/>
      <c r="BO1" s="993"/>
      <c r="BP1" s="993"/>
      <c r="BQ1" s="993"/>
      <c r="BR1" s="993"/>
      <c r="BS1" s="993"/>
      <c r="BT1" s="993"/>
      <c r="BU1" s="993"/>
      <c r="BV1" s="993"/>
      <c r="BW1" s="993"/>
      <c r="BX1" s="993"/>
      <c r="BY1" s="993"/>
      <c r="BZ1" s="993"/>
      <c r="CA1" s="993"/>
      <c r="CB1" s="993"/>
      <c r="CC1" s="993"/>
      <c r="CD1" s="993"/>
      <c r="CE1" s="993"/>
      <c r="CF1" s="993"/>
      <c r="CG1" s="993"/>
      <c r="CH1" s="993"/>
      <c r="CI1" s="993"/>
      <c r="CJ1" s="993"/>
      <c r="CK1" s="993"/>
      <c r="CL1" s="993"/>
      <c r="CM1" s="993"/>
      <c r="CN1" s="993"/>
      <c r="CO1" s="993"/>
      <c r="CP1" s="993"/>
      <c r="CQ1" s="993"/>
      <c r="CR1" s="993"/>
      <c r="CS1" s="993"/>
      <c r="CT1" s="993"/>
      <c r="CU1" s="993"/>
      <c r="CV1" s="993"/>
      <c r="CW1" s="993"/>
      <c r="CX1" s="993"/>
      <c r="CY1" s="993"/>
      <c r="CZ1" s="993"/>
      <c r="DA1" s="993"/>
      <c r="DB1" s="993"/>
      <c r="DC1" s="993"/>
      <c r="DD1" s="993"/>
      <c r="DE1" s="993"/>
    </row>
    <row r="2" spans="1:127" ht="18">
      <c r="A2" s="993" t="s">
        <v>1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  <c r="AV2" s="993"/>
      <c r="AW2" s="993"/>
      <c r="AX2" s="993"/>
      <c r="AY2" s="993"/>
      <c r="AZ2" s="993"/>
      <c r="BA2" s="993"/>
      <c r="BB2" s="993"/>
      <c r="BC2" s="993"/>
      <c r="BD2" s="993"/>
      <c r="BE2" s="993"/>
      <c r="BF2" s="993"/>
      <c r="BG2" s="993"/>
      <c r="BH2" s="993"/>
      <c r="BI2" s="993"/>
      <c r="BJ2" s="993"/>
      <c r="BK2" s="993"/>
      <c r="BL2" s="993"/>
      <c r="BM2" s="993"/>
      <c r="BN2" s="993"/>
      <c r="BO2" s="993"/>
      <c r="BP2" s="993"/>
      <c r="BQ2" s="993"/>
      <c r="BR2" s="993"/>
      <c r="BS2" s="993"/>
      <c r="BT2" s="993"/>
      <c r="BU2" s="993"/>
      <c r="BV2" s="993"/>
      <c r="BW2" s="993"/>
      <c r="BX2" s="993"/>
      <c r="BY2" s="993"/>
      <c r="BZ2" s="993"/>
      <c r="CA2" s="993"/>
      <c r="CB2" s="993"/>
      <c r="CC2" s="993"/>
      <c r="CD2" s="993"/>
      <c r="CE2" s="993"/>
      <c r="CF2" s="993"/>
      <c r="CG2" s="993"/>
      <c r="CH2" s="993"/>
      <c r="CI2" s="993"/>
      <c r="CJ2" s="993"/>
      <c r="CK2" s="993"/>
      <c r="CL2" s="993"/>
      <c r="CM2" s="993"/>
      <c r="CN2" s="993"/>
      <c r="CO2" s="993"/>
      <c r="CP2" s="993"/>
      <c r="CQ2" s="993"/>
      <c r="CR2" s="993"/>
      <c r="CS2" s="993"/>
      <c r="CT2" s="993"/>
      <c r="CU2" s="993"/>
      <c r="CV2" s="993"/>
      <c r="CW2" s="993"/>
      <c r="CX2" s="993"/>
      <c r="CY2" s="993"/>
      <c r="CZ2" s="993"/>
      <c r="DA2" s="993"/>
      <c r="DB2" s="993"/>
      <c r="DC2" s="993"/>
      <c r="DD2" s="993"/>
      <c r="DE2" s="993"/>
    </row>
    <row r="3" spans="1:127" ht="18">
      <c r="A3" s="993" t="s">
        <v>49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  <c r="AV3" s="993"/>
      <c r="AW3" s="993"/>
      <c r="AX3" s="993"/>
      <c r="AY3" s="993"/>
      <c r="AZ3" s="993"/>
      <c r="BA3" s="993"/>
      <c r="BB3" s="993"/>
      <c r="BC3" s="993"/>
      <c r="BD3" s="993"/>
      <c r="BE3" s="993"/>
      <c r="BF3" s="993"/>
      <c r="BG3" s="993"/>
      <c r="BH3" s="993"/>
      <c r="BI3" s="993"/>
      <c r="BJ3" s="993"/>
      <c r="BK3" s="993"/>
      <c r="BL3" s="993"/>
      <c r="BM3" s="993"/>
      <c r="BN3" s="993"/>
      <c r="BO3" s="993"/>
      <c r="BP3" s="993"/>
      <c r="BQ3" s="993"/>
      <c r="BR3" s="993"/>
      <c r="BS3" s="993"/>
      <c r="BT3" s="993"/>
      <c r="BU3" s="993"/>
      <c r="BV3" s="993"/>
      <c r="BW3" s="993"/>
      <c r="BX3" s="993"/>
      <c r="BY3" s="993"/>
      <c r="BZ3" s="993"/>
      <c r="CA3" s="993"/>
      <c r="CB3" s="993"/>
      <c r="CC3" s="993"/>
      <c r="CD3" s="993"/>
      <c r="CE3" s="993"/>
      <c r="CF3" s="993"/>
      <c r="CG3" s="993"/>
      <c r="CH3" s="993"/>
      <c r="CI3" s="993"/>
      <c r="CJ3" s="993"/>
      <c r="CK3" s="993"/>
      <c r="CL3" s="993"/>
      <c r="CM3" s="993"/>
      <c r="CN3" s="993"/>
      <c r="CO3" s="993"/>
      <c r="CP3" s="993"/>
      <c r="CQ3" s="993"/>
      <c r="CR3" s="993"/>
      <c r="CS3" s="993"/>
      <c r="CT3" s="993"/>
      <c r="CU3" s="993"/>
      <c r="CV3" s="993"/>
      <c r="CW3" s="993"/>
      <c r="CX3" s="993"/>
      <c r="CY3" s="993"/>
      <c r="CZ3" s="993"/>
      <c r="DA3" s="993"/>
      <c r="DB3" s="993"/>
      <c r="DC3" s="993"/>
      <c r="DD3" s="993"/>
      <c r="DE3" s="993"/>
    </row>
    <row r="4" spans="1:127" s="1" customFormat="1" ht="15.6">
      <c r="A4" s="1012" t="s">
        <v>3</v>
      </c>
      <c r="B4" s="994" t="s">
        <v>4</v>
      </c>
      <c r="C4" s="995"/>
      <c r="D4" s="995"/>
      <c r="E4" s="995"/>
      <c r="F4" s="995"/>
      <c r="G4" s="996"/>
      <c r="H4" s="222"/>
      <c r="I4" s="994" t="s">
        <v>5</v>
      </c>
      <c r="J4" s="995"/>
      <c r="K4" s="995"/>
      <c r="L4" s="995"/>
      <c r="M4" s="995"/>
      <c r="N4" s="995"/>
      <c r="O4" s="995"/>
      <c r="P4" s="996"/>
      <c r="Q4" s="222"/>
      <c r="R4" s="997" t="s">
        <v>6</v>
      </c>
      <c r="S4" s="998"/>
      <c r="T4" s="999"/>
      <c r="U4" s="224"/>
      <c r="V4" s="1000" t="s">
        <v>7</v>
      </c>
      <c r="W4" s="995"/>
      <c r="X4" s="1001"/>
      <c r="Y4" s="224"/>
      <c r="Z4" s="1000" t="s">
        <v>8</v>
      </c>
      <c r="AA4" s="995"/>
      <c r="AB4" s="996"/>
      <c r="AC4" s="222"/>
      <c r="AD4" s="1014" t="s">
        <v>9</v>
      </c>
      <c r="AE4" s="1015"/>
      <c r="AF4" s="1015"/>
      <c r="AG4" s="1015"/>
      <c r="AH4" s="1015"/>
      <c r="AI4" s="1016"/>
      <c r="AJ4" s="1017"/>
      <c r="AK4" s="1017"/>
      <c r="AL4" s="1018"/>
      <c r="AM4" s="222"/>
      <c r="AN4" s="994" t="s">
        <v>10</v>
      </c>
      <c r="AO4" s="995"/>
      <c r="AP4" s="995"/>
      <c r="AQ4" s="995"/>
      <c r="AR4" s="995"/>
      <c r="AS4" s="996"/>
      <c r="AT4" s="222"/>
      <c r="AU4" s="1019" t="s">
        <v>50</v>
      </c>
      <c r="AV4" s="1008"/>
      <c r="AW4" s="1008"/>
      <c r="AX4" s="1008"/>
      <c r="AY4" s="1008"/>
      <c r="AZ4" s="1020"/>
      <c r="BA4" s="222"/>
      <c r="BB4" s="994" t="s">
        <v>11</v>
      </c>
      <c r="BC4" s="995"/>
      <c r="BD4" s="995"/>
      <c r="BE4" s="995"/>
      <c r="BF4" s="995"/>
      <c r="BG4" s="996"/>
      <c r="BH4" s="222"/>
      <c r="BI4" s="1007" t="s">
        <v>12</v>
      </c>
      <c r="BJ4" s="1008"/>
      <c r="BK4" s="1009"/>
      <c r="BL4" s="222"/>
      <c r="BM4" s="1021" t="s">
        <v>13</v>
      </c>
      <c r="BN4" s="1022"/>
      <c r="BO4" s="1022"/>
      <c r="BP4" s="1023" t="s">
        <v>14</v>
      </c>
      <c r="BQ4" s="995"/>
      <c r="BR4" s="1024"/>
      <c r="BS4" s="994" t="s">
        <v>15</v>
      </c>
      <c r="BT4" s="995"/>
      <c r="BU4" s="996"/>
      <c r="BV4" s="994" t="s">
        <v>16</v>
      </c>
      <c r="BW4" s="995"/>
      <c r="BX4" s="996"/>
      <c r="BY4" s="994" t="s">
        <v>17</v>
      </c>
      <c r="BZ4" s="995"/>
      <c r="CA4" s="996"/>
      <c r="CB4" s="995" t="s">
        <v>51</v>
      </c>
      <c r="CC4" s="995"/>
      <c r="CD4" s="996"/>
      <c r="CE4" s="222"/>
      <c r="CF4" s="994" t="s">
        <v>18</v>
      </c>
      <c r="CG4" s="995"/>
      <c r="CH4" s="995"/>
      <c r="CI4" s="995"/>
      <c r="CJ4" s="995"/>
      <c r="CK4" s="995"/>
      <c r="CL4" s="995"/>
      <c r="CM4" s="996"/>
      <c r="CN4" s="266"/>
      <c r="CO4" s="1025" t="s">
        <v>19</v>
      </c>
      <c r="CP4" s="1026"/>
      <c r="CQ4" s="1026"/>
      <c r="CR4" s="1026"/>
      <c r="CS4" s="1026"/>
      <c r="CT4" s="1026"/>
      <c r="CU4" s="1026"/>
      <c r="CV4" s="1027"/>
      <c r="CW4" s="222"/>
      <c r="CX4" s="994" t="s">
        <v>20</v>
      </c>
      <c r="CY4" s="995"/>
      <c r="CZ4" s="995"/>
      <c r="DA4" s="995"/>
      <c r="DB4" s="995"/>
      <c r="DC4" s="995"/>
      <c r="DD4" s="995"/>
      <c r="DE4" s="996"/>
      <c r="DF4" s="222"/>
      <c r="DG4" s="994" t="s">
        <v>52</v>
      </c>
      <c r="DH4" s="995"/>
      <c r="DI4" s="995"/>
      <c r="DJ4" s="995"/>
      <c r="DK4" s="995"/>
      <c r="DL4" s="995"/>
      <c r="DM4" s="995"/>
      <c r="DN4" s="996"/>
      <c r="DO4" s="222"/>
      <c r="DP4" s="994" t="s">
        <v>53</v>
      </c>
      <c r="DQ4" s="995"/>
      <c r="DR4" s="995"/>
      <c r="DS4" s="995"/>
      <c r="DT4" s="995"/>
      <c r="DU4" s="995"/>
      <c r="DV4" s="995"/>
      <c r="DW4" s="996"/>
    </row>
    <row r="5" spans="1:127" ht="41.4">
      <c r="A5" s="1013"/>
      <c r="B5" s="228" t="s">
        <v>21</v>
      </c>
      <c r="C5" s="231" t="s">
        <v>22</v>
      </c>
      <c r="D5" s="232" t="s">
        <v>23</v>
      </c>
      <c r="E5" s="231" t="s">
        <v>24</v>
      </c>
      <c r="F5" s="231" t="s">
        <v>25</v>
      </c>
      <c r="G5" s="233" t="s">
        <v>26</v>
      </c>
      <c r="H5" s="234"/>
      <c r="I5" s="228" t="s">
        <v>27</v>
      </c>
      <c r="J5" s="231" t="s">
        <v>28</v>
      </c>
      <c r="K5" s="232" t="s">
        <v>23</v>
      </c>
      <c r="L5" s="231" t="s">
        <v>29</v>
      </c>
      <c r="M5" s="231" t="s">
        <v>28</v>
      </c>
      <c r="N5" s="232" t="s">
        <v>23</v>
      </c>
      <c r="O5" s="231" t="s">
        <v>30</v>
      </c>
      <c r="P5" s="239" t="s">
        <v>31</v>
      </c>
      <c r="Q5" s="234"/>
      <c r="R5" s="162" t="s">
        <v>21</v>
      </c>
      <c r="S5" s="169" t="s">
        <v>22</v>
      </c>
      <c r="T5" s="38" t="s">
        <v>32</v>
      </c>
      <c r="U5" s="234"/>
      <c r="V5" s="169" t="s">
        <v>21</v>
      </c>
      <c r="W5" s="169" t="s">
        <v>22</v>
      </c>
      <c r="X5" s="38" t="s">
        <v>23</v>
      </c>
      <c r="Y5" s="234"/>
      <c r="Z5" s="169" t="s">
        <v>21</v>
      </c>
      <c r="AA5" s="169" t="s">
        <v>22</v>
      </c>
      <c r="AB5" s="243" t="s">
        <v>23</v>
      </c>
      <c r="AC5" s="234"/>
      <c r="AD5" s="162" t="s">
        <v>33</v>
      </c>
      <c r="AE5" s="169" t="s">
        <v>22</v>
      </c>
      <c r="AF5" s="38" t="s">
        <v>23</v>
      </c>
      <c r="AG5" s="169" t="s">
        <v>34</v>
      </c>
      <c r="AH5" s="169" t="s">
        <v>22</v>
      </c>
      <c r="AI5" s="38" t="s">
        <v>23</v>
      </c>
      <c r="AJ5" s="169" t="s">
        <v>35</v>
      </c>
      <c r="AK5" s="169" t="s">
        <v>22</v>
      </c>
      <c r="AL5" s="170" t="s">
        <v>23</v>
      </c>
      <c r="AM5" s="234"/>
      <c r="AN5" s="162" t="s">
        <v>36</v>
      </c>
      <c r="AO5" s="169" t="s">
        <v>28</v>
      </c>
      <c r="AP5" s="247" t="s">
        <v>37</v>
      </c>
      <c r="AQ5" s="169" t="s">
        <v>38</v>
      </c>
      <c r="AR5" s="169" t="s">
        <v>28</v>
      </c>
      <c r="AS5" s="170" t="s">
        <v>39</v>
      </c>
      <c r="AT5" s="234"/>
      <c r="AU5" s="162" t="s">
        <v>36</v>
      </c>
      <c r="AV5" s="169" t="s">
        <v>28</v>
      </c>
      <c r="AW5" s="247" t="s">
        <v>37</v>
      </c>
      <c r="AX5" s="169" t="s">
        <v>38</v>
      </c>
      <c r="AY5" s="169" t="s">
        <v>28</v>
      </c>
      <c r="AZ5" s="170" t="s">
        <v>39</v>
      </c>
      <c r="BA5" s="234"/>
      <c r="BB5" s="162" t="s">
        <v>36</v>
      </c>
      <c r="BC5" s="169" t="s">
        <v>28</v>
      </c>
      <c r="BD5" s="247" t="s">
        <v>37</v>
      </c>
      <c r="BE5" s="169" t="s">
        <v>38</v>
      </c>
      <c r="BF5" s="169" t="s">
        <v>28</v>
      </c>
      <c r="BG5" s="170" t="s">
        <v>39</v>
      </c>
      <c r="BH5" s="234"/>
      <c r="BI5" s="169" t="s">
        <v>21</v>
      </c>
      <c r="BJ5" s="169" t="s">
        <v>22</v>
      </c>
      <c r="BK5" s="38" t="s">
        <v>23</v>
      </c>
      <c r="BL5" s="234"/>
      <c r="BM5" s="216" t="s">
        <v>21</v>
      </c>
      <c r="BN5" s="176" t="s">
        <v>22</v>
      </c>
      <c r="BO5" s="260" t="s">
        <v>23</v>
      </c>
      <c r="BP5" s="162" t="s">
        <v>21</v>
      </c>
      <c r="BQ5" s="169" t="s">
        <v>40</v>
      </c>
      <c r="BR5" s="170" t="s">
        <v>23</v>
      </c>
      <c r="BS5" s="162" t="s">
        <v>21</v>
      </c>
      <c r="BT5" s="37" t="s">
        <v>22</v>
      </c>
      <c r="BU5" s="170" t="s">
        <v>23</v>
      </c>
      <c r="BV5" s="162" t="s">
        <v>21</v>
      </c>
      <c r="BW5" s="37" t="s">
        <v>22</v>
      </c>
      <c r="BX5" s="243" t="s">
        <v>23</v>
      </c>
      <c r="BY5" s="162" t="s">
        <v>21</v>
      </c>
      <c r="BZ5" s="37" t="s">
        <v>22</v>
      </c>
      <c r="CA5" s="170" t="s">
        <v>23</v>
      </c>
      <c r="CB5" s="29" t="s">
        <v>21</v>
      </c>
      <c r="CC5" s="37" t="s">
        <v>22</v>
      </c>
      <c r="CD5" s="170" t="s">
        <v>23</v>
      </c>
      <c r="CE5" s="234"/>
      <c r="CF5" s="228" t="s">
        <v>54</v>
      </c>
      <c r="CG5" s="37" t="s">
        <v>22</v>
      </c>
      <c r="CH5" s="200" t="s">
        <v>46</v>
      </c>
      <c r="CI5" s="162" t="s">
        <v>41</v>
      </c>
      <c r="CJ5" s="169" t="s">
        <v>42</v>
      </c>
      <c r="CK5" s="38" t="s">
        <v>23</v>
      </c>
      <c r="CL5" s="169" t="s">
        <v>25</v>
      </c>
      <c r="CM5" s="170" t="s">
        <v>43</v>
      </c>
      <c r="CN5" s="267"/>
      <c r="CO5" s="215" t="s">
        <v>54</v>
      </c>
      <c r="CP5" s="173" t="s">
        <v>22</v>
      </c>
      <c r="CQ5" s="174" t="s">
        <v>46</v>
      </c>
      <c r="CR5" s="175" t="s">
        <v>55</v>
      </c>
      <c r="CS5" s="175" t="s">
        <v>45</v>
      </c>
      <c r="CT5" s="174" t="s">
        <v>46</v>
      </c>
      <c r="CU5" s="175" t="s">
        <v>25</v>
      </c>
      <c r="CV5" s="225" t="s">
        <v>47</v>
      </c>
      <c r="CW5" s="234"/>
      <c r="CX5" s="228" t="s">
        <v>54</v>
      </c>
      <c r="CY5" s="37" t="s">
        <v>22</v>
      </c>
      <c r="CZ5" s="200" t="s">
        <v>46</v>
      </c>
      <c r="DA5" s="199" t="s">
        <v>56</v>
      </c>
      <c r="DB5" s="37" t="s">
        <v>22</v>
      </c>
      <c r="DC5" s="200" t="s">
        <v>46</v>
      </c>
      <c r="DD5" s="169" t="s">
        <v>48</v>
      </c>
      <c r="DE5" s="170" t="s">
        <v>47</v>
      </c>
      <c r="DF5" s="234"/>
      <c r="DG5" s="162" t="s">
        <v>57</v>
      </c>
      <c r="DH5" s="37" t="s">
        <v>22</v>
      </c>
      <c r="DI5" s="38" t="s">
        <v>58</v>
      </c>
      <c r="DJ5" s="162" t="s">
        <v>59</v>
      </c>
      <c r="DK5" s="37" t="s">
        <v>22</v>
      </c>
      <c r="DL5" s="38" t="s">
        <v>60</v>
      </c>
      <c r="DM5" s="169" t="s">
        <v>48</v>
      </c>
      <c r="DN5" s="170" t="s">
        <v>47</v>
      </c>
      <c r="DO5" s="218"/>
      <c r="DP5" s="136" t="s">
        <v>57</v>
      </c>
      <c r="DQ5" s="272" t="s">
        <v>22</v>
      </c>
      <c r="DR5" s="138" t="s">
        <v>58</v>
      </c>
      <c r="DS5" s="136" t="s">
        <v>59</v>
      </c>
      <c r="DT5" s="272" t="s">
        <v>22</v>
      </c>
      <c r="DU5" s="138" t="s">
        <v>60</v>
      </c>
      <c r="DV5" s="137" t="s">
        <v>48</v>
      </c>
      <c r="DW5" s="273" t="s">
        <v>47</v>
      </c>
    </row>
    <row r="6" spans="1:127" ht="13.95" customHeight="1">
      <c r="A6" s="12">
        <v>1</v>
      </c>
      <c r="B6" s="144">
        <v>546.6</v>
      </c>
      <c r="C6" s="278">
        <v>11470.893946264599</v>
      </c>
      <c r="D6" s="45">
        <f>+C6/B6</f>
        <v>20.98590184095243</v>
      </c>
      <c r="E6" s="44">
        <v>511</v>
      </c>
      <c r="F6" s="44">
        <v>2586.7399999999998</v>
      </c>
      <c r="G6" s="171">
        <f>+F6/E6</f>
        <v>5.0621135029354205</v>
      </c>
      <c r="H6" s="219"/>
      <c r="I6" s="240">
        <v>115</v>
      </c>
      <c r="J6" s="241">
        <v>2659.37</v>
      </c>
      <c r="K6" s="45">
        <f>+J6/I6</f>
        <v>23.124956521739129</v>
      </c>
      <c r="L6" s="240">
        <v>429.8</v>
      </c>
      <c r="M6" s="280">
        <v>6396.56</v>
      </c>
      <c r="N6" s="45">
        <f>+M6/L6</f>
        <v>14.882643089809214</v>
      </c>
      <c r="O6" s="44"/>
      <c r="P6" s="171">
        <f>+O6/(L6+I6)</f>
        <v>0</v>
      </c>
      <c r="Q6" s="219"/>
      <c r="R6" s="144">
        <v>50.8</v>
      </c>
      <c r="S6" s="44">
        <v>3070.64</v>
      </c>
      <c r="T6" s="45">
        <f>+S6/R6</f>
        <v>60.445669291338582</v>
      </c>
      <c r="U6" s="219"/>
      <c r="V6" s="44">
        <v>255</v>
      </c>
      <c r="W6" s="44">
        <v>2319.65</v>
      </c>
      <c r="X6" s="45">
        <f>+W6/V6</f>
        <v>9.0966666666666676</v>
      </c>
      <c r="Y6" s="219"/>
      <c r="Z6" s="44">
        <v>22</v>
      </c>
      <c r="AA6" s="44">
        <v>968.08</v>
      </c>
      <c r="AB6" s="171">
        <f>+AA6/Z6</f>
        <v>44.003636363636367</v>
      </c>
      <c r="AC6" s="219"/>
      <c r="AD6" s="139">
        <v>1508</v>
      </c>
      <c r="AE6" s="140">
        <v>552.6</v>
      </c>
      <c r="AF6" s="141">
        <f>+AE6/AD6*100</f>
        <v>36.644562334217504</v>
      </c>
      <c r="AG6" s="142">
        <v>1113</v>
      </c>
      <c r="AH6" s="143">
        <v>341.92</v>
      </c>
      <c r="AI6" s="141">
        <f t="shared" ref="AI6:AI37" si="0">+AH6/AG6*100</f>
        <v>30.720575022461816</v>
      </c>
      <c r="AJ6" s="142">
        <v>2025</v>
      </c>
      <c r="AK6" s="140">
        <v>634</v>
      </c>
      <c r="AL6" s="148">
        <f t="shared" ref="AL6:AL37" si="1">+AK6/AJ6*100</f>
        <v>31.308641975308642</v>
      </c>
      <c r="AM6" s="219"/>
      <c r="AN6" s="245">
        <v>21.2</v>
      </c>
      <c r="AO6" s="281">
        <v>1018.0830486889</v>
      </c>
      <c r="AP6" s="45">
        <f>+AO6/AN6</f>
        <v>48.022785315514156</v>
      </c>
      <c r="AQ6" s="140">
        <v>45</v>
      </c>
      <c r="AR6" s="248">
        <v>1761.2880964220999</v>
      </c>
      <c r="AS6" s="171">
        <f>+AR6/AQ6</f>
        <v>39.139735476046667</v>
      </c>
      <c r="AT6" s="219"/>
      <c r="AU6" s="144">
        <v>5</v>
      </c>
      <c r="AV6" s="44">
        <v>998.83635246627398</v>
      </c>
      <c r="AW6" s="45">
        <f t="shared" ref="AW6:AW14" si="2">+AV6/AU6</f>
        <v>199.76727049325478</v>
      </c>
      <c r="AX6" s="44">
        <v>75</v>
      </c>
      <c r="AY6" s="44">
        <v>3490.9549762122701</v>
      </c>
      <c r="AZ6" s="171">
        <f>+AY6/AX6</f>
        <v>46.546066349496932</v>
      </c>
      <c r="BA6" s="219"/>
      <c r="BB6" s="144">
        <v>11</v>
      </c>
      <c r="BC6" s="44">
        <v>495.06</v>
      </c>
      <c r="BD6" s="45">
        <f t="shared" ref="BD6:BD19" si="3">+BC6/BB6</f>
        <v>45.005454545454548</v>
      </c>
      <c r="BE6" s="44">
        <v>54</v>
      </c>
      <c r="BF6" s="44">
        <v>2351.73</v>
      </c>
      <c r="BG6" s="171">
        <f>+BF6/BE6</f>
        <v>43.550555555555555</v>
      </c>
      <c r="BH6" s="219"/>
      <c r="BI6" s="44">
        <v>1156</v>
      </c>
      <c r="BJ6" s="255">
        <v>8093.58696791904</v>
      </c>
      <c r="BK6" s="202">
        <f>+BJ6/BI6</f>
        <v>7.0013728096185464</v>
      </c>
      <c r="BL6" s="219"/>
      <c r="BM6" s="144">
        <v>16</v>
      </c>
      <c r="BN6" s="44">
        <v>218.12</v>
      </c>
      <c r="BO6" s="261">
        <f>+BN6/BM6</f>
        <v>13.6325</v>
      </c>
      <c r="BP6" s="144">
        <v>20</v>
      </c>
      <c r="BQ6" s="44">
        <v>269.25</v>
      </c>
      <c r="BR6" s="171">
        <f>+BQ6/BP6</f>
        <v>13.4625</v>
      </c>
      <c r="BS6" s="144">
        <v>0</v>
      </c>
      <c r="BT6" s="44">
        <v>0</v>
      </c>
      <c r="BU6" s="171" t="e">
        <f>+BT6/BS6</f>
        <v>#DIV/0!</v>
      </c>
      <c r="BV6" s="144">
        <v>46</v>
      </c>
      <c r="BW6" s="44">
        <v>606.67999999999995</v>
      </c>
      <c r="BX6" s="171">
        <f>+BW6/BV6</f>
        <v>13.188695652173912</v>
      </c>
      <c r="BY6" s="144">
        <v>26</v>
      </c>
      <c r="BZ6" s="44">
        <v>293.38</v>
      </c>
      <c r="CA6" s="171">
        <f>+BZ6/BY6</f>
        <v>11.283846153846154</v>
      </c>
      <c r="CB6" s="276"/>
      <c r="CC6" s="277"/>
      <c r="CD6" s="171" t="e">
        <f>+CC6/CB6</f>
        <v>#DIV/0!</v>
      </c>
      <c r="CE6" s="219"/>
      <c r="CF6" s="264">
        <v>1</v>
      </c>
      <c r="CG6" s="265">
        <v>15</v>
      </c>
      <c r="CH6" s="208">
        <f>+CG6/CF6</f>
        <v>15</v>
      </c>
      <c r="CI6" s="32">
        <v>38.6</v>
      </c>
      <c r="CJ6" s="44">
        <v>339.03</v>
      </c>
      <c r="CK6" s="45">
        <f>+CJ6/CI6</f>
        <v>8.7831606217616578</v>
      </c>
      <c r="CL6" s="44">
        <v>47.3</v>
      </c>
      <c r="CM6" s="171">
        <f>+CL6/(+CI6+CF6)</f>
        <v>1.1944444444444444</v>
      </c>
      <c r="CN6" s="219"/>
      <c r="CO6" s="220">
        <v>1.4</v>
      </c>
      <c r="CP6" s="221">
        <v>21</v>
      </c>
      <c r="CQ6" s="268">
        <f>+CP6/CO6</f>
        <v>15.000000000000002</v>
      </c>
      <c r="CR6" s="163">
        <v>33.200000000000003</v>
      </c>
      <c r="CS6" s="179">
        <v>339.13</v>
      </c>
      <c r="CT6" s="45">
        <f>+CS6/CR6</f>
        <v>10.214759036144578</v>
      </c>
      <c r="CU6" s="44">
        <v>52.53</v>
      </c>
      <c r="CV6" s="171">
        <f t="shared" ref="CV6:CV36" si="4">+CU6/CR6</f>
        <v>1.5822289156626506</v>
      </c>
      <c r="CW6" s="219"/>
      <c r="CX6" s="144">
        <v>1.6</v>
      </c>
      <c r="CY6" s="44">
        <v>25</v>
      </c>
      <c r="CZ6" s="45">
        <f t="shared" ref="CZ6:CZ22" si="5">+CY6/CX6</f>
        <v>15.625</v>
      </c>
      <c r="DA6" s="32">
        <v>38.4</v>
      </c>
      <c r="DB6" s="44">
        <v>315.63</v>
      </c>
      <c r="DC6" s="45">
        <f>+DB6/DA6</f>
        <v>8.2195312500000011</v>
      </c>
      <c r="DD6" s="44">
        <v>65.37</v>
      </c>
      <c r="DE6" s="171">
        <f>+DD6/(+DA6+CX6)</f>
        <v>1.6342500000000002</v>
      </c>
      <c r="DF6" s="219"/>
      <c r="DG6" s="144">
        <v>16</v>
      </c>
      <c r="DH6" s="44">
        <v>457.37</v>
      </c>
      <c r="DI6" s="45">
        <f>+DH6/DG6</f>
        <v>28.585625</v>
      </c>
      <c r="DJ6" s="44">
        <v>16</v>
      </c>
      <c r="DK6" s="44">
        <v>98.07</v>
      </c>
      <c r="DL6" s="45">
        <f>+DK6/DJ6</f>
        <v>6.1293749999999996</v>
      </c>
      <c r="DM6" s="44">
        <v>36</v>
      </c>
      <c r="DN6" s="171">
        <f>+DM6/(DJ6+DG6)</f>
        <v>1.125</v>
      </c>
      <c r="DO6" s="219"/>
      <c r="DP6" s="144"/>
      <c r="DQ6" s="44"/>
      <c r="DR6" s="45" t="e">
        <f>+DQ6/DP6</f>
        <v>#DIV/0!</v>
      </c>
      <c r="DS6" s="44"/>
      <c r="DT6" s="44"/>
      <c r="DU6" s="45" t="e">
        <f>+DT6/DS6</f>
        <v>#DIV/0!</v>
      </c>
      <c r="DV6" s="44"/>
      <c r="DW6" s="171" t="e">
        <f>+DV6/DP6</f>
        <v>#DIV/0!</v>
      </c>
    </row>
    <row r="7" spans="1:127" ht="13.95" customHeight="1">
      <c r="A7" s="12">
        <v>2</v>
      </c>
      <c r="B7" s="144">
        <v>551.6</v>
      </c>
      <c r="C7" s="278">
        <v>11462.8842021244</v>
      </c>
      <c r="D7" s="45">
        <f t="shared" ref="D7:D31" si="6">+C7/B7</f>
        <v>20.781153375860043</v>
      </c>
      <c r="E7" s="44">
        <v>516</v>
      </c>
      <c r="F7" s="44">
        <v>1136.1600000000001</v>
      </c>
      <c r="G7" s="171">
        <f t="shared" ref="G7:G31" si="7">+F7/E7</f>
        <v>2.2018604651162792</v>
      </c>
      <c r="H7" s="219"/>
      <c r="I7" s="240">
        <v>72.400000000000006</v>
      </c>
      <c r="J7" s="241">
        <v>2663.17</v>
      </c>
      <c r="K7" s="45">
        <f t="shared" ref="K7:K31" si="8">+J7/I7</f>
        <v>36.784116022099447</v>
      </c>
      <c r="L7" s="240">
        <v>273.8</v>
      </c>
      <c r="M7" s="280">
        <v>6397.97</v>
      </c>
      <c r="N7" s="45">
        <f t="shared" ref="N7:N31" si="9">+M7/L7</f>
        <v>23.367311906501097</v>
      </c>
      <c r="O7" s="44"/>
      <c r="P7" s="171">
        <f t="shared" ref="P7:P31" si="10">+O7/(L7+I7)</f>
        <v>0</v>
      </c>
      <c r="Q7" s="219"/>
      <c r="R7" s="144">
        <v>49.2</v>
      </c>
      <c r="S7" s="44">
        <v>2300.5500000000002</v>
      </c>
      <c r="T7" s="45">
        <f t="shared" ref="T7:T31" si="11">+S7/R7</f>
        <v>46.759146341463413</v>
      </c>
      <c r="U7" s="219"/>
      <c r="V7" s="44">
        <v>255</v>
      </c>
      <c r="W7" s="44">
        <v>2341.62</v>
      </c>
      <c r="X7" s="45">
        <f t="shared" ref="X7:X31" si="12">+W7/V7</f>
        <v>9.1828235294117651</v>
      </c>
      <c r="Y7" s="219"/>
      <c r="Z7" s="44">
        <v>22</v>
      </c>
      <c r="AA7" s="44">
        <v>623.29</v>
      </c>
      <c r="AB7" s="171">
        <f t="shared" ref="AB7:AB31" si="13">+AA7/Z7</f>
        <v>28.331363636363633</v>
      </c>
      <c r="AC7" s="219"/>
      <c r="AD7" s="139">
        <v>1508</v>
      </c>
      <c r="AE7" s="140">
        <v>549.45000000000005</v>
      </c>
      <c r="AF7" s="141">
        <f t="shared" ref="AF7:AF37" si="14">+AE7/AD7*100</f>
        <v>36.435676392572944</v>
      </c>
      <c r="AG7" s="142">
        <v>1113</v>
      </c>
      <c r="AH7" s="143">
        <v>371</v>
      </c>
      <c r="AI7" s="141">
        <f t="shared" si="0"/>
        <v>33.333333333333329</v>
      </c>
      <c r="AJ7" s="142">
        <v>1800</v>
      </c>
      <c r="AK7" s="140">
        <v>544.97</v>
      </c>
      <c r="AL7" s="148">
        <f t="shared" si="1"/>
        <v>30.276111111111113</v>
      </c>
      <c r="AM7" s="219"/>
      <c r="AN7" s="245">
        <v>22</v>
      </c>
      <c r="AO7" s="281">
        <v>774.37510368183996</v>
      </c>
      <c r="AP7" s="45">
        <f t="shared" ref="AP7:AP31" si="15">+AO7/AN7</f>
        <v>35.198868349174546</v>
      </c>
      <c r="AQ7" s="140">
        <v>45</v>
      </c>
      <c r="AR7" s="248">
        <v>1794.1100233149</v>
      </c>
      <c r="AS7" s="171">
        <f t="shared" ref="AS7:AS31" si="16">+AR7/AQ7</f>
        <v>39.869111629220001</v>
      </c>
      <c r="AT7" s="219"/>
      <c r="AU7" s="144">
        <v>4</v>
      </c>
      <c r="AV7" s="44">
        <v>561.11849046998998</v>
      </c>
      <c r="AW7" s="45">
        <f t="shared" si="2"/>
        <v>140.27962261749749</v>
      </c>
      <c r="AX7" s="44">
        <v>61.6</v>
      </c>
      <c r="AY7" s="44">
        <v>2888.58216700305</v>
      </c>
      <c r="AZ7" s="171">
        <f t="shared" ref="AZ7:AZ31" si="17">+AY7/AX7</f>
        <v>46.89256764615341</v>
      </c>
      <c r="BA7" s="219"/>
      <c r="BB7" s="144">
        <v>14</v>
      </c>
      <c r="BC7" s="44">
        <v>626.20000000000005</v>
      </c>
      <c r="BD7" s="45">
        <f t="shared" si="3"/>
        <v>44.728571428571435</v>
      </c>
      <c r="BE7" s="44">
        <v>53</v>
      </c>
      <c r="BF7" s="44">
        <v>2209.8200000000002</v>
      </c>
      <c r="BG7" s="171">
        <f t="shared" ref="BG7:BG31" si="18">+BF7/BE7</f>
        <v>41.694716981132082</v>
      </c>
      <c r="BH7" s="219"/>
      <c r="BI7" s="44">
        <v>1143</v>
      </c>
      <c r="BJ7" s="255">
        <v>8289.2606870582295</v>
      </c>
      <c r="BK7" s="202">
        <f t="shared" ref="BK7:BK31" si="19">+BJ7/BI7</f>
        <v>7.2521965766038754</v>
      </c>
      <c r="BL7" s="219"/>
      <c r="BM7" s="144">
        <v>17</v>
      </c>
      <c r="BN7" s="44">
        <v>219.75</v>
      </c>
      <c r="BO7" s="261">
        <f t="shared" ref="BO7:BO31" si="20">+BN7/BM7</f>
        <v>12.926470588235293</v>
      </c>
      <c r="BP7" s="144">
        <v>16</v>
      </c>
      <c r="BQ7" s="44">
        <v>216.99</v>
      </c>
      <c r="BR7" s="171">
        <f t="shared" ref="BR7:BR31" si="21">+BQ7/BP7</f>
        <v>13.561875000000001</v>
      </c>
      <c r="BS7" s="144">
        <v>0</v>
      </c>
      <c r="BT7" s="44">
        <v>0</v>
      </c>
      <c r="BU7" s="171" t="e">
        <f t="shared" ref="BU7:BU31" si="22">+BT7/BS7</f>
        <v>#DIV/0!</v>
      </c>
      <c r="BV7" s="144">
        <v>45</v>
      </c>
      <c r="BW7" s="44">
        <v>587</v>
      </c>
      <c r="BX7" s="171">
        <f t="shared" ref="BX7:BX31" si="23">+BW7/BV7</f>
        <v>13.044444444444444</v>
      </c>
      <c r="BY7" s="144">
        <v>30</v>
      </c>
      <c r="BZ7" s="44">
        <v>381</v>
      </c>
      <c r="CA7" s="171">
        <f t="shared" ref="CA7:CA37" si="24">+BZ7/BY7</f>
        <v>12.7</v>
      </c>
      <c r="CB7" s="276"/>
      <c r="CC7" s="277"/>
      <c r="CD7" s="171" t="e">
        <f t="shared" ref="CD7:CD31" si="25">+CC7/CB7</f>
        <v>#DIV/0!</v>
      </c>
      <c r="CE7" s="219"/>
      <c r="CF7" s="264">
        <v>2</v>
      </c>
      <c r="CG7" s="265">
        <v>30</v>
      </c>
      <c r="CH7" s="208">
        <f t="shared" ref="CH7:CH37" si="26">+CG7/CF7</f>
        <v>15</v>
      </c>
      <c r="CI7" s="32">
        <v>38.6</v>
      </c>
      <c r="CJ7" s="44">
        <v>320.66000000000003</v>
      </c>
      <c r="CK7" s="45">
        <f t="shared" ref="CK7:CK37" si="27">+CJ7/CI7</f>
        <v>8.3072538860103631</v>
      </c>
      <c r="CL7" s="44">
        <v>48.7</v>
      </c>
      <c r="CM7" s="171">
        <f t="shared" ref="CM7:CM37" si="28">+CL7/(+CI7+CF7)</f>
        <v>1.1995073891625616</v>
      </c>
      <c r="CN7" s="219"/>
      <c r="CO7" s="220">
        <v>1</v>
      </c>
      <c r="CP7" s="221">
        <v>15</v>
      </c>
      <c r="CQ7" s="268">
        <f t="shared" ref="CQ7:CQ37" si="29">+CP7/CO7</f>
        <v>15</v>
      </c>
      <c r="CR7" s="163">
        <v>22.2</v>
      </c>
      <c r="CS7" s="179">
        <v>216.45</v>
      </c>
      <c r="CT7" s="45">
        <f t="shared" ref="CT7:CT19" si="30">+CS7/CR7</f>
        <v>9.75</v>
      </c>
      <c r="CU7" s="44">
        <v>37.4</v>
      </c>
      <c r="CV7" s="171">
        <f t="shared" si="4"/>
        <v>1.6846846846846846</v>
      </c>
      <c r="CW7" s="219"/>
      <c r="CX7" s="144">
        <v>0</v>
      </c>
      <c r="CY7" s="44">
        <v>0</v>
      </c>
      <c r="CZ7" s="45" t="e">
        <f t="shared" si="5"/>
        <v>#DIV/0!</v>
      </c>
      <c r="DA7" s="32">
        <v>10</v>
      </c>
      <c r="DB7" s="44">
        <v>82.63</v>
      </c>
      <c r="DC7" s="45">
        <f t="shared" ref="DC7:DC37" si="31">+DB7/DA7</f>
        <v>8.2629999999999999</v>
      </c>
      <c r="DD7" s="44">
        <v>27.8</v>
      </c>
      <c r="DE7" s="171">
        <f t="shared" ref="DE7:DE35" si="32">+DD7/(+DA7+CX7)</f>
        <v>2.7800000000000002</v>
      </c>
      <c r="DF7" s="219"/>
      <c r="DG7" s="144">
        <v>16</v>
      </c>
      <c r="DH7" s="44">
        <v>281.73</v>
      </c>
      <c r="DI7" s="45">
        <f t="shared" ref="DI7:DI37" si="33">+DH7/DG7</f>
        <v>17.608125000000001</v>
      </c>
      <c r="DJ7" s="44">
        <v>16</v>
      </c>
      <c r="DK7" s="44">
        <v>98.86</v>
      </c>
      <c r="DL7" s="45">
        <f t="shared" ref="DL7:DL37" si="34">+DK7/DJ7</f>
        <v>6.17875</v>
      </c>
      <c r="DM7" s="44">
        <v>31.06</v>
      </c>
      <c r="DN7" s="171">
        <f t="shared" ref="DN7:DN37" si="35">+DM7/(DJ7+DG7)</f>
        <v>0.97062499999999996</v>
      </c>
      <c r="DO7" s="219"/>
      <c r="DP7" s="144"/>
      <c r="DQ7" s="44"/>
      <c r="DR7" s="45" t="e">
        <f t="shared" ref="DR7:DR37" si="36">+DQ7/DP7</f>
        <v>#DIV/0!</v>
      </c>
      <c r="DS7" s="44"/>
      <c r="DT7" s="44"/>
      <c r="DU7" s="45" t="e">
        <f t="shared" ref="DU7:DU37" si="37">+DT7/DS7</f>
        <v>#DIV/0!</v>
      </c>
      <c r="DV7" s="44"/>
      <c r="DW7" s="171" t="e">
        <f>+DV7/DP7</f>
        <v>#DIV/0!</v>
      </c>
    </row>
    <row r="8" spans="1:127" ht="13.95" customHeight="1">
      <c r="A8" s="12">
        <v>3</v>
      </c>
      <c r="B8" s="144">
        <v>518</v>
      </c>
      <c r="C8" s="278">
        <v>10789.7874254198</v>
      </c>
      <c r="D8" s="45">
        <f t="shared" si="6"/>
        <v>20.829705454478379</v>
      </c>
      <c r="E8" s="44">
        <v>511</v>
      </c>
      <c r="F8" s="44">
        <v>0</v>
      </c>
      <c r="G8" s="171">
        <f t="shared" si="7"/>
        <v>0</v>
      </c>
      <c r="H8" s="219"/>
      <c r="I8" s="240">
        <v>52</v>
      </c>
      <c r="J8" s="241">
        <v>2675.43</v>
      </c>
      <c r="K8" s="45">
        <f t="shared" si="8"/>
        <v>51.450576923076923</v>
      </c>
      <c r="L8" s="240">
        <v>266</v>
      </c>
      <c r="M8" s="280">
        <v>6312.57</v>
      </c>
      <c r="N8" s="45">
        <f t="shared" si="9"/>
        <v>23.731466165413533</v>
      </c>
      <c r="O8" s="44">
        <v>2074.09</v>
      </c>
      <c r="P8" s="171">
        <f t="shared" si="10"/>
        <v>6.5222955974842769</v>
      </c>
      <c r="Q8" s="219"/>
      <c r="R8" s="144">
        <v>33.6</v>
      </c>
      <c r="S8" s="44">
        <v>1595.96</v>
      </c>
      <c r="T8" s="45">
        <f t="shared" si="11"/>
        <v>47.49880952380952</v>
      </c>
      <c r="U8" s="219"/>
      <c r="V8" s="44">
        <v>255</v>
      </c>
      <c r="W8" s="44">
        <v>2461.34</v>
      </c>
      <c r="X8" s="45">
        <f t="shared" si="12"/>
        <v>9.6523137254901972</v>
      </c>
      <c r="Y8" s="219"/>
      <c r="Z8" s="44">
        <v>18</v>
      </c>
      <c r="AA8" s="44">
        <v>727.64</v>
      </c>
      <c r="AB8" s="171">
        <f t="shared" si="13"/>
        <v>40.424444444444447</v>
      </c>
      <c r="AC8" s="219"/>
      <c r="AD8" s="139">
        <v>1450</v>
      </c>
      <c r="AE8" s="140">
        <v>522.80999999999995</v>
      </c>
      <c r="AF8" s="141">
        <f t="shared" si="14"/>
        <v>36.05586206896551</v>
      </c>
      <c r="AG8" s="44">
        <v>1113</v>
      </c>
      <c r="AH8" s="44">
        <v>377.21</v>
      </c>
      <c r="AI8" s="141">
        <f t="shared" si="0"/>
        <v>33.891284815813115</v>
      </c>
      <c r="AJ8" s="142">
        <v>1800</v>
      </c>
      <c r="AK8" s="140">
        <v>565.26</v>
      </c>
      <c r="AL8" s="148">
        <f t="shared" si="1"/>
        <v>31.403333333333332</v>
      </c>
      <c r="AM8" s="219"/>
      <c r="AN8" s="245">
        <v>17.600000000000001</v>
      </c>
      <c r="AO8" s="281">
        <v>820.87313491188695</v>
      </c>
      <c r="AP8" s="45">
        <f t="shared" si="15"/>
        <v>46.64051902908448</v>
      </c>
      <c r="AQ8" s="140">
        <v>47.4</v>
      </c>
      <c r="AR8" s="248">
        <v>1699.65426602408</v>
      </c>
      <c r="AS8" s="171">
        <f t="shared" si="16"/>
        <v>35.857684937216881</v>
      </c>
      <c r="AT8" s="219"/>
      <c r="AU8" s="144">
        <v>4</v>
      </c>
      <c r="AV8" s="44">
        <v>287.39999999999998</v>
      </c>
      <c r="AW8" s="45">
        <f t="shared" si="2"/>
        <v>71.849999999999994</v>
      </c>
      <c r="AX8" s="44">
        <v>57</v>
      </c>
      <c r="AY8" s="44">
        <v>3611.7369883833899</v>
      </c>
      <c r="AZ8" s="171">
        <f t="shared" si="17"/>
        <v>63.363806813743679</v>
      </c>
      <c r="BA8" s="219"/>
      <c r="BB8" s="144">
        <v>14.4</v>
      </c>
      <c r="BC8" s="44">
        <v>652.42999999999995</v>
      </c>
      <c r="BD8" s="45">
        <f t="shared" si="3"/>
        <v>45.307638888888881</v>
      </c>
      <c r="BE8" s="44">
        <v>53.4</v>
      </c>
      <c r="BF8" s="44">
        <v>2533.08</v>
      </c>
      <c r="BG8" s="171">
        <f t="shared" si="18"/>
        <v>47.435955056179772</v>
      </c>
      <c r="BH8" s="219"/>
      <c r="BI8" s="44">
        <v>1148</v>
      </c>
      <c r="BJ8" s="255">
        <v>8609.0152388427705</v>
      </c>
      <c r="BK8" s="202">
        <f t="shared" si="19"/>
        <v>7.4991421941139116</v>
      </c>
      <c r="BL8" s="219"/>
      <c r="BM8" s="144">
        <v>17</v>
      </c>
      <c r="BN8" s="44">
        <v>232.83</v>
      </c>
      <c r="BO8" s="261">
        <f t="shared" si="20"/>
        <v>13.695882352941178</v>
      </c>
      <c r="BP8" s="144">
        <v>16</v>
      </c>
      <c r="BQ8" s="44">
        <v>210.6</v>
      </c>
      <c r="BR8" s="171">
        <f t="shared" si="21"/>
        <v>13.1625</v>
      </c>
      <c r="BS8" s="144">
        <v>8</v>
      </c>
      <c r="BT8" s="44">
        <v>91.67</v>
      </c>
      <c r="BU8" s="171">
        <f t="shared" si="22"/>
        <v>11.45875</v>
      </c>
      <c r="BV8" s="144">
        <v>52</v>
      </c>
      <c r="BW8" s="44">
        <v>671</v>
      </c>
      <c r="BX8" s="171">
        <f t="shared" si="23"/>
        <v>12.903846153846153</v>
      </c>
      <c r="BY8" s="144">
        <v>32</v>
      </c>
      <c r="BZ8" s="44">
        <v>424.78</v>
      </c>
      <c r="CA8" s="171">
        <f t="shared" si="24"/>
        <v>13.274374999999999</v>
      </c>
      <c r="CB8" s="276"/>
      <c r="CC8" s="277"/>
      <c r="CD8" s="171" t="e">
        <f t="shared" si="25"/>
        <v>#DIV/0!</v>
      </c>
      <c r="CE8" s="219"/>
      <c r="CF8" s="264">
        <v>0</v>
      </c>
      <c r="CG8" s="265">
        <v>0</v>
      </c>
      <c r="CH8" s="208" t="e">
        <f t="shared" si="26"/>
        <v>#DIV/0!</v>
      </c>
      <c r="CI8" s="32">
        <v>3.2</v>
      </c>
      <c r="CJ8" s="44">
        <v>28.59</v>
      </c>
      <c r="CK8" s="45">
        <f t="shared" si="27"/>
        <v>8.9343749999999993</v>
      </c>
      <c r="CL8" s="44">
        <v>22.03</v>
      </c>
      <c r="CM8" s="171">
        <f t="shared" si="28"/>
        <v>6.8843750000000004</v>
      </c>
      <c r="CN8" s="219"/>
      <c r="CO8" s="220">
        <v>0.8</v>
      </c>
      <c r="CP8" s="221">
        <v>13</v>
      </c>
      <c r="CQ8" s="268">
        <f t="shared" si="29"/>
        <v>16.25</v>
      </c>
      <c r="CR8" s="163">
        <v>30.6</v>
      </c>
      <c r="CS8" s="179">
        <v>235.83</v>
      </c>
      <c r="CT8" s="45">
        <f t="shared" si="30"/>
        <v>7.7068627450980394</v>
      </c>
      <c r="CU8" s="44">
        <v>52.53</v>
      </c>
      <c r="CV8" s="171">
        <f t="shared" si="4"/>
        <v>1.7166666666666666</v>
      </c>
      <c r="CW8" s="219"/>
      <c r="CX8" s="144">
        <v>0</v>
      </c>
      <c r="CY8" s="44">
        <v>0</v>
      </c>
      <c r="CZ8" s="45" t="e">
        <f t="shared" si="5"/>
        <v>#DIV/0!</v>
      </c>
      <c r="DA8" s="32">
        <v>0</v>
      </c>
      <c r="DB8" s="44"/>
      <c r="DC8" s="45"/>
      <c r="DD8" s="44"/>
      <c r="DE8" s="171"/>
      <c r="DF8" s="219"/>
      <c r="DG8" s="144">
        <v>13</v>
      </c>
      <c r="DH8" s="44">
        <v>283.52</v>
      </c>
      <c r="DI8" s="45">
        <f t="shared" si="33"/>
        <v>21.809230769230769</v>
      </c>
      <c r="DJ8" s="44">
        <v>16</v>
      </c>
      <c r="DK8" s="44">
        <v>98.38</v>
      </c>
      <c r="DL8" s="45">
        <f t="shared" si="34"/>
        <v>6.1487499999999997</v>
      </c>
      <c r="DM8" s="44">
        <v>32.78</v>
      </c>
      <c r="DN8" s="171">
        <f t="shared" si="35"/>
        <v>1.1303448275862069</v>
      </c>
      <c r="DO8" s="219"/>
      <c r="DP8" s="144"/>
      <c r="DQ8" s="44"/>
      <c r="DR8" s="45" t="e">
        <f t="shared" si="36"/>
        <v>#DIV/0!</v>
      </c>
      <c r="DS8" s="44"/>
      <c r="DT8" s="44"/>
      <c r="DU8" s="45" t="e">
        <f t="shared" si="37"/>
        <v>#DIV/0!</v>
      </c>
      <c r="DV8" s="44"/>
      <c r="DW8" s="171" t="e">
        <f t="shared" ref="DW8:DW16" si="38">+DV8/DP8</f>
        <v>#DIV/0!</v>
      </c>
    </row>
    <row r="9" spans="1:127" ht="13.95" customHeight="1">
      <c r="A9" s="12">
        <v>4</v>
      </c>
      <c r="B9" s="144">
        <v>546.4</v>
      </c>
      <c r="C9" s="278">
        <v>11344.267320721099</v>
      </c>
      <c r="D9" s="45">
        <f t="shared" si="6"/>
        <v>20.7618362385086</v>
      </c>
      <c r="E9" s="240">
        <v>510</v>
      </c>
      <c r="F9" s="163">
        <v>0</v>
      </c>
      <c r="G9" s="171">
        <f t="shared" si="7"/>
        <v>0</v>
      </c>
      <c r="H9" s="219"/>
      <c r="I9" s="240">
        <v>93</v>
      </c>
      <c r="J9" s="241">
        <v>2614.85</v>
      </c>
      <c r="K9" s="45">
        <f t="shared" si="8"/>
        <v>28.116666666666667</v>
      </c>
      <c r="L9" s="240">
        <v>372.6</v>
      </c>
      <c r="M9" s="280">
        <v>6302.62</v>
      </c>
      <c r="N9" s="45">
        <f t="shared" si="9"/>
        <v>16.915244229736981</v>
      </c>
      <c r="O9" s="44"/>
      <c r="P9" s="171">
        <f t="shared" si="10"/>
        <v>0</v>
      </c>
      <c r="Q9" s="219"/>
      <c r="R9" s="144">
        <v>37.799999999999997</v>
      </c>
      <c r="S9" s="44">
        <v>1797.76</v>
      </c>
      <c r="T9" s="45">
        <f t="shared" si="11"/>
        <v>47.559788359788364</v>
      </c>
      <c r="U9" s="219"/>
      <c r="V9" s="44">
        <v>255</v>
      </c>
      <c r="W9" s="44">
        <v>2349.34</v>
      </c>
      <c r="X9" s="45">
        <f t="shared" si="12"/>
        <v>9.2130980392156872</v>
      </c>
      <c r="Y9" s="219"/>
      <c r="Z9" s="44">
        <v>22</v>
      </c>
      <c r="AA9" s="44">
        <v>592.41999999999996</v>
      </c>
      <c r="AB9" s="171">
        <f t="shared" si="13"/>
        <v>26.928181818181816</v>
      </c>
      <c r="AC9" s="219"/>
      <c r="AD9" s="139">
        <v>1450</v>
      </c>
      <c r="AE9" s="140">
        <v>519.14</v>
      </c>
      <c r="AF9" s="141">
        <f t="shared" si="14"/>
        <v>35.802758620689659</v>
      </c>
      <c r="AG9" s="44">
        <v>1060</v>
      </c>
      <c r="AH9" s="44">
        <v>333.22</v>
      </c>
      <c r="AI9" s="141">
        <f t="shared" si="0"/>
        <v>31.435849056603775</v>
      </c>
      <c r="AJ9" s="142">
        <v>1710</v>
      </c>
      <c r="AK9" s="140">
        <v>528.08000000000004</v>
      </c>
      <c r="AL9" s="148">
        <f t="shared" si="1"/>
        <v>30.881871345029243</v>
      </c>
      <c r="AM9" s="219"/>
      <c r="AN9" s="245">
        <v>16.399999999999999</v>
      </c>
      <c r="AO9" s="281">
        <v>646.33386983536798</v>
      </c>
      <c r="AP9" s="45">
        <f t="shared" si="15"/>
        <v>39.410601819229761</v>
      </c>
      <c r="AQ9" s="140">
        <v>43.4</v>
      </c>
      <c r="AR9" s="248">
        <v>1745.3867984496801</v>
      </c>
      <c r="AS9" s="171">
        <f t="shared" si="16"/>
        <v>40.216285678564056</v>
      </c>
      <c r="AT9" s="219"/>
      <c r="AU9" s="144">
        <v>4.5999999999999996</v>
      </c>
      <c r="AV9" s="44">
        <v>208.34412499999999</v>
      </c>
      <c r="AW9" s="45">
        <f t="shared" si="2"/>
        <v>45.292201086956524</v>
      </c>
      <c r="AX9" s="44">
        <v>59</v>
      </c>
      <c r="AY9" s="44">
        <v>1522.2098557177701</v>
      </c>
      <c r="AZ9" s="171">
        <f t="shared" si="17"/>
        <v>25.800167046063901</v>
      </c>
      <c r="BA9" s="219"/>
      <c r="BB9" s="144">
        <v>16</v>
      </c>
      <c r="BC9" s="44">
        <v>718.43</v>
      </c>
      <c r="BD9" s="45">
        <f t="shared" si="3"/>
        <v>44.901874999999997</v>
      </c>
      <c r="BE9" s="44">
        <v>62</v>
      </c>
      <c r="BF9" s="44">
        <v>2599.29</v>
      </c>
      <c r="BG9" s="171">
        <f t="shared" si="18"/>
        <v>41.924032258064514</v>
      </c>
      <c r="BH9" s="219"/>
      <c r="BI9" s="44">
        <v>1148</v>
      </c>
      <c r="BJ9" s="255">
        <v>7895.1933603673597</v>
      </c>
      <c r="BK9" s="202">
        <f t="shared" si="19"/>
        <v>6.8773461327241812</v>
      </c>
      <c r="BL9" s="219"/>
      <c r="BM9" s="144">
        <v>21</v>
      </c>
      <c r="BN9" s="44">
        <v>280.58</v>
      </c>
      <c r="BO9" s="261">
        <f t="shared" si="20"/>
        <v>13.36095238095238</v>
      </c>
      <c r="BP9" s="144">
        <v>15</v>
      </c>
      <c r="BQ9" s="44">
        <v>199.43</v>
      </c>
      <c r="BR9" s="171">
        <f t="shared" si="21"/>
        <v>13.295333333333334</v>
      </c>
      <c r="BS9" s="144">
        <v>9</v>
      </c>
      <c r="BT9" s="44">
        <v>83.3</v>
      </c>
      <c r="BU9" s="171">
        <f t="shared" si="22"/>
        <v>9.2555555555555546</v>
      </c>
      <c r="BV9" s="144">
        <v>48</v>
      </c>
      <c r="BW9" s="44">
        <v>622.66</v>
      </c>
      <c r="BX9" s="171">
        <f t="shared" si="23"/>
        <v>12.972083333333332</v>
      </c>
      <c r="BY9" s="144">
        <v>26</v>
      </c>
      <c r="BZ9" s="44">
        <v>340.84</v>
      </c>
      <c r="CA9" s="171">
        <f t="shared" si="24"/>
        <v>13.109230769230768</v>
      </c>
      <c r="CB9" s="276"/>
      <c r="CC9" s="44"/>
      <c r="CD9" s="171" t="e">
        <f t="shared" si="25"/>
        <v>#DIV/0!</v>
      </c>
      <c r="CE9" s="219"/>
      <c r="CF9" s="264">
        <v>2</v>
      </c>
      <c r="CG9" s="265">
        <v>30</v>
      </c>
      <c r="CH9" s="208">
        <f t="shared" si="26"/>
        <v>15</v>
      </c>
      <c r="CI9" s="32">
        <v>38.6</v>
      </c>
      <c r="CJ9" s="163">
        <v>325.85000000000002</v>
      </c>
      <c r="CK9" s="45">
        <f t="shared" si="27"/>
        <v>8.4417098445595862</v>
      </c>
      <c r="CL9" s="44">
        <v>48.7</v>
      </c>
      <c r="CM9" s="171">
        <f t="shared" si="28"/>
        <v>1.1995073891625616</v>
      </c>
      <c r="CN9" s="219"/>
      <c r="CO9" s="220">
        <v>1</v>
      </c>
      <c r="CP9" s="221">
        <v>15</v>
      </c>
      <c r="CQ9" s="268">
        <f t="shared" si="29"/>
        <v>15</v>
      </c>
      <c r="CR9" s="163">
        <v>33.200000000000003</v>
      </c>
      <c r="CS9" s="179">
        <v>322.91000000000003</v>
      </c>
      <c r="CT9" s="45">
        <f t="shared" si="30"/>
        <v>9.7262048192771076</v>
      </c>
      <c r="CU9" s="44">
        <v>52.53</v>
      </c>
      <c r="CV9" s="171">
        <f t="shared" si="4"/>
        <v>1.5822289156626506</v>
      </c>
      <c r="CW9" s="219"/>
      <c r="CX9" s="144">
        <v>1.6</v>
      </c>
      <c r="CY9" s="44">
        <v>25</v>
      </c>
      <c r="CZ9" s="45">
        <f t="shared" si="5"/>
        <v>15.625</v>
      </c>
      <c r="DA9" s="32">
        <v>38.4</v>
      </c>
      <c r="DB9" s="44">
        <v>377.42</v>
      </c>
      <c r="DC9" s="45">
        <f t="shared" si="31"/>
        <v>9.8286458333333346</v>
      </c>
      <c r="DD9" s="44">
        <v>55.68</v>
      </c>
      <c r="DE9" s="171">
        <f t="shared" si="32"/>
        <v>1.3919999999999999</v>
      </c>
      <c r="DF9" s="219"/>
      <c r="DG9" s="144">
        <v>15</v>
      </c>
      <c r="DH9" s="44">
        <v>277.02999999999997</v>
      </c>
      <c r="DI9" s="45">
        <f t="shared" si="33"/>
        <v>18.468666666666664</v>
      </c>
      <c r="DJ9" s="44">
        <v>16</v>
      </c>
      <c r="DK9" s="44">
        <v>98.12</v>
      </c>
      <c r="DL9" s="45">
        <f t="shared" si="34"/>
        <v>6.1325000000000003</v>
      </c>
      <c r="DM9" s="44">
        <v>31.06</v>
      </c>
      <c r="DN9" s="171">
        <f t="shared" si="35"/>
        <v>1.0019354838709678</v>
      </c>
      <c r="DO9" s="219"/>
      <c r="DP9" s="144"/>
      <c r="DQ9" s="44"/>
      <c r="DR9" s="45" t="e">
        <f t="shared" si="36"/>
        <v>#DIV/0!</v>
      </c>
      <c r="DS9" s="44"/>
      <c r="DT9" s="44"/>
      <c r="DU9" s="45" t="e">
        <f t="shared" si="37"/>
        <v>#DIV/0!</v>
      </c>
      <c r="DV9" s="44"/>
      <c r="DW9" s="171" t="e">
        <f t="shared" si="38"/>
        <v>#DIV/0!</v>
      </c>
    </row>
    <row r="10" spans="1:127" ht="13.95" customHeight="1">
      <c r="A10" s="12">
        <v>5</v>
      </c>
      <c r="B10" s="144">
        <v>549.79999999999995</v>
      </c>
      <c r="C10" s="278">
        <v>11565.4238554597</v>
      </c>
      <c r="D10" s="45">
        <f t="shared" si="6"/>
        <v>21.035692716369045</v>
      </c>
      <c r="E10" s="44">
        <v>515</v>
      </c>
      <c r="F10" s="44">
        <v>2115.17</v>
      </c>
      <c r="G10" s="171">
        <f t="shared" si="7"/>
        <v>4.1071262135922328</v>
      </c>
      <c r="H10" s="219"/>
      <c r="I10" s="240">
        <v>74.8</v>
      </c>
      <c r="J10" s="241">
        <v>2481.5700000000002</v>
      </c>
      <c r="K10" s="45">
        <f t="shared" si="8"/>
        <v>33.176069518716581</v>
      </c>
      <c r="L10" s="240">
        <v>268</v>
      </c>
      <c r="M10" s="280">
        <v>6491.28</v>
      </c>
      <c r="N10" s="45">
        <f t="shared" si="9"/>
        <v>24.221194029850746</v>
      </c>
      <c r="O10" s="44"/>
      <c r="P10" s="171">
        <f t="shared" si="10"/>
        <v>0</v>
      </c>
      <c r="Q10" s="219"/>
      <c r="R10" s="144">
        <v>49</v>
      </c>
      <c r="S10" s="44">
        <v>3473.5</v>
      </c>
      <c r="T10" s="45">
        <f t="shared" si="11"/>
        <v>70.887755102040813</v>
      </c>
      <c r="U10" s="219"/>
      <c r="V10" s="44">
        <v>255</v>
      </c>
      <c r="W10" s="44">
        <v>2336.37</v>
      </c>
      <c r="X10" s="45">
        <f t="shared" si="12"/>
        <v>9.1622352941176466</v>
      </c>
      <c r="Y10" s="219"/>
      <c r="Z10" s="44">
        <v>22</v>
      </c>
      <c r="AA10" s="44">
        <v>569.77</v>
      </c>
      <c r="AB10" s="171">
        <f t="shared" si="13"/>
        <v>25.898636363636363</v>
      </c>
      <c r="AC10" s="219"/>
      <c r="AD10" s="139">
        <v>1392</v>
      </c>
      <c r="AE10" s="140">
        <v>479.76</v>
      </c>
      <c r="AF10" s="141">
        <f t="shared" si="14"/>
        <v>34.46551724137931</v>
      </c>
      <c r="AG10" s="44">
        <v>1060</v>
      </c>
      <c r="AH10" s="44">
        <v>348.78</v>
      </c>
      <c r="AI10" s="141">
        <f t="shared" si="0"/>
        <v>32.903773584905657</v>
      </c>
      <c r="AJ10" s="142">
        <v>1350</v>
      </c>
      <c r="AK10" s="140">
        <v>434.92</v>
      </c>
      <c r="AL10" s="148">
        <f t="shared" si="1"/>
        <v>32.216296296296299</v>
      </c>
      <c r="AM10" s="219"/>
      <c r="AN10" s="245">
        <v>21.2</v>
      </c>
      <c r="AO10" s="281">
        <v>593.20731514436397</v>
      </c>
      <c r="AP10" s="45">
        <f t="shared" si="15"/>
        <v>27.981477129451132</v>
      </c>
      <c r="AQ10" s="140">
        <v>43.8</v>
      </c>
      <c r="AR10" s="248">
        <v>1720.25003235037</v>
      </c>
      <c r="AS10" s="171">
        <f t="shared" si="16"/>
        <v>39.275114893844069</v>
      </c>
      <c r="AT10" s="219"/>
      <c r="AU10" s="144">
        <v>9</v>
      </c>
      <c r="AV10" s="44">
        <v>284.89122204373899</v>
      </c>
      <c r="AW10" s="45">
        <f t="shared" si="2"/>
        <v>31.654580227082111</v>
      </c>
      <c r="AX10" s="44">
        <v>52</v>
      </c>
      <c r="AY10" s="44">
        <v>2498.9829862915699</v>
      </c>
      <c r="AZ10" s="171">
        <f t="shared" si="17"/>
        <v>48.057365120991726</v>
      </c>
      <c r="BA10" s="219"/>
      <c r="BB10" s="144">
        <v>16</v>
      </c>
      <c r="BC10" s="44">
        <v>719.77</v>
      </c>
      <c r="BD10" s="45">
        <f t="shared" si="3"/>
        <v>44.985624999999999</v>
      </c>
      <c r="BE10" s="44">
        <v>64</v>
      </c>
      <c r="BF10" s="44">
        <v>2776.35</v>
      </c>
      <c r="BG10" s="171">
        <f t="shared" si="18"/>
        <v>43.380468749999999</v>
      </c>
      <c r="BH10" s="219"/>
      <c r="BI10" s="44">
        <v>1148</v>
      </c>
      <c r="BJ10" s="255">
        <v>7869.7862388521398</v>
      </c>
      <c r="BK10" s="202">
        <f t="shared" si="19"/>
        <v>6.8552144937736408</v>
      </c>
      <c r="BL10" s="219"/>
      <c r="BM10" s="144">
        <v>15</v>
      </c>
      <c r="BN10" s="44">
        <v>189.17</v>
      </c>
      <c r="BO10" s="261">
        <f t="shared" si="20"/>
        <v>12.611333333333333</v>
      </c>
      <c r="BP10" s="144">
        <v>14</v>
      </c>
      <c r="BQ10" s="44">
        <v>174.89</v>
      </c>
      <c r="BR10" s="171">
        <f t="shared" si="21"/>
        <v>12.492142857142856</v>
      </c>
      <c r="BS10" s="144">
        <v>6</v>
      </c>
      <c r="BT10" s="44">
        <v>77.78</v>
      </c>
      <c r="BU10" s="171">
        <f t="shared" si="22"/>
        <v>12.963333333333333</v>
      </c>
      <c r="BV10" s="144">
        <v>44</v>
      </c>
      <c r="BW10" s="44">
        <v>572</v>
      </c>
      <c r="BX10" s="171">
        <f t="shared" si="23"/>
        <v>13</v>
      </c>
      <c r="BY10" s="144">
        <v>25</v>
      </c>
      <c r="BZ10" s="44">
        <v>324.52</v>
      </c>
      <c r="CA10" s="171">
        <f t="shared" si="24"/>
        <v>12.980799999999999</v>
      </c>
      <c r="CB10" s="276"/>
      <c r="CC10" s="44"/>
      <c r="CD10" s="171" t="e">
        <f t="shared" si="25"/>
        <v>#DIV/0!</v>
      </c>
      <c r="CE10" s="219"/>
      <c r="CF10" s="264">
        <v>2.6</v>
      </c>
      <c r="CG10" s="265">
        <v>39</v>
      </c>
      <c r="CH10" s="208">
        <f t="shared" si="26"/>
        <v>15</v>
      </c>
      <c r="CI10" s="32">
        <v>38.6</v>
      </c>
      <c r="CJ10" s="44">
        <v>322.55</v>
      </c>
      <c r="CK10" s="45">
        <f t="shared" si="27"/>
        <v>8.3562176165803113</v>
      </c>
      <c r="CL10" s="44">
        <v>47.34</v>
      </c>
      <c r="CM10" s="171">
        <f t="shared" si="28"/>
        <v>1.1490291262135923</v>
      </c>
      <c r="CN10" s="219"/>
      <c r="CO10" s="220">
        <v>1.4</v>
      </c>
      <c r="CP10" s="221">
        <v>22</v>
      </c>
      <c r="CQ10" s="268">
        <f t="shared" si="29"/>
        <v>15.714285714285715</v>
      </c>
      <c r="CR10" s="163">
        <v>33.200000000000003</v>
      </c>
      <c r="CS10" s="179">
        <v>308.88</v>
      </c>
      <c r="CT10" s="45">
        <f t="shared" si="30"/>
        <v>9.3036144578313245</v>
      </c>
      <c r="CU10" s="44">
        <v>52.53</v>
      </c>
      <c r="CV10" s="171">
        <f t="shared" si="4"/>
        <v>1.5822289156626506</v>
      </c>
      <c r="CW10" s="219"/>
      <c r="CX10" s="144">
        <v>1.6</v>
      </c>
      <c r="CY10" s="44">
        <v>25</v>
      </c>
      <c r="CZ10" s="45">
        <f t="shared" si="5"/>
        <v>15.625</v>
      </c>
      <c r="DA10" s="32">
        <v>38.4</v>
      </c>
      <c r="DB10" s="44">
        <v>438.3</v>
      </c>
      <c r="DC10" s="45">
        <f t="shared" si="31"/>
        <v>11.4140625</v>
      </c>
      <c r="DD10" s="44">
        <v>58.25</v>
      </c>
      <c r="DE10" s="171">
        <f t="shared" si="32"/>
        <v>1.45625</v>
      </c>
      <c r="DF10" s="219"/>
      <c r="DG10" s="144">
        <v>16</v>
      </c>
      <c r="DH10" s="44">
        <v>412.47</v>
      </c>
      <c r="DI10" s="45">
        <f t="shared" si="33"/>
        <v>25.779375000000002</v>
      </c>
      <c r="DJ10" s="44">
        <v>16</v>
      </c>
      <c r="DK10" s="44">
        <v>98.77</v>
      </c>
      <c r="DL10" s="45">
        <f t="shared" si="34"/>
        <v>6.1731249999999998</v>
      </c>
      <c r="DM10" s="44">
        <v>33.630000000000003</v>
      </c>
      <c r="DN10" s="171">
        <f t="shared" si="35"/>
        <v>1.0509375000000001</v>
      </c>
      <c r="DO10" s="219"/>
      <c r="DP10" s="144"/>
      <c r="DQ10" s="44"/>
      <c r="DR10" s="45" t="e">
        <f t="shared" si="36"/>
        <v>#DIV/0!</v>
      </c>
      <c r="DS10" s="44"/>
      <c r="DT10" s="44"/>
      <c r="DU10" s="45" t="e">
        <f t="shared" si="37"/>
        <v>#DIV/0!</v>
      </c>
      <c r="DV10" s="44"/>
      <c r="DW10" s="171" t="e">
        <f t="shared" si="38"/>
        <v>#DIV/0!</v>
      </c>
    </row>
    <row r="11" spans="1:127" ht="13.95" customHeight="1">
      <c r="A11" s="12">
        <v>6</v>
      </c>
      <c r="B11" s="144">
        <v>552.79999999999995</v>
      </c>
      <c r="C11" s="279">
        <v>11534.1698523042</v>
      </c>
      <c r="D11" s="45">
        <f t="shared" si="6"/>
        <v>20.864996114877354</v>
      </c>
      <c r="E11" s="44">
        <v>518</v>
      </c>
      <c r="F11" s="44">
        <v>1608.8</v>
      </c>
      <c r="G11" s="171">
        <f t="shared" si="7"/>
        <v>3.1057915057915055</v>
      </c>
      <c r="H11" s="219"/>
      <c r="I11" s="240">
        <v>68</v>
      </c>
      <c r="J11" s="241">
        <v>2521.19</v>
      </c>
      <c r="K11" s="45">
        <f t="shared" si="8"/>
        <v>37.076323529411766</v>
      </c>
      <c r="L11" s="240">
        <v>271</v>
      </c>
      <c r="M11" s="44">
        <v>6536.69</v>
      </c>
      <c r="N11" s="45">
        <f t="shared" si="9"/>
        <v>24.120627306273061</v>
      </c>
      <c r="O11" s="44"/>
      <c r="P11" s="171">
        <f t="shared" si="10"/>
        <v>0</v>
      </c>
      <c r="Q11" s="219"/>
      <c r="R11" s="144">
        <v>53.6</v>
      </c>
      <c r="S11" s="44">
        <v>2741.46</v>
      </c>
      <c r="T11" s="45">
        <f t="shared" si="11"/>
        <v>51.146641791044779</v>
      </c>
      <c r="U11" s="219"/>
      <c r="V11" s="44">
        <v>245</v>
      </c>
      <c r="W11" s="44">
        <v>2325.23</v>
      </c>
      <c r="X11" s="45">
        <f t="shared" si="12"/>
        <v>9.4907346938775508</v>
      </c>
      <c r="Y11" s="219"/>
      <c r="Z11" s="44">
        <v>22</v>
      </c>
      <c r="AA11" s="44">
        <v>1041.68</v>
      </c>
      <c r="AB11" s="171">
        <f t="shared" si="13"/>
        <v>47.349090909090911</v>
      </c>
      <c r="AC11" s="219"/>
      <c r="AD11" s="139">
        <v>1392</v>
      </c>
      <c r="AE11" s="140">
        <v>440.89</v>
      </c>
      <c r="AF11" s="141">
        <f t="shared" si="14"/>
        <v>31.673132183908042</v>
      </c>
      <c r="AG11" s="44">
        <v>1060</v>
      </c>
      <c r="AH11" s="44">
        <v>336.96</v>
      </c>
      <c r="AI11" s="141">
        <f t="shared" si="0"/>
        <v>31.788679245283021</v>
      </c>
      <c r="AJ11" s="142">
        <v>1350</v>
      </c>
      <c r="AK11" s="140">
        <v>421.54</v>
      </c>
      <c r="AL11" s="148">
        <f t="shared" si="1"/>
        <v>31.22518518518519</v>
      </c>
      <c r="AM11" s="219"/>
      <c r="AN11" s="245">
        <v>23</v>
      </c>
      <c r="AO11" s="281">
        <v>761.32807719086998</v>
      </c>
      <c r="AP11" s="45">
        <f t="shared" si="15"/>
        <v>33.101220747429132</v>
      </c>
      <c r="AQ11" s="140">
        <v>41.8</v>
      </c>
      <c r="AR11" s="249">
        <v>1671.8716335022</v>
      </c>
      <c r="AS11" s="171">
        <f t="shared" si="16"/>
        <v>39.996929031153115</v>
      </c>
      <c r="AT11" s="219"/>
      <c r="AU11" s="144">
        <v>8.8000000000000007</v>
      </c>
      <c r="AV11" s="44">
        <v>379.22</v>
      </c>
      <c r="AW11" s="45">
        <f t="shared" si="2"/>
        <v>43.093181818181819</v>
      </c>
      <c r="AX11" s="44">
        <v>45</v>
      </c>
      <c r="AY11" s="44">
        <v>2889.3955216853301</v>
      </c>
      <c r="AZ11" s="171">
        <f t="shared" si="17"/>
        <v>64.208789370785112</v>
      </c>
      <c r="BA11" s="219"/>
      <c r="BB11" s="144">
        <v>20</v>
      </c>
      <c r="BC11" s="44">
        <v>923.48</v>
      </c>
      <c r="BD11" s="45">
        <f t="shared" si="3"/>
        <v>46.173999999999999</v>
      </c>
      <c r="BE11" s="44">
        <v>60</v>
      </c>
      <c r="BF11" s="44">
        <v>2595.1</v>
      </c>
      <c r="BG11" s="171">
        <f t="shared" si="18"/>
        <v>43.251666666666665</v>
      </c>
      <c r="BH11" s="219"/>
      <c r="BI11" s="44">
        <v>1141</v>
      </c>
      <c r="BJ11" s="255">
        <v>7767.6582020732203</v>
      </c>
      <c r="BK11" s="202">
        <f t="shared" si="19"/>
        <v>6.8077635425707452</v>
      </c>
      <c r="BL11" s="219"/>
      <c r="BM11" s="144">
        <v>16</v>
      </c>
      <c r="BN11" s="44">
        <v>196.5</v>
      </c>
      <c r="BO11" s="261">
        <f t="shared" si="20"/>
        <v>12.28125</v>
      </c>
      <c r="BP11" s="144">
        <v>14</v>
      </c>
      <c r="BQ11" s="44">
        <v>164.28</v>
      </c>
      <c r="BR11" s="171">
        <f t="shared" si="21"/>
        <v>11.734285714285715</v>
      </c>
      <c r="BS11" s="144">
        <v>4</v>
      </c>
      <c r="BT11" s="44">
        <v>45.97</v>
      </c>
      <c r="BU11" s="171">
        <f t="shared" si="22"/>
        <v>11.4925</v>
      </c>
      <c r="BV11" s="144">
        <v>40</v>
      </c>
      <c r="BW11" s="44">
        <v>510</v>
      </c>
      <c r="BX11" s="171">
        <f t="shared" si="23"/>
        <v>12.75</v>
      </c>
      <c r="BY11" s="144">
        <v>26</v>
      </c>
      <c r="BZ11" s="44">
        <v>357.6</v>
      </c>
      <c r="CA11" s="171">
        <f t="shared" si="24"/>
        <v>13.753846153846155</v>
      </c>
      <c r="CB11" s="276"/>
      <c r="CC11" s="44"/>
      <c r="CD11" s="171" t="e">
        <f t="shared" si="25"/>
        <v>#DIV/0!</v>
      </c>
      <c r="CE11" s="219"/>
      <c r="CF11" s="264">
        <v>2.6</v>
      </c>
      <c r="CG11" s="265">
        <v>39</v>
      </c>
      <c r="CH11" s="208">
        <f t="shared" si="26"/>
        <v>15</v>
      </c>
      <c r="CI11" s="32">
        <v>38.6</v>
      </c>
      <c r="CJ11" s="44">
        <v>328.47</v>
      </c>
      <c r="CK11" s="45">
        <f t="shared" si="27"/>
        <v>8.5095854922279806</v>
      </c>
      <c r="CL11" s="44">
        <v>50.24</v>
      </c>
      <c r="CM11" s="171">
        <f t="shared" si="28"/>
        <v>1.2194174757281553</v>
      </c>
      <c r="CN11" s="219"/>
      <c r="CO11" s="220">
        <v>2.6</v>
      </c>
      <c r="CP11" s="221">
        <v>38</v>
      </c>
      <c r="CQ11" s="268">
        <f t="shared" si="29"/>
        <v>14.615384615384615</v>
      </c>
      <c r="CR11" s="163">
        <v>33.200000000000003</v>
      </c>
      <c r="CS11" s="179">
        <v>340.23</v>
      </c>
      <c r="CT11" s="45">
        <f t="shared" si="30"/>
        <v>10.247891566265061</v>
      </c>
      <c r="CU11" s="44">
        <v>52.53</v>
      </c>
      <c r="CV11" s="171">
        <f t="shared" si="4"/>
        <v>1.5822289156626506</v>
      </c>
      <c r="CW11" s="219"/>
      <c r="CX11" s="144">
        <v>1.6</v>
      </c>
      <c r="CY11" s="44">
        <v>25</v>
      </c>
      <c r="CZ11" s="45">
        <f t="shared" si="5"/>
        <v>15.625</v>
      </c>
      <c r="DA11" s="32">
        <v>39</v>
      </c>
      <c r="DB11" s="44">
        <v>415.3</v>
      </c>
      <c r="DC11" s="45">
        <f t="shared" si="31"/>
        <v>10.648717948717948</v>
      </c>
      <c r="DD11" s="44">
        <v>72.88</v>
      </c>
      <c r="DE11" s="171">
        <f t="shared" si="32"/>
        <v>1.7950738916256155</v>
      </c>
      <c r="DF11" s="219"/>
      <c r="DG11" s="144">
        <v>16</v>
      </c>
      <c r="DH11" s="44">
        <v>452.35</v>
      </c>
      <c r="DI11" s="45">
        <f t="shared" si="33"/>
        <v>28.271875000000001</v>
      </c>
      <c r="DJ11" s="44">
        <v>16</v>
      </c>
      <c r="DK11" s="44">
        <v>103.57</v>
      </c>
      <c r="DL11" s="45">
        <f t="shared" si="34"/>
        <v>6.4731249999999996</v>
      </c>
      <c r="DM11" s="44">
        <v>38.53</v>
      </c>
      <c r="DN11" s="171">
        <f t="shared" si="35"/>
        <v>1.2040625</v>
      </c>
      <c r="DO11" s="219"/>
      <c r="DP11" s="144"/>
      <c r="DQ11" s="44"/>
      <c r="DR11" s="45" t="e">
        <f t="shared" si="36"/>
        <v>#DIV/0!</v>
      </c>
      <c r="DS11" s="44"/>
      <c r="DT11" s="44"/>
      <c r="DU11" s="45" t="e">
        <f t="shared" si="37"/>
        <v>#DIV/0!</v>
      </c>
      <c r="DV11" s="44"/>
      <c r="DW11" s="171" t="e">
        <f t="shared" si="38"/>
        <v>#DIV/0!</v>
      </c>
    </row>
    <row r="12" spans="1:127" ht="13.95" customHeight="1">
      <c r="A12" s="12">
        <v>7</v>
      </c>
      <c r="B12" s="144">
        <v>554.79999999999995</v>
      </c>
      <c r="C12" s="44">
        <v>11631.7910708451</v>
      </c>
      <c r="D12" s="45">
        <f t="shared" si="6"/>
        <v>20.965737330290377</v>
      </c>
      <c r="E12" s="44">
        <v>520</v>
      </c>
      <c r="F12" s="44">
        <v>974.87</v>
      </c>
      <c r="G12" s="171">
        <f t="shared" si="7"/>
        <v>1.8747499999999999</v>
      </c>
      <c r="H12" s="219"/>
      <c r="I12" s="240">
        <v>77.599999999999994</v>
      </c>
      <c r="J12" s="241">
        <v>2659.4</v>
      </c>
      <c r="K12" s="45">
        <f t="shared" si="8"/>
        <v>34.270618556701038</v>
      </c>
      <c r="L12" s="240">
        <v>269</v>
      </c>
      <c r="M12" s="44">
        <v>6809.86</v>
      </c>
      <c r="N12" s="45">
        <f t="shared" si="9"/>
        <v>25.31546468401487</v>
      </c>
      <c r="O12" s="44">
        <v>833.9</v>
      </c>
      <c r="P12" s="171">
        <f t="shared" si="10"/>
        <v>2.4059434506635888</v>
      </c>
      <c r="Q12" s="219"/>
      <c r="R12" s="144">
        <v>52</v>
      </c>
      <c r="S12" s="44">
        <v>2707.42</v>
      </c>
      <c r="T12" s="45">
        <f t="shared" si="11"/>
        <v>52.065769230769234</v>
      </c>
      <c r="U12" s="219"/>
      <c r="V12" s="44">
        <v>249</v>
      </c>
      <c r="W12" s="44">
        <v>2369.66</v>
      </c>
      <c r="X12" s="45">
        <f t="shared" si="12"/>
        <v>9.5167068273092372</v>
      </c>
      <c r="Y12" s="219"/>
      <c r="Z12" s="44">
        <v>22</v>
      </c>
      <c r="AA12" s="44">
        <v>553.4</v>
      </c>
      <c r="AB12" s="171">
        <f t="shared" si="13"/>
        <v>25.154545454545453</v>
      </c>
      <c r="AC12" s="219"/>
      <c r="AD12" s="144">
        <v>1392</v>
      </c>
      <c r="AE12" s="44">
        <v>464.9</v>
      </c>
      <c r="AF12" s="141">
        <f t="shared" si="14"/>
        <v>33.397988505747122</v>
      </c>
      <c r="AG12" s="44">
        <v>1007</v>
      </c>
      <c r="AH12" s="44">
        <v>317.05</v>
      </c>
      <c r="AI12" s="141">
        <f t="shared" si="0"/>
        <v>31.484607745779549</v>
      </c>
      <c r="AJ12" s="142">
        <v>1350</v>
      </c>
      <c r="AK12" s="44">
        <v>406.9</v>
      </c>
      <c r="AL12" s="148">
        <f t="shared" si="1"/>
        <v>30.140740740740739</v>
      </c>
      <c r="AM12" s="219"/>
      <c r="AN12" s="245">
        <v>21.8</v>
      </c>
      <c r="AO12" s="281">
        <v>626.754303805154</v>
      </c>
      <c r="AP12" s="45">
        <f t="shared" si="15"/>
        <v>28.750197422254768</v>
      </c>
      <c r="AQ12" s="140">
        <v>41</v>
      </c>
      <c r="AR12" s="249">
        <v>1735.7319624285301</v>
      </c>
      <c r="AS12" s="171">
        <f t="shared" si="16"/>
        <v>42.334925912890981</v>
      </c>
      <c r="AT12" s="219"/>
      <c r="AU12" s="144">
        <v>11.8</v>
      </c>
      <c r="AV12" s="44">
        <v>501.40310218237698</v>
      </c>
      <c r="AW12" s="45">
        <f t="shared" si="2"/>
        <v>42.491788320540422</v>
      </c>
      <c r="AX12" s="44">
        <v>44</v>
      </c>
      <c r="AY12" s="44">
        <v>2923.81578159633</v>
      </c>
      <c r="AZ12" s="171">
        <f t="shared" si="17"/>
        <v>66.450358672643858</v>
      </c>
      <c r="BA12" s="219"/>
      <c r="BB12" s="144">
        <v>16</v>
      </c>
      <c r="BC12" s="44">
        <v>760.54</v>
      </c>
      <c r="BD12" s="45">
        <f t="shared" si="3"/>
        <v>47.533749999999998</v>
      </c>
      <c r="BE12" s="44">
        <v>55</v>
      </c>
      <c r="BF12" s="44">
        <v>2376.04</v>
      </c>
      <c r="BG12" s="171">
        <f t="shared" si="18"/>
        <v>43.200727272727271</v>
      </c>
      <c r="BH12" s="219"/>
      <c r="BI12" s="44">
        <v>1142</v>
      </c>
      <c r="BJ12" s="248">
        <v>7849.1907043381998</v>
      </c>
      <c r="BK12" s="202">
        <f t="shared" si="19"/>
        <v>6.8731967638688261</v>
      </c>
      <c r="BL12" s="219"/>
      <c r="BM12" s="144">
        <v>16</v>
      </c>
      <c r="BN12" s="44">
        <v>200.4</v>
      </c>
      <c r="BO12" s="261">
        <f t="shared" si="20"/>
        <v>12.525</v>
      </c>
      <c r="BP12" s="144">
        <v>18</v>
      </c>
      <c r="BQ12" s="44">
        <v>239.74</v>
      </c>
      <c r="BR12" s="171">
        <f t="shared" si="21"/>
        <v>13.318888888888889</v>
      </c>
      <c r="BS12" s="144">
        <v>19</v>
      </c>
      <c r="BT12" s="44">
        <v>198.04</v>
      </c>
      <c r="BU12" s="171">
        <f t="shared" si="22"/>
        <v>10.423157894736841</v>
      </c>
      <c r="BV12" s="144">
        <v>31</v>
      </c>
      <c r="BW12" s="44">
        <v>418.91</v>
      </c>
      <c r="BX12" s="171">
        <f t="shared" si="23"/>
        <v>13.513225806451613</v>
      </c>
      <c r="BY12" s="144">
        <v>24</v>
      </c>
      <c r="BZ12" s="44">
        <v>318.48</v>
      </c>
      <c r="CA12" s="171">
        <f t="shared" si="24"/>
        <v>13.270000000000001</v>
      </c>
      <c r="CB12" s="32">
        <v>31</v>
      </c>
      <c r="CC12" s="44">
        <v>456</v>
      </c>
      <c r="CD12" s="171">
        <f t="shared" si="25"/>
        <v>14.709677419354838</v>
      </c>
      <c r="CE12" s="219"/>
      <c r="CF12" s="264">
        <v>2.6</v>
      </c>
      <c r="CG12" s="265">
        <v>39</v>
      </c>
      <c r="CH12" s="208">
        <f t="shared" si="26"/>
        <v>15</v>
      </c>
      <c r="CI12" s="32">
        <v>38.6</v>
      </c>
      <c r="CJ12" s="44">
        <v>343.36</v>
      </c>
      <c r="CK12" s="45">
        <f t="shared" si="27"/>
        <v>8.8953367875647675</v>
      </c>
      <c r="CL12" s="44">
        <v>47.34</v>
      </c>
      <c r="CM12" s="171">
        <f t="shared" si="28"/>
        <v>1.1490291262135923</v>
      </c>
      <c r="CN12" s="219"/>
      <c r="CO12" s="220">
        <v>1.4</v>
      </c>
      <c r="CP12" s="221">
        <v>22</v>
      </c>
      <c r="CQ12" s="268">
        <f t="shared" si="29"/>
        <v>15.714285714285715</v>
      </c>
      <c r="CR12" s="44">
        <v>34</v>
      </c>
      <c r="CS12" s="179">
        <v>335.36</v>
      </c>
      <c r="CT12" s="45">
        <f t="shared" si="30"/>
        <v>9.8635294117647057</v>
      </c>
      <c r="CU12" s="44">
        <v>52.53</v>
      </c>
      <c r="CV12" s="171">
        <f t="shared" si="4"/>
        <v>1.5449999999999999</v>
      </c>
      <c r="CW12" s="219"/>
      <c r="CX12" s="144">
        <v>1.6</v>
      </c>
      <c r="CY12" s="44">
        <v>25</v>
      </c>
      <c r="CZ12" s="45">
        <f t="shared" si="5"/>
        <v>15.625</v>
      </c>
      <c r="DA12" s="32">
        <v>39</v>
      </c>
      <c r="DB12" s="44">
        <v>367.12</v>
      </c>
      <c r="DC12" s="45">
        <f t="shared" si="31"/>
        <v>9.413333333333334</v>
      </c>
      <c r="DD12" s="44">
        <v>68</v>
      </c>
      <c r="DE12" s="171">
        <f t="shared" si="32"/>
        <v>1.6748768472906403</v>
      </c>
      <c r="DF12" s="219"/>
      <c r="DG12" s="144">
        <v>13</v>
      </c>
      <c r="DH12" s="44">
        <v>436.53</v>
      </c>
      <c r="DI12" s="45">
        <f t="shared" si="33"/>
        <v>33.579230769230769</v>
      </c>
      <c r="DJ12" s="44">
        <v>18.399999999999999</v>
      </c>
      <c r="DK12" s="44">
        <v>96.78</v>
      </c>
      <c r="DL12" s="45">
        <f t="shared" si="34"/>
        <v>5.2597826086956525</v>
      </c>
      <c r="DM12" s="44">
        <v>39.700000000000003</v>
      </c>
      <c r="DN12" s="171">
        <f t="shared" si="35"/>
        <v>1.2643312101910829</v>
      </c>
      <c r="DO12" s="219"/>
      <c r="DP12" s="144"/>
      <c r="DQ12" s="44"/>
      <c r="DR12" s="45" t="e">
        <f t="shared" si="36"/>
        <v>#DIV/0!</v>
      </c>
      <c r="DS12" s="44"/>
      <c r="DT12" s="44"/>
      <c r="DU12" s="45" t="e">
        <f t="shared" si="37"/>
        <v>#DIV/0!</v>
      </c>
      <c r="DV12" s="44"/>
      <c r="DW12" s="171" t="e">
        <f t="shared" si="38"/>
        <v>#DIV/0!</v>
      </c>
    </row>
    <row r="13" spans="1:127" ht="13.95" customHeight="1">
      <c r="A13" s="12">
        <v>8</v>
      </c>
      <c r="B13" s="144">
        <v>557.79999999999995</v>
      </c>
      <c r="C13" s="44">
        <v>11864.147772199</v>
      </c>
      <c r="D13" s="45">
        <f t="shared" si="6"/>
        <v>21.269537060234853</v>
      </c>
      <c r="E13" s="44">
        <v>523</v>
      </c>
      <c r="F13" s="44">
        <v>3929.47</v>
      </c>
      <c r="G13" s="171">
        <f t="shared" si="7"/>
        <v>7.5133269598470358</v>
      </c>
      <c r="H13" s="219"/>
      <c r="I13" s="240">
        <v>76.599999999999994</v>
      </c>
      <c r="J13" s="241">
        <v>2716.01</v>
      </c>
      <c r="K13" s="45">
        <f t="shared" si="8"/>
        <v>35.457049608355099</v>
      </c>
      <c r="L13" s="240">
        <v>274.39999999999998</v>
      </c>
      <c r="M13" s="44">
        <v>6430.03</v>
      </c>
      <c r="N13" s="45">
        <f t="shared" si="9"/>
        <v>23.433053935860059</v>
      </c>
      <c r="O13" s="44"/>
      <c r="P13" s="171">
        <f t="shared" si="10"/>
        <v>0</v>
      </c>
      <c r="Q13" s="219"/>
      <c r="R13" s="144">
        <v>51.4</v>
      </c>
      <c r="S13" s="44">
        <v>2939.57</v>
      </c>
      <c r="T13" s="45">
        <f t="shared" si="11"/>
        <v>57.190077821011677</v>
      </c>
      <c r="U13" s="219"/>
      <c r="V13" s="44">
        <v>249</v>
      </c>
      <c r="W13" s="44">
        <v>2409.48</v>
      </c>
      <c r="X13" s="45">
        <f t="shared" si="12"/>
        <v>9.6766265060240961</v>
      </c>
      <c r="Y13" s="219"/>
      <c r="Z13" s="44">
        <v>22</v>
      </c>
      <c r="AA13" s="44">
        <v>688.08</v>
      </c>
      <c r="AB13" s="171">
        <f t="shared" si="13"/>
        <v>31.276363636363637</v>
      </c>
      <c r="AC13" s="219"/>
      <c r="AD13" s="144">
        <v>1508</v>
      </c>
      <c r="AE13" s="44">
        <v>504.4</v>
      </c>
      <c r="AF13" s="141">
        <f t="shared" si="14"/>
        <v>33.448275862068968</v>
      </c>
      <c r="AG13" s="44">
        <v>1113</v>
      </c>
      <c r="AH13" s="44">
        <v>381.06</v>
      </c>
      <c r="AI13" s="141">
        <f t="shared" si="0"/>
        <v>34.237196765498652</v>
      </c>
      <c r="AJ13" s="44">
        <v>1665</v>
      </c>
      <c r="AK13" s="44">
        <v>557.85</v>
      </c>
      <c r="AL13" s="148">
        <f t="shared" si="1"/>
        <v>33.50450450450451</v>
      </c>
      <c r="AM13" s="219"/>
      <c r="AN13" s="144">
        <v>12.2</v>
      </c>
      <c r="AO13" s="248">
        <v>649.621326782393</v>
      </c>
      <c r="AP13" s="45">
        <f t="shared" si="15"/>
        <v>53.247649736261721</v>
      </c>
      <c r="AQ13" s="140">
        <v>41</v>
      </c>
      <c r="AR13" s="249">
        <v>1768.0541869149999</v>
      </c>
      <c r="AS13" s="171">
        <f t="shared" si="16"/>
        <v>43.123272851585362</v>
      </c>
      <c r="AT13" s="219"/>
      <c r="AU13" s="144">
        <v>7</v>
      </c>
      <c r="AV13" s="44">
        <v>375.70643306072998</v>
      </c>
      <c r="AW13" s="45">
        <f t="shared" si="2"/>
        <v>53.67234758010428</v>
      </c>
      <c r="AX13" s="44">
        <v>59</v>
      </c>
      <c r="AY13" s="44">
        <v>3095.0276524917399</v>
      </c>
      <c r="AZ13" s="171">
        <f t="shared" si="17"/>
        <v>52.458095804944747</v>
      </c>
      <c r="BA13" s="219"/>
      <c r="BB13" s="144">
        <v>13</v>
      </c>
      <c r="BC13" s="44">
        <v>636.26</v>
      </c>
      <c r="BD13" s="45">
        <f t="shared" si="3"/>
        <v>48.943076923076923</v>
      </c>
      <c r="BE13" s="44">
        <v>64</v>
      </c>
      <c r="BF13" s="44">
        <v>2897.4</v>
      </c>
      <c r="BG13" s="171">
        <f t="shared" si="18"/>
        <v>45.271875000000001</v>
      </c>
      <c r="BH13" s="219"/>
      <c r="BI13" s="44">
        <v>1139</v>
      </c>
      <c r="BJ13" s="248">
        <v>8056.53685929522</v>
      </c>
      <c r="BK13" s="202">
        <f t="shared" si="19"/>
        <v>7.0733422820853553</v>
      </c>
      <c r="BL13" s="219"/>
      <c r="BM13" s="144">
        <v>16</v>
      </c>
      <c r="BN13" s="44">
        <v>207.41</v>
      </c>
      <c r="BO13" s="261">
        <f t="shared" si="20"/>
        <v>12.963125</v>
      </c>
      <c r="BP13" s="144">
        <v>14</v>
      </c>
      <c r="BQ13" s="44">
        <v>175</v>
      </c>
      <c r="BR13" s="171">
        <f t="shared" si="21"/>
        <v>12.5</v>
      </c>
      <c r="BS13" s="144">
        <v>22</v>
      </c>
      <c r="BT13" s="44">
        <v>265.27999999999997</v>
      </c>
      <c r="BU13" s="171">
        <f t="shared" si="22"/>
        <v>12.058181818181817</v>
      </c>
      <c r="BV13" s="144">
        <v>31</v>
      </c>
      <c r="BW13" s="44">
        <v>394</v>
      </c>
      <c r="BX13" s="171">
        <f t="shared" si="23"/>
        <v>12.709677419354838</v>
      </c>
      <c r="BY13" s="144">
        <v>21</v>
      </c>
      <c r="BZ13" s="44">
        <v>291.66000000000003</v>
      </c>
      <c r="CA13" s="171">
        <f t="shared" si="24"/>
        <v>13.88857142857143</v>
      </c>
      <c r="CB13" s="32">
        <v>31</v>
      </c>
      <c r="CC13" s="44">
        <v>377</v>
      </c>
      <c r="CD13" s="171">
        <f t="shared" si="25"/>
        <v>12.161290322580646</v>
      </c>
      <c r="CE13" s="219"/>
      <c r="CF13" s="264">
        <v>2.6</v>
      </c>
      <c r="CG13" s="265">
        <v>39</v>
      </c>
      <c r="CH13" s="208">
        <f t="shared" si="26"/>
        <v>15</v>
      </c>
      <c r="CI13" s="32">
        <v>38.6</v>
      </c>
      <c r="CJ13" s="44">
        <v>338.08</v>
      </c>
      <c r="CK13" s="45">
        <f t="shared" si="27"/>
        <v>8.7585492227979262</v>
      </c>
      <c r="CL13" s="44">
        <v>45.97</v>
      </c>
      <c r="CM13" s="171">
        <f t="shared" si="28"/>
        <v>1.115776699029126</v>
      </c>
      <c r="CN13" s="219"/>
      <c r="CO13" s="220">
        <v>1</v>
      </c>
      <c r="CP13" s="221">
        <v>15</v>
      </c>
      <c r="CQ13" s="268">
        <f t="shared" si="29"/>
        <v>15</v>
      </c>
      <c r="CR13" s="44">
        <v>34.799999999999997</v>
      </c>
      <c r="CS13" s="179">
        <v>342.58</v>
      </c>
      <c r="CT13" s="45">
        <f t="shared" si="30"/>
        <v>9.8442528735632191</v>
      </c>
      <c r="CU13" s="44">
        <v>52.53</v>
      </c>
      <c r="CV13" s="171">
        <f t="shared" si="4"/>
        <v>1.5094827586206898</v>
      </c>
      <c r="CW13" s="219"/>
      <c r="CX13" s="144">
        <v>1.6</v>
      </c>
      <c r="CY13" s="44">
        <v>25</v>
      </c>
      <c r="CZ13" s="45">
        <f t="shared" si="5"/>
        <v>15.625</v>
      </c>
      <c r="DA13" s="32">
        <v>37.799999999999997</v>
      </c>
      <c r="DB13" s="44">
        <v>305.44</v>
      </c>
      <c r="DC13" s="45">
        <f t="shared" si="31"/>
        <v>8.0804232804232807</v>
      </c>
      <c r="DD13" s="44">
        <v>62.05</v>
      </c>
      <c r="DE13" s="171">
        <f t="shared" si="32"/>
        <v>1.5748730964467006</v>
      </c>
      <c r="DF13" s="219"/>
      <c r="DG13" s="144">
        <v>13</v>
      </c>
      <c r="DH13" s="44">
        <v>432.95</v>
      </c>
      <c r="DI13" s="45">
        <f t="shared" si="33"/>
        <v>33.303846153846152</v>
      </c>
      <c r="DJ13" s="44">
        <v>18.399999999999999</v>
      </c>
      <c r="DK13" s="44">
        <v>100.2</v>
      </c>
      <c r="DL13" s="45">
        <f t="shared" si="34"/>
        <v>5.4456521739130439</v>
      </c>
      <c r="DM13" s="44">
        <v>32.83</v>
      </c>
      <c r="DN13" s="171">
        <f t="shared" si="35"/>
        <v>1.0455414012738853</v>
      </c>
      <c r="DO13" s="219"/>
      <c r="DP13" s="144"/>
      <c r="DQ13" s="44"/>
      <c r="DR13" s="45" t="e">
        <f t="shared" si="36"/>
        <v>#DIV/0!</v>
      </c>
      <c r="DS13" s="44"/>
      <c r="DT13" s="44"/>
      <c r="DU13" s="45" t="e">
        <f t="shared" si="37"/>
        <v>#DIV/0!</v>
      </c>
      <c r="DV13" s="44"/>
      <c r="DW13" s="171" t="e">
        <f t="shared" si="38"/>
        <v>#DIV/0!</v>
      </c>
    </row>
    <row r="14" spans="1:127" ht="13.95" customHeight="1">
      <c r="A14" s="12">
        <v>9</v>
      </c>
      <c r="B14" s="144">
        <v>564.4</v>
      </c>
      <c r="C14" s="44">
        <v>11824.1829392196</v>
      </c>
      <c r="D14" s="45">
        <f t="shared" si="6"/>
        <v>20.950005207688875</v>
      </c>
      <c r="E14" s="44">
        <v>522</v>
      </c>
      <c r="F14" s="44">
        <v>1801.82</v>
      </c>
      <c r="G14" s="171">
        <f t="shared" si="7"/>
        <v>3.4517624521072796</v>
      </c>
      <c r="H14" s="219"/>
      <c r="I14" s="240">
        <v>73.8</v>
      </c>
      <c r="J14" s="241">
        <v>2718.12</v>
      </c>
      <c r="K14" s="45">
        <f t="shared" si="8"/>
        <v>36.830894308943087</v>
      </c>
      <c r="L14" s="240">
        <v>270</v>
      </c>
      <c r="M14" s="44">
        <v>6900.25</v>
      </c>
      <c r="N14" s="45">
        <f t="shared" si="9"/>
        <v>25.55648148148148</v>
      </c>
      <c r="O14" s="44"/>
      <c r="P14" s="171">
        <f t="shared" si="10"/>
        <v>0</v>
      </c>
      <c r="Q14" s="219"/>
      <c r="R14" s="144">
        <v>45.6</v>
      </c>
      <c r="S14" s="44">
        <v>2529.63</v>
      </c>
      <c r="T14" s="45">
        <f t="shared" si="11"/>
        <v>55.474342105263162</v>
      </c>
      <c r="U14" s="219"/>
      <c r="V14" s="44">
        <v>249</v>
      </c>
      <c r="W14" s="44">
        <v>2430.9699999999998</v>
      </c>
      <c r="X14" s="45">
        <f t="shared" si="12"/>
        <v>9.7629317269076292</v>
      </c>
      <c r="Y14" s="219"/>
      <c r="Z14" s="44">
        <v>22</v>
      </c>
      <c r="AA14" s="44">
        <v>617.17999999999995</v>
      </c>
      <c r="AB14" s="171">
        <f t="shared" si="13"/>
        <v>28.053636363636361</v>
      </c>
      <c r="AC14" s="219"/>
      <c r="AD14" s="144">
        <v>1508</v>
      </c>
      <c r="AE14" s="44">
        <v>508.85</v>
      </c>
      <c r="AF14" s="141">
        <f t="shared" si="14"/>
        <v>33.74336870026525</v>
      </c>
      <c r="AG14" s="44">
        <v>1219</v>
      </c>
      <c r="AH14" s="44">
        <v>401.63</v>
      </c>
      <c r="AI14" s="141">
        <f t="shared" si="0"/>
        <v>32.947497949138636</v>
      </c>
      <c r="AJ14" s="44">
        <v>1350</v>
      </c>
      <c r="AK14" s="44">
        <v>405.19</v>
      </c>
      <c r="AL14" s="148">
        <f t="shared" si="1"/>
        <v>30.014074074074077</v>
      </c>
      <c r="AM14" s="219"/>
      <c r="AN14" s="144">
        <v>15.2</v>
      </c>
      <c r="AO14" s="248">
        <v>820.09061031541603</v>
      </c>
      <c r="AP14" s="45">
        <f t="shared" si="15"/>
        <v>53.953329626014217</v>
      </c>
      <c r="AQ14" s="140">
        <v>42.2</v>
      </c>
      <c r="AR14" s="249">
        <v>1815.8396526409001</v>
      </c>
      <c r="AS14" s="171">
        <f t="shared" si="16"/>
        <v>43.029375654997629</v>
      </c>
      <c r="AT14" s="219"/>
      <c r="AU14" s="144">
        <v>13</v>
      </c>
      <c r="AV14" s="44">
        <v>591.57439156974203</v>
      </c>
      <c r="AW14" s="45">
        <f t="shared" si="2"/>
        <v>45.505722428441693</v>
      </c>
      <c r="AX14" s="44">
        <v>49</v>
      </c>
      <c r="AY14" s="44">
        <v>2275.6807604361102</v>
      </c>
      <c r="AZ14" s="171">
        <f t="shared" si="17"/>
        <v>46.442464498696125</v>
      </c>
      <c r="BA14" s="219"/>
      <c r="BB14" s="144">
        <v>13.2</v>
      </c>
      <c r="BC14" s="44">
        <v>544.65</v>
      </c>
      <c r="BD14" s="45">
        <f t="shared" si="3"/>
        <v>41.26136363636364</v>
      </c>
      <c r="BE14" s="44">
        <v>54</v>
      </c>
      <c r="BF14" s="44">
        <v>2479.4899999999998</v>
      </c>
      <c r="BG14" s="171">
        <f t="shared" si="18"/>
        <v>45.916481481481476</v>
      </c>
      <c r="BH14" s="219"/>
      <c r="BI14" s="44">
        <v>1143</v>
      </c>
      <c r="BJ14" s="248">
        <v>7966.3156580857003</v>
      </c>
      <c r="BK14" s="202">
        <f t="shared" si="19"/>
        <v>6.9696549939507442</v>
      </c>
      <c r="BL14" s="219"/>
      <c r="BM14" s="144">
        <v>15</v>
      </c>
      <c r="BN14" s="44">
        <v>187.28</v>
      </c>
      <c r="BO14" s="261">
        <f t="shared" si="20"/>
        <v>12.485333333333333</v>
      </c>
      <c r="BP14" s="144">
        <v>17</v>
      </c>
      <c r="BQ14" s="44">
        <v>211.58</v>
      </c>
      <c r="BR14" s="171">
        <f t="shared" si="21"/>
        <v>12.445882352941178</v>
      </c>
      <c r="BS14" s="144">
        <v>25</v>
      </c>
      <c r="BT14" s="44">
        <v>305.20999999999998</v>
      </c>
      <c r="BU14" s="171">
        <f t="shared" si="22"/>
        <v>12.208399999999999</v>
      </c>
      <c r="BV14" s="144">
        <v>30</v>
      </c>
      <c r="BW14" s="44">
        <v>386.6</v>
      </c>
      <c r="BX14" s="171">
        <f t="shared" si="23"/>
        <v>12.886666666666667</v>
      </c>
      <c r="BY14" s="263">
        <v>19</v>
      </c>
      <c r="BZ14" s="256">
        <v>255.23</v>
      </c>
      <c r="CA14" s="171">
        <f t="shared" si="24"/>
        <v>13.433157894736842</v>
      </c>
      <c r="CB14" s="32">
        <v>28</v>
      </c>
      <c r="CC14" s="44">
        <v>322</v>
      </c>
      <c r="CD14" s="171">
        <f t="shared" si="25"/>
        <v>11.5</v>
      </c>
      <c r="CE14" s="219"/>
      <c r="CF14" s="264">
        <v>2.6</v>
      </c>
      <c r="CG14" s="265">
        <v>39</v>
      </c>
      <c r="CH14" s="208">
        <f t="shared" si="26"/>
        <v>15</v>
      </c>
      <c r="CI14" s="32">
        <v>38.6</v>
      </c>
      <c r="CJ14" s="44">
        <v>333.51</v>
      </c>
      <c r="CK14" s="45">
        <f t="shared" si="27"/>
        <v>8.6401554404145067</v>
      </c>
      <c r="CL14" s="44">
        <v>45.54</v>
      </c>
      <c r="CM14" s="171">
        <f t="shared" si="28"/>
        <v>1.1053398058252426</v>
      </c>
      <c r="CN14" s="219"/>
      <c r="CO14" s="220">
        <v>1.4</v>
      </c>
      <c r="CP14" s="221">
        <v>22</v>
      </c>
      <c r="CQ14" s="268">
        <f t="shared" si="29"/>
        <v>15.714285714285715</v>
      </c>
      <c r="CR14" s="44">
        <v>34.799999999999997</v>
      </c>
      <c r="CS14" s="179">
        <v>337.05</v>
      </c>
      <c r="CT14" s="45">
        <f t="shared" si="30"/>
        <v>9.6853448275862082</v>
      </c>
      <c r="CU14" s="44">
        <v>42.3</v>
      </c>
      <c r="CV14" s="171">
        <f t="shared" si="4"/>
        <v>1.2155172413793103</v>
      </c>
      <c r="CW14" s="219"/>
      <c r="CX14" s="144">
        <v>1.6</v>
      </c>
      <c r="CY14" s="44">
        <v>25</v>
      </c>
      <c r="CZ14" s="45">
        <f t="shared" si="5"/>
        <v>15.625</v>
      </c>
      <c r="DA14" s="32">
        <v>39.200000000000003</v>
      </c>
      <c r="DB14" s="44">
        <v>327.7</v>
      </c>
      <c r="DC14" s="45">
        <f t="shared" si="31"/>
        <v>8.3596938775510203</v>
      </c>
      <c r="DD14" s="44">
        <v>52.61</v>
      </c>
      <c r="DE14" s="171">
        <f t="shared" si="32"/>
        <v>1.2894607843137254</v>
      </c>
      <c r="DF14" s="219"/>
      <c r="DG14" s="144">
        <v>14</v>
      </c>
      <c r="DH14" s="44">
        <v>382.2</v>
      </c>
      <c r="DI14" s="45">
        <f t="shared" si="33"/>
        <v>27.3</v>
      </c>
      <c r="DJ14" s="44">
        <v>18.399999999999999</v>
      </c>
      <c r="DK14" s="44">
        <v>98.53</v>
      </c>
      <c r="DL14" s="45">
        <f t="shared" si="34"/>
        <v>5.3548913043478263</v>
      </c>
      <c r="DM14" s="44">
        <v>25.01</v>
      </c>
      <c r="DN14" s="171">
        <f t="shared" si="35"/>
        <v>0.7719135802469137</v>
      </c>
      <c r="DO14" s="219"/>
      <c r="DP14" s="144"/>
      <c r="DQ14" s="44"/>
      <c r="DR14" s="45" t="e">
        <f t="shared" si="36"/>
        <v>#DIV/0!</v>
      </c>
      <c r="DS14" s="44"/>
      <c r="DT14" s="44"/>
      <c r="DU14" s="45" t="e">
        <f t="shared" si="37"/>
        <v>#DIV/0!</v>
      </c>
      <c r="DV14" s="44"/>
      <c r="DW14" s="171" t="e">
        <f t="shared" si="38"/>
        <v>#DIV/0!</v>
      </c>
    </row>
    <row r="15" spans="1:127" ht="13.95" customHeight="1">
      <c r="A15" s="12">
        <v>10</v>
      </c>
      <c r="B15" s="144">
        <v>515</v>
      </c>
      <c r="C15" s="44">
        <v>11347.995444784699</v>
      </c>
      <c r="D15" s="45">
        <f t="shared" si="6"/>
        <v>22.034942611232427</v>
      </c>
      <c r="E15" s="44">
        <v>508</v>
      </c>
      <c r="F15" s="44"/>
      <c r="G15" s="171">
        <f t="shared" si="7"/>
        <v>0</v>
      </c>
      <c r="H15" s="219"/>
      <c r="I15" s="240">
        <v>54</v>
      </c>
      <c r="J15" s="241">
        <v>2681.51</v>
      </c>
      <c r="K15" s="45">
        <f t="shared" si="8"/>
        <v>49.6575925925926</v>
      </c>
      <c r="L15" s="240">
        <v>270</v>
      </c>
      <c r="M15" s="44">
        <v>6568.93</v>
      </c>
      <c r="N15" s="45">
        <f t="shared" si="9"/>
        <v>24.32937037037037</v>
      </c>
      <c r="O15" s="44"/>
      <c r="P15" s="171">
        <f t="shared" si="10"/>
        <v>0</v>
      </c>
      <c r="Q15" s="219"/>
      <c r="R15" s="144">
        <v>34.6</v>
      </c>
      <c r="S15" s="44">
        <v>1410.99</v>
      </c>
      <c r="T15" s="45">
        <f t="shared" si="11"/>
        <v>40.780057803468203</v>
      </c>
      <c r="U15" s="219"/>
      <c r="V15" s="44">
        <v>249</v>
      </c>
      <c r="W15" s="44">
        <v>2468.29</v>
      </c>
      <c r="X15" s="45">
        <f t="shared" si="12"/>
        <v>9.9128112449799204</v>
      </c>
      <c r="Y15" s="219"/>
      <c r="Z15" s="44">
        <v>18</v>
      </c>
      <c r="AA15" s="44">
        <v>745.22</v>
      </c>
      <c r="AB15" s="171">
        <f t="shared" si="13"/>
        <v>41.401111111111113</v>
      </c>
      <c r="AC15" s="219"/>
      <c r="AD15" s="144">
        <v>1508</v>
      </c>
      <c r="AE15" s="44">
        <v>512.58000000000004</v>
      </c>
      <c r="AF15" s="141">
        <f t="shared" si="14"/>
        <v>33.990716180371358</v>
      </c>
      <c r="AG15" s="44">
        <v>1166</v>
      </c>
      <c r="AH15" s="44">
        <v>380.29</v>
      </c>
      <c r="AI15" s="141">
        <f t="shared" si="0"/>
        <v>32.614922813036024</v>
      </c>
      <c r="AJ15" s="44">
        <v>1350</v>
      </c>
      <c r="AK15" s="44">
        <v>448.43</v>
      </c>
      <c r="AL15" s="148">
        <f t="shared" si="1"/>
        <v>33.217037037037038</v>
      </c>
      <c r="AM15" s="219"/>
      <c r="AN15" s="144">
        <v>15.4</v>
      </c>
      <c r="AO15" s="248">
        <v>815.21978415101705</v>
      </c>
      <c r="AP15" s="45">
        <f t="shared" si="15"/>
        <v>52.936349620195912</v>
      </c>
      <c r="AQ15" s="140">
        <v>41</v>
      </c>
      <c r="AR15" s="249">
        <v>1751.6114741492399</v>
      </c>
      <c r="AS15" s="171">
        <f t="shared" si="16"/>
        <v>42.722231076810729</v>
      </c>
      <c r="AT15" s="219"/>
      <c r="AU15" s="144">
        <v>17</v>
      </c>
      <c r="AV15" s="44">
        <v>537.89582260184898</v>
      </c>
      <c r="AW15" s="45">
        <f t="shared" ref="AW15:AW31" si="39">+AV15/AU15</f>
        <v>31.640930741285235</v>
      </c>
      <c r="AX15" s="44">
        <v>41</v>
      </c>
      <c r="AY15" s="44">
        <v>2202.0481959568601</v>
      </c>
      <c r="AZ15" s="171">
        <f t="shared" si="17"/>
        <v>53.70849258431366</v>
      </c>
      <c r="BA15" s="219"/>
      <c r="BB15" s="144">
        <v>12.4</v>
      </c>
      <c r="BC15" s="44">
        <v>474.88</v>
      </c>
      <c r="BD15" s="45">
        <f t="shared" si="3"/>
        <v>38.296774193548387</v>
      </c>
      <c r="BE15" s="44">
        <v>55</v>
      </c>
      <c r="BF15" s="44">
        <v>2437.5</v>
      </c>
      <c r="BG15" s="171">
        <f t="shared" si="18"/>
        <v>44.31818181818182</v>
      </c>
      <c r="BH15" s="219"/>
      <c r="BI15" s="44">
        <v>1161</v>
      </c>
      <c r="BJ15" s="248">
        <v>8484.5350404127803</v>
      </c>
      <c r="BK15" s="202">
        <f t="shared" si="19"/>
        <v>7.3079543845071324</v>
      </c>
      <c r="BL15" s="219"/>
      <c r="BM15" s="144">
        <v>18</v>
      </c>
      <c r="BN15" s="44">
        <v>226</v>
      </c>
      <c r="BO15" s="261">
        <f t="shared" si="20"/>
        <v>12.555555555555555</v>
      </c>
      <c r="BP15" s="144">
        <v>23</v>
      </c>
      <c r="BQ15" s="44">
        <v>314</v>
      </c>
      <c r="BR15" s="171">
        <f t="shared" si="21"/>
        <v>13.652173913043478</v>
      </c>
      <c r="BS15" s="144">
        <v>24</v>
      </c>
      <c r="BT15" s="44">
        <v>302.79000000000002</v>
      </c>
      <c r="BU15" s="171">
        <f t="shared" si="22"/>
        <v>12.616250000000001</v>
      </c>
      <c r="BV15" s="144">
        <v>44</v>
      </c>
      <c r="BW15" s="44">
        <v>580</v>
      </c>
      <c r="BX15" s="171">
        <f t="shared" si="23"/>
        <v>13.181818181818182</v>
      </c>
      <c r="BY15" s="263">
        <v>20</v>
      </c>
      <c r="BZ15" s="256">
        <v>275</v>
      </c>
      <c r="CA15" s="171">
        <f t="shared" si="24"/>
        <v>13.75</v>
      </c>
      <c r="CB15" s="32">
        <v>27</v>
      </c>
      <c r="CC15" s="44">
        <v>343</v>
      </c>
      <c r="CD15" s="171">
        <f t="shared" si="25"/>
        <v>12.703703703703704</v>
      </c>
      <c r="CE15" s="219"/>
      <c r="CF15" s="264">
        <v>0</v>
      </c>
      <c r="CG15" s="265">
        <v>0</v>
      </c>
      <c r="CH15" s="208" t="e">
        <f t="shared" si="26"/>
        <v>#DIV/0!</v>
      </c>
      <c r="CI15" s="32">
        <v>4.5999999999999996</v>
      </c>
      <c r="CJ15" s="44">
        <v>40.79</v>
      </c>
      <c r="CK15" s="45">
        <f t="shared" si="27"/>
        <v>8.8673913043478265</v>
      </c>
      <c r="CL15" s="44">
        <v>25.75</v>
      </c>
      <c r="CM15" s="171">
        <f t="shared" si="28"/>
        <v>5.5978260869565224</v>
      </c>
      <c r="CN15" s="219"/>
      <c r="CO15" s="220">
        <v>0.4</v>
      </c>
      <c r="CP15" s="221">
        <v>7</v>
      </c>
      <c r="CQ15" s="268">
        <f t="shared" si="29"/>
        <v>17.5</v>
      </c>
      <c r="CR15" s="44">
        <v>26.4</v>
      </c>
      <c r="CS15" s="179">
        <v>260.58999999999997</v>
      </c>
      <c r="CT15" s="45">
        <f t="shared" si="30"/>
        <v>9.8708333333333336</v>
      </c>
      <c r="CU15" s="44">
        <v>42.3</v>
      </c>
      <c r="CV15" s="171">
        <f t="shared" si="4"/>
        <v>1.6022727272727273</v>
      </c>
      <c r="CW15" s="219"/>
      <c r="CX15" s="144">
        <v>0</v>
      </c>
      <c r="CY15" s="44">
        <v>0</v>
      </c>
      <c r="CZ15" s="45" t="e">
        <f t="shared" si="5"/>
        <v>#DIV/0!</v>
      </c>
      <c r="DA15" s="32">
        <v>0</v>
      </c>
      <c r="DB15" s="44"/>
      <c r="DC15" s="45"/>
      <c r="DD15" s="44"/>
      <c r="DE15" s="171"/>
      <c r="DF15" s="219"/>
      <c r="DG15" s="144">
        <v>12</v>
      </c>
      <c r="DH15" s="44">
        <v>382.5</v>
      </c>
      <c r="DI15" s="45">
        <f t="shared" si="33"/>
        <v>31.875</v>
      </c>
      <c r="DJ15" s="44">
        <v>20.2</v>
      </c>
      <c r="DK15" s="44">
        <v>99.77</v>
      </c>
      <c r="DL15" s="45">
        <f t="shared" si="34"/>
        <v>4.9391089108910888</v>
      </c>
      <c r="DM15" s="44">
        <v>26.78</v>
      </c>
      <c r="DN15" s="171">
        <f t="shared" si="35"/>
        <v>0.83167701863354038</v>
      </c>
      <c r="DO15" s="219"/>
      <c r="DP15" s="144"/>
      <c r="DQ15" s="44"/>
      <c r="DR15" s="45" t="e">
        <f t="shared" si="36"/>
        <v>#DIV/0!</v>
      </c>
      <c r="DS15" s="44"/>
      <c r="DT15" s="44"/>
      <c r="DU15" s="45" t="e">
        <f t="shared" si="37"/>
        <v>#DIV/0!</v>
      </c>
      <c r="DV15" s="44"/>
      <c r="DW15" s="171" t="e">
        <f t="shared" si="38"/>
        <v>#DIV/0!</v>
      </c>
    </row>
    <row r="16" spans="1:127" ht="13.95" customHeight="1">
      <c r="A16" s="12">
        <v>11</v>
      </c>
      <c r="B16" s="144">
        <v>547.79999999999995</v>
      </c>
      <c r="C16" s="44">
        <v>11460.3769466209</v>
      </c>
      <c r="D16" s="45">
        <f t="shared" si="6"/>
        <v>20.920731921542352</v>
      </c>
      <c r="E16" s="44">
        <v>513</v>
      </c>
      <c r="F16" s="44"/>
      <c r="G16" s="171">
        <f t="shared" si="7"/>
        <v>0</v>
      </c>
      <c r="H16" s="219"/>
      <c r="I16" s="240">
        <v>54</v>
      </c>
      <c r="J16" s="241">
        <v>2868</v>
      </c>
      <c r="K16" s="45">
        <f t="shared" si="8"/>
        <v>53.111111111111114</v>
      </c>
      <c r="L16" s="240">
        <v>275</v>
      </c>
      <c r="M16" s="44">
        <v>6599.32</v>
      </c>
      <c r="N16" s="45">
        <f t="shared" si="9"/>
        <v>23.997527272727272</v>
      </c>
      <c r="O16" s="44">
        <v>2108.69</v>
      </c>
      <c r="P16" s="171">
        <f t="shared" si="10"/>
        <v>6.4093920972644378</v>
      </c>
      <c r="Q16" s="219"/>
      <c r="R16" s="144">
        <v>47.4</v>
      </c>
      <c r="S16" s="44">
        <v>2273.79</v>
      </c>
      <c r="T16" s="45">
        <f t="shared" si="11"/>
        <v>47.970253164556965</v>
      </c>
      <c r="U16" s="219"/>
      <c r="V16" s="44">
        <v>246</v>
      </c>
      <c r="W16" s="44">
        <v>2429.23</v>
      </c>
      <c r="X16" s="45">
        <f t="shared" si="12"/>
        <v>9.8749186991869919</v>
      </c>
      <c r="Y16" s="219"/>
      <c r="Z16" s="44">
        <v>21</v>
      </c>
      <c r="AA16" s="44">
        <v>599.98</v>
      </c>
      <c r="AB16" s="171">
        <f t="shared" si="13"/>
        <v>28.570476190476192</v>
      </c>
      <c r="AC16" s="219"/>
      <c r="AD16" s="144">
        <v>1392</v>
      </c>
      <c r="AE16" s="44">
        <v>429.41</v>
      </c>
      <c r="AF16" s="141">
        <f t="shared" si="14"/>
        <v>30.848419540229887</v>
      </c>
      <c r="AG16" s="44">
        <v>1166</v>
      </c>
      <c r="AH16" s="44">
        <v>365.5</v>
      </c>
      <c r="AI16" s="141">
        <f t="shared" si="0"/>
        <v>31.346483704974272</v>
      </c>
      <c r="AJ16" s="44">
        <v>1260</v>
      </c>
      <c r="AK16" s="44">
        <v>384</v>
      </c>
      <c r="AL16" s="148">
        <f t="shared" si="1"/>
        <v>30.476190476190478</v>
      </c>
      <c r="AM16" s="219"/>
      <c r="AN16" s="144">
        <v>18.8</v>
      </c>
      <c r="AO16" s="248">
        <v>791.23506878985995</v>
      </c>
      <c r="AP16" s="45">
        <f t="shared" si="15"/>
        <v>42.086971744141486</v>
      </c>
      <c r="AQ16" s="140">
        <v>42</v>
      </c>
      <c r="AR16" s="249">
        <v>1865.3822062919801</v>
      </c>
      <c r="AS16" s="171">
        <f t="shared" si="16"/>
        <v>44.413862054570956</v>
      </c>
      <c r="AT16" s="219"/>
      <c r="AU16" s="144">
        <v>26.6</v>
      </c>
      <c r="AV16" s="32">
        <v>593.16982515456596</v>
      </c>
      <c r="AW16" s="45">
        <f t="shared" si="39"/>
        <v>22.299617487013755</v>
      </c>
      <c r="AX16" s="32">
        <v>44.2</v>
      </c>
      <c r="AY16" s="32">
        <v>2036.10629204517</v>
      </c>
      <c r="AZ16" s="171">
        <f t="shared" si="17"/>
        <v>46.065753213691629</v>
      </c>
      <c r="BA16" s="219"/>
      <c r="BB16" s="144">
        <v>13</v>
      </c>
      <c r="BC16" s="44">
        <v>524.94000000000005</v>
      </c>
      <c r="BD16" s="45">
        <f t="shared" si="3"/>
        <v>40.380000000000003</v>
      </c>
      <c r="BE16" s="44">
        <v>57</v>
      </c>
      <c r="BF16" s="44">
        <v>2601.6</v>
      </c>
      <c r="BG16" s="171">
        <f t="shared" si="18"/>
        <v>45.642105263157895</v>
      </c>
      <c r="BH16" s="219"/>
      <c r="BI16" s="44">
        <v>1160</v>
      </c>
      <c r="BJ16" s="248">
        <v>7962.6381032476202</v>
      </c>
      <c r="BK16" s="202">
        <f t="shared" si="19"/>
        <v>6.8643431924548448</v>
      </c>
      <c r="BL16" s="219"/>
      <c r="BM16" s="144">
        <v>18</v>
      </c>
      <c r="BN16" s="44">
        <v>211.81</v>
      </c>
      <c r="BO16" s="261">
        <f t="shared" si="20"/>
        <v>11.767222222222223</v>
      </c>
      <c r="BP16" s="144">
        <v>18</v>
      </c>
      <c r="BQ16" s="44">
        <v>221.75</v>
      </c>
      <c r="BR16" s="171">
        <f t="shared" si="21"/>
        <v>12.319444444444445</v>
      </c>
      <c r="BS16" s="144">
        <v>23</v>
      </c>
      <c r="BT16" s="44">
        <v>279.89999999999998</v>
      </c>
      <c r="BU16" s="171">
        <f t="shared" si="22"/>
        <v>12.169565217391304</v>
      </c>
      <c r="BV16" s="144">
        <v>36</v>
      </c>
      <c r="BW16" s="44">
        <v>472</v>
      </c>
      <c r="BX16" s="171">
        <f t="shared" si="23"/>
        <v>13.111111111111111</v>
      </c>
      <c r="BY16" s="263">
        <v>25</v>
      </c>
      <c r="BZ16" s="256">
        <v>316</v>
      </c>
      <c r="CA16" s="171">
        <f t="shared" si="24"/>
        <v>12.64</v>
      </c>
      <c r="CB16" s="32">
        <v>27</v>
      </c>
      <c r="CC16" s="44">
        <v>349.68</v>
      </c>
      <c r="CD16" s="171">
        <f t="shared" si="25"/>
        <v>12.951111111111111</v>
      </c>
      <c r="CE16" s="219"/>
      <c r="CF16" s="264">
        <v>2</v>
      </c>
      <c r="CG16" s="265">
        <v>30</v>
      </c>
      <c r="CH16" s="208">
        <f t="shared" si="26"/>
        <v>15</v>
      </c>
      <c r="CI16" s="32">
        <v>38.6</v>
      </c>
      <c r="CJ16" s="44">
        <v>343.85</v>
      </c>
      <c r="CK16" s="45">
        <f t="shared" si="27"/>
        <v>8.9080310880829021</v>
      </c>
      <c r="CL16" s="44">
        <v>47.12</v>
      </c>
      <c r="CM16" s="171">
        <f t="shared" si="28"/>
        <v>1.1605911330049261</v>
      </c>
      <c r="CN16" s="219"/>
      <c r="CO16" s="220">
        <v>1</v>
      </c>
      <c r="CP16" s="221">
        <v>15</v>
      </c>
      <c r="CQ16" s="268">
        <f t="shared" si="29"/>
        <v>15</v>
      </c>
      <c r="CR16" s="44">
        <v>34.200000000000003</v>
      </c>
      <c r="CS16" s="179">
        <v>329.98</v>
      </c>
      <c r="CT16" s="45">
        <f t="shared" si="30"/>
        <v>9.6485380116959067</v>
      </c>
      <c r="CU16" s="44">
        <v>49.65</v>
      </c>
      <c r="CV16" s="171">
        <f t="shared" si="4"/>
        <v>1.451754385964912</v>
      </c>
      <c r="CW16" s="219"/>
      <c r="CX16" s="144">
        <v>1.6</v>
      </c>
      <c r="CY16" s="44">
        <v>25</v>
      </c>
      <c r="CZ16" s="45">
        <f t="shared" si="5"/>
        <v>15.625</v>
      </c>
      <c r="DA16" s="32">
        <v>39</v>
      </c>
      <c r="DB16" s="44">
        <v>345.81</v>
      </c>
      <c r="DC16" s="45">
        <f t="shared" si="31"/>
        <v>8.8669230769230776</v>
      </c>
      <c r="DD16" s="44">
        <v>76.7</v>
      </c>
      <c r="DE16" s="171">
        <f t="shared" si="32"/>
        <v>1.8891625615763548</v>
      </c>
      <c r="DF16" s="219"/>
      <c r="DG16" s="144">
        <v>12</v>
      </c>
      <c r="DH16" s="44">
        <v>404.69</v>
      </c>
      <c r="DI16" s="45">
        <f t="shared" si="33"/>
        <v>33.724166666666669</v>
      </c>
      <c r="DJ16" s="44">
        <v>15.2</v>
      </c>
      <c r="DK16" s="44">
        <v>100.05</v>
      </c>
      <c r="DL16" s="45">
        <f t="shared" si="34"/>
        <v>6.5822368421052637</v>
      </c>
      <c r="DM16" s="44"/>
      <c r="DN16" s="171">
        <f t="shared" si="35"/>
        <v>0</v>
      </c>
      <c r="DO16" s="219"/>
      <c r="DP16" s="144"/>
      <c r="DQ16" s="44"/>
      <c r="DR16" s="45" t="e">
        <f t="shared" si="36"/>
        <v>#DIV/0!</v>
      </c>
      <c r="DS16" s="44"/>
      <c r="DT16" s="44"/>
      <c r="DU16" s="45" t="e">
        <f t="shared" si="37"/>
        <v>#DIV/0!</v>
      </c>
      <c r="DV16" s="44"/>
      <c r="DW16" s="171" t="e">
        <f t="shared" si="38"/>
        <v>#DIV/0!</v>
      </c>
    </row>
    <row r="17" spans="1:127" ht="13.95" customHeight="1">
      <c r="A17" s="12">
        <v>12</v>
      </c>
      <c r="B17" s="144">
        <v>552.79999999999995</v>
      </c>
      <c r="C17" s="44">
        <v>11641.8613523315</v>
      </c>
      <c r="D17" s="45">
        <f t="shared" si="6"/>
        <v>21.05980707730011</v>
      </c>
      <c r="E17" s="44">
        <v>518</v>
      </c>
      <c r="F17" s="44">
        <v>1058.94</v>
      </c>
      <c r="G17" s="171">
        <f t="shared" si="7"/>
        <v>2.0442857142857145</v>
      </c>
      <c r="H17" s="219"/>
      <c r="I17" s="144">
        <v>70.2</v>
      </c>
      <c r="J17" s="241">
        <v>2831.64</v>
      </c>
      <c r="K17" s="45">
        <f t="shared" si="8"/>
        <v>40.336752136752132</v>
      </c>
      <c r="L17" s="240">
        <v>275</v>
      </c>
      <c r="M17" s="44">
        <v>6842.89</v>
      </c>
      <c r="N17" s="45">
        <f t="shared" si="9"/>
        <v>24.883236363636364</v>
      </c>
      <c r="O17" s="44"/>
      <c r="P17" s="171">
        <f t="shared" si="10"/>
        <v>0</v>
      </c>
      <c r="Q17" s="219"/>
      <c r="R17" s="144">
        <v>49.6</v>
      </c>
      <c r="S17" s="44">
        <v>3366.7</v>
      </c>
      <c r="T17" s="45">
        <f t="shared" si="11"/>
        <v>67.877016129032256</v>
      </c>
      <c r="U17" s="219"/>
      <c r="V17" s="44">
        <v>249</v>
      </c>
      <c r="W17" s="44">
        <v>2455.2800000000002</v>
      </c>
      <c r="X17" s="45">
        <f t="shared" si="12"/>
        <v>9.8605622489959845</v>
      </c>
      <c r="Y17" s="219"/>
      <c r="Z17" s="44">
        <v>21</v>
      </c>
      <c r="AA17" s="44">
        <v>588.46</v>
      </c>
      <c r="AB17" s="171">
        <f t="shared" si="13"/>
        <v>28.021904761904764</v>
      </c>
      <c r="AC17" s="219"/>
      <c r="AD17" s="144">
        <v>1392</v>
      </c>
      <c r="AE17" s="44">
        <v>441.06</v>
      </c>
      <c r="AF17" s="141">
        <f t="shared" si="14"/>
        <v>31.68534482758621</v>
      </c>
      <c r="AG17" s="44">
        <v>1166</v>
      </c>
      <c r="AH17" s="44">
        <v>383.98</v>
      </c>
      <c r="AI17" s="141">
        <f t="shared" si="0"/>
        <v>32.931389365351635</v>
      </c>
      <c r="AJ17" s="44">
        <v>1260</v>
      </c>
      <c r="AK17" s="44">
        <v>384.35</v>
      </c>
      <c r="AL17" s="148">
        <f t="shared" si="1"/>
        <v>30.503968253968257</v>
      </c>
      <c r="AM17" s="219"/>
      <c r="AN17" s="144">
        <v>20.2</v>
      </c>
      <c r="AO17" s="248">
        <v>800.60795853626905</v>
      </c>
      <c r="AP17" s="45">
        <f t="shared" si="15"/>
        <v>39.634057353280646</v>
      </c>
      <c r="AQ17" s="140">
        <v>42</v>
      </c>
      <c r="AR17" s="249">
        <v>1777.8693794241999</v>
      </c>
      <c r="AS17" s="171">
        <f t="shared" si="16"/>
        <v>42.330223319623805</v>
      </c>
      <c r="AT17" s="219"/>
      <c r="AU17" s="144">
        <v>27.6</v>
      </c>
      <c r="AV17" s="32">
        <v>392.75540740740701</v>
      </c>
      <c r="AW17" s="45">
        <f t="shared" si="39"/>
        <v>14.23026838432634</v>
      </c>
      <c r="AX17" s="32">
        <v>41</v>
      </c>
      <c r="AY17" s="32">
        <v>2006.4827453686</v>
      </c>
      <c r="AZ17" s="171">
        <f t="shared" si="17"/>
        <v>48.93860354557561</v>
      </c>
      <c r="BA17" s="219"/>
      <c r="BB17" s="144">
        <v>15.8</v>
      </c>
      <c r="BC17" s="44">
        <v>708.48</v>
      </c>
      <c r="BD17" s="45">
        <f t="shared" si="3"/>
        <v>44.840506329113921</v>
      </c>
      <c r="BE17" s="44">
        <v>53</v>
      </c>
      <c r="BF17" s="44">
        <v>2287.92</v>
      </c>
      <c r="BG17" s="171">
        <f t="shared" si="18"/>
        <v>43.168301886792456</v>
      </c>
      <c r="BH17" s="219"/>
      <c r="BI17" s="44">
        <v>1161</v>
      </c>
      <c r="BJ17" s="248">
        <v>7811.2383225888498</v>
      </c>
      <c r="BK17" s="202">
        <f t="shared" si="19"/>
        <v>6.7280261176475884</v>
      </c>
      <c r="BL17" s="219"/>
      <c r="BM17" s="144">
        <v>21</v>
      </c>
      <c r="BN17" s="44">
        <v>260.63</v>
      </c>
      <c r="BO17" s="261">
        <f t="shared" si="20"/>
        <v>12.410952380952381</v>
      </c>
      <c r="BP17" s="144">
        <v>17</v>
      </c>
      <c r="BQ17" s="44">
        <v>211.82</v>
      </c>
      <c r="BR17" s="171">
        <f t="shared" si="21"/>
        <v>12.459999999999999</v>
      </c>
      <c r="BS17" s="144">
        <v>18</v>
      </c>
      <c r="BT17" s="44">
        <v>212</v>
      </c>
      <c r="BU17" s="171">
        <f t="shared" si="22"/>
        <v>11.777777777777779</v>
      </c>
      <c r="BV17" s="144">
        <v>35</v>
      </c>
      <c r="BW17" s="44">
        <v>439.37</v>
      </c>
      <c r="BX17" s="171">
        <f t="shared" si="23"/>
        <v>12.553428571428572</v>
      </c>
      <c r="BY17" s="263">
        <v>21</v>
      </c>
      <c r="BZ17" s="256">
        <v>219.71</v>
      </c>
      <c r="CA17" s="171">
        <f t="shared" si="24"/>
        <v>10.462380952380952</v>
      </c>
      <c r="CB17" s="32">
        <v>18</v>
      </c>
      <c r="CC17" s="44">
        <v>204.86</v>
      </c>
      <c r="CD17" s="171">
        <f t="shared" si="25"/>
        <v>11.381111111111112</v>
      </c>
      <c r="CE17" s="219"/>
      <c r="CF17" s="264">
        <v>3</v>
      </c>
      <c r="CG17" s="265">
        <v>45</v>
      </c>
      <c r="CH17" s="208">
        <f t="shared" si="26"/>
        <v>15</v>
      </c>
      <c r="CI17" s="32">
        <v>45.4</v>
      </c>
      <c r="CJ17" s="44">
        <v>341.31</v>
      </c>
      <c r="CK17" s="45">
        <f t="shared" si="27"/>
        <v>7.5178414096916306</v>
      </c>
      <c r="CL17" s="44">
        <v>47.34</v>
      </c>
      <c r="CM17" s="171">
        <f t="shared" si="28"/>
        <v>0.97809917355371911</v>
      </c>
      <c r="CN17" s="219"/>
      <c r="CO17" s="220">
        <v>1.4</v>
      </c>
      <c r="CP17" s="221">
        <v>22</v>
      </c>
      <c r="CQ17" s="268">
        <f t="shared" si="29"/>
        <v>15.714285714285715</v>
      </c>
      <c r="CR17" s="44">
        <v>32.4</v>
      </c>
      <c r="CS17" s="179">
        <v>308.08</v>
      </c>
      <c r="CT17" s="45">
        <f t="shared" si="30"/>
        <v>9.5086419753086417</v>
      </c>
      <c r="CU17" s="44">
        <v>39.700000000000003</v>
      </c>
      <c r="CV17" s="171">
        <f t="shared" si="4"/>
        <v>1.2253086419753088</v>
      </c>
      <c r="CW17" s="219"/>
      <c r="CX17" s="144">
        <v>1.6</v>
      </c>
      <c r="CY17" s="44">
        <v>25</v>
      </c>
      <c r="CZ17" s="45">
        <f t="shared" si="5"/>
        <v>15.625</v>
      </c>
      <c r="DA17" s="32">
        <v>34</v>
      </c>
      <c r="DB17" s="44">
        <v>395.67</v>
      </c>
      <c r="DC17" s="45">
        <f t="shared" si="31"/>
        <v>11.637352941176472</v>
      </c>
      <c r="DD17" s="44">
        <v>57.6</v>
      </c>
      <c r="DE17" s="171">
        <f t="shared" si="32"/>
        <v>1.6179775280898876</v>
      </c>
      <c r="DF17" s="219"/>
      <c r="DG17" s="144">
        <v>15</v>
      </c>
      <c r="DH17" s="44">
        <v>410.87</v>
      </c>
      <c r="DI17" s="45">
        <f t="shared" si="33"/>
        <v>27.391333333333332</v>
      </c>
      <c r="DJ17" s="44">
        <v>15.2</v>
      </c>
      <c r="DK17" s="44">
        <v>102.42</v>
      </c>
      <c r="DL17" s="45">
        <f t="shared" si="34"/>
        <v>6.7381578947368421</v>
      </c>
      <c r="DM17" s="44">
        <v>36.51</v>
      </c>
      <c r="DN17" s="171">
        <f t="shared" si="35"/>
        <v>1.2089403973509933</v>
      </c>
      <c r="DO17" s="219"/>
      <c r="DP17" s="144"/>
      <c r="DQ17" s="44"/>
      <c r="DR17" s="45" t="e">
        <f t="shared" si="36"/>
        <v>#DIV/0!</v>
      </c>
      <c r="DS17" s="44"/>
      <c r="DT17" s="44"/>
      <c r="DU17" s="45" t="e">
        <f t="shared" si="37"/>
        <v>#DIV/0!</v>
      </c>
      <c r="DV17" s="44"/>
      <c r="DW17" s="171" t="e">
        <f t="shared" ref="DW17:DW37" si="40">+DV17/DP17</f>
        <v>#DIV/0!</v>
      </c>
    </row>
    <row r="18" spans="1:127" ht="13.95" customHeight="1">
      <c r="A18" s="12">
        <v>13</v>
      </c>
      <c r="B18" s="144">
        <v>553.79999999999995</v>
      </c>
      <c r="C18" s="277">
        <v>12189.212910875</v>
      </c>
      <c r="D18" s="45">
        <f t="shared" si="6"/>
        <v>22.010135267018779</v>
      </c>
      <c r="E18" s="44">
        <v>519</v>
      </c>
      <c r="F18" s="44">
        <v>524.04</v>
      </c>
      <c r="G18" s="171">
        <f t="shared" si="7"/>
        <v>1.0097109826589594</v>
      </c>
      <c r="H18" s="219"/>
      <c r="I18" s="144">
        <v>74</v>
      </c>
      <c r="J18" s="241">
        <v>3026.63</v>
      </c>
      <c r="K18" s="45">
        <f t="shared" si="8"/>
        <v>40.900405405405408</v>
      </c>
      <c r="L18" s="240">
        <v>278.39999999999998</v>
      </c>
      <c r="M18" s="44">
        <v>7096.09</v>
      </c>
      <c r="N18" s="45">
        <f t="shared" si="9"/>
        <v>25.488829022988508</v>
      </c>
      <c r="O18" s="44"/>
      <c r="P18" s="171">
        <f t="shared" si="10"/>
        <v>0</v>
      </c>
      <c r="Q18" s="219"/>
      <c r="R18" s="144">
        <v>48.8</v>
      </c>
      <c r="S18" s="44">
        <v>2503.1</v>
      </c>
      <c r="T18" s="45">
        <f t="shared" si="11"/>
        <v>51.293032786885249</v>
      </c>
      <c r="U18" s="219"/>
      <c r="V18" s="44">
        <v>269</v>
      </c>
      <c r="W18" s="44">
        <v>2437.96</v>
      </c>
      <c r="X18" s="45">
        <f t="shared" si="12"/>
        <v>9.0630483271375475</v>
      </c>
      <c r="Y18" s="219"/>
      <c r="Z18" s="44">
        <v>22</v>
      </c>
      <c r="AA18" s="44">
        <v>571.07000000000005</v>
      </c>
      <c r="AB18" s="171">
        <f t="shared" si="13"/>
        <v>25.957727272727276</v>
      </c>
      <c r="AC18" s="219"/>
      <c r="AD18" s="144">
        <v>1392</v>
      </c>
      <c r="AE18" s="44">
        <v>469.81</v>
      </c>
      <c r="AF18" s="141">
        <f t="shared" si="14"/>
        <v>33.750718390804593</v>
      </c>
      <c r="AG18" s="44">
        <v>1166</v>
      </c>
      <c r="AH18" s="44">
        <v>384.35</v>
      </c>
      <c r="AI18" s="141">
        <f t="shared" si="0"/>
        <v>32.963121783876502</v>
      </c>
      <c r="AJ18" s="44">
        <v>1170</v>
      </c>
      <c r="AK18" s="44">
        <v>359.07</v>
      </c>
      <c r="AL18" s="148">
        <f t="shared" si="1"/>
        <v>30.689743589743589</v>
      </c>
      <c r="AM18" s="219"/>
      <c r="AN18" s="144">
        <v>26</v>
      </c>
      <c r="AO18" s="248">
        <v>850.78437505720399</v>
      </c>
      <c r="AP18" s="45">
        <f t="shared" si="15"/>
        <v>32.722475963738617</v>
      </c>
      <c r="AQ18" s="140">
        <v>42</v>
      </c>
      <c r="AR18" s="249">
        <v>1686.92919150797</v>
      </c>
      <c r="AS18" s="171">
        <f t="shared" si="16"/>
        <v>40.164980750189763</v>
      </c>
      <c r="AT18" s="219"/>
      <c r="AU18" s="144">
        <v>19</v>
      </c>
      <c r="AV18" s="32">
        <v>469.77666666666698</v>
      </c>
      <c r="AW18" s="45">
        <f t="shared" si="39"/>
        <v>24.725087719298262</v>
      </c>
      <c r="AX18" s="32">
        <v>41.8</v>
      </c>
      <c r="AY18" s="32">
        <v>2029.4795583694499</v>
      </c>
      <c r="AZ18" s="171">
        <f t="shared" si="17"/>
        <v>48.552142544723687</v>
      </c>
      <c r="BA18" s="219"/>
      <c r="BB18" s="144">
        <v>13</v>
      </c>
      <c r="BC18" s="44">
        <v>598.80999999999995</v>
      </c>
      <c r="BD18" s="45">
        <f t="shared" si="3"/>
        <v>46.062307692307691</v>
      </c>
      <c r="BE18" s="44">
        <v>52</v>
      </c>
      <c r="BF18" s="44">
        <v>2557.73</v>
      </c>
      <c r="BG18" s="171">
        <f t="shared" si="18"/>
        <v>49.187115384615382</v>
      </c>
      <c r="BH18" s="219"/>
      <c r="BI18" s="44">
        <v>1167</v>
      </c>
      <c r="BJ18" s="248">
        <v>7629.4058063894099</v>
      </c>
      <c r="BK18" s="202">
        <f t="shared" si="19"/>
        <v>6.5376227989626479</v>
      </c>
      <c r="BL18" s="219"/>
      <c r="BM18" s="144">
        <v>19</v>
      </c>
      <c r="BN18" s="44">
        <v>219</v>
      </c>
      <c r="BO18" s="261">
        <f t="shared" si="20"/>
        <v>11.526315789473685</v>
      </c>
      <c r="BP18" s="144">
        <v>13</v>
      </c>
      <c r="BQ18" s="44">
        <v>165.48</v>
      </c>
      <c r="BR18" s="171">
        <f t="shared" si="21"/>
        <v>12.729230769230769</v>
      </c>
      <c r="BS18" s="144">
        <v>22</v>
      </c>
      <c r="BT18" s="44">
        <v>263.22000000000003</v>
      </c>
      <c r="BU18" s="171">
        <f t="shared" si="22"/>
        <v>11.964545454545457</v>
      </c>
      <c r="BV18" s="144">
        <v>34</v>
      </c>
      <c r="BW18" s="44">
        <v>422.62</v>
      </c>
      <c r="BX18" s="171">
        <f t="shared" si="23"/>
        <v>12.43</v>
      </c>
      <c r="BY18" s="263">
        <v>21</v>
      </c>
      <c r="BZ18" s="256">
        <v>276</v>
      </c>
      <c r="CA18" s="171">
        <f t="shared" si="24"/>
        <v>13.142857142857142</v>
      </c>
      <c r="CB18" s="32">
        <v>24</v>
      </c>
      <c r="CC18" s="44">
        <v>294.63</v>
      </c>
      <c r="CD18" s="171">
        <f t="shared" si="25"/>
        <v>12.276249999999999</v>
      </c>
      <c r="CE18" s="219"/>
      <c r="CF18" s="264">
        <v>3</v>
      </c>
      <c r="CG18" s="265">
        <v>45</v>
      </c>
      <c r="CH18" s="208">
        <f t="shared" si="26"/>
        <v>15</v>
      </c>
      <c r="CI18" s="32">
        <v>44.6</v>
      </c>
      <c r="CJ18" s="44">
        <v>338.26</v>
      </c>
      <c r="CK18" s="45">
        <f t="shared" si="27"/>
        <v>7.5843049327354253</v>
      </c>
      <c r="CL18" s="44">
        <v>45.54</v>
      </c>
      <c r="CM18" s="171">
        <f t="shared" si="28"/>
        <v>0.95672268907563018</v>
      </c>
      <c r="CN18" s="219"/>
      <c r="CO18" s="220">
        <v>1.4</v>
      </c>
      <c r="CP18" s="221">
        <v>22</v>
      </c>
      <c r="CQ18" s="268">
        <f t="shared" si="29"/>
        <v>15.714285714285715</v>
      </c>
      <c r="CR18" s="44">
        <v>35.799999999999997</v>
      </c>
      <c r="CS18" s="179">
        <v>305.16000000000003</v>
      </c>
      <c r="CT18" s="45">
        <f t="shared" si="30"/>
        <v>8.5240223463687173</v>
      </c>
      <c r="CU18" s="44">
        <v>49.65</v>
      </c>
      <c r="CV18" s="171">
        <f t="shared" si="4"/>
        <v>1.3868715083798884</v>
      </c>
      <c r="CW18" s="219"/>
      <c r="CX18" s="144">
        <v>1.6</v>
      </c>
      <c r="CY18" s="44">
        <v>25</v>
      </c>
      <c r="CZ18" s="45">
        <f t="shared" si="5"/>
        <v>15.625</v>
      </c>
      <c r="DA18" s="32">
        <v>25</v>
      </c>
      <c r="DB18" s="44">
        <v>279.2</v>
      </c>
      <c r="DC18" s="45">
        <f t="shared" si="31"/>
        <v>11.167999999999999</v>
      </c>
      <c r="DD18" s="44">
        <v>51.2</v>
      </c>
      <c r="DE18" s="171">
        <f t="shared" si="32"/>
        <v>1.9248120300751879</v>
      </c>
      <c r="DF18" s="219"/>
      <c r="DG18" s="144">
        <v>15.2</v>
      </c>
      <c r="DH18" s="44">
        <v>344.94</v>
      </c>
      <c r="DI18" s="45">
        <f t="shared" si="33"/>
        <v>22.693421052631582</v>
      </c>
      <c r="DJ18" s="44">
        <v>25.6</v>
      </c>
      <c r="DK18" s="44">
        <v>231.34</v>
      </c>
      <c r="DL18" s="45">
        <f t="shared" si="34"/>
        <v>9.0367187500000004</v>
      </c>
      <c r="DM18" s="44">
        <v>30.76</v>
      </c>
      <c r="DN18" s="171">
        <f t="shared" si="35"/>
        <v>0.75392156862745108</v>
      </c>
      <c r="DO18" s="219"/>
      <c r="DP18" s="144"/>
      <c r="DQ18" s="44"/>
      <c r="DR18" s="45" t="e">
        <f t="shared" si="36"/>
        <v>#DIV/0!</v>
      </c>
      <c r="DS18" s="44"/>
      <c r="DT18" s="44"/>
      <c r="DU18" s="45" t="e">
        <f t="shared" si="37"/>
        <v>#DIV/0!</v>
      </c>
      <c r="DV18" s="44"/>
      <c r="DW18" s="171" t="e">
        <f t="shared" si="40"/>
        <v>#DIV/0!</v>
      </c>
    </row>
    <row r="19" spans="1:127" ht="13.95" customHeight="1">
      <c r="A19" s="12">
        <v>14</v>
      </c>
      <c r="B19" s="144">
        <v>559.6</v>
      </c>
      <c r="C19" s="277">
        <v>11713.582684175901</v>
      </c>
      <c r="D19" s="45">
        <f t="shared" si="6"/>
        <v>20.932063409892603</v>
      </c>
      <c r="E19" s="44">
        <v>520</v>
      </c>
      <c r="F19" s="44">
        <v>3504.1</v>
      </c>
      <c r="G19" s="171">
        <f t="shared" si="7"/>
        <v>6.7386538461538459</v>
      </c>
      <c r="H19" s="219"/>
      <c r="I19" s="144">
        <v>76.8</v>
      </c>
      <c r="J19" s="44">
        <v>3164.22</v>
      </c>
      <c r="K19" s="45">
        <f t="shared" si="8"/>
        <v>41.200781249999999</v>
      </c>
      <c r="L19" s="44">
        <v>280.8</v>
      </c>
      <c r="M19" s="44">
        <v>6912.53</v>
      </c>
      <c r="N19" s="45">
        <f t="shared" si="9"/>
        <v>24.617272079772079</v>
      </c>
      <c r="O19" s="241"/>
      <c r="P19" s="171">
        <f t="shared" si="10"/>
        <v>0</v>
      </c>
      <c r="Q19" s="219"/>
      <c r="R19" s="144">
        <v>47</v>
      </c>
      <c r="S19" s="44">
        <v>2736.17</v>
      </c>
      <c r="T19" s="45">
        <f t="shared" si="11"/>
        <v>58.216382978723409</v>
      </c>
      <c r="U19" s="219"/>
      <c r="V19" s="44">
        <v>269</v>
      </c>
      <c r="W19" s="44">
        <v>2592.21</v>
      </c>
      <c r="X19" s="45">
        <f t="shared" si="12"/>
        <v>9.6364684014869884</v>
      </c>
      <c r="Y19" s="219"/>
      <c r="Z19" s="44">
        <v>22</v>
      </c>
      <c r="AA19" s="44">
        <v>670.95</v>
      </c>
      <c r="AB19" s="171">
        <f t="shared" si="13"/>
        <v>30.497727272727275</v>
      </c>
      <c r="AC19" s="219"/>
      <c r="AD19" s="144">
        <v>1392</v>
      </c>
      <c r="AE19" s="44">
        <v>427.67</v>
      </c>
      <c r="AF19" s="141">
        <f t="shared" si="14"/>
        <v>30.723419540229884</v>
      </c>
      <c r="AG19" s="44">
        <v>1166</v>
      </c>
      <c r="AH19" s="44">
        <v>349.99</v>
      </c>
      <c r="AI19" s="141">
        <f t="shared" si="0"/>
        <v>30.01629502572899</v>
      </c>
      <c r="AJ19" s="44">
        <v>1170</v>
      </c>
      <c r="AK19" s="44">
        <v>351.72</v>
      </c>
      <c r="AL19" s="148">
        <f t="shared" si="1"/>
        <v>30.061538461538461</v>
      </c>
      <c r="AM19" s="219"/>
      <c r="AN19" s="144">
        <v>15.2</v>
      </c>
      <c r="AO19" s="248">
        <v>685.69181185787295</v>
      </c>
      <c r="AP19" s="45">
        <f t="shared" si="15"/>
        <v>45.111303411702167</v>
      </c>
      <c r="AQ19" s="140">
        <v>44</v>
      </c>
      <c r="AR19" s="249">
        <v>1814.51063582304</v>
      </c>
      <c r="AS19" s="171">
        <f t="shared" si="16"/>
        <v>41.238878086887276</v>
      </c>
      <c r="AT19" s="219"/>
      <c r="AU19" s="144">
        <v>17.8</v>
      </c>
      <c r="AV19" s="32">
        <v>548.51125000000002</v>
      </c>
      <c r="AW19" s="45">
        <f t="shared" si="39"/>
        <v>30.815238764044942</v>
      </c>
      <c r="AX19" s="32">
        <v>41.4</v>
      </c>
      <c r="AY19" s="32">
        <v>1992.42771492468</v>
      </c>
      <c r="AZ19" s="171">
        <f t="shared" si="17"/>
        <v>48.126273307359419</v>
      </c>
      <c r="BA19" s="219"/>
      <c r="BB19" s="144">
        <v>14</v>
      </c>
      <c r="BC19" s="44">
        <v>603.94000000000005</v>
      </c>
      <c r="BD19" s="45">
        <f t="shared" si="3"/>
        <v>43.138571428571431</v>
      </c>
      <c r="BE19" s="44">
        <v>52</v>
      </c>
      <c r="BF19" s="44">
        <v>2389.34</v>
      </c>
      <c r="BG19" s="171">
        <f t="shared" si="18"/>
        <v>45.948846153846155</v>
      </c>
      <c r="BH19" s="219"/>
      <c r="BI19" s="44">
        <v>1174</v>
      </c>
      <c r="BJ19" s="256">
        <v>8193.9516524455594</v>
      </c>
      <c r="BK19" s="202">
        <f t="shared" si="19"/>
        <v>6.9795158879434069</v>
      </c>
      <c r="BL19" s="219"/>
      <c r="BM19" s="144">
        <v>18</v>
      </c>
      <c r="BN19" s="44">
        <v>206</v>
      </c>
      <c r="BO19" s="261">
        <f t="shared" si="20"/>
        <v>11.444444444444445</v>
      </c>
      <c r="BP19" s="144">
        <v>14</v>
      </c>
      <c r="BQ19" s="44">
        <v>171.34</v>
      </c>
      <c r="BR19" s="171">
        <f t="shared" si="21"/>
        <v>12.238571428571429</v>
      </c>
      <c r="BS19" s="144">
        <v>27</v>
      </c>
      <c r="BT19" s="44">
        <v>341.67</v>
      </c>
      <c r="BU19" s="171">
        <f t="shared" si="22"/>
        <v>12.654444444444445</v>
      </c>
      <c r="BV19" s="144">
        <v>41</v>
      </c>
      <c r="BW19" s="44">
        <v>522</v>
      </c>
      <c r="BX19" s="171">
        <f t="shared" si="23"/>
        <v>12.731707317073171</v>
      </c>
      <c r="BY19" s="263">
        <v>19</v>
      </c>
      <c r="BZ19" s="256">
        <v>216</v>
      </c>
      <c r="CA19" s="171">
        <f t="shared" si="24"/>
        <v>11.368421052631579</v>
      </c>
      <c r="CB19" s="32">
        <v>28</v>
      </c>
      <c r="CC19" s="44">
        <v>353.86</v>
      </c>
      <c r="CD19" s="171">
        <f t="shared" si="25"/>
        <v>12.637857142857143</v>
      </c>
      <c r="CE19" s="219"/>
      <c r="CF19" s="264">
        <v>3</v>
      </c>
      <c r="CG19" s="265">
        <v>45</v>
      </c>
      <c r="CH19" s="208">
        <f t="shared" si="26"/>
        <v>15</v>
      </c>
      <c r="CI19" s="32">
        <v>44.6</v>
      </c>
      <c r="CJ19" s="44">
        <v>332.37</v>
      </c>
      <c r="CK19" s="45">
        <f t="shared" si="27"/>
        <v>7.4522421524663676</v>
      </c>
      <c r="CL19" s="44">
        <v>52.27</v>
      </c>
      <c r="CM19" s="171">
        <f t="shared" si="28"/>
        <v>1.0981092436974791</v>
      </c>
      <c r="CN19" s="219"/>
      <c r="CO19" s="220">
        <v>1.4</v>
      </c>
      <c r="CP19" s="221">
        <v>22</v>
      </c>
      <c r="CQ19" s="268">
        <f t="shared" si="29"/>
        <v>15.714285714285715</v>
      </c>
      <c r="CR19" s="44">
        <v>32.799999999999997</v>
      </c>
      <c r="CS19" s="179">
        <v>320.2</v>
      </c>
      <c r="CT19" s="45">
        <f t="shared" si="30"/>
        <v>9.7621951219512209</v>
      </c>
      <c r="CU19" s="44">
        <v>49.65</v>
      </c>
      <c r="CV19" s="171">
        <f t="shared" si="4"/>
        <v>1.5137195121951221</v>
      </c>
      <c r="CW19" s="219"/>
      <c r="CX19" s="144">
        <v>2</v>
      </c>
      <c r="CY19" s="44">
        <v>32</v>
      </c>
      <c r="CZ19" s="45">
        <f t="shared" si="5"/>
        <v>16</v>
      </c>
      <c r="DA19" s="32">
        <v>22.2</v>
      </c>
      <c r="DB19" s="44">
        <v>220.57</v>
      </c>
      <c r="DC19" s="45">
        <f t="shared" si="31"/>
        <v>9.935585585585585</v>
      </c>
      <c r="DD19" s="44">
        <v>39.700000000000003</v>
      </c>
      <c r="DE19" s="171">
        <f t="shared" si="32"/>
        <v>1.6404958677685952</v>
      </c>
      <c r="DF19" s="219"/>
      <c r="DG19" s="144">
        <v>15.2</v>
      </c>
      <c r="DH19" s="44">
        <v>408.25</v>
      </c>
      <c r="DI19" s="45">
        <f t="shared" si="33"/>
        <v>26.858552631578949</v>
      </c>
      <c r="DJ19" s="44">
        <v>25.6</v>
      </c>
      <c r="DK19" s="44">
        <v>191.23</v>
      </c>
      <c r="DL19" s="45">
        <f t="shared" si="34"/>
        <v>7.4699218749999989</v>
      </c>
      <c r="DM19" s="44">
        <v>26.45</v>
      </c>
      <c r="DN19" s="171">
        <f t="shared" si="35"/>
        <v>0.64828431372549022</v>
      </c>
      <c r="DO19" s="219"/>
      <c r="DP19" s="144"/>
      <c r="DQ19" s="44"/>
      <c r="DR19" s="45" t="e">
        <f t="shared" si="36"/>
        <v>#DIV/0!</v>
      </c>
      <c r="DS19" s="44"/>
      <c r="DT19" s="44"/>
      <c r="DU19" s="45" t="e">
        <f t="shared" si="37"/>
        <v>#DIV/0!</v>
      </c>
      <c r="DV19" s="44"/>
      <c r="DW19" s="171" t="e">
        <f t="shared" si="40"/>
        <v>#DIV/0!</v>
      </c>
    </row>
    <row r="20" spans="1:127" ht="13.95" customHeight="1">
      <c r="A20" s="12">
        <v>15</v>
      </c>
      <c r="B20" s="144">
        <v>557.6</v>
      </c>
      <c r="C20" s="277">
        <v>11677.8434900922</v>
      </c>
      <c r="D20" s="45">
        <f t="shared" si="6"/>
        <v>20.943047866019011</v>
      </c>
      <c r="E20" s="44">
        <v>520</v>
      </c>
      <c r="F20" s="44">
        <v>2490.3000000000002</v>
      </c>
      <c r="G20" s="171">
        <f t="shared" si="7"/>
        <v>4.7890384615384622</v>
      </c>
      <c r="H20" s="219"/>
      <c r="I20" s="144">
        <v>76</v>
      </c>
      <c r="J20" s="44">
        <v>2921.25</v>
      </c>
      <c r="K20" s="45">
        <f t="shared" si="8"/>
        <v>38.4375</v>
      </c>
      <c r="L20" s="44">
        <v>279</v>
      </c>
      <c r="M20" s="44">
        <v>6704.55</v>
      </c>
      <c r="N20" s="45">
        <f t="shared" si="9"/>
        <v>24.030645161290323</v>
      </c>
      <c r="O20" s="44"/>
      <c r="P20" s="171">
        <f t="shared" si="10"/>
        <v>0</v>
      </c>
      <c r="Q20" s="219"/>
      <c r="R20" s="144">
        <v>45.2</v>
      </c>
      <c r="S20" s="44">
        <v>2137.94</v>
      </c>
      <c r="T20" s="45">
        <f t="shared" si="11"/>
        <v>47.299557522123891</v>
      </c>
      <c r="U20" s="219"/>
      <c r="V20" s="44">
        <v>269</v>
      </c>
      <c r="W20" s="44">
        <v>2549.85</v>
      </c>
      <c r="X20" s="45">
        <f t="shared" si="12"/>
        <v>9.4789962825278806</v>
      </c>
      <c r="Y20" s="219"/>
      <c r="Z20" s="44">
        <v>20</v>
      </c>
      <c r="AA20" s="44">
        <v>688.36</v>
      </c>
      <c r="AB20" s="171">
        <f t="shared" si="13"/>
        <v>34.417999999999999</v>
      </c>
      <c r="AC20" s="219"/>
      <c r="AD20" s="144">
        <v>1508</v>
      </c>
      <c r="AE20" s="44">
        <v>501.79</v>
      </c>
      <c r="AF20" s="141">
        <f t="shared" si="14"/>
        <v>33.275198938992048</v>
      </c>
      <c r="AG20" s="44">
        <v>1219</v>
      </c>
      <c r="AH20" s="44">
        <v>402.57</v>
      </c>
      <c r="AI20" s="141">
        <f t="shared" si="0"/>
        <v>33.024610336341262</v>
      </c>
      <c r="AJ20" s="44">
        <v>1440</v>
      </c>
      <c r="AK20" s="44">
        <v>476.3</v>
      </c>
      <c r="AL20" s="148">
        <f t="shared" si="1"/>
        <v>33.076388888888893</v>
      </c>
      <c r="AM20" s="219"/>
      <c r="AN20" s="144">
        <v>14.6</v>
      </c>
      <c r="AO20" s="248">
        <v>623.71646417583895</v>
      </c>
      <c r="AP20" s="45">
        <f t="shared" si="15"/>
        <v>42.720305765468424</v>
      </c>
      <c r="AQ20" s="140">
        <v>41</v>
      </c>
      <c r="AR20" s="249">
        <v>1439.7868673374601</v>
      </c>
      <c r="AS20" s="171">
        <f t="shared" si="16"/>
        <v>35.116752861889267</v>
      </c>
      <c r="AT20" s="219"/>
      <c r="AU20" s="144">
        <v>19</v>
      </c>
      <c r="AV20" s="32">
        <v>577.45290494816402</v>
      </c>
      <c r="AW20" s="45">
        <f t="shared" si="39"/>
        <v>30.392258155166527</v>
      </c>
      <c r="AX20" s="32">
        <v>54</v>
      </c>
      <c r="AY20" s="32">
        <v>2075.82781552098</v>
      </c>
      <c r="AZ20" s="171">
        <f t="shared" si="17"/>
        <v>38.441255842981114</v>
      </c>
      <c r="BA20" s="219"/>
      <c r="BB20" s="144">
        <v>14.4</v>
      </c>
      <c r="BC20" s="44">
        <v>613.51</v>
      </c>
      <c r="BD20" s="45">
        <f t="shared" ref="BD20:BD31" si="41">+BC20/AU20</f>
        <v>32.29</v>
      </c>
      <c r="BE20" s="44">
        <v>52</v>
      </c>
      <c r="BF20" s="44">
        <v>2341.25</v>
      </c>
      <c r="BG20" s="171">
        <f t="shared" si="18"/>
        <v>45.02403846153846</v>
      </c>
      <c r="BH20" s="219"/>
      <c r="BI20" s="44">
        <v>1174</v>
      </c>
      <c r="BJ20" s="248">
        <v>8535.4758897867396</v>
      </c>
      <c r="BK20" s="202">
        <f t="shared" si="19"/>
        <v>7.2704223933447523</v>
      </c>
      <c r="BL20" s="219"/>
      <c r="BM20" s="144">
        <v>16</v>
      </c>
      <c r="BN20" s="44">
        <v>176</v>
      </c>
      <c r="BO20" s="261">
        <f t="shared" si="20"/>
        <v>11</v>
      </c>
      <c r="BP20" s="144">
        <v>14</v>
      </c>
      <c r="BQ20" s="44">
        <v>180.84</v>
      </c>
      <c r="BR20" s="171">
        <f t="shared" si="21"/>
        <v>12.917142857142858</v>
      </c>
      <c r="BS20" s="144">
        <v>22</v>
      </c>
      <c r="BT20" s="44">
        <v>274</v>
      </c>
      <c r="BU20" s="171">
        <f t="shared" si="22"/>
        <v>12.454545454545455</v>
      </c>
      <c r="BV20" s="144">
        <v>38</v>
      </c>
      <c r="BW20" s="44">
        <v>469</v>
      </c>
      <c r="BX20" s="171">
        <f t="shared" si="23"/>
        <v>12.342105263157896</v>
      </c>
      <c r="BY20" s="263">
        <v>15</v>
      </c>
      <c r="BZ20" s="256">
        <v>192.51</v>
      </c>
      <c r="CA20" s="171">
        <f t="shared" si="24"/>
        <v>12.834</v>
      </c>
      <c r="CB20" s="32">
        <v>29</v>
      </c>
      <c r="CC20" s="44">
        <v>370.55</v>
      </c>
      <c r="CD20" s="171">
        <f t="shared" si="25"/>
        <v>12.777586206896553</v>
      </c>
      <c r="CE20" s="219"/>
      <c r="CF20" s="264">
        <v>3</v>
      </c>
      <c r="CG20" s="265">
        <v>45</v>
      </c>
      <c r="CH20" s="208">
        <f t="shared" si="26"/>
        <v>15</v>
      </c>
      <c r="CI20" s="32">
        <v>44.6</v>
      </c>
      <c r="CJ20" s="44">
        <v>328.15</v>
      </c>
      <c r="CK20" s="45">
        <f t="shared" si="27"/>
        <v>7.3576233183856496</v>
      </c>
      <c r="CL20" s="44">
        <v>47.12</v>
      </c>
      <c r="CM20" s="171">
        <f t="shared" si="28"/>
        <v>0.98991596638655455</v>
      </c>
      <c r="CN20" s="219"/>
      <c r="CO20" s="144">
        <v>1.4</v>
      </c>
      <c r="CP20" s="44">
        <v>22</v>
      </c>
      <c r="CQ20" s="269">
        <f t="shared" si="29"/>
        <v>15.714285714285715</v>
      </c>
      <c r="CR20" s="44">
        <v>34.6</v>
      </c>
      <c r="CS20" s="179">
        <v>235.56</v>
      </c>
      <c r="CT20" s="45">
        <f t="shared" ref="CT20:CT37" si="42">+CS20/CR20</f>
        <v>6.8080924855491327</v>
      </c>
      <c r="CU20" s="44">
        <v>52.53</v>
      </c>
      <c r="CV20" s="171">
        <f t="shared" si="4"/>
        <v>1.518208092485549</v>
      </c>
      <c r="CW20" s="219"/>
      <c r="CX20" s="144">
        <v>2.6</v>
      </c>
      <c r="CY20" s="44">
        <v>41</v>
      </c>
      <c r="CZ20" s="45">
        <f t="shared" si="5"/>
        <v>15.769230769230768</v>
      </c>
      <c r="DA20" s="32">
        <v>20.8</v>
      </c>
      <c r="DB20" s="44">
        <v>262.89</v>
      </c>
      <c r="DC20" s="45">
        <f t="shared" si="31"/>
        <v>12.638942307692307</v>
      </c>
      <c r="DD20" s="44">
        <v>43.9</v>
      </c>
      <c r="DE20" s="171">
        <f t="shared" si="32"/>
        <v>1.8760683760683758</v>
      </c>
      <c r="DF20" s="219"/>
      <c r="DG20" s="144">
        <v>13.2</v>
      </c>
      <c r="DH20" s="44">
        <v>467.17</v>
      </c>
      <c r="DI20" s="45">
        <f t="shared" si="33"/>
        <v>35.391666666666673</v>
      </c>
      <c r="DJ20" s="44">
        <v>25.6</v>
      </c>
      <c r="DK20" s="44">
        <v>232.89</v>
      </c>
      <c r="DL20" s="45">
        <f t="shared" si="34"/>
        <v>9.0972656249999986</v>
      </c>
      <c r="DM20" s="44">
        <v>36.25</v>
      </c>
      <c r="DN20" s="171">
        <f t="shared" si="35"/>
        <v>0.93427835051546404</v>
      </c>
      <c r="DO20" s="219"/>
      <c r="DP20" s="144"/>
      <c r="DQ20" s="44"/>
      <c r="DR20" s="45" t="e">
        <f t="shared" si="36"/>
        <v>#DIV/0!</v>
      </c>
      <c r="DS20" s="44"/>
      <c r="DT20" s="44"/>
      <c r="DU20" s="45" t="e">
        <f t="shared" si="37"/>
        <v>#DIV/0!</v>
      </c>
      <c r="DV20" s="44"/>
      <c r="DW20" s="171" t="e">
        <f t="shared" si="40"/>
        <v>#DIV/0!</v>
      </c>
    </row>
    <row r="21" spans="1:127" ht="13.95" customHeight="1">
      <c r="A21" s="12">
        <v>16</v>
      </c>
      <c r="B21" s="144">
        <v>555.6</v>
      </c>
      <c r="C21" s="277">
        <v>11564.580477244401</v>
      </c>
      <c r="D21" s="45">
        <f t="shared" si="6"/>
        <v>20.814579692664509</v>
      </c>
      <c r="E21" s="44">
        <v>520</v>
      </c>
      <c r="F21" s="44">
        <v>1447.72</v>
      </c>
      <c r="G21" s="171">
        <f t="shared" si="7"/>
        <v>2.7840769230769231</v>
      </c>
      <c r="H21" s="219"/>
      <c r="I21" s="144">
        <v>75.400000000000006</v>
      </c>
      <c r="J21" s="44">
        <v>3008.05</v>
      </c>
      <c r="K21" s="45">
        <f t="shared" si="8"/>
        <v>39.894562334217504</v>
      </c>
      <c r="L21" s="44">
        <v>278.39999999999998</v>
      </c>
      <c r="M21" s="44">
        <v>6698.36</v>
      </c>
      <c r="N21" s="45">
        <f t="shared" si="9"/>
        <v>24.060201149425289</v>
      </c>
      <c r="O21" s="44"/>
      <c r="P21" s="171">
        <f t="shared" si="10"/>
        <v>0</v>
      </c>
      <c r="Q21" s="219"/>
      <c r="R21" s="144">
        <v>45.2</v>
      </c>
      <c r="S21" s="44">
        <v>2703.23</v>
      </c>
      <c r="T21" s="45">
        <f t="shared" si="11"/>
        <v>59.805973451327432</v>
      </c>
      <c r="U21" s="219"/>
      <c r="V21" s="44">
        <v>269</v>
      </c>
      <c r="W21" s="44">
        <v>2582.91</v>
      </c>
      <c r="X21" s="45">
        <f t="shared" si="12"/>
        <v>9.6018959107806694</v>
      </c>
      <c r="Y21" s="219"/>
      <c r="Z21" s="44">
        <v>20</v>
      </c>
      <c r="AA21" s="44">
        <v>525.96</v>
      </c>
      <c r="AB21" s="171">
        <f t="shared" si="13"/>
        <v>26.298000000000002</v>
      </c>
      <c r="AC21" s="219"/>
      <c r="AD21" s="144">
        <v>1508</v>
      </c>
      <c r="AE21" s="44">
        <v>478.19</v>
      </c>
      <c r="AF21" s="141">
        <f t="shared" si="14"/>
        <v>31.710212201591514</v>
      </c>
      <c r="AG21" s="44">
        <v>1219</v>
      </c>
      <c r="AH21" s="44">
        <v>393.18</v>
      </c>
      <c r="AI21" s="141">
        <f t="shared" si="0"/>
        <v>32.254306808859724</v>
      </c>
      <c r="AJ21" s="44">
        <v>1350</v>
      </c>
      <c r="AK21" s="44">
        <v>408.92</v>
      </c>
      <c r="AL21" s="148">
        <f t="shared" si="1"/>
        <v>30.290370370370372</v>
      </c>
      <c r="AM21" s="219"/>
      <c r="AN21" s="144">
        <v>15.2</v>
      </c>
      <c r="AO21" s="248">
        <v>697.06620770409097</v>
      </c>
      <c r="AP21" s="45">
        <f t="shared" si="15"/>
        <v>45.859618927900726</v>
      </c>
      <c r="AQ21" s="140">
        <v>43</v>
      </c>
      <c r="AR21" s="249">
        <v>1690.91300111688</v>
      </c>
      <c r="AS21" s="171">
        <f t="shared" si="16"/>
        <v>39.323558165508835</v>
      </c>
      <c r="AT21" s="219"/>
      <c r="AU21" s="144">
        <v>10</v>
      </c>
      <c r="AV21" s="32">
        <v>579.84627313005501</v>
      </c>
      <c r="AW21" s="45">
        <f t="shared" si="39"/>
        <v>57.984627313005504</v>
      </c>
      <c r="AX21" s="32">
        <v>42.8</v>
      </c>
      <c r="AY21" s="32">
        <v>1990.42168552154</v>
      </c>
      <c r="AZ21" s="171">
        <f t="shared" si="17"/>
        <v>46.505179568260282</v>
      </c>
      <c r="BA21" s="219"/>
      <c r="BB21" s="144">
        <v>13.8</v>
      </c>
      <c r="BC21" s="44">
        <v>587.26</v>
      </c>
      <c r="BD21" s="45">
        <f t="shared" si="41"/>
        <v>58.725999999999999</v>
      </c>
      <c r="BE21" s="44">
        <v>54</v>
      </c>
      <c r="BF21" s="44">
        <v>2593.06</v>
      </c>
      <c r="BG21" s="171">
        <f t="shared" si="18"/>
        <v>48.019629629629627</v>
      </c>
      <c r="BH21" s="219"/>
      <c r="BI21" s="44">
        <v>1175</v>
      </c>
      <c r="BJ21" s="248">
        <v>8175.5931124057397</v>
      </c>
      <c r="BK21" s="202">
        <f t="shared" si="19"/>
        <v>6.9579515850261613</v>
      </c>
      <c r="BL21" s="219"/>
      <c r="BM21" s="144">
        <v>14</v>
      </c>
      <c r="BN21" s="44">
        <v>178.76</v>
      </c>
      <c r="BO21" s="261">
        <f t="shared" si="20"/>
        <v>12.768571428571429</v>
      </c>
      <c r="BP21" s="144">
        <v>11</v>
      </c>
      <c r="BQ21" s="44">
        <v>122</v>
      </c>
      <c r="BR21" s="171">
        <f t="shared" si="21"/>
        <v>11.090909090909092</v>
      </c>
      <c r="BS21" s="144">
        <v>20</v>
      </c>
      <c r="BT21" s="44">
        <v>263</v>
      </c>
      <c r="BU21" s="171">
        <f t="shared" si="22"/>
        <v>13.15</v>
      </c>
      <c r="BV21" s="144">
        <v>44</v>
      </c>
      <c r="BW21" s="44">
        <v>548.62</v>
      </c>
      <c r="BX21" s="171">
        <f t="shared" si="23"/>
        <v>12.468636363636364</v>
      </c>
      <c r="BY21" s="263">
        <v>18</v>
      </c>
      <c r="BZ21" s="256">
        <v>238.86</v>
      </c>
      <c r="CA21" s="171">
        <f t="shared" si="24"/>
        <v>13.270000000000001</v>
      </c>
      <c r="CB21" s="32">
        <v>29</v>
      </c>
      <c r="CC21" s="44">
        <v>358.3</v>
      </c>
      <c r="CD21" s="171">
        <f t="shared" si="25"/>
        <v>12.355172413793104</v>
      </c>
      <c r="CE21" s="219"/>
      <c r="CF21" s="144">
        <v>3</v>
      </c>
      <c r="CG21" s="207">
        <v>45</v>
      </c>
      <c r="CH21" s="208">
        <f t="shared" si="26"/>
        <v>15</v>
      </c>
      <c r="CI21" s="32">
        <v>44.6</v>
      </c>
      <c r="CJ21" s="44">
        <v>316.67</v>
      </c>
      <c r="CK21" s="45">
        <f t="shared" si="27"/>
        <v>7.1002242152466373</v>
      </c>
      <c r="CL21" s="44">
        <v>51.76</v>
      </c>
      <c r="CM21" s="171">
        <f t="shared" si="28"/>
        <v>1.0873949579831932</v>
      </c>
      <c r="CN21" s="219"/>
      <c r="CO21" s="144">
        <v>1.4</v>
      </c>
      <c r="CP21" s="44">
        <v>20</v>
      </c>
      <c r="CQ21" s="269">
        <f t="shared" si="29"/>
        <v>14.285714285714286</v>
      </c>
      <c r="CR21" s="44">
        <v>36.4</v>
      </c>
      <c r="CS21" s="179">
        <v>317.10000000000002</v>
      </c>
      <c r="CT21" s="45">
        <f t="shared" si="42"/>
        <v>8.7115384615384617</v>
      </c>
      <c r="CU21" s="44">
        <v>49.65</v>
      </c>
      <c r="CV21" s="171">
        <f t="shared" si="4"/>
        <v>1.3640109890109891</v>
      </c>
      <c r="CW21" s="219"/>
      <c r="CX21" s="144">
        <v>2.6</v>
      </c>
      <c r="CY21" s="32">
        <v>40.950000000000003</v>
      </c>
      <c r="CZ21" s="45">
        <f t="shared" si="5"/>
        <v>15.75</v>
      </c>
      <c r="DA21" s="32">
        <v>22.6</v>
      </c>
      <c r="DB21" s="44">
        <v>188.2</v>
      </c>
      <c r="DC21" s="45">
        <f t="shared" si="31"/>
        <v>8.3274336283185839</v>
      </c>
      <c r="DD21" s="44">
        <v>39.700000000000003</v>
      </c>
      <c r="DE21" s="171">
        <f t="shared" si="32"/>
        <v>1.5753968253968254</v>
      </c>
      <c r="DF21" s="219"/>
      <c r="DG21" s="144">
        <v>13.6</v>
      </c>
      <c r="DH21" s="44">
        <v>454.83</v>
      </c>
      <c r="DI21" s="45">
        <f t="shared" si="33"/>
        <v>33.443382352941178</v>
      </c>
      <c r="DJ21" s="44">
        <v>25.6</v>
      </c>
      <c r="DK21" s="44">
        <v>231.26</v>
      </c>
      <c r="DL21" s="45">
        <f t="shared" si="34"/>
        <v>9.0335937499999996</v>
      </c>
      <c r="DM21" s="44">
        <v>29.68</v>
      </c>
      <c r="DN21" s="171">
        <f t="shared" si="35"/>
        <v>0.75714285714285712</v>
      </c>
      <c r="DO21" s="219"/>
      <c r="DP21" s="144"/>
      <c r="DQ21" s="44"/>
      <c r="DR21" s="45" t="e">
        <f t="shared" si="36"/>
        <v>#DIV/0!</v>
      </c>
      <c r="DS21" s="44"/>
      <c r="DT21" s="44"/>
      <c r="DU21" s="45" t="e">
        <f t="shared" si="37"/>
        <v>#DIV/0!</v>
      </c>
      <c r="DV21" s="44"/>
      <c r="DW21" s="171" t="e">
        <f t="shared" si="40"/>
        <v>#DIV/0!</v>
      </c>
    </row>
    <row r="22" spans="1:127" ht="13.95" customHeight="1">
      <c r="A22" s="12">
        <v>17</v>
      </c>
      <c r="B22" s="144">
        <v>519</v>
      </c>
      <c r="C22" s="277">
        <v>11951.5415163945</v>
      </c>
      <c r="D22" s="45">
        <f t="shared" si="6"/>
        <v>23.028018336020232</v>
      </c>
      <c r="E22" s="44">
        <v>512</v>
      </c>
      <c r="F22" s="44"/>
      <c r="G22" s="171">
        <f t="shared" si="7"/>
        <v>0</v>
      </c>
      <c r="H22" s="219"/>
      <c r="I22" s="144">
        <v>58</v>
      </c>
      <c r="J22" s="44">
        <v>2992.76</v>
      </c>
      <c r="K22" s="45">
        <f t="shared" si="8"/>
        <v>51.599310344827593</v>
      </c>
      <c r="L22" s="44">
        <v>279</v>
      </c>
      <c r="M22" s="44">
        <v>6774.38</v>
      </c>
      <c r="N22" s="45">
        <f t="shared" si="9"/>
        <v>24.280931899641576</v>
      </c>
      <c r="O22" s="44"/>
      <c r="P22" s="171">
        <f t="shared" si="10"/>
        <v>0</v>
      </c>
      <c r="Q22" s="219"/>
      <c r="R22" s="144">
        <v>33.4</v>
      </c>
      <c r="S22" s="44">
        <v>1293.23</v>
      </c>
      <c r="T22" s="45">
        <f t="shared" si="11"/>
        <v>38.719461077844315</v>
      </c>
      <c r="U22" s="219"/>
      <c r="V22" s="44">
        <v>271</v>
      </c>
      <c r="W22" s="44">
        <v>2702.48</v>
      </c>
      <c r="X22" s="45">
        <f t="shared" si="12"/>
        <v>9.9722509225092253</v>
      </c>
      <c r="Y22" s="219"/>
      <c r="Z22" s="44">
        <v>18</v>
      </c>
      <c r="AA22" s="44">
        <v>571.75</v>
      </c>
      <c r="AB22" s="171">
        <f t="shared" si="13"/>
        <v>31.763888888888889</v>
      </c>
      <c r="AC22" s="219"/>
      <c r="AD22" s="144">
        <v>1508</v>
      </c>
      <c r="AE22" s="44">
        <v>466.38</v>
      </c>
      <c r="AF22" s="141">
        <f t="shared" si="14"/>
        <v>30.927055702917773</v>
      </c>
      <c r="AG22" s="44">
        <v>1166</v>
      </c>
      <c r="AH22" s="44">
        <v>356.83</v>
      </c>
      <c r="AI22" s="141">
        <f t="shared" si="0"/>
        <v>30.602915951972555</v>
      </c>
      <c r="AJ22" s="44">
        <v>1305</v>
      </c>
      <c r="AK22" s="44">
        <v>402.84</v>
      </c>
      <c r="AL22" s="148">
        <f t="shared" si="1"/>
        <v>30.868965517241374</v>
      </c>
      <c r="AM22" s="219"/>
      <c r="AN22" s="144">
        <v>18</v>
      </c>
      <c r="AO22" s="250">
        <v>632.69801340689298</v>
      </c>
      <c r="AP22" s="45">
        <f t="shared" si="15"/>
        <v>35.149889633716278</v>
      </c>
      <c r="AQ22" s="140">
        <v>45.4</v>
      </c>
      <c r="AR22" s="249">
        <v>1726.95913675731</v>
      </c>
      <c r="AS22" s="171">
        <f t="shared" si="16"/>
        <v>38.038747505667622</v>
      </c>
      <c r="AT22" s="219"/>
      <c r="AU22" s="144">
        <v>16</v>
      </c>
      <c r="AV22" s="32">
        <v>576.08459259259303</v>
      </c>
      <c r="AW22" s="45">
        <f t="shared" si="39"/>
        <v>36.005287037037064</v>
      </c>
      <c r="AX22" s="32">
        <v>44</v>
      </c>
      <c r="AY22" s="32">
        <v>2025.23442380559</v>
      </c>
      <c r="AZ22" s="171">
        <f t="shared" si="17"/>
        <v>46.028055086490681</v>
      </c>
      <c r="BA22" s="219"/>
      <c r="BB22" s="144">
        <v>15</v>
      </c>
      <c r="BC22" s="44">
        <v>616.29</v>
      </c>
      <c r="BD22" s="45">
        <f>+BC22/BB22</f>
        <v>41.085999999999999</v>
      </c>
      <c r="BE22" s="44">
        <v>51</v>
      </c>
      <c r="BF22" s="44">
        <v>2529.9499999999998</v>
      </c>
      <c r="BG22" s="171">
        <f t="shared" si="18"/>
        <v>49.606862745098034</v>
      </c>
      <c r="BH22" s="219"/>
      <c r="BI22" s="44">
        <v>1189</v>
      </c>
      <c r="BJ22" s="248">
        <v>8621.4970504460507</v>
      </c>
      <c r="BK22" s="202">
        <f t="shared" si="19"/>
        <v>7.2510488229150969</v>
      </c>
      <c r="BL22" s="219"/>
      <c r="BM22" s="144">
        <v>18</v>
      </c>
      <c r="BN22" s="44">
        <v>236</v>
      </c>
      <c r="BO22" s="261">
        <f t="shared" si="20"/>
        <v>13.111111111111111</v>
      </c>
      <c r="BP22" s="144">
        <v>12</v>
      </c>
      <c r="BQ22" s="44">
        <v>156</v>
      </c>
      <c r="BR22" s="171">
        <f t="shared" si="21"/>
        <v>13</v>
      </c>
      <c r="BS22" s="144">
        <v>22</v>
      </c>
      <c r="BT22" s="44">
        <v>290</v>
      </c>
      <c r="BU22" s="171">
        <f t="shared" si="22"/>
        <v>13.181818181818182</v>
      </c>
      <c r="BV22" s="144">
        <v>39</v>
      </c>
      <c r="BW22" s="44">
        <v>520.37</v>
      </c>
      <c r="BX22" s="171">
        <f t="shared" si="23"/>
        <v>13.342820512820513</v>
      </c>
      <c r="BY22" s="263">
        <v>12</v>
      </c>
      <c r="BZ22" s="256">
        <v>154.57</v>
      </c>
      <c r="CA22" s="171">
        <f t="shared" si="24"/>
        <v>12.880833333333333</v>
      </c>
      <c r="CB22" s="32">
        <v>31</v>
      </c>
      <c r="CC22" s="44">
        <v>413</v>
      </c>
      <c r="CD22" s="171">
        <f t="shared" si="25"/>
        <v>13.32258064516129</v>
      </c>
      <c r="CE22" s="219"/>
      <c r="CF22" s="144">
        <v>0</v>
      </c>
      <c r="CG22" s="32">
        <v>0</v>
      </c>
      <c r="CH22" s="208"/>
      <c r="CI22" s="32">
        <v>4.2</v>
      </c>
      <c r="CJ22" s="44">
        <v>33.01</v>
      </c>
      <c r="CK22" s="45">
        <f t="shared" si="27"/>
        <v>7.8595238095238091</v>
      </c>
      <c r="CL22" s="44">
        <v>21.1</v>
      </c>
      <c r="CM22" s="171">
        <f t="shared" si="28"/>
        <v>5.0238095238095237</v>
      </c>
      <c r="CN22" s="219"/>
      <c r="CO22" s="144">
        <v>0.8</v>
      </c>
      <c r="CP22" s="44">
        <v>11.85</v>
      </c>
      <c r="CQ22" s="269">
        <f t="shared" si="29"/>
        <v>14.812499999999998</v>
      </c>
      <c r="CR22" s="44">
        <v>34.200000000000003</v>
      </c>
      <c r="CS22" s="179">
        <v>332</v>
      </c>
      <c r="CT22" s="45">
        <f t="shared" si="42"/>
        <v>9.7076023391812853</v>
      </c>
      <c r="CU22" s="44">
        <v>49.65</v>
      </c>
      <c r="CV22" s="171">
        <f t="shared" si="4"/>
        <v>1.451754385964912</v>
      </c>
      <c r="CW22" s="219"/>
      <c r="CX22" s="144">
        <v>0</v>
      </c>
      <c r="CY22" s="32">
        <v>0</v>
      </c>
      <c r="CZ22" s="45" t="e">
        <f t="shared" si="5"/>
        <v>#DIV/0!</v>
      </c>
      <c r="DA22" s="32">
        <v>0</v>
      </c>
      <c r="DB22" s="44"/>
      <c r="DC22" s="45"/>
      <c r="DD22" s="44"/>
      <c r="DE22" s="171"/>
      <c r="DF22" s="219"/>
      <c r="DG22" s="144">
        <v>13.6</v>
      </c>
      <c r="DH22" s="44">
        <v>467.11</v>
      </c>
      <c r="DI22" s="45">
        <f t="shared" si="33"/>
        <v>34.346323529411769</v>
      </c>
      <c r="DJ22" s="44">
        <v>25.6</v>
      </c>
      <c r="DK22" s="44">
        <v>111</v>
      </c>
      <c r="DL22" s="45">
        <f t="shared" si="34"/>
        <v>4.3359375</v>
      </c>
      <c r="DM22" s="44">
        <v>13.52</v>
      </c>
      <c r="DN22" s="171">
        <f t="shared" si="35"/>
        <v>0.34489795918367344</v>
      </c>
      <c r="DO22" s="219"/>
      <c r="DP22" s="144"/>
      <c r="DQ22" s="44"/>
      <c r="DR22" s="45" t="e">
        <f t="shared" si="36"/>
        <v>#DIV/0!</v>
      </c>
      <c r="DS22" s="44"/>
      <c r="DT22" s="44"/>
      <c r="DU22" s="45" t="e">
        <f t="shared" si="37"/>
        <v>#DIV/0!</v>
      </c>
      <c r="DV22" s="44"/>
      <c r="DW22" s="171" t="e">
        <f t="shared" si="40"/>
        <v>#DIV/0!</v>
      </c>
    </row>
    <row r="23" spans="1:127" ht="13.95" customHeight="1">
      <c r="A23" s="12">
        <v>18</v>
      </c>
      <c r="B23" s="144">
        <v>548.6</v>
      </c>
      <c r="C23" s="236">
        <v>11066.999997361399</v>
      </c>
      <c r="D23" s="45">
        <f t="shared" si="6"/>
        <v>20.173168059353625</v>
      </c>
      <c r="E23" s="44">
        <v>513</v>
      </c>
      <c r="F23" s="44">
        <v>1235.6199999999999</v>
      </c>
      <c r="G23" s="171">
        <f t="shared" si="7"/>
        <v>2.4086159844054578</v>
      </c>
      <c r="H23" s="219"/>
      <c r="I23" s="144">
        <v>56</v>
      </c>
      <c r="J23" s="44">
        <v>3055.69</v>
      </c>
      <c r="K23" s="45">
        <f t="shared" si="8"/>
        <v>54.565892857142856</v>
      </c>
      <c r="L23" s="44">
        <v>283.60000000000002</v>
      </c>
      <c r="M23" s="44">
        <v>7028.06</v>
      </c>
      <c r="N23" s="45">
        <f t="shared" si="9"/>
        <v>24.781593794076162</v>
      </c>
      <c r="O23" s="44"/>
      <c r="P23" s="171">
        <f t="shared" si="10"/>
        <v>0</v>
      </c>
      <c r="Q23" s="219"/>
      <c r="R23" s="144">
        <v>33.4</v>
      </c>
      <c r="S23" s="44">
        <v>1864.48</v>
      </c>
      <c r="T23" s="45">
        <f t="shared" si="11"/>
        <v>55.822754491017967</v>
      </c>
      <c r="U23" s="219"/>
      <c r="V23" s="44">
        <v>271</v>
      </c>
      <c r="W23" s="44">
        <v>2560.1999999999998</v>
      </c>
      <c r="X23" s="45">
        <f t="shared" si="12"/>
        <v>9.447232472324723</v>
      </c>
      <c r="Y23" s="219"/>
      <c r="Z23" s="44">
        <v>20</v>
      </c>
      <c r="AA23" s="44">
        <v>481.46</v>
      </c>
      <c r="AB23" s="171">
        <f t="shared" si="13"/>
        <v>24.073</v>
      </c>
      <c r="AC23" s="219"/>
      <c r="AD23" s="144">
        <v>1566</v>
      </c>
      <c r="AE23" s="44">
        <v>547.53</v>
      </c>
      <c r="AF23" s="141">
        <f t="shared" si="14"/>
        <v>34.963601532567047</v>
      </c>
      <c r="AG23" s="44">
        <v>1166</v>
      </c>
      <c r="AH23" s="44">
        <v>338.54</v>
      </c>
      <c r="AI23" s="141">
        <f t="shared" si="0"/>
        <v>29.03430531732419</v>
      </c>
      <c r="AJ23" s="44">
        <v>1305</v>
      </c>
      <c r="AK23" s="44">
        <v>444.31</v>
      </c>
      <c r="AL23" s="148">
        <f t="shared" si="1"/>
        <v>34.046743295019155</v>
      </c>
      <c r="AM23" s="219"/>
      <c r="AN23" s="144">
        <v>18.8</v>
      </c>
      <c r="AO23" s="250">
        <v>731.11347652626205</v>
      </c>
      <c r="AP23" s="45">
        <f t="shared" si="15"/>
        <v>38.889014708843725</v>
      </c>
      <c r="AQ23" s="140">
        <v>45</v>
      </c>
      <c r="AR23" s="249">
        <v>1795.6997359545501</v>
      </c>
      <c r="AS23" s="171">
        <f t="shared" si="16"/>
        <v>39.904438576767781</v>
      </c>
      <c r="AT23" s="219"/>
      <c r="AU23" s="144">
        <v>15.4</v>
      </c>
      <c r="AV23" s="32">
        <v>613.63668062682802</v>
      </c>
      <c r="AW23" s="45">
        <f t="shared" si="39"/>
        <v>39.846537703040781</v>
      </c>
      <c r="AX23" s="32">
        <v>45.2</v>
      </c>
      <c r="AY23" s="32">
        <v>1957.7819037832501</v>
      </c>
      <c r="AZ23" s="171">
        <f t="shared" si="17"/>
        <v>43.313758933257745</v>
      </c>
      <c r="BA23" s="219"/>
      <c r="BB23" s="144">
        <v>15</v>
      </c>
      <c r="BC23" s="44">
        <v>612.39</v>
      </c>
      <c r="BD23" s="45">
        <f t="shared" ref="BD23:BD26" si="43">+BC23/BB23</f>
        <v>40.826000000000001</v>
      </c>
      <c r="BE23" s="44">
        <v>53</v>
      </c>
      <c r="BF23" s="44">
        <v>2446.5100000000002</v>
      </c>
      <c r="BG23" s="171">
        <f t="shared" si="18"/>
        <v>46.160566037735855</v>
      </c>
      <c r="BH23" s="219"/>
      <c r="BI23" s="44">
        <v>1187</v>
      </c>
      <c r="BJ23" s="248">
        <v>8153.8082056149997</v>
      </c>
      <c r="BK23" s="202">
        <f t="shared" si="19"/>
        <v>6.8692571235172704</v>
      </c>
      <c r="BL23" s="219"/>
      <c r="BM23" s="144">
        <v>15</v>
      </c>
      <c r="BN23" s="44">
        <v>171.56</v>
      </c>
      <c r="BO23" s="261">
        <f t="shared" si="20"/>
        <v>11.437333333333333</v>
      </c>
      <c r="BP23" s="144">
        <v>11</v>
      </c>
      <c r="BQ23" s="44">
        <v>130.44</v>
      </c>
      <c r="BR23" s="171">
        <f t="shared" si="21"/>
        <v>11.858181818181817</v>
      </c>
      <c r="BS23" s="144">
        <v>24</v>
      </c>
      <c r="BT23" s="44">
        <v>294</v>
      </c>
      <c r="BU23" s="171">
        <f t="shared" si="22"/>
        <v>12.25</v>
      </c>
      <c r="BV23" s="144">
        <v>44</v>
      </c>
      <c r="BW23" s="44">
        <v>552.70000000000005</v>
      </c>
      <c r="BX23" s="171">
        <f t="shared" si="23"/>
        <v>12.561363636363637</v>
      </c>
      <c r="BY23" s="263">
        <v>11</v>
      </c>
      <c r="BZ23" s="256">
        <v>146</v>
      </c>
      <c r="CA23" s="171">
        <f t="shared" si="24"/>
        <v>13.272727272727273</v>
      </c>
      <c r="CB23" s="32">
        <v>32</v>
      </c>
      <c r="CC23" s="44">
        <v>392.92</v>
      </c>
      <c r="CD23" s="171">
        <f t="shared" si="25"/>
        <v>12.27875</v>
      </c>
      <c r="CE23" s="219"/>
      <c r="CF23" s="144">
        <v>2</v>
      </c>
      <c r="CG23" s="32">
        <v>30</v>
      </c>
      <c r="CH23" s="208">
        <f t="shared" si="26"/>
        <v>15</v>
      </c>
      <c r="CI23" s="32">
        <v>44.6</v>
      </c>
      <c r="CJ23" s="44">
        <v>328.4</v>
      </c>
      <c r="CK23" s="45">
        <f t="shared" si="27"/>
        <v>7.363228699551569</v>
      </c>
      <c r="CL23" s="44">
        <v>51.76</v>
      </c>
      <c r="CM23" s="171">
        <f t="shared" si="28"/>
        <v>1.1107296137339056</v>
      </c>
      <c r="CN23" s="219"/>
      <c r="CO23" s="144">
        <v>1</v>
      </c>
      <c r="CP23" s="44">
        <v>15.44</v>
      </c>
      <c r="CQ23" s="268">
        <f t="shared" si="29"/>
        <v>15.44</v>
      </c>
      <c r="CR23" s="44">
        <v>36.799999999999997</v>
      </c>
      <c r="CS23" s="179">
        <v>308</v>
      </c>
      <c r="CT23" s="45">
        <f t="shared" si="42"/>
        <v>8.3695652173913047</v>
      </c>
      <c r="CU23" s="44">
        <v>49.65</v>
      </c>
      <c r="CV23" s="171">
        <f t="shared" si="4"/>
        <v>1.3491847826086958</v>
      </c>
      <c r="CW23" s="219"/>
      <c r="CX23" s="144">
        <v>2.6</v>
      </c>
      <c r="CY23" s="32">
        <v>41.29</v>
      </c>
      <c r="CZ23" s="45">
        <f t="shared" ref="CZ23:CZ37" si="44">+CY23/CX23</f>
        <v>15.88076923076923</v>
      </c>
      <c r="DA23" s="32">
        <v>36</v>
      </c>
      <c r="DB23" s="44">
        <v>337.33</v>
      </c>
      <c r="DC23" s="45">
        <f t="shared" si="31"/>
        <v>9.3702777777777779</v>
      </c>
      <c r="DD23" s="44">
        <v>25</v>
      </c>
      <c r="DE23" s="171">
        <f t="shared" si="32"/>
        <v>0.64766839378238339</v>
      </c>
      <c r="DF23" s="219"/>
      <c r="DG23" s="144">
        <v>13</v>
      </c>
      <c r="DH23" s="44">
        <v>445.35</v>
      </c>
      <c r="DI23" s="45">
        <f t="shared" si="33"/>
        <v>34.257692307692309</v>
      </c>
      <c r="DJ23" s="44">
        <v>23.2</v>
      </c>
      <c r="DK23" s="44">
        <v>194.92</v>
      </c>
      <c r="DL23" s="45">
        <f t="shared" si="34"/>
        <v>8.4017241379310335</v>
      </c>
      <c r="DM23" s="44">
        <v>31.94</v>
      </c>
      <c r="DN23" s="171">
        <f t="shared" si="35"/>
        <v>0.88232044198895021</v>
      </c>
      <c r="DO23" s="219"/>
      <c r="DP23" s="144"/>
      <c r="DQ23" s="44"/>
      <c r="DR23" s="45" t="e">
        <f t="shared" si="36"/>
        <v>#DIV/0!</v>
      </c>
      <c r="DS23" s="44"/>
      <c r="DT23" s="44"/>
      <c r="DU23" s="45" t="e">
        <f t="shared" si="37"/>
        <v>#DIV/0!</v>
      </c>
      <c r="DV23" s="44"/>
      <c r="DW23" s="171" t="e">
        <f t="shared" si="40"/>
        <v>#DIV/0!</v>
      </c>
    </row>
    <row r="24" spans="1:127" ht="13.95" customHeight="1">
      <c r="A24" s="12">
        <v>19</v>
      </c>
      <c r="B24" s="144">
        <v>554.6</v>
      </c>
      <c r="C24" s="236">
        <v>13629.764605709401</v>
      </c>
      <c r="D24" s="45">
        <f t="shared" si="6"/>
        <v>24.575846746681211</v>
      </c>
      <c r="E24" s="44">
        <v>519</v>
      </c>
      <c r="F24" s="44">
        <v>359.92</v>
      </c>
      <c r="G24" s="171">
        <f t="shared" si="7"/>
        <v>0.69348747591522164</v>
      </c>
      <c r="H24" s="219"/>
      <c r="I24" s="144">
        <v>68</v>
      </c>
      <c r="J24" s="44">
        <v>3070.52</v>
      </c>
      <c r="K24" s="45">
        <f t="shared" si="8"/>
        <v>45.154705882352943</v>
      </c>
      <c r="L24" s="44">
        <v>282</v>
      </c>
      <c r="M24" s="44">
        <v>6917.15</v>
      </c>
      <c r="N24" s="45">
        <f t="shared" si="9"/>
        <v>24.528900709219858</v>
      </c>
      <c r="O24" s="44">
        <v>1931.32</v>
      </c>
      <c r="P24" s="171">
        <f t="shared" si="10"/>
        <v>5.5180571428571428</v>
      </c>
      <c r="Q24" s="219"/>
      <c r="R24" s="144">
        <v>48.6</v>
      </c>
      <c r="S24" s="44">
        <v>3149.65</v>
      </c>
      <c r="T24" s="45">
        <f t="shared" si="11"/>
        <v>64.807613168724274</v>
      </c>
      <c r="U24" s="219"/>
      <c r="V24" s="44">
        <v>271</v>
      </c>
      <c r="W24" s="44">
        <v>2553.83</v>
      </c>
      <c r="X24" s="45">
        <f t="shared" si="12"/>
        <v>9.4237269372693717</v>
      </c>
      <c r="Y24" s="219"/>
      <c r="Z24" s="44">
        <v>20</v>
      </c>
      <c r="AA24" s="44">
        <v>516.51</v>
      </c>
      <c r="AB24" s="171">
        <f t="shared" si="13"/>
        <v>25.825499999999998</v>
      </c>
      <c r="AC24" s="219"/>
      <c r="AD24" s="144">
        <v>1566</v>
      </c>
      <c r="AE24" s="44">
        <v>543.02</v>
      </c>
      <c r="AF24" s="141">
        <f t="shared" si="14"/>
        <v>34.675606641123878</v>
      </c>
      <c r="AG24" s="44">
        <v>1060</v>
      </c>
      <c r="AH24" s="44">
        <v>322.91000000000003</v>
      </c>
      <c r="AI24" s="141">
        <f t="shared" si="0"/>
        <v>30.463207547169812</v>
      </c>
      <c r="AJ24" s="44">
        <v>1530</v>
      </c>
      <c r="AK24" s="44">
        <v>553.9</v>
      </c>
      <c r="AL24" s="148">
        <f t="shared" si="1"/>
        <v>36.20261437908497</v>
      </c>
      <c r="AM24" s="219"/>
      <c r="AN24" s="144">
        <v>19.8</v>
      </c>
      <c r="AO24" s="250">
        <v>750.21438421134997</v>
      </c>
      <c r="AP24" s="45">
        <f t="shared" si="15"/>
        <v>37.88961536420959</v>
      </c>
      <c r="AQ24" s="140">
        <v>45.4</v>
      </c>
      <c r="AR24" s="249">
        <v>1895.6671433265601</v>
      </c>
      <c r="AS24" s="171">
        <f t="shared" si="16"/>
        <v>41.754782892655513</v>
      </c>
      <c r="AT24" s="219"/>
      <c r="AU24" s="144">
        <v>16</v>
      </c>
      <c r="AV24" s="32">
        <v>572.60221008527799</v>
      </c>
      <c r="AW24" s="45">
        <f t="shared" si="39"/>
        <v>35.787638130329874</v>
      </c>
      <c r="AX24" s="32">
        <v>45.8</v>
      </c>
      <c r="AY24" s="32">
        <v>1897.08760126737</v>
      </c>
      <c r="AZ24" s="171">
        <f t="shared" si="17"/>
        <v>41.421126665226424</v>
      </c>
      <c r="BA24" s="219"/>
      <c r="BB24" s="144">
        <v>22</v>
      </c>
      <c r="BC24" s="44">
        <v>936.06</v>
      </c>
      <c r="BD24" s="45">
        <f t="shared" si="43"/>
        <v>42.548181818181817</v>
      </c>
      <c r="BE24" s="44">
        <v>56</v>
      </c>
      <c r="BF24" s="44">
        <v>2650.91</v>
      </c>
      <c r="BG24" s="171">
        <f t="shared" si="18"/>
        <v>47.337678571428569</v>
      </c>
      <c r="BH24" s="219"/>
      <c r="BI24" s="44">
        <v>1187</v>
      </c>
      <c r="BJ24" s="248">
        <v>8066.5781805571896</v>
      </c>
      <c r="BK24" s="202">
        <f t="shared" si="19"/>
        <v>6.7957693180768235</v>
      </c>
      <c r="BL24" s="219"/>
      <c r="BM24" s="144">
        <v>15</v>
      </c>
      <c r="BN24" s="44">
        <v>173</v>
      </c>
      <c r="BO24" s="261">
        <f t="shared" si="20"/>
        <v>11.533333333333333</v>
      </c>
      <c r="BP24" s="144">
        <v>10</v>
      </c>
      <c r="BQ24" s="44">
        <v>115</v>
      </c>
      <c r="BR24" s="171">
        <f t="shared" si="21"/>
        <v>11.5</v>
      </c>
      <c r="BS24" s="144">
        <v>22</v>
      </c>
      <c r="BT24" s="44">
        <v>300</v>
      </c>
      <c r="BU24" s="171">
        <f t="shared" si="22"/>
        <v>13.636363636363637</v>
      </c>
      <c r="BV24" s="144">
        <v>40</v>
      </c>
      <c r="BW24" s="44">
        <v>520</v>
      </c>
      <c r="BX24" s="171">
        <f t="shared" si="23"/>
        <v>13</v>
      </c>
      <c r="BY24" s="263">
        <v>15</v>
      </c>
      <c r="BZ24" s="256">
        <v>191</v>
      </c>
      <c r="CA24" s="171">
        <f t="shared" si="24"/>
        <v>12.733333333333333</v>
      </c>
      <c r="CB24" s="32">
        <v>30</v>
      </c>
      <c r="CC24" s="44">
        <v>343</v>
      </c>
      <c r="CD24" s="171">
        <f t="shared" si="25"/>
        <v>11.433333333333334</v>
      </c>
      <c r="CE24" s="219"/>
      <c r="CF24" s="144">
        <v>2</v>
      </c>
      <c r="CG24" s="32">
        <v>27</v>
      </c>
      <c r="CH24" s="208">
        <f t="shared" si="26"/>
        <v>13.5</v>
      </c>
      <c r="CI24" s="32">
        <v>44.6</v>
      </c>
      <c r="CJ24" s="44">
        <v>349.25</v>
      </c>
      <c r="CK24" s="45">
        <f t="shared" si="27"/>
        <v>7.8307174887892375</v>
      </c>
      <c r="CL24" s="44">
        <v>51.76</v>
      </c>
      <c r="CM24" s="171">
        <f t="shared" si="28"/>
        <v>1.1107296137339056</v>
      </c>
      <c r="CN24" s="219"/>
      <c r="CO24" s="144">
        <v>1.4</v>
      </c>
      <c r="CP24" s="44">
        <v>21</v>
      </c>
      <c r="CQ24" s="268">
        <f t="shared" si="29"/>
        <v>15.000000000000002</v>
      </c>
      <c r="CR24" s="44">
        <v>36.799999999999997</v>
      </c>
      <c r="CS24" s="179">
        <v>361.33</v>
      </c>
      <c r="CT24" s="45">
        <f t="shared" si="42"/>
        <v>9.8187499999999996</v>
      </c>
      <c r="CU24" s="44">
        <v>61.65</v>
      </c>
      <c r="CV24" s="171">
        <f t="shared" si="4"/>
        <v>1.6752717391304348</v>
      </c>
      <c r="CW24" s="219"/>
      <c r="CX24" s="144">
        <v>2.6</v>
      </c>
      <c r="CY24" s="32">
        <v>32.81</v>
      </c>
      <c r="CZ24" s="45">
        <f t="shared" si="44"/>
        <v>12.61923076923077</v>
      </c>
      <c r="DA24" s="32">
        <v>36</v>
      </c>
      <c r="DB24" s="44">
        <v>304.3</v>
      </c>
      <c r="DC24" s="45">
        <f t="shared" si="31"/>
        <v>8.4527777777777775</v>
      </c>
      <c r="DD24" s="44">
        <v>17.73</v>
      </c>
      <c r="DE24" s="171">
        <f t="shared" si="32"/>
        <v>0.45932642487046632</v>
      </c>
      <c r="DF24" s="219"/>
      <c r="DG24" s="144">
        <v>15.6</v>
      </c>
      <c r="DH24" s="44">
        <v>415.21</v>
      </c>
      <c r="DI24" s="45">
        <f t="shared" si="33"/>
        <v>26.61602564102564</v>
      </c>
      <c r="DJ24" s="44">
        <v>23.2</v>
      </c>
      <c r="DK24" s="44">
        <v>234.12</v>
      </c>
      <c r="DL24" s="45">
        <f t="shared" si="34"/>
        <v>10.091379310344829</v>
      </c>
      <c r="DM24" s="44">
        <v>31.99</v>
      </c>
      <c r="DN24" s="171">
        <f t="shared" si="35"/>
        <v>0.8244845360824743</v>
      </c>
      <c r="DO24" s="219"/>
      <c r="DP24" s="144"/>
      <c r="DQ24" s="44"/>
      <c r="DR24" s="45" t="e">
        <f t="shared" si="36"/>
        <v>#DIV/0!</v>
      </c>
      <c r="DS24" s="44"/>
      <c r="DT24" s="44"/>
      <c r="DU24" s="45" t="e">
        <f t="shared" si="37"/>
        <v>#DIV/0!</v>
      </c>
      <c r="DV24" s="44"/>
      <c r="DW24" s="171" t="e">
        <f t="shared" si="40"/>
        <v>#DIV/0!</v>
      </c>
    </row>
    <row r="25" spans="1:127" ht="13.95" customHeight="1">
      <c r="A25" s="12">
        <v>20</v>
      </c>
      <c r="B25" s="144">
        <v>558.79999999999995</v>
      </c>
      <c r="C25" s="44">
        <v>11237.0313741595</v>
      </c>
      <c r="D25" s="45">
        <f t="shared" si="6"/>
        <v>20.109218636649071</v>
      </c>
      <c r="E25" s="44">
        <v>524</v>
      </c>
      <c r="F25" s="44">
        <v>934.27</v>
      </c>
      <c r="G25" s="171">
        <f t="shared" si="7"/>
        <v>1.7829580152671756</v>
      </c>
      <c r="H25" s="219"/>
      <c r="I25" s="144">
        <v>68</v>
      </c>
      <c r="J25" s="44">
        <v>3015.17</v>
      </c>
      <c r="K25" s="45">
        <f t="shared" si="8"/>
        <v>44.34073529411765</v>
      </c>
      <c r="L25" s="44">
        <v>283</v>
      </c>
      <c r="M25" s="44">
        <v>7157.18</v>
      </c>
      <c r="N25" s="45">
        <f t="shared" si="9"/>
        <v>25.290388692579505</v>
      </c>
      <c r="O25" s="44"/>
      <c r="P25" s="171">
        <f t="shared" si="10"/>
        <v>0</v>
      </c>
      <c r="Q25" s="219"/>
      <c r="R25" s="144">
        <v>49.6</v>
      </c>
      <c r="S25" s="44">
        <v>2930.06</v>
      </c>
      <c r="T25" s="45">
        <f t="shared" si="11"/>
        <v>59.073790322580642</v>
      </c>
      <c r="U25" s="219"/>
      <c r="V25" s="44">
        <v>271</v>
      </c>
      <c r="W25" s="44">
        <v>2565.8000000000002</v>
      </c>
      <c r="X25" s="45">
        <f t="shared" si="12"/>
        <v>9.46789667896679</v>
      </c>
      <c r="Y25" s="219"/>
      <c r="Z25" s="44">
        <v>19</v>
      </c>
      <c r="AA25" s="44">
        <v>637.80999999999995</v>
      </c>
      <c r="AB25" s="171">
        <f t="shared" si="13"/>
        <v>33.56894736842105</v>
      </c>
      <c r="AC25" s="219"/>
      <c r="AD25" s="144">
        <v>1508</v>
      </c>
      <c r="AE25" s="44">
        <v>512.78</v>
      </c>
      <c r="AF25" s="141">
        <f t="shared" si="14"/>
        <v>34.00397877984085</v>
      </c>
      <c r="AG25" s="44">
        <v>1113</v>
      </c>
      <c r="AH25" s="44">
        <v>319.42</v>
      </c>
      <c r="AI25" s="141">
        <f t="shared" si="0"/>
        <v>28.699011680143755</v>
      </c>
      <c r="AJ25" s="44">
        <v>1305</v>
      </c>
      <c r="AK25" s="44">
        <v>440.72</v>
      </c>
      <c r="AL25" s="148">
        <f t="shared" si="1"/>
        <v>33.771647509578543</v>
      </c>
      <c r="AM25" s="219"/>
      <c r="AN25" s="144">
        <v>22</v>
      </c>
      <c r="AO25" s="250">
        <v>823.21962292687397</v>
      </c>
      <c r="AP25" s="45">
        <f t="shared" si="15"/>
        <v>37.419073769403361</v>
      </c>
      <c r="AQ25" s="140">
        <v>45.4</v>
      </c>
      <c r="AR25" s="249">
        <v>1824.34995720133</v>
      </c>
      <c r="AS25" s="171">
        <f t="shared" si="16"/>
        <v>40.18391976214383</v>
      </c>
      <c r="AT25" s="219"/>
      <c r="AU25" s="144">
        <v>16</v>
      </c>
      <c r="AV25" s="32">
        <v>590.50282348397104</v>
      </c>
      <c r="AW25" s="45">
        <f t="shared" si="39"/>
        <v>36.90642646774819</v>
      </c>
      <c r="AX25" s="32">
        <v>47.2</v>
      </c>
      <c r="AY25" s="32">
        <v>1893.1380175791501</v>
      </c>
      <c r="AZ25" s="171">
        <f t="shared" si="17"/>
        <v>40.108856304643005</v>
      </c>
      <c r="BA25" s="219"/>
      <c r="BB25" s="144">
        <v>18</v>
      </c>
      <c r="BC25" s="44">
        <v>823.68</v>
      </c>
      <c r="BD25" s="45">
        <f t="shared" si="43"/>
        <v>45.76</v>
      </c>
      <c r="BE25" s="44">
        <v>51</v>
      </c>
      <c r="BF25" s="44">
        <v>2425.5</v>
      </c>
      <c r="BG25" s="171">
        <f t="shared" si="18"/>
        <v>47.558823529411768</v>
      </c>
      <c r="BH25" s="219"/>
      <c r="BI25" s="44">
        <v>1185</v>
      </c>
      <c r="BJ25" s="248">
        <v>8159.39516095414</v>
      </c>
      <c r="BK25" s="202">
        <f t="shared" si="19"/>
        <v>6.8855655366701605</v>
      </c>
      <c r="BL25" s="219"/>
      <c r="BM25" s="144">
        <v>17</v>
      </c>
      <c r="BN25" s="44">
        <v>190.18</v>
      </c>
      <c r="BO25" s="261">
        <f t="shared" si="20"/>
        <v>11.187058823529412</v>
      </c>
      <c r="BP25" s="144">
        <v>9</v>
      </c>
      <c r="BQ25" s="44">
        <v>102.6</v>
      </c>
      <c r="BR25" s="171">
        <f t="shared" si="21"/>
        <v>11.399999999999999</v>
      </c>
      <c r="BS25" s="144">
        <v>27</v>
      </c>
      <c r="BT25" s="44">
        <v>337.5</v>
      </c>
      <c r="BU25" s="171">
        <f t="shared" si="22"/>
        <v>12.5</v>
      </c>
      <c r="BV25" s="144">
        <v>46</v>
      </c>
      <c r="BW25" s="44">
        <v>585</v>
      </c>
      <c r="BX25" s="171">
        <f t="shared" si="23"/>
        <v>12.717391304347826</v>
      </c>
      <c r="BY25" s="263">
        <v>11</v>
      </c>
      <c r="BZ25" s="256">
        <v>141</v>
      </c>
      <c r="CA25" s="171">
        <f t="shared" si="24"/>
        <v>12.818181818181818</v>
      </c>
      <c r="CB25" s="32">
        <v>32</v>
      </c>
      <c r="CC25" s="44">
        <v>384.95</v>
      </c>
      <c r="CD25" s="171">
        <f t="shared" si="25"/>
        <v>12.0296875</v>
      </c>
      <c r="CE25" s="219"/>
      <c r="CF25" s="144">
        <v>1.6</v>
      </c>
      <c r="CG25" s="32">
        <v>23</v>
      </c>
      <c r="CH25" s="208">
        <f t="shared" si="26"/>
        <v>14.375</v>
      </c>
      <c r="CI25" s="32">
        <v>44.6</v>
      </c>
      <c r="CJ25" s="44">
        <v>357.13</v>
      </c>
      <c r="CK25" s="45">
        <f t="shared" si="27"/>
        <v>8.0073991031390133</v>
      </c>
      <c r="CL25" s="210">
        <v>48.86</v>
      </c>
      <c r="CM25" s="171">
        <f t="shared" si="28"/>
        <v>1.0575757575757574</v>
      </c>
      <c r="CN25" s="219"/>
      <c r="CO25" s="144">
        <v>1.4</v>
      </c>
      <c r="CP25" s="44">
        <v>21</v>
      </c>
      <c r="CQ25" s="268">
        <f t="shared" si="29"/>
        <v>15.000000000000002</v>
      </c>
      <c r="CR25" s="44">
        <v>37.4</v>
      </c>
      <c r="CS25" s="179">
        <v>364.15</v>
      </c>
      <c r="CT25" s="45">
        <f t="shared" si="42"/>
        <v>9.7366310160427805</v>
      </c>
      <c r="CU25" s="44">
        <v>49.65</v>
      </c>
      <c r="CV25" s="171">
        <f t="shared" si="4"/>
        <v>1.3275401069518717</v>
      </c>
      <c r="CW25" s="219"/>
      <c r="CX25" s="144">
        <v>2.6</v>
      </c>
      <c r="CY25" s="32">
        <v>38.64</v>
      </c>
      <c r="CZ25" s="45">
        <f t="shared" si="44"/>
        <v>14.861538461538462</v>
      </c>
      <c r="DA25" s="32">
        <v>36</v>
      </c>
      <c r="DB25" s="44">
        <v>340.26</v>
      </c>
      <c r="DC25" s="45">
        <f t="shared" si="31"/>
        <v>9.4516666666666662</v>
      </c>
      <c r="DD25" s="44">
        <v>37</v>
      </c>
      <c r="DE25" s="171">
        <f t="shared" si="32"/>
        <v>0.95854922279792742</v>
      </c>
      <c r="DF25" s="219"/>
      <c r="DG25" s="144">
        <v>17.600000000000001</v>
      </c>
      <c r="DH25" s="44">
        <v>455.95</v>
      </c>
      <c r="DI25" s="45">
        <f t="shared" si="33"/>
        <v>25.906249999999996</v>
      </c>
      <c r="DJ25" s="44">
        <v>26</v>
      </c>
      <c r="DK25" s="44">
        <v>220.96</v>
      </c>
      <c r="DL25" s="45">
        <f t="shared" si="34"/>
        <v>8.4984615384615392</v>
      </c>
      <c r="DM25" s="44">
        <v>34.119999999999997</v>
      </c>
      <c r="DN25" s="171">
        <f t="shared" si="35"/>
        <v>0.78256880733944945</v>
      </c>
      <c r="DO25" s="219"/>
      <c r="DP25" s="144"/>
      <c r="DQ25" s="44"/>
      <c r="DR25" s="45" t="e">
        <f t="shared" si="36"/>
        <v>#DIV/0!</v>
      </c>
      <c r="DS25" s="44"/>
      <c r="DT25" s="44"/>
      <c r="DU25" s="45" t="e">
        <f t="shared" si="37"/>
        <v>#DIV/0!</v>
      </c>
      <c r="DV25" s="44"/>
      <c r="DW25" s="171" t="e">
        <f t="shared" si="40"/>
        <v>#DIV/0!</v>
      </c>
    </row>
    <row r="26" spans="1:127" ht="13.95" customHeight="1">
      <c r="A26" s="12">
        <v>21</v>
      </c>
      <c r="B26" s="144">
        <v>561.79999999999995</v>
      </c>
      <c r="C26" s="44">
        <v>11640.4974318115</v>
      </c>
      <c r="D26" s="45">
        <f t="shared" si="6"/>
        <v>20.720002548614278</v>
      </c>
      <c r="E26" s="44">
        <v>527</v>
      </c>
      <c r="F26" s="44">
        <v>1763.33</v>
      </c>
      <c r="G26" s="171">
        <f t="shared" si="7"/>
        <v>3.3459772296015178</v>
      </c>
      <c r="H26" s="219"/>
      <c r="I26" s="144">
        <v>67.2</v>
      </c>
      <c r="J26" s="44">
        <v>3255.37</v>
      </c>
      <c r="K26" s="45">
        <f t="shared" si="8"/>
        <v>48.44300595238095</v>
      </c>
      <c r="L26" s="44">
        <v>287.60000000000002</v>
      </c>
      <c r="M26" s="44">
        <v>7037.66</v>
      </c>
      <c r="N26" s="45">
        <f t="shared" si="9"/>
        <v>24.470305980528508</v>
      </c>
      <c r="O26" s="44"/>
      <c r="P26" s="171">
        <f t="shared" si="10"/>
        <v>0</v>
      </c>
      <c r="Q26" s="219"/>
      <c r="R26" s="144">
        <v>45.6</v>
      </c>
      <c r="S26" s="44">
        <v>2433.64</v>
      </c>
      <c r="T26" s="45">
        <f t="shared" si="11"/>
        <v>53.369298245614033</v>
      </c>
      <c r="U26" s="219"/>
      <c r="V26" s="44">
        <v>271</v>
      </c>
      <c r="W26" s="44">
        <v>2573.12</v>
      </c>
      <c r="X26" s="45">
        <f t="shared" si="12"/>
        <v>9.4949077490774911</v>
      </c>
      <c r="Y26" s="219"/>
      <c r="Z26" s="44">
        <v>15</v>
      </c>
      <c r="AA26" s="44">
        <v>669.98</v>
      </c>
      <c r="AB26" s="171">
        <f t="shared" si="13"/>
        <v>44.665333333333336</v>
      </c>
      <c r="AC26" s="219"/>
      <c r="AD26" s="144">
        <v>1508</v>
      </c>
      <c r="AE26" s="44">
        <v>500.47</v>
      </c>
      <c r="AF26" s="141">
        <f t="shared" si="14"/>
        <v>33.187665782493369</v>
      </c>
      <c r="AG26" s="44">
        <v>1113</v>
      </c>
      <c r="AH26" s="44">
        <v>347.75</v>
      </c>
      <c r="AI26" s="141">
        <f t="shared" si="0"/>
        <v>31.244384546271338</v>
      </c>
      <c r="AJ26" s="44">
        <v>1260</v>
      </c>
      <c r="AK26" s="44">
        <v>403.65</v>
      </c>
      <c r="AL26" s="148">
        <f t="shared" si="1"/>
        <v>32.035714285714285</v>
      </c>
      <c r="AM26" s="219"/>
      <c r="AN26" s="144">
        <v>23</v>
      </c>
      <c r="AO26" s="44">
        <v>814.91684560768397</v>
      </c>
      <c r="AP26" s="45">
        <f t="shared" si="15"/>
        <v>35.431167200334087</v>
      </c>
      <c r="AQ26" s="140">
        <v>45.4</v>
      </c>
      <c r="AR26" s="249">
        <v>1788.9091458221101</v>
      </c>
      <c r="AS26" s="171">
        <f t="shared" si="16"/>
        <v>39.40328515026674</v>
      </c>
      <c r="AT26" s="219"/>
      <c r="AU26" s="144">
        <v>26.4</v>
      </c>
      <c r="AV26" s="32">
        <v>596.29749015063703</v>
      </c>
      <c r="AW26" s="45">
        <f t="shared" si="39"/>
        <v>22.587026142069586</v>
      </c>
      <c r="AX26" s="32">
        <v>46.2</v>
      </c>
      <c r="AY26" s="32">
        <v>1951.36123521736</v>
      </c>
      <c r="AZ26" s="171">
        <f t="shared" si="17"/>
        <v>42.237256173535926</v>
      </c>
      <c r="BA26" s="219"/>
      <c r="BB26" s="144">
        <v>16</v>
      </c>
      <c r="BC26" s="44">
        <v>731.85</v>
      </c>
      <c r="BD26" s="45">
        <f t="shared" si="43"/>
        <v>45.740625000000001</v>
      </c>
      <c r="BE26" s="44">
        <v>56</v>
      </c>
      <c r="BF26" s="44">
        <v>2517.58</v>
      </c>
      <c r="BG26" s="171">
        <f t="shared" si="18"/>
        <v>44.956785714285715</v>
      </c>
      <c r="BH26" s="219"/>
      <c r="BI26" s="44">
        <v>1185</v>
      </c>
      <c r="BJ26" s="248">
        <v>8131.07</v>
      </c>
      <c r="BK26" s="202">
        <f t="shared" si="19"/>
        <v>6.8616624472573839</v>
      </c>
      <c r="BL26" s="219"/>
      <c r="BM26" s="144">
        <v>16</v>
      </c>
      <c r="BN26" s="44">
        <v>198.85</v>
      </c>
      <c r="BO26" s="261">
        <f t="shared" si="20"/>
        <v>12.428125</v>
      </c>
      <c r="BP26" s="144">
        <v>7</v>
      </c>
      <c r="BQ26" s="44">
        <v>82</v>
      </c>
      <c r="BR26" s="171">
        <f t="shared" si="21"/>
        <v>11.714285714285714</v>
      </c>
      <c r="BS26" s="144">
        <v>23</v>
      </c>
      <c r="BT26" s="44">
        <v>280</v>
      </c>
      <c r="BU26" s="171">
        <f t="shared" si="22"/>
        <v>12.173913043478262</v>
      </c>
      <c r="BV26" s="144">
        <v>44</v>
      </c>
      <c r="BW26" s="44">
        <v>578</v>
      </c>
      <c r="BX26" s="171">
        <f t="shared" si="23"/>
        <v>13.136363636363637</v>
      </c>
      <c r="BY26" s="263">
        <v>10</v>
      </c>
      <c r="BZ26" s="256">
        <v>129</v>
      </c>
      <c r="CA26" s="171">
        <f t="shared" si="24"/>
        <v>12.9</v>
      </c>
      <c r="CB26" s="32">
        <v>30</v>
      </c>
      <c r="CC26" s="44">
        <v>351.66</v>
      </c>
      <c r="CD26" s="171">
        <f t="shared" si="25"/>
        <v>11.722000000000001</v>
      </c>
      <c r="CE26" s="219"/>
      <c r="CF26" s="144">
        <v>1.6</v>
      </c>
      <c r="CG26" s="32">
        <v>24</v>
      </c>
      <c r="CH26" s="208">
        <f t="shared" si="26"/>
        <v>15</v>
      </c>
      <c r="CI26" s="32">
        <v>44.6</v>
      </c>
      <c r="CJ26" s="44">
        <v>346.94</v>
      </c>
      <c r="CK26" s="45">
        <f t="shared" si="27"/>
        <v>7.7789237668161428</v>
      </c>
      <c r="CL26" s="210">
        <v>45.75</v>
      </c>
      <c r="CM26" s="171">
        <f t="shared" si="28"/>
        <v>0.99025974025974017</v>
      </c>
      <c r="CN26" s="219"/>
      <c r="CO26" s="144">
        <v>1.4</v>
      </c>
      <c r="CP26" s="44">
        <v>21</v>
      </c>
      <c r="CQ26" s="268">
        <f t="shared" si="29"/>
        <v>15.000000000000002</v>
      </c>
      <c r="CR26" s="44">
        <v>37.4</v>
      </c>
      <c r="CS26" s="179">
        <v>321.3</v>
      </c>
      <c r="CT26" s="45">
        <f t="shared" si="42"/>
        <v>8.5909090909090917</v>
      </c>
      <c r="CU26" s="44">
        <v>49.65</v>
      </c>
      <c r="CV26" s="171">
        <f t="shared" si="4"/>
        <v>1.3275401069518717</v>
      </c>
      <c r="CW26" s="219"/>
      <c r="CX26" s="144">
        <v>2.6</v>
      </c>
      <c r="CY26" s="32">
        <v>39.81</v>
      </c>
      <c r="CZ26" s="45">
        <f t="shared" si="44"/>
        <v>15.311538461538461</v>
      </c>
      <c r="DA26" s="32">
        <v>33</v>
      </c>
      <c r="DB26" s="44">
        <v>305.39999999999998</v>
      </c>
      <c r="DC26" s="45">
        <f t="shared" si="31"/>
        <v>9.254545454545454</v>
      </c>
      <c r="DD26" s="44">
        <v>39.700000000000003</v>
      </c>
      <c r="DE26" s="171">
        <f t="shared" si="32"/>
        <v>1.1151685393258428</v>
      </c>
      <c r="DF26" s="219"/>
      <c r="DG26" s="144">
        <v>16.8</v>
      </c>
      <c r="DH26" s="44">
        <v>472.79</v>
      </c>
      <c r="DI26" s="45">
        <f t="shared" si="33"/>
        <v>28.142261904761906</v>
      </c>
      <c r="DJ26" s="44">
        <v>24.8</v>
      </c>
      <c r="DK26" s="44">
        <v>229.59</v>
      </c>
      <c r="DL26" s="45">
        <f t="shared" si="34"/>
        <v>9.2576612903225808</v>
      </c>
      <c r="DM26" s="44">
        <v>31.99</v>
      </c>
      <c r="DN26" s="171">
        <f t="shared" si="35"/>
        <v>0.7689903846153846</v>
      </c>
      <c r="DO26" s="219"/>
      <c r="DP26" s="144"/>
      <c r="DQ26" s="44"/>
      <c r="DR26" s="45" t="e">
        <f t="shared" si="36"/>
        <v>#DIV/0!</v>
      </c>
      <c r="DS26" s="44"/>
      <c r="DT26" s="44"/>
      <c r="DU26" s="45" t="e">
        <f t="shared" si="37"/>
        <v>#DIV/0!</v>
      </c>
      <c r="DV26" s="44"/>
      <c r="DW26" s="171" t="e">
        <f t="shared" si="40"/>
        <v>#DIV/0!</v>
      </c>
    </row>
    <row r="27" spans="1:127" ht="13.95" customHeight="1">
      <c r="A27" s="12">
        <v>22</v>
      </c>
      <c r="B27" s="144">
        <v>566.20000000000005</v>
      </c>
      <c r="C27" s="44">
        <v>11467.0134133542</v>
      </c>
      <c r="D27" s="45">
        <f t="shared" si="6"/>
        <v>20.252584622667253</v>
      </c>
      <c r="E27" s="44">
        <v>529</v>
      </c>
      <c r="F27" s="44">
        <v>568</v>
      </c>
      <c r="G27" s="171">
        <f t="shared" si="7"/>
        <v>1.0737240075614367</v>
      </c>
      <c r="H27" s="219"/>
      <c r="I27" s="144">
        <v>68</v>
      </c>
      <c r="J27" s="44">
        <v>3171.13</v>
      </c>
      <c r="K27" s="45">
        <f t="shared" si="8"/>
        <v>46.634264705882352</v>
      </c>
      <c r="L27" s="44">
        <v>287</v>
      </c>
      <c r="M27" s="44">
        <v>7011.74</v>
      </c>
      <c r="N27" s="45">
        <f t="shared" si="9"/>
        <v>24.431149825783972</v>
      </c>
      <c r="O27" s="44"/>
      <c r="P27" s="171">
        <f t="shared" si="10"/>
        <v>0</v>
      </c>
      <c r="Q27" s="219"/>
      <c r="R27" s="144">
        <v>48</v>
      </c>
      <c r="S27" s="44">
        <v>2139.77</v>
      </c>
      <c r="T27" s="45">
        <f t="shared" si="11"/>
        <v>44.578541666666666</v>
      </c>
      <c r="U27" s="219"/>
      <c r="V27" s="44">
        <v>271</v>
      </c>
      <c r="W27" s="44">
        <v>2530.75</v>
      </c>
      <c r="X27" s="45">
        <f t="shared" si="12"/>
        <v>9.3385608856088567</v>
      </c>
      <c r="Y27" s="219"/>
      <c r="Z27" s="44">
        <v>15</v>
      </c>
      <c r="AA27" s="44">
        <v>544.97</v>
      </c>
      <c r="AB27" s="171">
        <f t="shared" si="13"/>
        <v>36.331333333333333</v>
      </c>
      <c r="AC27" s="219"/>
      <c r="AD27" s="144">
        <v>1624</v>
      </c>
      <c r="AE27" s="44">
        <v>567.22</v>
      </c>
      <c r="AF27" s="141">
        <f t="shared" si="14"/>
        <v>34.927339901477836</v>
      </c>
      <c r="AG27" s="44">
        <v>1272</v>
      </c>
      <c r="AH27" s="44">
        <v>410.97</v>
      </c>
      <c r="AI27" s="141">
        <f t="shared" si="0"/>
        <v>32.308962264150949</v>
      </c>
      <c r="AJ27" s="44">
        <v>1575</v>
      </c>
      <c r="AK27" s="44">
        <v>557.79999999999995</v>
      </c>
      <c r="AL27" s="148">
        <f t="shared" si="1"/>
        <v>35.415873015873011</v>
      </c>
      <c r="AM27" s="219"/>
      <c r="AN27" s="144">
        <v>28.6</v>
      </c>
      <c r="AO27" s="44">
        <v>955.51028584706296</v>
      </c>
      <c r="AP27" s="45">
        <f t="shared" si="15"/>
        <v>33.409450554093112</v>
      </c>
      <c r="AQ27" s="140">
        <v>46</v>
      </c>
      <c r="AR27" s="249">
        <v>1818.67052290061</v>
      </c>
      <c r="AS27" s="171">
        <f t="shared" si="16"/>
        <v>39.53631571523065</v>
      </c>
      <c r="AT27" s="219"/>
      <c r="AU27" s="144">
        <v>17.600000000000001</v>
      </c>
      <c r="AV27" s="32">
        <v>596.29749015063703</v>
      </c>
      <c r="AW27" s="45">
        <f t="shared" si="39"/>
        <v>33.880539213104377</v>
      </c>
      <c r="AX27" s="32">
        <v>56.6</v>
      </c>
      <c r="AY27" s="32">
        <v>1931.9411546715401</v>
      </c>
      <c r="AZ27" s="171">
        <f t="shared" si="17"/>
        <v>34.133235948260428</v>
      </c>
      <c r="BA27" s="219"/>
      <c r="BB27" s="144">
        <v>24</v>
      </c>
      <c r="BC27" s="44">
        <v>1075.4000000000001</v>
      </c>
      <c r="BD27" s="45">
        <f t="shared" si="41"/>
        <v>61.102272727272727</v>
      </c>
      <c r="BE27" s="44">
        <v>49</v>
      </c>
      <c r="BF27" s="44">
        <v>2105.5500000000002</v>
      </c>
      <c r="BG27" s="171">
        <f t="shared" si="18"/>
        <v>42.970408163265311</v>
      </c>
      <c r="BH27" s="219"/>
      <c r="BI27" s="44">
        <v>1185</v>
      </c>
      <c r="BJ27" s="248">
        <v>8238.9618025027994</v>
      </c>
      <c r="BK27" s="202">
        <f t="shared" si="19"/>
        <v>6.9527103818589024</v>
      </c>
      <c r="BL27" s="219"/>
      <c r="BM27" s="144">
        <v>16</v>
      </c>
      <c r="BN27" s="44">
        <v>170.42</v>
      </c>
      <c r="BO27" s="261">
        <f t="shared" si="20"/>
        <v>10.651249999999999</v>
      </c>
      <c r="BP27" s="144">
        <v>13</v>
      </c>
      <c r="BQ27" s="44">
        <v>174</v>
      </c>
      <c r="BR27" s="171">
        <f t="shared" si="21"/>
        <v>13.384615384615385</v>
      </c>
      <c r="BS27" s="144">
        <v>22</v>
      </c>
      <c r="BT27" s="44">
        <v>276</v>
      </c>
      <c r="BU27" s="171">
        <f t="shared" si="22"/>
        <v>12.545454545454545</v>
      </c>
      <c r="BV27" s="144">
        <v>36</v>
      </c>
      <c r="BW27" s="44">
        <v>464</v>
      </c>
      <c r="BX27" s="171">
        <f t="shared" si="23"/>
        <v>12.888888888888889</v>
      </c>
      <c r="BY27" s="263">
        <v>12</v>
      </c>
      <c r="BZ27" s="256">
        <v>162</v>
      </c>
      <c r="CA27" s="171">
        <f t="shared" si="24"/>
        <v>13.5</v>
      </c>
      <c r="CB27" s="32">
        <v>29</v>
      </c>
      <c r="CC27" s="44">
        <v>335</v>
      </c>
      <c r="CD27" s="171">
        <f t="shared" si="25"/>
        <v>11.551724137931034</v>
      </c>
      <c r="CE27" s="219"/>
      <c r="CF27" s="144">
        <v>1.6</v>
      </c>
      <c r="CG27" s="32">
        <v>23</v>
      </c>
      <c r="CH27" s="208">
        <f t="shared" si="26"/>
        <v>14.375</v>
      </c>
      <c r="CI27" s="32">
        <v>39.6</v>
      </c>
      <c r="CJ27" s="44">
        <v>349.68</v>
      </c>
      <c r="CK27" s="45">
        <f t="shared" si="27"/>
        <v>8.8303030303030301</v>
      </c>
      <c r="CL27" s="210">
        <v>52.05</v>
      </c>
      <c r="CM27" s="171">
        <f t="shared" si="28"/>
        <v>1.2633495145631066</v>
      </c>
      <c r="CN27" s="219"/>
      <c r="CO27" s="144">
        <v>1.4</v>
      </c>
      <c r="CP27" s="44">
        <v>21</v>
      </c>
      <c r="CQ27" s="268">
        <f t="shared" si="29"/>
        <v>15.000000000000002</v>
      </c>
      <c r="CR27" s="44">
        <v>37.4</v>
      </c>
      <c r="CS27" s="179">
        <v>358.48</v>
      </c>
      <c r="CT27" s="45">
        <f t="shared" si="42"/>
        <v>9.5850267379679153</v>
      </c>
      <c r="CU27" s="44">
        <v>52.53</v>
      </c>
      <c r="CV27" s="171">
        <f t="shared" si="4"/>
        <v>1.4045454545454545</v>
      </c>
      <c r="CW27" s="219"/>
      <c r="CX27" s="144">
        <v>3.2</v>
      </c>
      <c r="CY27" s="32">
        <v>39.200000000000003</v>
      </c>
      <c r="CZ27" s="45">
        <f t="shared" si="44"/>
        <v>12.25</v>
      </c>
      <c r="DA27" s="32">
        <v>34</v>
      </c>
      <c r="DB27" s="44">
        <v>362.24</v>
      </c>
      <c r="DC27" s="45">
        <f t="shared" si="31"/>
        <v>10.654117647058824</v>
      </c>
      <c r="DD27" s="44">
        <v>51.2</v>
      </c>
      <c r="DE27" s="171">
        <f t="shared" si="32"/>
        <v>1.3763440860215053</v>
      </c>
      <c r="DF27" s="219"/>
      <c r="DG27" s="144">
        <v>17.2</v>
      </c>
      <c r="DH27" s="44">
        <v>438.7</v>
      </c>
      <c r="DI27" s="45">
        <f t="shared" si="33"/>
        <v>25.505813953488371</v>
      </c>
      <c r="DJ27" s="44">
        <v>24.8</v>
      </c>
      <c r="DK27" s="44">
        <v>212.18</v>
      </c>
      <c r="DL27" s="45">
        <f t="shared" si="34"/>
        <v>8.5556451612903235</v>
      </c>
      <c r="DM27" s="44">
        <v>29.5</v>
      </c>
      <c r="DN27" s="171">
        <f t="shared" si="35"/>
        <v>0.70238095238095233</v>
      </c>
      <c r="DO27" s="219"/>
      <c r="DP27" s="144"/>
      <c r="DQ27" s="44"/>
      <c r="DR27" s="45" t="e">
        <f t="shared" si="36"/>
        <v>#DIV/0!</v>
      </c>
      <c r="DS27" s="44"/>
      <c r="DT27" s="44"/>
      <c r="DU27" s="45" t="e">
        <f t="shared" si="37"/>
        <v>#DIV/0!</v>
      </c>
      <c r="DV27" s="44"/>
      <c r="DW27" s="171" t="e">
        <f t="shared" si="40"/>
        <v>#DIV/0!</v>
      </c>
    </row>
    <row r="28" spans="1:127" ht="13.95" customHeight="1">
      <c r="A28" s="12">
        <v>23</v>
      </c>
      <c r="B28" s="144">
        <v>564</v>
      </c>
      <c r="C28" s="44">
        <v>12344.6006791328</v>
      </c>
      <c r="D28" s="45">
        <f t="shared" si="6"/>
        <v>21.88758985661844</v>
      </c>
      <c r="E28" s="44">
        <v>528</v>
      </c>
      <c r="F28" s="44">
        <v>2964</v>
      </c>
      <c r="G28" s="171">
        <f t="shared" si="7"/>
        <v>5.6136363636363633</v>
      </c>
      <c r="H28" s="219"/>
      <c r="I28" s="144">
        <v>67</v>
      </c>
      <c r="J28" s="44">
        <v>3209.14</v>
      </c>
      <c r="K28" s="45">
        <f t="shared" si="8"/>
        <v>47.897611940298503</v>
      </c>
      <c r="L28" s="44">
        <v>290.2</v>
      </c>
      <c r="M28" s="44">
        <v>7227.17</v>
      </c>
      <c r="N28" s="45">
        <f t="shared" si="9"/>
        <v>24.90410062026189</v>
      </c>
      <c r="O28" s="44"/>
      <c r="P28" s="171">
        <f t="shared" si="10"/>
        <v>0</v>
      </c>
      <c r="Q28" s="219"/>
      <c r="R28" s="144">
        <v>48.2</v>
      </c>
      <c r="S28" s="44">
        <v>2550.94</v>
      </c>
      <c r="T28" s="45">
        <f t="shared" si="11"/>
        <v>52.924066390041489</v>
      </c>
      <c r="U28" s="219"/>
      <c r="V28" s="44">
        <v>271</v>
      </c>
      <c r="W28" s="44">
        <v>2543.0500000000002</v>
      </c>
      <c r="X28" s="45">
        <f t="shared" si="12"/>
        <v>9.3839483394833962</v>
      </c>
      <c r="Y28" s="219"/>
      <c r="Z28" s="44">
        <v>15</v>
      </c>
      <c r="AA28" s="44">
        <v>547.89</v>
      </c>
      <c r="AB28" s="171">
        <f t="shared" si="13"/>
        <v>36.525999999999996</v>
      </c>
      <c r="AC28" s="219"/>
      <c r="AD28" s="144">
        <v>1508</v>
      </c>
      <c r="AE28" s="44">
        <v>539.85</v>
      </c>
      <c r="AF28" s="141">
        <f t="shared" si="14"/>
        <v>35.799071618037139</v>
      </c>
      <c r="AG28" s="44">
        <v>1060</v>
      </c>
      <c r="AH28" s="44">
        <v>332.15</v>
      </c>
      <c r="AI28" s="141">
        <f t="shared" si="0"/>
        <v>31.334905660377355</v>
      </c>
      <c r="AJ28" s="44">
        <v>1260</v>
      </c>
      <c r="AK28" s="44">
        <v>441.29</v>
      </c>
      <c r="AL28" s="148">
        <f t="shared" si="1"/>
        <v>35.023015873015872</v>
      </c>
      <c r="AM28" s="219"/>
      <c r="AN28" s="144">
        <v>20.6</v>
      </c>
      <c r="AO28" s="44">
        <v>712.18301576692704</v>
      </c>
      <c r="AP28" s="45">
        <f t="shared" si="15"/>
        <v>34.571991056646944</v>
      </c>
      <c r="AQ28" s="140">
        <v>45</v>
      </c>
      <c r="AR28" s="249">
        <v>1832.60597384526</v>
      </c>
      <c r="AS28" s="171">
        <f t="shared" si="16"/>
        <v>40.724577196561334</v>
      </c>
      <c r="AT28" s="219"/>
      <c r="AU28" s="245">
        <v>16.399999999999999</v>
      </c>
      <c r="AV28" s="140">
        <v>544.11284619125104</v>
      </c>
      <c r="AW28" s="45">
        <f t="shared" si="39"/>
        <v>33.177612572637258</v>
      </c>
      <c r="AX28" s="140">
        <v>42</v>
      </c>
      <c r="AY28" s="140">
        <v>1848.74826272115</v>
      </c>
      <c r="AZ28" s="171">
        <f t="shared" si="17"/>
        <v>44.017815779075001</v>
      </c>
      <c r="BA28" s="219"/>
      <c r="BB28" s="245">
        <v>14</v>
      </c>
      <c r="BC28" s="241">
        <v>611.14</v>
      </c>
      <c r="BD28" s="45">
        <f t="shared" si="41"/>
        <v>37.264634146341464</v>
      </c>
      <c r="BE28" s="44">
        <v>48</v>
      </c>
      <c r="BF28" s="44">
        <v>2237.7399999999998</v>
      </c>
      <c r="BG28" s="171">
        <f t="shared" si="18"/>
        <v>46.619583333333331</v>
      </c>
      <c r="BH28" s="219"/>
      <c r="BI28" s="44">
        <v>1168</v>
      </c>
      <c r="BJ28" s="248">
        <v>8120.45</v>
      </c>
      <c r="BK28" s="202">
        <f t="shared" si="19"/>
        <v>6.9524400684931509</v>
      </c>
      <c r="BL28" s="219"/>
      <c r="BM28" s="144">
        <v>18</v>
      </c>
      <c r="BN28" s="44">
        <v>226.49</v>
      </c>
      <c r="BO28" s="261">
        <f t="shared" si="20"/>
        <v>12.582777777777778</v>
      </c>
      <c r="BP28" s="144">
        <v>12</v>
      </c>
      <c r="BQ28" s="44">
        <v>151.81</v>
      </c>
      <c r="BR28" s="171">
        <f t="shared" si="21"/>
        <v>12.650833333333333</v>
      </c>
      <c r="BS28" s="144">
        <v>14</v>
      </c>
      <c r="BT28" s="44">
        <v>172.62</v>
      </c>
      <c r="BU28" s="171">
        <f t="shared" si="22"/>
        <v>12.33</v>
      </c>
      <c r="BV28" s="144">
        <v>34</v>
      </c>
      <c r="BW28" s="44">
        <v>450.59</v>
      </c>
      <c r="BX28" s="171">
        <f t="shared" si="23"/>
        <v>13.252647058823529</v>
      </c>
      <c r="BY28" s="263">
        <v>10</v>
      </c>
      <c r="BZ28" s="256">
        <v>132.85</v>
      </c>
      <c r="CA28" s="171">
        <f t="shared" si="24"/>
        <v>13.285</v>
      </c>
      <c r="CB28" s="32">
        <v>30</v>
      </c>
      <c r="CC28" s="44">
        <v>342</v>
      </c>
      <c r="CD28" s="171">
        <f t="shared" si="25"/>
        <v>11.4</v>
      </c>
      <c r="CE28" s="219"/>
      <c r="CF28" s="144">
        <v>1.6</v>
      </c>
      <c r="CG28" s="32">
        <v>22</v>
      </c>
      <c r="CH28" s="208">
        <f t="shared" si="26"/>
        <v>13.75</v>
      </c>
      <c r="CI28" s="32">
        <v>40.200000000000003</v>
      </c>
      <c r="CJ28" s="44">
        <v>346.43</v>
      </c>
      <c r="CK28" s="45">
        <f t="shared" si="27"/>
        <v>8.6176616915422883</v>
      </c>
      <c r="CL28" s="44">
        <v>45.75</v>
      </c>
      <c r="CM28" s="171">
        <f t="shared" si="28"/>
        <v>1.0944976076555022</v>
      </c>
      <c r="CN28" s="219"/>
      <c r="CO28" s="144">
        <v>1.4</v>
      </c>
      <c r="CP28" s="44">
        <v>21</v>
      </c>
      <c r="CQ28" s="268">
        <f t="shared" si="29"/>
        <v>15.000000000000002</v>
      </c>
      <c r="CR28" s="44">
        <v>35.6</v>
      </c>
      <c r="CS28" s="179">
        <v>367.97</v>
      </c>
      <c r="CT28" s="45">
        <f t="shared" si="42"/>
        <v>10.33623595505618</v>
      </c>
      <c r="CU28" s="44">
        <v>55.65</v>
      </c>
      <c r="CV28" s="171">
        <f t="shared" si="4"/>
        <v>1.5632022471910112</v>
      </c>
      <c r="CW28" s="219"/>
      <c r="CX28" s="144">
        <v>3.6</v>
      </c>
      <c r="CY28" s="32">
        <v>33.36</v>
      </c>
      <c r="CZ28" s="45">
        <f t="shared" si="44"/>
        <v>9.2666666666666657</v>
      </c>
      <c r="DA28" s="32">
        <v>34</v>
      </c>
      <c r="DB28" s="44">
        <v>310.82</v>
      </c>
      <c r="DC28" s="45">
        <f t="shared" si="31"/>
        <v>9.1417647058823519</v>
      </c>
      <c r="DD28" s="44">
        <v>39.700000000000003</v>
      </c>
      <c r="DE28" s="171">
        <f t="shared" si="32"/>
        <v>1.0558510638297873</v>
      </c>
      <c r="DF28" s="219"/>
      <c r="DG28" s="144">
        <v>17.2</v>
      </c>
      <c r="DH28" s="44">
        <v>479.92</v>
      </c>
      <c r="DI28" s="45">
        <f t="shared" si="33"/>
        <v>27.902325581395353</v>
      </c>
      <c r="DJ28" s="44">
        <v>27.2</v>
      </c>
      <c r="DK28" s="44">
        <v>212.18</v>
      </c>
      <c r="DL28" s="45">
        <f t="shared" si="34"/>
        <v>7.8007352941176471</v>
      </c>
      <c r="DM28" s="44">
        <v>31.94</v>
      </c>
      <c r="DN28" s="171">
        <f t="shared" si="35"/>
        <v>0.71936936936936946</v>
      </c>
      <c r="DO28" s="219"/>
      <c r="DP28" s="144"/>
      <c r="DQ28" s="44"/>
      <c r="DR28" s="45" t="e">
        <f t="shared" si="36"/>
        <v>#DIV/0!</v>
      </c>
      <c r="DS28" s="44"/>
      <c r="DT28" s="44"/>
      <c r="DU28" s="45" t="e">
        <f t="shared" si="37"/>
        <v>#DIV/0!</v>
      </c>
      <c r="DV28" s="44"/>
      <c r="DW28" s="171" t="e">
        <f t="shared" si="40"/>
        <v>#DIV/0!</v>
      </c>
    </row>
    <row r="29" spans="1:127" ht="13.95" customHeight="1">
      <c r="A29" s="12">
        <v>24</v>
      </c>
      <c r="B29" s="144">
        <v>522</v>
      </c>
      <c r="C29" s="44">
        <v>11086.553730686201</v>
      </c>
      <c r="D29" s="45">
        <f t="shared" si="6"/>
        <v>21.23860867947548</v>
      </c>
      <c r="E29" s="44">
        <v>515</v>
      </c>
      <c r="F29" s="44"/>
      <c r="G29" s="171">
        <f t="shared" si="7"/>
        <v>0</v>
      </c>
      <c r="H29" s="219"/>
      <c r="I29" s="144">
        <v>52</v>
      </c>
      <c r="J29" s="44">
        <v>3142.2</v>
      </c>
      <c r="K29" s="45">
        <f t="shared" si="8"/>
        <v>60.426923076923075</v>
      </c>
      <c r="L29" s="44">
        <v>288</v>
      </c>
      <c r="M29" s="44">
        <v>7019.23</v>
      </c>
      <c r="N29" s="45">
        <f t="shared" si="9"/>
        <v>24.372326388888887</v>
      </c>
      <c r="O29" s="44"/>
      <c r="P29" s="171">
        <f t="shared" si="10"/>
        <v>0</v>
      </c>
      <c r="Q29" s="219"/>
      <c r="R29" s="144">
        <v>32.4</v>
      </c>
      <c r="S29" s="44">
        <v>1670.94</v>
      </c>
      <c r="T29" s="45">
        <f t="shared" si="11"/>
        <v>51.572222222222223</v>
      </c>
      <c r="U29" s="219"/>
      <c r="V29" s="44">
        <v>271</v>
      </c>
      <c r="W29" s="44">
        <v>2591.94</v>
      </c>
      <c r="X29" s="45">
        <f t="shared" si="12"/>
        <v>9.5643542435424358</v>
      </c>
      <c r="Y29" s="219"/>
      <c r="Z29" s="44">
        <v>15</v>
      </c>
      <c r="AA29" s="44">
        <v>460.19</v>
      </c>
      <c r="AB29" s="171">
        <f t="shared" si="13"/>
        <v>30.679333333333332</v>
      </c>
      <c r="AC29" s="219"/>
      <c r="AD29" s="144">
        <v>1508</v>
      </c>
      <c r="AE29" s="44">
        <v>475.98</v>
      </c>
      <c r="AF29" s="141">
        <f t="shared" si="14"/>
        <v>31.563660477453581</v>
      </c>
      <c r="AG29" s="44">
        <v>1113</v>
      </c>
      <c r="AH29" s="44">
        <v>332.04</v>
      </c>
      <c r="AI29" s="141">
        <f t="shared" si="0"/>
        <v>29.832884097035041</v>
      </c>
      <c r="AJ29" s="44">
        <v>1530</v>
      </c>
      <c r="AK29" s="44">
        <v>523.91999999999996</v>
      </c>
      <c r="AL29" s="148">
        <f t="shared" si="1"/>
        <v>34.243137254901953</v>
      </c>
      <c r="AM29" s="219"/>
      <c r="AN29" s="144">
        <v>21</v>
      </c>
      <c r="AO29" s="44">
        <v>765.64592637122303</v>
      </c>
      <c r="AP29" s="45">
        <f t="shared" si="15"/>
        <v>36.459329827201095</v>
      </c>
      <c r="AQ29" s="140">
        <v>43.4</v>
      </c>
      <c r="AR29" s="249">
        <v>1685.2888581918301</v>
      </c>
      <c r="AS29" s="171">
        <f t="shared" si="16"/>
        <v>38.831540511332491</v>
      </c>
      <c r="AT29" s="219"/>
      <c r="AU29" s="144">
        <v>11.4</v>
      </c>
      <c r="AV29" s="32">
        <v>518.17607692307695</v>
      </c>
      <c r="AW29" s="45">
        <f t="shared" si="39"/>
        <v>45.454041835357629</v>
      </c>
      <c r="AX29" s="32">
        <v>42.4</v>
      </c>
      <c r="AY29" s="32">
        <v>1878.2756512717301</v>
      </c>
      <c r="AZ29" s="171">
        <f t="shared" si="17"/>
        <v>44.298954039427599</v>
      </c>
      <c r="BA29" s="219"/>
      <c r="BB29" s="144">
        <v>18</v>
      </c>
      <c r="BC29" s="44">
        <v>809.46</v>
      </c>
      <c r="BD29" s="45">
        <f t="shared" si="41"/>
        <v>71.005263157894731</v>
      </c>
      <c r="BE29" s="44">
        <v>49</v>
      </c>
      <c r="BF29" s="44">
        <v>2239.9299999999998</v>
      </c>
      <c r="BG29" s="171">
        <f t="shared" si="18"/>
        <v>45.712857142857139</v>
      </c>
      <c r="BH29" s="219"/>
      <c r="BI29" s="44">
        <v>1173</v>
      </c>
      <c r="BJ29" s="248">
        <v>8278.0987227543901</v>
      </c>
      <c r="BK29" s="202">
        <f t="shared" si="19"/>
        <v>7.0572026621947064</v>
      </c>
      <c r="BL29" s="219"/>
      <c r="BM29" s="144">
        <v>16</v>
      </c>
      <c r="BN29" s="44">
        <v>170.38</v>
      </c>
      <c r="BO29" s="261">
        <f t="shared" si="20"/>
        <v>10.64875</v>
      </c>
      <c r="BP29" s="144">
        <v>12</v>
      </c>
      <c r="BQ29" s="44">
        <v>153</v>
      </c>
      <c r="BR29" s="171">
        <f t="shared" si="21"/>
        <v>12.75</v>
      </c>
      <c r="BS29" s="144">
        <v>17</v>
      </c>
      <c r="BT29" s="44">
        <v>180.46</v>
      </c>
      <c r="BU29" s="171">
        <f t="shared" si="22"/>
        <v>10.615294117647059</v>
      </c>
      <c r="BV29" s="144">
        <v>37</v>
      </c>
      <c r="BW29" s="44">
        <v>490.9</v>
      </c>
      <c r="BX29" s="171">
        <f t="shared" si="23"/>
        <v>13.267567567567568</v>
      </c>
      <c r="BY29" s="263">
        <v>10</v>
      </c>
      <c r="BZ29" s="256">
        <v>128.66</v>
      </c>
      <c r="CA29" s="171">
        <f t="shared" si="24"/>
        <v>12.866</v>
      </c>
      <c r="CB29" s="32">
        <v>35</v>
      </c>
      <c r="CC29" s="44">
        <v>462.62</v>
      </c>
      <c r="CD29" s="171">
        <f t="shared" si="25"/>
        <v>13.217714285714285</v>
      </c>
      <c r="CE29" s="219"/>
      <c r="CF29" s="144">
        <v>0</v>
      </c>
      <c r="CG29" s="32">
        <v>0</v>
      </c>
      <c r="CH29" s="208" t="e">
        <f t="shared" si="26"/>
        <v>#DIV/0!</v>
      </c>
      <c r="CI29" s="32">
        <v>3.6</v>
      </c>
      <c r="CJ29" s="44">
        <v>33.01</v>
      </c>
      <c r="CK29" s="45">
        <f t="shared" si="27"/>
        <v>9.1694444444444443</v>
      </c>
      <c r="CL29" s="44">
        <v>20.78</v>
      </c>
      <c r="CM29" s="171">
        <f t="shared" si="28"/>
        <v>5.7722222222222221</v>
      </c>
      <c r="CN29" s="219"/>
      <c r="CO29" s="144">
        <v>0.8</v>
      </c>
      <c r="CP29" s="44">
        <v>12</v>
      </c>
      <c r="CQ29" s="268">
        <f t="shared" si="29"/>
        <v>15</v>
      </c>
      <c r="CR29" s="44">
        <v>34.200000000000003</v>
      </c>
      <c r="CS29" s="179">
        <v>305.66000000000003</v>
      </c>
      <c r="CT29" s="45">
        <f t="shared" si="42"/>
        <v>8.9374269005847946</v>
      </c>
      <c r="CU29" s="44">
        <v>58.53</v>
      </c>
      <c r="CV29" s="171">
        <f t="shared" si="4"/>
        <v>1.7114035087719297</v>
      </c>
      <c r="CW29" s="219"/>
      <c r="CX29" s="144">
        <v>0</v>
      </c>
      <c r="CY29" s="32">
        <v>0</v>
      </c>
      <c r="CZ29" s="45" t="e">
        <f t="shared" si="44"/>
        <v>#DIV/0!</v>
      </c>
      <c r="DA29" s="32"/>
      <c r="DB29" s="44"/>
      <c r="DC29" s="45" t="e">
        <f t="shared" si="31"/>
        <v>#DIV/0!</v>
      </c>
      <c r="DD29" s="44"/>
      <c r="DE29" s="171" t="e">
        <f t="shared" si="32"/>
        <v>#DIV/0!</v>
      </c>
      <c r="DF29" s="219"/>
      <c r="DG29" s="144">
        <v>14</v>
      </c>
      <c r="DH29" s="44">
        <v>436.51</v>
      </c>
      <c r="DI29" s="45">
        <f t="shared" si="33"/>
        <v>31.179285714285715</v>
      </c>
      <c r="DJ29" s="44">
        <v>12</v>
      </c>
      <c r="DK29" s="44">
        <v>113.74</v>
      </c>
      <c r="DL29" s="45">
        <f t="shared" si="34"/>
        <v>9.4783333333333335</v>
      </c>
      <c r="DM29" s="44">
        <v>13.52</v>
      </c>
      <c r="DN29" s="171">
        <f t="shared" si="35"/>
        <v>0.52</v>
      </c>
      <c r="DO29" s="219"/>
      <c r="DP29" s="144"/>
      <c r="DQ29" s="44"/>
      <c r="DR29" s="45" t="e">
        <f t="shared" si="36"/>
        <v>#DIV/0!</v>
      </c>
      <c r="DS29" s="44"/>
      <c r="DT29" s="44"/>
      <c r="DU29" s="45" t="e">
        <f t="shared" si="37"/>
        <v>#DIV/0!</v>
      </c>
      <c r="DV29" s="44"/>
      <c r="DW29" s="171" t="e">
        <f t="shared" si="40"/>
        <v>#DIV/0!</v>
      </c>
    </row>
    <row r="30" spans="1:127" ht="13.95" customHeight="1">
      <c r="A30" s="12">
        <v>25</v>
      </c>
      <c r="B30" s="144">
        <v>557.79999999999995</v>
      </c>
      <c r="C30" s="44">
        <v>12153.025186581301</v>
      </c>
      <c r="D30" s="45">
        <f t="shared" si="6"/>
        <v>21.787424142311405</v>
      </c>
      <c r="E30" s="44">
        <v>523</v>
      </c>
      <c r="F30" s="44">
        <v>117.66</v>
      </c>
      <c r="G30" s="171">
        <f t="shared" si="7"/>
        <v>0.22497131931166348</v>
      </c>
      <c r="H30" s="219"/>
      <c r="I30" s="144">
        <v>53</v>
      </c>
      <c r="J30" s="44">
        <v>3183.4</v>
      </c>
      <c r="K30" s="45">
        <f t="shared" si="8"/>
        <v>60.064150943396228</v>
      </c>
      <c r="L30" s="44">
        <v>289</v>
      </c>
      <c r="M30" s="44">
        <v>7112.44</v>
      </c>
      <c r="N30" s="45">
        <f t="shared" si="9"/>
        <v>24.610519031141866</v>
      </c>
      <c r="O30" s="44">
        <v>2808.83</v>
      </c>
      <c r="P30" s="171">
        <f t="shared" si="10"/>
        <v>8.2129532163742685</v>
      </c>
      <c r="Q30" s="219"/>
      <c r="R30" s="144">
        <v>34.6</v>
      </c>
      <c r="S30" s="44">
        <v>2269.08</v>
      </c>
      <c r="T30" s="45">
        <f t="shared" si="11"/>
        <v>65.58034682080924</v>
      </c>
      <c r="U30" s="219"/>
      <c r="V30" s="44">
        <v>271</v>
      </c>
      <c r="W30" s="44">
        <v>2571.4499999999998</v>
      </c>
      <c r="X30" s="45">
        <f t="shared" si="12"/>
        <v>9.4887453874538732</v>
      </c>
      <c r="Y30" s="219"/>
      <c r="Z30" s="44">
        <v>15</v>
      </c>
      <c r="AA30" s="44">
        <v>428.31</v>
      </c>
      <c r="AB30" s="171">
        <f t="shared" si="13"/>
        <v>28.553999999999998</v>
      </c>
      <c r="AC30" s="219"/>
      <c r="AD30" s="144">
        <v>1566</v>
      </c>
      <c r="AE30" s="44">
        <v>547.24</v>
      </c>
      <c r="AF30" s="141">
        <f t="shared" si="14"/>
        <v>34.945083014048535</v>
      </c>
      <c r="AG30" s="44">
        <v>1113</v>
      </c>
      <c r="AH30" s="44">
        <v>321.7</v>
      </c>
      <c r="AI30" s="141">
        <f t="shared" si="0"/>
        <v>28.903863432165316</v>
      </c>
      <c r="AJ30" s="44">
        <v>1395</v>
      </c>
      <c r="AK30" s="44">
        <v>479.07</v>
      </c>
      <c r="AL30" s="148">
        <f t="shared" si="1"/>
        <v>34.341935483870969</v>
      </c>
      <c r="AM30" s="219"/>
      <c r="AN30" s="144">
        <v>22.8</v>
      </c>
      <c r="AO30" s="44">
        <v>685.38147477730104</v>
      </c>
      <c r="AP30" s="45">
        <f t="shared" si="15"/>
        <v>30.060590999004429</v>
      </c>
      <c r="AQ30" s="140">
        <v>45</v>
      </c>
      <c r="AR30" s="249">
        <v>2098.0668190259398</v>
      </c>
      <c r="AS30" s="171">
        <f t="shared" si="16"/>
        <v>46.623707089465327</v>
      </c>
      <c r="AT30" s="219"/>
      <c r="AU30" s="144">
        <v>19</v>
      </c>
      <c r="AV30" s="32">
        <v>575.00230703130796</v>
      </c>
      <c r="AW30" s="45">
        <f t="shared" si="39"/>
        <v>30.263279317437263</v>
      </c>
      <c r="AX30" s="32">
        <v>46.4</v>
      </c>
      <c r="AY30" s="32">
        <v>1916.60073085106</v>
      </c>
      <c r="AZ30" s="171">
        <f t="shared" si="17"/>
        <v>41.306050233859054</v>
      </c>
      <c r="BA30" s="219"/>
      <c r="BB30" s="144">
        <v>14</v>
      </c>
      <c r="BC30" s="44">
        <v>614.96</v>
      </c>
      <c r="BD30" s="45">
        <f t="shared" si="41"/>
        <v>32.366315789473688</v>
      </c>
      <c r="BE30" s="44">
        <v>60</v>
      </c>
      <c r="BF30" s="44">
        <v>2661.4</v>
      </c>
      <c r="BG30" s="171">
        <f t="shared" si="18"/>
        <v>44.356666666666669</v>
      </c>
      <c r="BH30" s="219"/>
      <c r="BI30" s="44">
        <v>1173</v>
      </c>
      <c r="BJ30" s="248">
        <v>8049.1737312952</v>
      </c>
      <c r="BK30" s="202">
        <f t="shared" si="19"/>
        <v>6.862040691641262</v>
      </c>
      <c r="BL30" s="219"/>
      <c r="BM30" s="144">
        <v>16</v>
      </c>
      <c r="BN30" s="44">
        <v>169</v>
      </c>
      <c r="BO30" s="261">
        <f t="shared" si="20"/>
        <v>10.5625</v>
      </c>
      <c r="BP30" s="144">
        <v>10</v>
      </c>
      <c r="BQ30" s="44">
        <v>117</v>
      </c>
      <c r="BR30" s="171">
        <f t="shared" si="21"/>
        <v>11.7</v>
      </c>
      <c r="BS30" s="144">
        <v>18</v>
      </c>
      <c r="BT30" s="44">
        <v>205.94</v>
      </c>
      <c r="BU30" s="171">
        <f t="shared" si="22"/>
        <v>11.441111111111111</v>
      </c>
      <c r="BV30" s="144">
        <v>36</v>
      </c>
      <c r="BW30" s="44">
        <v>478</v>
      </c>
      <c r="BX30" s="171">
        <f t="shared" si="23"/>
        <v>13.277777777777779</v>
      </c>
      <c r="BY30" s="263">
        <v>10</v>
      </c>
      <c r="BZ30" s="256">
        <v>135.44</v>
      </c>
      <c r="CA30" s="171">
        <f t="shared" si="24"/>
        <v>13.544</v>
      </c>
      <c r="CB30" s="32">
        <v>32</v>
      </c>
      <c r="CC30" s="44">
        <v>415</v>
      </c>
      <c r="CD30" s="171">
        <f t="shared" si="25"/>
        <v>12.96875</v>
      </c>
      <c r="CE30" s="219"/>
      <c r="CF30" s="144">
        <v>2</v>
      </c>
      <c r="CG30" s="32">
        <v>27</v>
      </c>
      <c r="CH30" s="208">
        <f t="shared" si="26"/>
        <v>13.5</v>
      </c>
      <c r="CI30" s="32">
        <v>41.8</v>
      </c>
      <c r="CJ30" s="44">
        <v>346.17</v>
      </c>
      <c r="CK30" s="45">
        <f t="shared" si="27"/>
        <v>8.2815789473684216</v>
      </c>
      <c r="CL30" s="44">
        <v>51.76</v>
      </c>
      <c r="CM30" s="171">
        <f t="shared" si="28"/>
        <v>1.1817351598173516</v>
      </c>
      <c r="CN30" s="219"/>
      <c r="CO30" s="144">
        <v>1</v>
      </c>
      <c r="CP30" s="44">
        <v>15</v>
      </c>
      <c r="CQ30" s="268">
        <f t="shared" si="29"/>
        <v>15</v>
      </c>
      <c r="CR30" s="44">
        <v>36.799999999999997</v>
      </c>
      <c r="CS30" s="179">
        <v>328.27</v>
      </c>
      <c r="CT30" s="45">
        <f t="shared" si="42"/>
        <v>8.9203804347826097</v>
      </c>
      <c r="CU30" s="44">
        <v>58.53</v>
      </c>
      <c r="CV30" s="171">
        <f t="shared" si="4"/>
        <v>1.5904891304347828</v>
      </c>
      <c r="CW30" s="219"/>
      <c r="CX30" s="144">
        <v>3</v>
      </c>
      <c r="CY30" s="32">
        <v>48.71</v>
      </c>
      <c r="CZ30" s="45">
        <f t="shared" si="44"/>
        <v>16.236666666666668</v>
      </c>
      <c r="DA30" s="32">
        <v>34</v>
      </c>
      <c r="DB30" s="44">
        <v>330.39</v>
      </c>
      <c r="DC30" s="45">
        <f t="shared" si="31"/>
        <v>9.7173529411764701</v>
      </c>
      <c r="DD30" s="44">
        <v>64.7</v>
      </c>
      <c r="DE30" s="171">
        <f t="shared" si="32"/>
        <v>1.7486486486486488</v>
      </c>
      <c r="DF30" s="219"/>
      <c r="DG30" s="144">
        <v>14</v>
      </c>
      <c r="DH30" s="44">
        <v>359.55</v>
      </c>
      <c r="DI30" s="45">
        <f t="shared" si="33"/>
        <v>25.682142857142857</v>
      </c>
      <c r="DJ30" s="44">
        <v>26</v>
      </c>
      <c r="DK30" s="44">
        <v>226.01</v>
      </c>
      <c r="DL30" s="45">
        <f t="shared" si="34"/>
        <v>8.6926923076923082</v>
      </c>
      <c r="DM30" s="44">
        <v>32.01</v>
      </c>
      <c r="DN30" s="171">
        <f t="shared" si="35"/>
        <v>0.80024999999999991</v>
      </c>
      <c r="DO30" s="219"/>
      <c r="DP30" s="144"/>
      <c r="DQ30" s="44"/>
      <c r="DR30" s="45" t="e">
        <f t="shared" si="36"/>
        <v>#DIV/0!</v>
      </c>
      <c r="DS30" s="44"/>
      <c r="DT30" s="44"/>
      <c r="DU30" s="45" t="e">
        <f t="shared" si="37"/>
        <v>#DIV/0!</v>
      </c>
      <c r="DV30" s="44"/>
      <c r="DW30" s="171" t="e">
        <f t="shared" si="40"/>
        <v>#DIV/0!</v>
      </c>
    </row>
    <row r="31" spans="1:127" ht="13.95" customHeight="1">
      <c r="A31" s="12">
        <v>26</v>
      </c>
      <c r="B31" s="144">
        <v>561.79999999999995</v>
      </c>
      <c r="C31" s="44">
        <v>12133.1444989271</v>
      </c>
      <c r="D31" s="45">
        <f t="shared" si="6"/>
        <v>21.596910820446958</v>
      </c>
      <c r="E31" s="44">
        <v>527</v>
      </c>
      <c r="F31" s="44"/>
      <c r="G31" s="171">
        <f t="shared" si="7"/>
        <v>0</v>
      </c>
      <c r="H31" s="219"/>
      <c r="I31" s="144">
        <v>67</v>
      </c>
      <c r="J31" s="44">
        <v>3200.56</v>
      </c>
      <c r="K31" s="45">
        <f t="shared" si="8"/>
        <v>47.769552238805971</v>
      </c>
      <c r="L31" s="44">
        <v>303</v>
      </c>
      <c r="M31" s="44">
        <v>7175.1</v>
      </c>
      <c r="N31" s="45">
        <f t="shared" si="9"/>
        <v>23.680198019801981</v>
      </c>
      <c r="O31" s="44"/>
      <c r="P31" s="171">
        <f t="shared" si="10"/>
        <v>0</v>
      </c>
      <c r="Q31" s="219"/>
      <c r="R31" s="144">
        <v>49.8</v>
      </c>
      <c r="S31" s="44">
        <v>3243.07</v>
      </c>
      <c r="T31" s="45">
        <f t="shared" si="11"/>
        <v>65.12188755020081</v>
      </c>
      <c r="U31" s="219"/>
      <c r="V31" s="44">
        <v>271</v>
      </c>
      <c r="W31" s="44">
        <v>2581.7600000000002</v>
      </c>
      <c r="X31" s="45">
        <f t="shared" si="12"/>
        <v>9.5267896678966792</v>
      </c>
      <c r="Y31" s="219"/>
      <c r="Z31" s="44">
        <v>15</v>
      </c>
      <c r="AA31" s="44">
        <v>640.83000000000004</v>
      </c>
      <c r="AB31" s="171">
        <f t="shared" si="13"/>
        <v>42.722000000000001</v>
      </c>
      <c r="AC31" s="219"/>
      <c r="AD31" s="144">
        <v>1392</v>
      </c>
      <c r="AE31" s="44">
        <v>485.97</v>
      </c>
      <c r="AF31" s="141">
        <f t="shared" si="14"/>
        <v>34.911637931034484</v>
      </c>
      <c r="AG31" s="44">
        <v>1113</v>
      </c>
      <c r="AH31" s="44">
        <v>339.07</v>
      </c>
      <c r="AI31" s="141">
        <f t="shared" si="0"/>
        <v>30.464510332434859</v>
      </c>
      <c r="AJ31" s="44">
        <v>1395</v>
      </c>
      <c r="AK31" s="44">
        <v>477.77</v>
      </c>
      <c r="AL31" s="148">
        <f t="shared" si="1"/>
        <v>34.24874551971326</v>
      </c>
      <c r="AM31" s="219"/>
      <c r="AN31" s="144">
        <v>20.6</v>
      </c>
      <c r="AO31" s="44">
        <v>777.93173751265294</v>
      </c>
      <c r="AP31" s="45">
        <f t="shared" si="15"/>
        <v>37.76367657828412</v>
      </c>
      <c r="AQ31" s="140">
        <v>53.4</v>
      </c>
      <c r="AR31" s="249">
        <v>1890.1149304553201</v>
      </c>
      <c r="AS31" s="171">
        <f t="shared" si="16"/>
        <v>35.395410682683895</v>
      </c>
      <c r="AT31" s="219"/>
      <c r="AU31" s="144">
        <v>14.2</v>
      </c>
      <c r="AV31" s="32">
        <v>580.78774718640398</v>
      </c>
      <c r="AW31" s="45">
        <f t="shared" si="39"/>
        <v>40.900545576507326</v>
      </c>
      <c r="AX31" s="32">
        <v>48.6</v>
      </c>
      <c r="AY31" s="32">
        <v>1894.76207836816</v>
      </c>
      <c r="AZ31" s="171">
        <f t="shared" si="17"/>
        <v>38.986874040497121</v>
      </c>
      <c r="BA31" s="219"/>
      <c r="BB31" s="144">
        <v>15</v>
      </c>
      <c r="BC31" s="44">
        <v>645.91</v>
      </c>
      <c r="BD31" s="45">
        <f t="shared" si="41"/>
        <v>45.486619718309861</v>
      </c>
      <c r="BE31" s="44">
        <v>57</v>
      </c>
      <c r="BF31" s="44">
        <v>2383.7800000000002</v>
      </c>
      <c r="BG31" s="171">
        <f t="shared" si="18"/>
        <v>41.820701754385965</v>
      </c>
      <c r="BH31" s="219"/>
      <c r="BI31" s="44">
        <v>1161</v>
      </c>
      <c r="BJ31" s="248">
        <v>7833.3658680273202</v>
      </c>
      <c r="BK31" s="202">
        <f t="shared" si="19"/>
        <v>6.7470851576462705</v>
      </c>
      <c r="BL31" s="219"/>
      <c r="BM31" s="144">
        <v>17</v>
      </c>
      <c r="BN31" s="44">
        <v>176.59</v>
      </c>
      <c r="BO31" s="261">
        <f t="shared" si="20"/>
        <v>10.38764705882353</v>
      </c>
      <c r="BP31" s="144">
        <v>10</v>
      </c>
      <c r="BQ31" s="44">
        <v>123</v>
      </c>
      <c r="BR31" s="171">
        <f t="shared" si="21"/>
        <v>12.3</v>
      </c>
      <c r="BS31" s="144">
        <v>18</v>
      </c>
      <c r="BT31" s="44">
        <v>184</v>
      </c>
      <c r="BU31" s="171">
        <f t="shared" si="22"/>
        <v>10.222222222222221</v>
      </c>
      <c r="BV31" s="144">
        <v>40</v>
      </c>
      <c r="BW31" s="44">
        <v>510.5</v>
      </c>
      <c r="BX31" s="171">
        <f t="shared" si="23"/>
        <v>12.762499999999999</v>
      </c>
      <c r="BY31" s="263">
        <v>10</v>
      </c>
      <c r="BZ31" s="256">
        <v>128.1</v>
      </c>
      <c r="CA31" s="171">
        <f t="shared" si="24"/>
        <v>12.809999999999999</v>
      </c>
      <c r="CB31" s="32">
        <v>32</v>
      </c>
      <c r="CC31" s="44">
        <v>403</v>
      </c>
      <c r="CD31" s="171">
        <f t="shared" si="25"/>
        <v>12.59375</v>
      </c>
      <c r="CE31" s="219"/>
      <c r="CF31" s="206">
        <v>1.6</v>
      </c>
      <c r="CG31" s="206">
        <v>24</v>
      </c>
      <c r="CH31" s="208">
        <f t="shared" si="26"/>
        <v>15</v>
      </c>
      <c r="CI31" s="32">
        <v>41.2</v>
      </c>
      <c r="CJ31" s="44">
        <v>350.42</v>
      </c>
      <c r="CK31" s="45">
        <f t="shared" si="27"/>
        <v>8.5053398058252423</v>
      </c>
      <c r="CL31" s="44">
        <v>51.76</v>
      </c>
      <c r="CM31" s="171">
        <f t="shared" si="28"/>
        <v>1.2093457943925232</v>
      </c>
      <c r="CN31" s="219"/>
      <c r="CO31" s="144">
        <v>1.4</v>
      </c>
      <c r="CP31" s="44">
        <v>20</v>
      </c>
      <c r="CQ31" s="268">
        <f t="shared" si="29"/>
        <v>14.285714285714286</v>
      </c>
      <c r="CR31" s="44">
        <v>37.4</v>
      </c>
      <c r="CS31" s="179">
        <v>327.42</v>
      </c>
      <c r="CT31" s="45">
        <f t="shared" si="42"/>
        <v>8.7545454545454557</v>
      </c>
      <c r="CU31" s="44">
        <v>55.7</v>
      </c>
      <c r="CV31" s="171">
        <f t="shared" si="4"/>
        <v>1.4893048128342248</v>
      </c>
      <c r="CW31" s="219"/>
      <c r="CX31" s="144">
        <v>4</v>
      </c>
      <c r="CY31" s="32">
        <v>56.44</v>
      </c>
      <c r="CZ31" s="45">
        <f t="shared" si="44"/>
        <v>14.11</v>
      </c>
      <c r="DA31" s="32">
        <v>33</v>
      </c>
      <c r="DB31" s="44">
        <v>305.61</v>
      </c>
      <c r="DC31" s="45">
        <f t="shared" si="31"/>
        <v>9.2609090909090916</v>
      </c>
      <c r="DD31" s="44">
        <v>39.700000000000003</v>
      </c>
      <c r="DE31" s="171">
        <f t="shared" si="32"/>
        <v>1.0729729729729731</v>
      </c>
      <c r="DF31" s="219"/>
      <c r="DG31" s="144">
        <v>16.2</v>
      </c>
      <c r="DH31" s="44">
        <v>428.4</v>
      </c>
      <c r="DI31" s="45">
        <f t="shared" si="33"/>
        <v>26.444444444444443</v>
      </c>
      <c r="DJ31" s="44">
        <v>24.8</v>
      </c>
      <c r="DK31" s="44">
        <v>239.4</v>
      </c>
      <c r="DL31" s="45">
        <f t="shared" si="34"/>
        <v>9.6532258064516121</v>
      </c>
      <c r="DM31" s="44">
        <v>45.2</v>
      </c>
      <c r="DN31" s="171">
        <f t="shared" si="35"/>
        <v>1.102439024390244</v>
      </c>
      <c r="DO31" s="219"/>
      <c r="DP31" s="144"/>
      <c r="DQ31" s="44"/>
      <c r="DR31" s="45" t="e">
        <f t="shared" si="36"/>
        <v>#DIV/0!</v>
      </c>
      <c r="DS31" s="44"/>
      <c r="DT31" s="44"/>
      <c r="DU31" s="45" t="e">
        <f t="shared" si="37"/>
        <v>#DIV/0!</v>
      </c>
      <c r="DV31" s="44"/>
      <c r="DW31" s="171" t="e">
        <f t="shared" si="40"/>
        <v>#DIV/0!</v>
      </c>
    </row>
    <row r="32" spans="1:127" ht="13.95" customHeight="1">
      <c r="A32" s="12">
        <v>27</v>
      </c>
      <c r="B32" s="144">
        <v>564.79999999999995</v>
      </c>
      <c r="C32" s="44">
        <v>12357.839078888001</v>
      </c>
      <c r="D32" s="45">
        <f t="shared" ref="D32:D37" si="45">+C32/B32</f>
        <v>21.88002669774788</v>
      </c>
      <c r="E32" s="44">
        <v>530</v>
      </c>
      <c r="F32" s="44">
        <v>2268</v>
      </c>
      <c r="G32" s="171">
        <f t="shared" ref="G32:G37" si="46">+F32/E32</f>
        <v>4.2792452830188683</v>
      </c>
      <c r="H32" s="219"/>
      <c r="I32" s="144">
        <v>69.400000000000006</v>
      </c>
      <c r="J32" s="44">
        <v>3251.89</v>
      </c>
      <c r="K32" s="45">
        <f t="shared" ref="K32:K37" si="47">+J32/I32</f>
        <v>46.857204610951001</v>
      </c>
      <c r="L32" s="44">
        <v>289.8</v>
      </c>
      <c r="M32" s="44">
        <v>7055.23</v>
      </c>
      <c r="N32" s="45">
        <f t="shared" ref="N32:N37" si="48">+M32/L32</f>
        <v>24.345169082125601</v>
      </c>
      <c r="O32" s="44"/>
      <c r="P32" s="171">
        <f t="shared" ref="P32:P37" si="49">+O32/(L32+I32)</f>
        <v>0</v>
      </c>
      <c r="Q32" s="219"/>
      <c r="R32" s="144">
        <v>50</v>
      </c>
      <c r="S32" s="44">
        <v>2805.29</v>
      </c>
      <c r="T32" s="45">
        <f t="shared" ref="T32:T37" si="50">+S32/R32</f>
        <v>56.105800000000002</v>
      </c>
      <c r="U32" s="219"/>
      <c r="V32" s="44">
        <v>273</v>
      </c>
      <c r="W32" s="44">
        <v>2585.54</v>
      </c>
      <c r="X32" s="45">
        <f t="shared" ref="X32:X37" si="51">+W32/V32</f>
        <v>9.4708424908424913</v>
      </c>
      <c r="Y32" s="219"/>
      <c r="Z32" s="44">
        <v>15</v>
      </c>
      <c r="AA32" s="44">
        <v>455.03</v>
      </c>
      <c r="AB32" s="171">
        <f t="shared" ref="AB32:AB37" si="52">+AA32/Z32</f>
        <v>30.335333333333331</v>
      </c>
      <c r="AC32" s="219"/>
      <c r="AD32" s="144">
        <v>1450</v>
      </c>
      <c r="AE32" s="44">
        <v>432.23</v>
      </c>
      <c r="AF32" s="141">
        <f t="shared" ref="AF32:AF36" si="53">+AE32/AD32*100</f>
        <v>29.808965517241383</v>
      </c>
      <c r="AG32" s="44">
        <v>1060</v>
      </c>
      <c r="AH32" s="44">
        <v>328.72</v>
      </c>
      <c r="AI32" s="141">
        <f t="shared" ref="AI32:AI36" si="54">+AH32/AG32*100</f>
        <v>31.01132075471698</v>
      </c>
      <c r="AJ32" s="44">
        <v>1395</v>
      </c>
      <c r="AK32" s="44">
        <v>496.31</v>
      </c>
      <c r="AL32" s="148">
        <f t="shared" ref="AL32:AL36" si="55">+AK32/AJ32*100</f>
        <v>35.577777777777783</v>
      </c>
      <c r="AM32" s="219"/>
      <c r="AN32" s="144">
        <v>14.2</v>
      </c>
      <c r="AO32" s="44">
        <v>621.15477588051795</v>
      </c>
      <c r="AP32" s="45">
        <f t="shared" ref="AP32:AP37" si="56">+AO32/AN32</f>
        <v>43.743294076092816</v>
      </c>
      <c r="AQ32" s="140">
        <v>70</v>
      </c>
      <c r="AR32" s="249">
        <v>2262.2133182295702</v>
      </c>
      <c r="AS32" s="171">
        <f t="shared" ref="AS32:AS37" si="57">+AR32/AQ32</f>
        <v>32.31733311756529</v>
      </c>
      <c r="AT32" s="219"/>
      <c r="AU32" s="144">
        <v>9.6</v>
      </c>
      <c r="AV32" s="32">
        <v>585.39263656512105</v>
      </c>
      <c r="AW32" s="45">
        <f t="shared" ref="AW32:AW37" si="58">+AV32/AU32</f>
        <v>60.97839964220011</v>
      </c>
      <c r="AX32" s="32">
        <v>59</v>
      </c>
      <c r="AY32" s="32">
        <v>1732.14347685851</v>
      </c>
      <c r="AZ32" s="171">
        <f t="shared" ref="AZ32:AZ37" si="59">+AY32/AX32</f>
        <v>29.358364014551018</v>
      </c>
      <c r="BA32" s="219"/>
      <c r="BB32" s="144">
        <v>17</v>
      </c>
      <c r="BC32" s="44">
        <v>746.15</v>
      </c>
      <c r="BD32" s="45">
        <f t="shared" ref="BD32:BD36" si="60">+BC32/AU32</f>
        <v>77.723958333333329</v>
      </c>
      <c r="BE32" s="44">
        <v>57</v>
      </c>
      <c r="BF32" s="44">
        <v>2227.1</v>
      </c>
      <c r="BG32" s="171">
        <f t="shared" ref="BG32:BG37" si="61">+BF32/BE32</f>
        <v>39.071929824561401</v>
      </c>
      <c r="BH32" s="219"/>
      <c r="BI32" s="44">
        <v>1169</v>
      </c>
      <c r="BJ32" s="248">
        <v>7961.4966738736202</v>
      </c>
      <c r="BK32" s="202">
        <f t="shared" ref="BK32:BK37" si="62">+BJ32/BI32</f>
        <v>6.8105189682409071</v>
      </c>
      <c r="BL32" s="219"/>
      <c r="BM32" s="144">
        <v>16</v>
      </c>
      <c r="BN32" s="44">
        <v>171</v>
      </c>
      <c r="BO32" s="261">
        <f t="shared" ref="BO32:BO37" si="63">+BN32/BM32</f>
        <v>10.6875</v>
      </c>
      <c r="BP32" s="144">
        <v>10</v>
      </c>
      <c r="BQ32" s="44">
        <v>128.5</v>
      </c>
      <c r="BR32" s="171">
        <f t="shared" ref="BR32:BR37" si="64">+BQ32/BP32</f>
        <v>12.85</v>
      </c>
      <c r="BS32" s="144">
        <v>20</v>
      </c>
      <c r="BT32" s="44">
        <v>268</v>
      </c>
      <c r="BU32" s="171">
        <f t="shared" ref="BU32:BU37" si="65">+BT32/BS32</f>
        <v>13.4</v>
      </c>
      <c r="BV32" s="144">
        <v>37</v>
      </c>
      <c r="BW32" s="44">
        <v>474</v>
      </c>
      <c r="BX32" s="171">
        <f t="shared" ref="BX32:BX37" si="66">+BW32/BV32</f>
        <v>12.810810810810811</v>
      </c>
      <c r="BY32" s="263">
        <v>12</v>
      </c>
      <c r="BZ32" s="256">
        <v>154</v>
      </c>
      <c r="CA32" s="171">
        <f t="shared" si="24"/>
        <v>12.833333333333334</v>
      </c>
      <c r="CB32" s="32">
        <v>30</v>
      </c>
      <c r="CC32" s="44">
        <v>373.72</v>
      </c>
      <c r="CD32" s="171">
        <f t="shared" ref="CD32:CD37" si="67">+CC32/CB32</f>
        <v>12.457333333333334</v>
      </c>
      <c r="CE32" s="219"/>
      <c r="CF32" s="144">
        <v>2.8</v>
      </c>
      <c r="CG32" s="32">
        <v>37</v>
      </c>
      <c r="CH32" s="208">
        <f t="shared" si="26"/>
        <v>13.214285714285715</v>
      </c>
      <c r="CI32" s="32">
        <v>41.8</v>
      </c>
      <c r="CJ32" s="44">
        <v>360.49</v>
      </c>
      <c r="CK32" s="45">
        <f t="shared" si="27"/>
        <v>8.6241626794258384</v>
      </c>
      <c r="CL32" s="44">
        <v>41.34</v>
      </c>
      <c r="CM32" s="171">
        <f t="shared" si="28"/>
        <v>0.92690582959641277</v>
      </c>
      <c r="CN32" s="219"/>
      <c r="CO32" s="144">
        <v>1.4</v>
      </c>
      <c r="CP32" s="44">
        <v>21</v>
      </c>
      <c r="CQ32" s="268">
        <f t="shared" si="29"/>
        <v>15.000000000000002</v>
      </c>
      <c r="CR32" s="44">
        <v>37</v>
      </c>
      <c r="CS32" s="179">
        <v>327.11</v>
      </c>
      <c r="CT32" s="45">
        <f t="shared" si="42"/>
        <v>8.8408108108108117</v>
      </c>
      <c r="CU32" s="44">
        <v>59.88</v>
      </c>
      <c r="CV32" s="171">
        <f t="shared" si="4"/>
        <v>1.6183783783783785</v>
      </c>
      <c r="CW32" s="219"/>
      <c r="CX32" s="144">
        <v>4</v>
      </c>
      <c r="CY32" s="32">
        <v>64.290000000000006</v>
      </c>
      <c r="CZ32" s="45">
        <f t="shared" si="44"/>
        <v>16.072500000000002</v>
      </c>
      <c r="DA32" s="32">
        <v>33</v>
      </c>
      <c r="DB32" s="44">
        <v>280.14</v>
      </c>
      <c r="DC32" s="45">
        <f t="shared" si="31"/>
        <v>8.4890909090909084</v>
      </c>
      <c r="DD32" s="44">
        <v>51.2</v>
      </c>
      <c r="DE32" s="171">
        <f t="shared" si="32"/>
        <v>1.3837837837837839</v>
      </c>
      <c r="DF32" s="219"/>
      <c r="DG32" s="144">
        <v>16.2</v>
      </c>
      <c r="DH32" s="44">
        <v>457.07</v>
      </c>
      <c r="DI32" s="45">
        <f t="shared" si="33"/>
        <v>28.214197530864197</v>
      </c>
      <c r="DJ32" s="44">
        <v>24.8</v>
      </c>
      <c r="DK32" s="44">
        <v>224.09</v>
      </c>
      <c r="DL32" s="45">
        <f t="shared" si="34"/>
        <v>9.0358870967741929</v>
      </c>
      <c r="DM32" s="44">
        <v>31.6</v>
      </c>
      <c r="DN32" s="171">
        <f t="shared" si="35"/>
        <v>0.77073170731707319</v>
      </c>
      <c r="DO32" s="219"/>
      <c r="DP32" s="144"/>
      <c r="DQ32" s="44"/>
      <c r="DR32" s="45" t="e">
        <f t="shared" si="36"/>
        <v>#DIV/0!</v>
      </c>
      <c r="DS32" s="44"/>
      <c r="DT32" s="44"/>
      <c r="DU32" s="45" t="e">
        <f t="shared" si="37"/>
        <v>#DIV/0!</v>
      </c>
      <c r="DV32" s="44"/>
      <c r="DW32" s="171" t="e">
        <f t="shared" si="40"/>
        <v>#DIV/0!</v>
      </c>
    </row>
    <row r="33" spans="1:127" ht="13.95" customHeight="1">
      <c r="A33" s="12">
        <v>28</v>
      </c>
      <c r="B33" s="144">
        <v>576.20000000000005</v>
      </c>
      <c r="C33" s="44">
        <v>11900.5441945368</v>
      </c>
      <c r="D33" s="45">
        <f t="shared" si="45"/>
        <v>20.65349565174731</v>
      </c>
      <c r="E33" s="44">
        <v>533</v>
      </c>
      <c r="F33" s="44"/>
      <c r="G33" s="171">
        <f t="shared" si="46"/>
        <v>0</v>
      </c>
      <c r="H33" s="219"/>
      <c r="I33" s="144">
        <v>69</v>
      </c>
      <c r="J33" s="44">
        <v>3371.24</v>
      </c>
      <c r="K33" s="45">
        <f t="shared" si="47"/>
        <v>48.858550724637681</v>
      </c>
      <c r="L33" s="44">
        <v>298.60000000000002</v>
      </c>
      <c r="M33" s="44">
        <v>7267.36</v>
      </c>
      <c r="N33" s="45">
        <f t="shared" si="48"/>
        <v>24.338111185532483</v>
      </c>
      <c r="O33" s="44">
        <v>36.64</v>
      </c>
      <c r="P33" s="171">
        <f t="shared" si="49"/>
        <v>9.9673558215451569E-2</v>
      </c>
      <c r="Q33" s="219"/>
      <c r="R33" s="144">
        <v>49.4</v>
      </c>
      <c r="S33" s="44">
        <v>2277.0100000000002</v>
      </c>
      <c r="T33" s="45">
        <f t="shared" si="50"/>
        <v>46.093319838056686</v>
      </c>
      <c r="U33" s="219"/>
      <c r="V33" s="44">
        <v>273</v>
      </c>
      <c r="W33" s="44">
        <v>2588.2199999999998</v>
      </c>
      <c r="X33" s="45">
        <f t="shared" si="51"/>
        <v>9.48065934065934</v>
      </c>
      <c r="Y33" s="219"/>
      <c r="Z33" s="44">
        <v>15</v>
      </c>
      <c r="AA33" s="44">
        <v>454.29</v>
      </c>
      <c r="AB33" s="171">
        <f t="shared" si="52"/>
        <v>30.286000000000001</v>
      </c>
      <c r="AC33" s="219"/>
      <c r="AD33" s="144">
        <v>1450</v>
      </c>
      <c r="AE33" s="44">
        <v>461.27</v>
      </c>
      <c r="AF33" s="141">
        <f t="shared" si="53"/>
        <v>31.811724137931037</v>
      </c>
      <c r="AG33" s="44">
        <v>1060</v>
      </c>
      <c r="AH33" s="44">
        <v>350.47</v>
      </c>
      <c r="AI33" s="141">
        <f t="shared" si="54"/>
        <v>33.063207547169817</v>
      </c>
      <c r="AJ33" s="44">
        <v>1395</v>
      </c>
      <c r="AK33" s="44">
        <v>431.55</v>
      </c>
      <c r="AL33" s="148">
        <f t="shared" si="55"/>
        <v>30.935483870967744</v>
      </c>
      <c r="AM33" s="219"/>
      <c r="AN33" s="144">
        <v>20.6</v>
      </c>
      <c r="AO33" s="44">
        <v>681.46661908695205</v>
      </c>
      <c r="AP33" s="45">
        <f t="shared" si="56"/>
        <v>33.080903839172429</v>
      </c>
      <c r="AQ33" s="140">
        <v>71.599999999999994</v>
      </c>
      <c r="AR33" s="249">
        <v>2489.73572790242</v>
      </c>
      <c r="AS33" s="171">
        <f t="shared" si="57"/>
        <v>34.772845361765647</v>
      </c>
      <c r="AT33" s="219"/>
      <c r="AU33" s="144">
        <v>8.4</v>
      </c>
      <c r="AV33" s="32">
        <v>547.82800860642203</v>
      </c>
      <c r="AW33" s="45">
        <f t="shared" si="58"/>
        <v>65.2176200721931</v>
      </c>
      <c r="AX33" s="32">
        <v>60.6</v>
      </c>
      <c r="AY33" s="32">
        <v>1918.156369947</v>
      </c>
      <c r="AZ33" s="171">
        <f t="shared" si="59"/>
        <v>31.652745378663365</v>
      </c>
      <c r="BA33" s="219"/>
      <c r="BB33" s="144">
        <v>14</v>
      </c>
      <c r="BC33" s="44">
        <v>578.34</v>
      </c>
      <c r="BD33" s="45">
        <f t="shared" si="60"/>
        <v>68.849999999999994</v>
      </c>
      <c r="BE33" s="44">
        <v>52</v>
      </c>
      <c r="BF33" s="44">
        <v>2221.89</v>
      </c>
      <c r="BG33" s="171">
        <f t="shared" si="61"/>
        <v>42.728653846153847</v>
      </c>
      <c r="BH33" s="219"/>
      <c r="BI33" s="44">
        <v>1139</v>
      </c>
      <c r="BJ33" s="248">
        <v>8200.4736788186401</v>
      </c>
      <c r="BK33" s="202">
        <f t="shared" si="62"/>
        <v>7.1997135020356806</v>
      </c>
      <c r="BL33" s="219"/>
      <c r="BM33" s="144">
        <v>17</v>
      </c>
      <c r="BN33" s="44">
        <v>202</v>
      </c>
      <c r="BO33" s="261">
        <f t="shared" si="63"/>
        <v>11.882352941176471</v>
      </c>
      <c r="BP33" s="144">
        <v>15</v>
      </c>
      <c r="BQ33" s="44">
        <v>189</v>
      </c>
      <c r="BR33" s="171">
        <f t="shared" si="64"/>
        <v>12.6</v>
      </c>
      <c r="BS33" s="144">
        <v>15</v>
      </c>
      <c r="BT33" s="44">
        <v>199</v>
      </c>
      <c r="BU33" s="171">
        <f t="shared" si="65"/>
        <v>13.266666666666667</v>
      </c>
      <c r="BV33" s="144">
        <v>36</v>
      </c>
      <c r="BW33" s="44">
        <v>454</v>
      </c>
      <c r="BX33" s="171">
        <f t="shared" si="66"/>
        <v>12.611111111111111</v>
      </c>
      <c r="BY33" s="263">
        <v>11</v>
      </c>
      <c r="BZ33" s="256">
        <v>147</v>
      </c>
      <c r="CA33" s="171">
        <f t="shared" si="24"/>
        <v>13.363636363636363</v>
      </c>
      <c r="CB33" s="32">
        <v>31</v>
      </c>
      <c r="CC33" s="44">
        <v>387.11</v>
      </c>
      <c r="CD33" s="171">
        <f t="shared" si="67"/>
        <v>12.48741935483871</v>
      </c>
      <c r="CE33" s="219"/>
      <c r="CF33" s="144">
        <v>1.6</v>
      </c>
      <c r="CG33" s="32">
        <v>23</v>
      </c>
      <c r="CH33" s="208">
        <f t="shared" si="26"/>
        <v>14.375</v>
      </c>
      <c r="CI33" s="32">
        <v>47.4</v>
      </c>
      <c r="CJ33" s="44">
        <v>438.19</v>
      </c>
      <c r="CK33" s="45">
        <f t="shared" si="27"/>
        <v>9.2445147679324897</v>
      </c>
      <c r="CL33" s="44">
        <v>52.3</v>
      </c>
      <c r="CM33" s="171">
        <f t="shared" si="28"/>
        <v>1.0673469387755101</v>
      </c>
      <c r="CN33" s="219"/>
      <c r="CO33" s="144">
        <v>1.4</v>
      </c>
      <c r="CP33" s="44">
        <v>21</v>
      </c>
      <c r="CQ33" s="268">
        <f t="shared" si="29"/>
        <v>15.000000000000002</v>
      </c>
      <c r="CR33" s="44">
        <v>37</v>
      </c>
      <c r="CS33" s="179">
        <v>351.57</v>
      </c>
      <c r="CT33" s="45">
        <f t="shared" si="42"/>
        <v>9.5018918918918924</v>
      </c>
      <c r="CU33" s="44">
        <v>57</v>
      </c>
      <c r="CV33" s="171">
        <f t="shared" si="4"/>
        <v>1.5405405405405406</v>
      </c>
      <c r="CW33" s="219"/>
      <c r="CX33" s="144">
        <v>4</v>
      </c>
      <c r="CY33" s="32">
        <v>59.19</v>
      </c>
      <c r="CZ33" s="45">
        <f t="shared" si="44"/>
        <v>14.797499999999999</v>
      </c>
      <c r="DA33" s="32">
        <v>35</v>
      </c>
      <c r="DB33" s="44">
        <v>343.33</v>
      </c>
      <c r="DC33" s="45">
        <f t="shared" si="31"/>
        <v>9.8094285714285707</v>
      </c>
      <c r="DD33" s="44">
        <v>39.700000000000003</v>
      </c>
      <c r="DE33" s="171">
        <f t="shared" si="32"/>
        <v>1.0179487179487181</v>
      </c>
      <c r="DF33" s="219"/>
      <c r="DG33" s="144">
        <v>16.600000000000001</v>
      </c>
      <c r="DH33" s="44">
        <v>457.07</v>
      </c>
      <c r="DI33" s="45">
        <f t="shared" si="33"/>
        <v>27.534337349397589</v>
      </c>
      <c r="DJ33" s="44">
        <v>24.8</v>
      </c>
      <c r="DK33" s="44">
        <v>228.05</v>
      </c>
      <c r="DL33" s="45">
        <f t="shared" si="34"/>
        <v>9.195564516129032</v>
      </c>
      <c r="DM33" s="44">
        <v>41.07</v>
      </c>
      <c r="DN33" s="171">
        <f t="shared" si="35"/>
        <v>0.99202898550724627</v>
      </c>
      <c r="DO33" s="219"/>
      <c r="DP33" s="144"/>
      <c r="DQ33" s="44"/>
      <c r="DR33" s="45" t="e">
        <f t="shared" si="36"/>
        <v>#DIV/0!</v>
      </c>
      <c r="DS33" s="44"/>
      <c r="DT33" s="44"/>
      <c r="DU33" s="45" t="e">
        <f t="shared" si="37"/>
        <v>#DIV/0!</v>
      </c>
      <c r="DV33" s="44"/>
      <c r="DW33" s="171" t="e">
        <f t="shared" si="40"/>
        <v>#DIV/0!</v>
      </c>
    </row>
    <row r="34" spans="1:127" ht="13.95" customHeight="1">
      <c r="A34" s="12">
        <v>29</v>
      </c>
      <c r="B34" s="144">
        <v>567.79999999999995</v>
      </c>
      <c r="C34" s="44">
        <v>11660.837383908</v>
      </c>
      <c r="D34" s="45">
        <f t="shared" si="45"/>
        <v>20.536874575392744</v>
      </c>
      <c r="E34" s="44">
        <v>533</v>
      </c>
      <c r="F34" s="44">
        <v>2454.71</v>
      </c>
      <c r="G34" s="171">
        <f t="shared" si="46"/>
        <v>4.605459662288931</v>
      </c>
      <c r="H34" s="219"/>
      <c r="I34" s="144">
        <v>70</v>
      </c>
      <c r="J34" s="44">
        <v>3077.51</v>
      </c>
      <c r="K34" s="45">
        <f t="shared" si="47"/>
        <v>43.964428571428577</v>
      </c>
      <c r="L34" s="44">
        <v>302.8</v>
      </c>
      <c r="M34" s="44">
        <v>7100.95</v>
      </c>
      <c r="N34" s="45">
        <f t="shared" si="48"/>
        <v>23.450957727873181</v>
      </c>
      <c r="O34" s="44"/>
      <c r="P34" s="171">
        <f t="shared" si="49"/>
        <v>0</v>
      </c>
      <c r="Q34" s="219"/>
      <c r="R34" s="144">
        <v>50</v>
      </c>
      <c r="S34" s="44">
        <v>1862.81</v>
      </c>
      <c r="T34" s="45">
        <f t="shared" si="50"/>
        <v>37.2562</v>
      </c>
      <c r="U34" s="219"/>
      <c r="V34" s="44">
        <v>273</v>
      </c>
      <c r="W34" s="44">
        <v>2596.2600000000002</v>
      </c>
      <c r="X34" s="45">
        <f t="shared" si="51"/>
        <v>9.5101098901098915</v>
      </c>
      <c r="Y34" s="219"/>
      <c r="Z34" s="44">
        <v>15</v>
      </c>
      <c r="AA34" s="44">
        <v>360.59</v>
      </c>
      <c r="AB34" s="171">
        <f t="shared" si="52"/>
        <v>24.039333333333332</v>
      </c>
      <c r="AC34" s="219"/>
      <c r="AD34" s="144">
        <v>1450</v>
      </c>
      <c r="AE34" s="44">
        <v>469.58</v>
      </c>
      <c r="AF34" s="141">
        <f t="shared" si="53"/>
        <v>32.384827586206896</v>
      </c>
      <c r="AG34" s="44">
        <v>1060</v>
      </c>
      <c r="AH34" s="44">
        <v>323.20999999999998</v>
      </c>
      <c r="AI34" s="141">
        <f t="shared" si="54"/>
        <v>30.491509433962261</v>
      </c>
      <c r="AJ34" s="44">
        <v>1395</v>
      </c>
      <c r="AK34" s="44">
        <v>431.66</v>
      </c>
      <c r="AL34" s="148">
        <f t="shared" si="55"/>
        <v>30.943369175627243</v>
      </c>
      <c r="AM34" s="219"/>
      <c r="AN34" s="144">
        <v>16</v>
      </c>
      <c r="AO34" s="44">
        <v>619.01005051836398</v>
      </c>
      <c r="AP34" s="45">
        <f t="shared" si="56"/>
        <v>38.688128157397749</v>
      </c>
      <c r="AQ34" s="140">
        <v>75</v>
      </c>
      <c r="AR34" s="249">
        <v>2284.5572093375999</v>
      </c>
      <c r="AS34" s="171">
        <f t="shared" si="57"/>
        <v>30.460762791167998</v>
      </c>
      <c r="AT34" s="219"/>
      <c r="AU34" s="144">
        <v>6.4</v>
      </c>
      <c r="AV34" s="32">
        <v>576.22447517499302</v>
      </c>
      <c r="AW34" s="45">
        <f t="shared" si="58"/>
        <v>90.035074246092648</v>
      </c>
      <c r="AX34" s="32">
        <v>71</v>
      </c>
      <c r="AY34" s="32">
        <v>1948.9435555121499</v>
      </c>
      <c r="AZ34" s="171">
        <f t="shared" si="59"/>
        <v>27.449909232565492</v>
      </c>
      <c r="BA34" s="219"/>
      <c r="BB34" s="144">
        <v>35.200000000000003</v>
      </c>
      <c r="BC34" s="44">
        <v>1242.71</v>
      </c>
      <c r="BD34" s="45">
        <f t="shared" si="60"/>
        <v>194.17343750000001</v>
      </c>
      <c r="BE34" s="44">
        <v>64</v>
      </c>
      <c r="BF34" s="44">
        <v>2314.6799999999998</v>
      </c>
      <c r="BG34" s="171">
        <f t="shared" si="61"/>
        <v>36.166874999999997</v>
      </c>
      <c r="BH34" s="219"/>
      <c r="BI34" s="44">
        <v>1138</v>
      </c>
      <c r="BJ34" s="248">
        <v>8024.85</v>
      </c>
      <c r="BK34" s="202">
        <f t="shared" si="62"/>
        <v>7.0517135325131814</v>
      </c>
      <c r="BL34" s="219"/>
      <c r="BM34" s="144">
        <v>16</v>
      </c>
      <c r="BN34" s="44">
        <v>197.68</v>
      </c>
      <c r="BO34" s="261">
        <f t="shared" si="63"/>
        <v>12.355</v>
      </c>
      <c r="BP34" s="144">
        <v>10</v>
      </c>
      <c r="BQ34" s="44">
        <v>117.35</v>
      </c>
      <c r="BR34" s="171">
        <f t="shared" si="64"/>
        <v>11.734999999999999</v>
      </c>
      <c r="BS34" s="144">
        <v>17</v>
      </c>
      <c r="BT34" s="44">
        <v>219</v>
      </c>
      <c r="BU34" s="171">
        <f t="shared" si="65"/>
        <v>12.882352941176471</v>
      </c>
      <c r="BV34" s="144">
        <v>38</v>
      </c>
      <c r="BW34" s="44">
        <v>505</v>
      </c>
      <c r="BX34" s="171">
        <f t="shared" si="66"/>
        <v>13.289473684210526</v>
      </c>
      <c r="BY34" s="263">
        <v>11</v>
      </c>
      <c r="BZ34" s="256">
        <v>139</v>
      </c>
      <c r="CA34" s="171">
        <f t="shared" si="24"/>
        <v>12.636363636363637</v>
      </c>
      <c r="CB34" s="32">
        <v>32</v>
      </c>
      <c r="CC34" s="44">
        <v>414.36</v>
      </c>
      <c r="CD34" s="171">
        <f t="shared" si="67"/>
        <v>12.94875</v>
      </c>
      <c r="CE34" s="219"/>
      <c r="CF34" s="144">
        <v>1.6</v>
      </c>
      <c r="CG34" s="32">
        <v>24</v>
      </c>
      <c r="CH34" s="208">
        <f t="shared" si="26"/>
        <v>15</v>
      </c>
      <c r="CI34" s="32">
        <v>46.8</v>
      </c>
      <c r="CJ34" s="44">
        <v>426.09</v>
      </c>
      <c r="CK34" s="45">
        <f t="shared" si="27"/>
        <v>9.1044871794871796</v>
      </c>
      <c r="CL34" s="44">
        <v>47.12</v>
      </c>
      <c r="CM34" s="171">
        <f t="shared" si="28"/>
        <v>0.97355371900826448</v>
      </c>
      <c r="CN34" s="219"/>
      <c r="CO34" s="144">
        <v>1.4</v>
      </c>
      <c r="CP34" s="44">
        <v>21</v>
      </c>
      <c r="CQ34" s="268">
        <f t="shared" si="29"/>
        <v>15.000000000000002</v>
      </c>
      <c r="CR34" s="44">
        <v>37</v>
      </c>
      <c r="CS34" s="179">
        <v>328.79</v>
      </c>
      <c r="CT34" s="45">
        <f t="shared" si="42"/>
        <v>8.8862162162162175</v>
      </c>
      <c r="CU34" s="44">
        <v>59.88</v>
      </c>
      <c r="CV34" s="171">
        <f t="shared" si="4"/>
        <v>1.6183783783783785</v>
      </c>
      <c r="CW34" s="219"/>
      <c r="CX34" s="144">
        <v>4</v>
      </c>
      <c r="CY34" s="32">
        <v>58.88</v>
      </c>
      <c r="CZ34" s="45">
        <f t="shared" si="44"/>
        <v>14.72</v>
      </c>
      <c r="DA34" s="32">
        <v>36</v>
      </c>
      <c r="DB34" s="44">
        <v>348.95</v>
      </c>
      <c r="DC34" s="45">
        <f t="shared" si="31"/>
        <v>9.6930555555555546</v>
      </c>
      <c r="DD34" s="44">
        <v>47.05</v>
      </c>
      <c r="DE34" s="171">
        <f t="shared" si="32"/>
        <v>1.17625</v>
      </c>
      <c r="DF34" s="219"/>
      <c r="DG34" s="144">
        <v>16.600000000000001</v>
      </c>
      <c r="DH34" s="44">
        <v>467.25</v>
      </c>
      <c r="DI34" s="45">
        <f t="shared" si="33"/>
        <v>28.147590361445779</v>
      </c>
      <c r="DJ34" s="44">
        <v>24.8</v>
      </c>
      <c r="DK34" s="44">
        <v>266.27999999999997</v>
      </c>
      <c r="DL34" s="45">
        <f t="shared" si="34"/>
        <v>10.737096774193548</v>
      </c>
      <c r="DM34" s="44">
        <v>37.380000000000003</v>
      </c>
      <c r="DN34" s="171">
        <f t="shared" si="35"/>
        <v>0.90289855072463765</v>
      </c>
      <c r="DO34" s="219"/>
      <c r="DP34" s="144"/>
      <c r="DQ34" s="44"/>
      <c r="DR34" s="45" t="e">
        <f t="shared" si="36"/>
        <v>#DIV/0!</v>
      </c>
      <c r="DS34" s="44"/>
      <c r="DT34" s="44"/>
      <c r="DU34" s="45" t="e">
        <f t="shared" si="37"/>
        <v>#DIV/0!</v>
      </c>
      <c r="DV34" s="44"/>
      <c r="DW34" s="171" t="e">
        <f t="shared" si="40"/>
        <v>#DIV/0!</v>
      </c>
    </row>
    <row r="35" spans="1:127" ht="13.95" customHeight="1">
      <c r="A35" s="19">
        <v>30</v>
      </c>
      <c r="B35" s="144">
        <v>566.79999999999995</v>
      </c>
      <c r="C35" s="44">
        <v>11084.5621919942</v>
      </c>
      <c r="D35" s="45">
        <f t="shared" si="45"/>
        <v>19.556390599848626</v>
      </c>
      <c r="E35" s="44">
        <v>532</v>
      </c>
      <c r="F35" s="44"/>
      <c r="G35" s="171">
        <f t="shared" si="46"/>
        <v>0</v>
      </c>
      <c r="H35" s="219"/>
      <c r="I35" s="144">
        <v>69.400000000000006</v>
      </c>
      <c r="J35" s="44">
        <v>3056.16</v>
      </c>
      <c r="K35" s="45">
        <f t="shared" si="47"/>
        <v>44.036887608069158</v>
      </c>
      <c r="L35" s="44">
        <v>596</v>
      </c>
      <c r="M35" s="44">
        <v>6913.97</v>
      </c>
      <c r="N35" s="45">
        <f t="shared" si="48"/>
        <v>11.600620805369127</v>
      </c>
      <c r="O35" s="44"/>
      <c r="P35" s="171">
        <f t="shared" si="49"/>
        <v>0</v>
      </c>
      <c r="Q35" s="219"/>
      <c r="R35" s="144">
        <v>55.4</v>
      </c>
      <c r="S35" s="44">
        <v>3547.21</v>
      </c>
      <c r="T35" s="45">
        <f t="shared" si="50"/>
        <v>64.029061371841152</v>
      </c>
      <c r="U35" s="219"/>
      <c r="V35" s="44">
        <v>283</v>
      </c>
      <c r="W35" s="44">
        <v>2599.64</v>
      </c>
      <c r="X35" s="45">
        <f t="shared" si="51"/>
        <v>9.1860070671378082</v>
      </c>
      <c r="Y35" s="219"/>
      <c r="Z35" s="44">
        <v>15</v>
      </c>
      <c r="AA35" s="44">
        <v>898.6</v>
      </c>
      <c r="AB35" s="171">
        <f t="shared" si="52"/>
        <v>59.906666666666666</v>
      </c>
      <c r="AC35" s="219"/>
      <c r="AD35" s="144">
        <v>1450</v>
      </c>
      <c r="AE35" s="44">
        <v>438.69</v>
      </c>
      <c r="AF35" s="141">
        <f t="shared" si="53"/>
        <v>30.254482758620689</v>
      </c>
      <c r="AG35" s="44">
        <v>1060</v>
      </c>
      <c r="AH35" s="44">
        <v>308.08999999999997</v>
      </c>
      <c r="AI35" s="141">
        <f t="shared" si="54"/>
        <v>29.06509433962264</v>
      </c>
      <c r="AJ35" s="44">
        <v>1395</v>
      </c>
      <c r="AK35" s="44">
        <v>422.3</v>
      </c>
      <c r="AL35" s="148">
        <f t="shared" si="55"/>
        <v>30.272401433691758</v>
      </c>
      <c r="AM35" s="219"/>
      <c r="AN35" s="144">
        <v>23.2</v>
      </c>
      <c r="AO35" s="44">
        <v>857.89623714603295</v>
      </c>
      <c r="AP35" s="45">
        <f t="shared" si="56"/>
        <v>36.978286083880732</v>
      </c>
      <c r="AQ35" s="140">
        <v>70</v>
      </c>
      <c r="AR35" s="249">
        <v>2276.5783602883498</v>
      </c>
      <c r="AS35" s="171">
        <f t="shared" si="57"/>
        <v>32.52254800411928</v>
      </c>
      <c r="AT35" s="219"/>
      <c r="AU35" s="144">
        <v>3</v>
      </c>
      <c r="AV35" s="32">
        <v>517.93585173625002</v>
      </c>
      <c r="AW35" s="45">
        <f t="shared" si="58"/>
        <v>172.64528391208333</v>
      </c>
      <c r="AX35" s="32">
        <v>60.4</v>
      </c>
      <c r="AY35" s="32">
        <v>2039.58985549875</v>
      </c>
      <c r="AZ35" s="171">
        <f t="shared" si="59"/>
        <v>33.768043965211092</v>
      </c>
      <c r="BA35" s="219"/>
      <c r="BB35" s="144">
        <v>37.200000000000003</v>
      </c>
      <c r="BC35" s="44">
        <v>1337.45</v>
      </c>
      <c r="BD35" s="45">
        <f t="shared" si="60"/>
        <v>445.81666666666666</v>
      </c>
      <c r="BE35" s="44">
        <v>69.599999999999994</v>
      </c>
      <c r="BF35" s="44">
        <v>2417.14</v>
      </c>
      <c r="BG35" s="171">
        <f t="shared" si="61"/>
        <v>34.729022988505747</v>
      </c>
      <c r="BH35" s="219"/>
      <c r="BI35" s="44">
        <v>1148</v>
      </c>
      <c r="BJ35" s="248">
        <v>7775.79</v>
      </c>
      <c r="BK35" s="202">
        <f t="shared" si="62"/>
        <v>6.7733362369337975</v>
      </c>
      <c r="BL35" s="219"/>
      <c r="BM35" s="144">
        <v>15</v>
      </c>
      <c r="BN35" s="44">
        <v>170.26</v>
      </c>
      <c r="BO35" s="261">
        <f t="shared" si="63"/>
        <v>11.350666666666665</v>
      </c>
      <c r="BP35" s="144">
        <v>13</v>
      </c>
      <c r="BQ35" s="44">
        <v>156.24</v>
      </c>
      <c r="BR35" s="171">
        <f t="shared" si="64"/>
        <v>12.018461538461539</v>
      </c>
      <c r="BS35" s="144">
        <v>14</v>
      </c>
      <c r="BT35" s="44">
        <v>179.47</v>
      </c>
      <c r="BU35" s="171">
        <f t="shared" si="65"/>
        <v>12.819285714285714</v>
      </c>
      <c r="BV35" s="144">
        <v>35</v>
      </c>
      <c r="BW35" s="44">
        <v>456</v>
      </c>
      <c r="BX35" s="171">
        <f t="shared" si="66"/>
        <v>13.028571428571428</v>
      </c>
      <c r="BY35" s="263">
        <v>12</v>
      </c>
      <c r="BZ35" s="256">
        <v>145.27000000000001</v>
      </c>
      <c r="CA35" s="171">
        <f t="shared" si="24"/>
        <v>12.105833333333335</v>
      </c>
      <c r="CB35" s="32">
        <v>40</v>
      </c>
      <c r="CC35" s="44">
        <v>518</v>
      </c>
      <c r="CD35" s="171">
        <f t="shared" si="67"/>
        <v>12.95</v>
      </c>
      <c r="CE35" s="219"/>
      <c r="CF35" s="144">
        <v>1.6</v>
      </c>
      <c r="CG35" s="32">
        <v>23.5</v>
      </c>
      <c r="CH35" s="208">
        <f t="shared" si="26"/>
        <v>14.6875</v>
      </c>
      <c r="CI35" s="32">
        <v>45.2</v>
      </c>
      <c r="CJ35" s="44">
        <v>416.15</v>
      </c>
      <c r="CK35" s="45">
        <f t="shared" si="27"/>
        <v>9.2068584070796451</v>
      </c>
      <c r="CL35" s="44">
        <v>51.79</v>
      </c>
      <c r="CM35" s="171">
        <f t="shared" si="28"/>
        <v>1.1066239316239315</v>
      </c>
      <c r="CN35" s="219"/>
      <c r="CO35" s="144">
        <v>1.4</v>
      </c>
      <c r="CP35" s="44">
        <v>20</v>
      </c>
      <c r="CQ35" s="268">
        <f t="shared" si="29"/>
        <v>14.285714285714286</v>
      </c>
      <c r="CR35" s="44">
        <v>38.200000000000003</v>
      </c>
      <c r="CS35" s="179">
        <v>377.07</v>
      </c>
      <c r="CT35" s="45">
        <f t="shared" si="42"/>
        <v>9.8709424083769619</v>
      </c>
      <c r="CU35" s="44">
        <v>59.88</v>
      </c>
      <c r="CV35" s="171">
        <f t="shared" si="4"/>
        <v>1.5675392670157067</v>
      </c>
      <c r="CW35" s="219"/>
      <c r="CX35" s="144">
        <v>4</v>
      </c>
      <c r="CY35" s="32">
        <v>61.84</v>
      </c>
      <c r="CZ35" s="45">
        <f t="shared" si="44"/>
        <v>15.46</v>
      </c>
      <c r="DA35" s="32">
        <v>35</v>
      </c>
      <c r="DB35" s="44">
        <v>331.28</v>
      </c>
      <c r="DC35" s="45">
        <f t="shared" si="31"/>
        <v>9.4651428571428564</v>
      </c>
      <c r="DD35" s="44">
        <v>47.05</v>
      </c>
      <c r="DE35" s="171">
        <f t="shared" si="32"/>
        <v>1.2064102564102563</v>
      </c>
      <c r="DF35" s="219"/>
      <c r="DG35" s="144">
        <v>16.600000000000001</v>
      </c>
      <c r="DH35" s="44">
        <v>532.58000000000004</v>
      </c>
      <c r="DI35" s="45">
        <f t="shared" si="33"/>
        <v>32.08313253012048</v>
      </c>
      <c r="DJ35" s="44">
        <v>24.8</v>
      </c>
      <c r="DK35" s="44">
        <v>265.5</v>
      </c>
      <c r="DL35" s="45">
        <f t="shared" si="34"/>
        <v>10.705645161290322</v>
      </c>
      <c r="DM35" s="44">
        <v>36.14</v>
      </c>
      <c r="DN35" s="171">
        <f t="shared" si="35"/>
        <v>0.8729468599033815</v>
      </c>
      <c r="DO35" s="219"/>
      <c r="DP35" s="144"/>
      <c r="DQ35" s="44"/>
      <c r="DR35" s="45" t="e">
        <f t="shared" si="36"/>
        <v>#DIV/0!</v>
      </c>
      <c r="DS35" s="44"/>
      <c r="DT35" s="44"/>
      <c r="DU35" s="45" t="e">
        <f t="shared" si="37"/>
        <v>#DIV/0!</v>
      </c>
      <c r="DV35" s="44"/>
      <c r="DW35" s="171" t="e">
        <f t="shared" si="40"/>
        <v>#DIV/0!</v>
      </c>
    </row>
    <row r="36" spans="1:127" ht="13.95" customHeight="1">
      <c r="A36" s="12">
        <v>31</v>
      </c>
      <c r="B36" s="144">
        <v>529</v>
      </c>
      <c r="C36" s="44">
        <v>10630.0343022203</v>
      </c>
      <c r="D36" s="45">
        <f t="shared" si="45"/>
        <v>20.094582801928734</v>
      </c>
      <c r="E36" s="44">
        <v>522</v>
      </c>
      <c r="F36" s="44"/>
      <c r="G36" s="171">
        <f t="shared" si="46"/>
        <v>0</v>
      </c>
      <c r="H36" s="219"/>
      <c r="I36" s="144">
        <v>53</v>
      </c>
      <c r="J36" s="44">
        <v>2780</v>
      </c>
      <c r="K36" s="45">
        <f t="shared" si="47"/>
        <v>52.452830188679243</v>
      </c>
      <c r="L36" s="44">
        <v>275</v>
      </c>
      <c r="M36" s="44">
        <v>6883.44</v>
      </c>
      <c r="N36" s="45">
        <f t="shared" si="48"/>
        <v>25.030690909090907</v>
      </c>
      <c r="O36" s="44"/>
      <c r="P36" s="171">
        <f t="shared" si="49"/>
        <v>0</v>
      </c>
      <c r="Q36" s="219"/>
      <c r="R36" s="144">
        <v>43.4</v>
      </c>
      <c r="S36" s="44">
        <v>1629.22</v>
      </c>
      <c r="T36" s="45">
        <f t="shared" si="50"/>
        <v>37.539631336405535</v>
      </c>
      <c r="U36" s="219"/>
      <c r="V36" s="44">
        <v>283</v>
      </c>
      <c r="W36" s="44">
        <v>2585.2800000000002</v>
      </c>
      <c r="X36" s="45">
        <f t="shared" si="51"/>
        <v>9.1352650176678445</v>
      </c>
      <c r="Y36" s="219"/>
      <c r="Z36" s="44">
        <v>15</v>
      </c>
      <c r="AA36" s="44">
        <v>533.91</v>
      </c>
      <c r="AB36" s="171">
        <f t="shared" si="52"/>
        <v>35.594000000000001</v>
      </c>
      <c r="AC36" s="219"/>
      <c r="AD36" s="144">
        <v>1276</v>
      </c>
      <c r="AE36" s="44">
        <v>395.64</v>
      </c>
      <c r="AF36" s="141">
        <f t="shared" si="53"/>
        <v>31.006269592476489</v>
      </c>
      <c r="AG36" s="44">
        <v>1060</v>
      </c>
      <c r="AH36" s="44">
        <v>348.49</v>
      </c>
      <c r="AI36" s="141">
        <f t="shared" si="54"/>
        <v>32.87641509433962</v>
      </c>
      <c r="AJ36" s="44">
        <v>1350</v>
      </c>
      <c r="AK36" s="44">
        <v>446.68</v>
      </c>
      <c r="AL36" s="148">
        <f t="shared" si="55"/>
        <v>33.087407407407412</v>
      </c>
      <c r="AM36" s="219"/>
      <c r="AN36" s="144">
        <v>14.8</v>
      </c>
      <c r="AO36" s="44">
        <v>613.03903448804601</v>
      </c>
      <c r="AP36" s="45">
        <f t="shared" si="56"/>
        <v>41.421556384327431</v>
      </c>
      <c r="AQ36" s="140">
        <v>62.8</v>
      </c>
      <c r="AR36" s="249">
        <v>2447.9093442129601</v>
      </c>
      <c r="AS36" s="171">
        <f t="shared" si="57"/>
        <v>38.979448156257327</v>
      </c>
      <c r="AT36" s="219"/>
      <c r="AU36" s="144">
        <v>4.4000000000000004</v>
      </c>
      <c r="AV36" s="32">
        <v>180.33955315135501</v>
      </c>
      <c r="AW36" s="45">
        <f t="shared" si="58"/>
        <v>40.986262079853404</v>
      </c>
      <c r="AX36" s="32">
        <v>57</v>
      </c>
      <c r="AY36" s="32">
        <v>2110.8325205299702</v>
      </c>
      <c r="AZ36" s="171">
        <f t="shared" si="59"/>
        <v>37.032149482981936</v>
      </c>
      <c r="BA36" s="219"/>
      <c r="BB36" s="144">
        <v>34.799999999999997</v>
      </c>
      <c r="BC36" s="44">
        <v>1693.71</v>
      </c>
      <c r="BD36" s="45">
        <f t="shared" si="60"/>
        <v>384.93409090909091</v>
      </c>
      <c r="BE36" s="44">
        <v>69.599999999999994</v>
      </c>
      <c r="BF36" s="44">
        <v>2374.09</v>
      </c>
      <c r="BG36" s="171">
        <f t="shared" si="61"/>
        <v>34.110488505747128</v>
      </c>
      <c r="BH36" s="219"/>
      <c r="BI36" s="44">
        <v>1164</v>
      </c>
      <c r="BJ36" s="248">
        <v>7950.2755621577398</v>
      </c>
      <c r="BK36" s="202">
        <f t="shared" si="62"/>
        <v>6.8301336444654126</v>
      </c>
      <c r="BL36" s="219"/>
      <c r="BM36" s="144">
        <v>20</v>
      </c>
      <c r="BN36" s="44">
        <v>239</v>
      </c>
      <c r="BO36" s="261">
        <f t="shared" si="63"/>
        <v>11.95</v>
      </c>
      <c r="BP36" s="144">
        <v>16</v>
      </c>
      <c r="BQ36" s="44">
        <v>199.81</v>
      </c>
      <c r="BR36" s="171">
        <f t="shared" si="64"/>
        <v>12.488125</v>
      </c>
      <c r="BS36" s="144">
        <v>28</v>
      </c>
      <c r="BT36" s="44">
        <v>359</v>
      </c>
      <c r="BU36" s="171">
        <f t="shared" si="65"/>
        <v>12.821428571428571</v>
      </c>
      <c r="BV36" s="144">
        <v>40</v>
      </c>
      <c r="BW36" s="44">
        <v>525</v>
      </c>
      <c r="BX36" s="171">
        <f t="shared" si="66"/>
        <v>13.125</v>
      </c>
      <c r="BY36" s="263">
        <v>18</v>
      </c>
      <c r="BZ36" s="256">
        <v>245.96</v>
      </c>
      <c r="CA36" s="171">
        <f t="shared" si="24"/>
        <v>13.664444444444445</v>
      </c>
      <c r="CB36" s="32">
        <v>40</v>
      </c>
      <c r="CC36" s="44">
        <v>538.67999999999995</v>
      </c>
      <c r="CD36" s="171">
        <f t="shared" si="67"/>
        <v>13.466999999999999</v>
      </c>
      <c r="CE36" s="219"/>
      <c r="CF36" s="144">
        <v>0</v>
      </c>
      <c r="CG36" s="32">
        <v>0</v>
      </c>
      <c r="CH36" s="208" t="e">
        <f t="shared" si="26"/>
        <v>#DIV/0!</v>
      </c>
      <c r="CI36" s="32">
        <v>4</v>
      </c>
      <c r="CJ36" s="44">
        <v>30.48</v>
      </c>
      <c r="CK36" s="45">
        <f t="shared" si="27"/>
        <v>7.62</v>
      </c>
      <c r="CL36" s="44">
        <v>19.47</v>
      </c>
      <c r="CM36" s="171">
        <f t="shared" si="28"/>
        <v>4.8674999999999997</v>
      </c>
      <c r="CN36" s="219"/>
      <c r="CO36" s="144">
        <v>1</v>
      </c>
      <c r="CP36" s="44">
        <v>15</v>
      </c>
      <c r="CQ36" s="268">
        <f t="shared" si="29"/>
        <v>15</v>
      </c>
      <c r="CR36" s="44">
        <v>34.6</v>
      </c>
      <c r="CS36" s="179">
        <v>339.63</v>
      </c>
      <c r="CT36" s="45">
        <f t="shared" si="42"/>
        <v>9.8158959537572255</v>
      </c>
      <c r="CU36" s="44">
        <v>59.88</v>
      </c>
      <c r="CV36" s="171">
        <f t="shared" si="4"/>
        <v>1.7306358381502891</v>
      </c>
      <c r="CW36" s="219"/>
      <c r="CX36" s="144">
        <v>0</v>
      </c>
      <c r="CY36" s="32">
        <v>0</v>
      </c>
      <c r="CZ36" s="45" t="e">
        <f t="shared" si="44"/>
        <v>#DIV/0!</v>
      </c>
      <c r="DA36" s="32">
        <v>0</v>
      </c>
      <c r="DB36" s="44">
        <v>0</v>
      </c>
      <c r="DC36" s="45" t="e">
        <f t="shared" si="31"/>
        <v>#DIV/0!</v>
      </c>
      <c r="DD36" s="44"/>
      <c r="DE36" s="171" t="e">
        <f t="shared" ref="DE36" si="68">+DD36/CX36</f>
        <v>#DIV/0!</v>
      </c>
      <c r="DF36" s="219"/>
      <c r="DG36" s="144">
        <v>16.600000000000001</v>
      </c>
      <c r="DH36" s="44">
        <v>505.17</v>
      </c>
      <c r="DI36" s="45">
        <f t="shared" si="33"/>
        <v>30.431927710843372</v>
      </c>
      <c r="DJ36" s="44">
        <v>24.8</v>
      </c>
      <c r="DK36" s="44">
        <v>306.02</v>
      </c>
      <c r="DL36" s="45">
        <f t="shared" si="34"/>
        <v>12.339516129032257</v>
      </c>
      <c r="DM36" s="44">
        <v>37.049999999999997</v>
      </c>
      <c r="DN36" s="171">
        <f t="shared" si="35"/>
        <v>0.89492753623188381</v>
      </c>
      <c r="DO36" s="219"/>
      <c r="DP36" s="144"/>
      <c r="DQ36" s="44"/>
      <c r="DR36" s="45" t="e">
        <f t="shared" si="36"/>
        <v>#DIV/0!</v>
      </c>
      <c r="DS36" s="44"/>
      <c r="DT36" s="44"/>
      <c r="DU36" s="45" t="e">
        <f t="shared" si="37"/>
        <v>#DIV/0!</v>
      </c>
      <c r="DV36" s="44"/>
      <c r="DW36" s="171" t="e">
        <f t="shared" si="40"/>
        <v>#DIV/0!</v>
      </c>
    </row>
    <row r="37" spans="1:127" ht="13.95" customHeight="1">
      <c r="B37" s="34">
        <f>SUM(B6:B36)</f>
        <v>17103.599999999999</v>
      </c>
      <c r="C37" s="237">
        <f>SUM(C6:C36)</f>
        <v>361426.99127634731</v>
      </c>
      <c r="D37" s="187">
        <f t="shared" si="45"/>
        <v>21.131632596432759</v>
      </c>
      <c r="E37" s="56">
        <f>SUM(E6:E36)</f>
        <v>16131</v>
      </c>
      <c r="F37" s="56">
        <f>SUM(F6:F36)</f>
        <v>35843.639999999992</v>
      </c>
      <c r="G37" s="238">
        <f t="shared" si="46"/>
        <v>2.2220345917798023</v>
      </c>
      <c r="H37" s="222"/>
      <c r="I37" s="34">
        <f>SUM(I6:I36)</f>
        <v>2138.6000000000004</v>
      </c>
      <c r="J37" s="237">
        <f>SUM(J6:J36)</f>
        <v>91043.15</v>
      </c>
      <c r="K37" s="187">
        <f t="shared" si="47"/>
        <v>42.571378471897496</v>
      </c>
      <c r="L37" s="56">
        <f>SUM(L6:L36)</f>
        <v>9265.8000000000011</v>
      </c>
      <c r="M37" s="237">
        <f>SUM(M6:M36)</f>
        <v>211681.56000000003</v>
      </c>
      <c r="N37" s="187">
        <f t="shared" si="48"/>
        <v>22.84547043968141</v>
      </c>
      <c r="O37" s="237">
        <f>SUM(O6:O36)</f>
        <v>9793.4699999999993</v>
      </c>
      <c r="P37" s="35">
        <f t="shared" si="49"/>
        <v>0.85874487040089775</v>
      </c>
      <c r="Q37" s="222"/>
      <c r="R37" s="34">
        <f>SUM(R6:R36)</f>
        <v>1412.6000000000004</v>
      </c>
      <c r="S37" s="56">
        <f>SUM(S6:S36)</f>
        <v>75954.810000000012</v>
      </c>
      <c r="T37" s="187">
        <f t="shared" si="50"/>
        <v>53.769510123177113</v>
      </c>
      <c r="U37" s="21"/>
      <c r="V37" s="56">
        <f>SUM(V6:V36)</f>
        <v>8182</v>
      </c>
      <c r="W37" s="56">
        <f>SUM(W6:W36)</f>
        <v>77588.710000000006</v>
      </c>
      <c r="X37" s="187">
        <f t="shared" si="51"/>
        <v>9.4828538254705457</v>
      </c>
      <c r="Y37" s="21"/>
      <c r="Z37" s="56">
        <f>SUM(Z6:Z36)</f>
        <v>580</v>
      </c>
      <c r="AA37" s="56">
        <f>SUM(AA6:AA36)</f>
        <v>18973.659999999996</v>
      </c>
      <c r="AB37" s="35">
        <f t="shared" si="52"/>
        <v>32.713206896551718</v>
      </c>
      <c r="AC37" s="222"/>
      <c r="AD37" s="146">
        <f>SUM(AD6:AD36)</f>
        <v>45530</v>
      </c>
      <c r="AE37" s="147">
        <f>SUM(AE6:AE36)</f>
        <v>15187.16</v>
      </c>
      <c r="AF37" s="244">
        <f t="shared" si="14"/>
        <v>33.356380408521851</v>
      </c>
      <c r="AG37" s="147">
        <f>SUM(AG6:AG36)</f>
        <v>34715</v>
      </c>
      <c r="AH37" s="147">
        <f>SUM(AH6:AH36)</f>
        <v>10949.05</v>
      </c>
      <c r="AI37" s="244">
        <f t="shared" si="0"/>
        <v>31.539824283450958</v>
      </c>
      <c r="AJ37" s="147">
        <f>SUM(AJ6:AJ36)</f>
        <v>44190</v>
      </c>
      <c r="AK37" s="147">
        <f>SUM(AK6:AK36)</f>
        <v>14265.269999999999</v>
      </c>
      <c r="AL37" s="246">
        <f t="shared" si="1"/>
        <v>32.281670061099796</v>
      </c>
      <c r="AM37" s="222"/>
      <c r="AN37" s="34">
        <f>SUM(AN6:AN36)</f>
        <v>600.00000000000011</v>
      </c>
      <c r="AO37" s="56">
        <f>SUM(AO6:AO36)</f>
        <v>23016.36996070249</v>
      </c>
      <c r="AP37" s="251">
        <f t="shared" si="56"/>
        <v>38.360616601170811</v>
      </c>
      <c r="AQ37" s="252">
        <f>SUM(AQ6:AQ36)</f>
        <v>1494.3999999999999</v>
      </c>
      <c r="AR37" s="56">
        <f>SUM(AR6:AR36)</f>
        <v>57856.515591150252</v>
      </c>
      <c r="AS37" s="238">
        <f t="shared" si="57"/>
        <v>38.715548441615539</v>
      </c>
      <c r="AT37" s="222"/>
      <c r="AU37" s="34">
        <f>SUM(AU6:AU36)</f>
        <v>404.39999999999992</v>
      </c>
      <c r="AV37" s="34">
        <f>SUM(AV6:AV36)</f>
        <v>16059.123056357686</v>
      </c>
      <c r="AW37" s="251">
        <f t="shared" si="58"/>
        <v>39.71098678624552</v>
      </c>
      <c r="AX37" s="34">
        <f t="shared" ref="AX37:AY37" si="69">SUM(AX6:AX36)</f>
        <v>1580.2</v>
      </c>
      <c r="AY37" s="34">
        <f t="shared" si="69"/>
        <v>68473.777535407586</v>
      </c>
      <c r="AZ37" s="254">
        <f t="shared" si="59"/>
        <v>43.332348775729393</v>
      </c>
      <c r="BA37" s="222"/>
      <c r="BB37" s="34">
        <f>SUM(BB6:BB36)</f>
        <v>539.19999999999993</v>
      </c>
      <c r="BC37" s="56">
        <f>SUM(BC6:BC36)</f>
        <v>23264.14</v>
      </c>
      <c r="BD37" s="187">
        <f>+BC37/BB37</f>
        <v>43.145660237388725</v>
      </c>
      <c r="BE37" s="56">
        <f>SUM(BE6:BE36)</f>
        <v>1736.6</v>
      </c>
      <c r="BF37" s="56">
        <f>SUM(BF6:BF36)</f>
        <v>75780.449999999983</v>
      </c>
      <c r="BG37" s="35">
        <f t="shared" si="61"/>
        <v>43.637250950132433</v>
      </c>
      <c r="BH37" s="222"/>
      <c r="BI37" s="257">
        <f>SUM(BI6:BI36)</f>
        <v>36031</v>
      </c>
      <c r="BJ37" s="258">
        <f>SUM(BJ6:BJ36)</f>
        <v>250754.66648111073</v>
      </c>
      <c r="BK37" s="259">
        <f t="shared" si="62"/>
        <v>6.9594145730374048</v>
      </c>
      <c r="BL37" s="222"/>
      <c r="BM37" s="34">
        <f>SUM(BM6:BM36)</f>
        <v>521</v>
      </c>
      <c r="BN37" s="56">
        <f>SUM(BN6:BN36)</f>
        <v>6272.6500000000005</v>
      </c>
      <c r="BO37" s="262">
        <f t="shared" si="63"/>
        <v>12.039635316698657</v>
      </c>
      <c r="BP37" s="34">
        <f>SUM(BP6:BP36)</f>
        <v>424</v>
      </c>
      <c r="BQ37" s="56">
        <f>SUM(BQ6:BQ36)</f>
        <v>5344.7400000000007</v>
      </c>
      <c r="BR37" s="35">
        <f t="shared" si="64"/>
        <v>12.60551886792453</v>
      </c>
      <c r="BS37" s="34">
        <f>SUM(BS6:BS36)</f>
        <v>550</v>
      </c>
      <c r="BT37" s="56">
        <f>SUM(BT6:BT36)</f>
        <v>6748.82</v>
      </c>
      <c r="BU37" s="35">
        <f t="shared" si="65"/>
        <v>12.270581818181817</v>
      </c>
      <c r="BV37" s="34">
        <f t="shared" ref="BV37:BW37" si="70">SUM(BV6:BV36)</f>
        <v>1221</v>
      </c>
      <c r="BW37" s="56">
        <f t="shared" si="70"/>
        <v>15786.520000000002</v>
      </c>
      <c r="BX37" s="35">
        <f t="shared" si="66"/>
        <v>12.929172809172812</v>
      </c>
      <c r="BY37" s="34">
        <v>543</v>
      </c>
      <c r="BZ37" s="56">
        <v>7001.42</v>
      </c>
      <c r="CA37" s="35">
        <f t="shared" si="24"/>
        <v>12.893959484346224</v>
      </c>
      <c r="CB37" s="36">
        <f t="shared" ref="CB37:CC37" si="71">SUM(CB6:CB36)</f>
        <v>758</v>
      </c>
      <c r="CC37" s="56">
        <f t="shared" si="71"/>
        <v>9504.9</v>
      </c>
      <c r="CD37" s="35">
        <f t="shared" si="67"/>
        <v>12.539445910290237</v>
      </c>
      <c r="CE37" s="222"/>
      <c r="CF37" s="34">
        <f t="shared" ref="CF37:CG37" si="72">SUM(CF6:CF36)</f>
        <v>56.600000000000009</v>
      </c>
      <c r="CG37" s="56">
        <f t="shared" si="72"/>
        <v>832.5</v>
      </c>
      <c r="CH37" s="214">
        <f t="shared" si="26"/>
        <v>14.708480565371023</v>
      </c>
      <c r="CI37" s="34">
        <f t="shared" ref="CI37:CJ37" si="73">SUM(CI6:CI36)</f>
        <v>1113.2000000000003</v>
      </c>
      <c r="CJ37" s="56">
        <f t="shared" si="73"/>
        <v>9233.34</v>
      </c>
      <c r="CK37" s="187">
        <f t="shared" si="27"/>
        <v>8.2944125044915538</v>
      </c>
      <c r="CL37" s="56">
        <f>SUM(CL6:CL36)</f>
        <v>1373.4099999999996</v>
      </c>
      <c r="CM37" s="35">
        <f t="shared" si="28"/>
        <v>1.1740553940844585</v>
      </c>
      <c r="CN37" s="222"/>
      <c r="CO37" s="34">
        <f t="shared" ref="CO37:CP37" si="74">SUM(CO6:CO36)</f>
        <v>38.999999999999986</v>
      </c>
      <c r="CP37" s="56">
        <f t="shared" si="74"/>
        <v>590.29</v>
      </c>
      <c r="CQ37" s="270">
        <f t="shared" si="29"/>
        <v>15.13564102564103</v>
      </c>
      <c r="CR37" s="56">
        <f t="shared" ref="CR37:CS37" si="75">SUM(CR6:CR36)</f>
        <v>1069.5999999999999</v>
      </c>
      <c r="CS37" s="56">
        <f t="shared" si="75"/>
        <v>9953.84</v>
      </c>
      <c r="CT37" s="187">
        <f t="shared" si="42"/>
        <v>9.3061331338818256</v>
      </c>
      <c r="CU37" s="56">
        <f>SUM(CU6:CU36)</f>
        <v>1618.2500000000005</v>
      </c>
      <c r="CV37" s="194">
        <f>+CU37/(CR37+CO37)</f>
        <v>1.4597239761861813</v>
      </c>
      <c r="CW37" s="222"/>
      <c r="CX37" s="34">
        <f>SUM(CX6:CX36)</f>
        <v>63.400000000000013</v>
      </c>
      <c r="CY37" s="56">
        <f>SUM(CY6:CY36)</f>
        <v>938.41000000000008</v>
      </c>
      <c r="CZ37" s="189">
        <f t="shared" si="44"/>
        <v>14.801419558359619</v>
      </c>
      <c r="DA37" s="34">
        <f>SUM(DA6:DA36)</f>
        <v>858.8</v>
      </c>
      <c r="DB37" s="56">
        <f>SUM(DB6:DB36)</f>
        <v>8221.93</v>
      </c>
      <c r="DC37" s="193">
        <f t="shared" si="31"/>
        <v>9.5737424312994879</v>
      </c>
      <c r="DD37" s="56">
        <f>SUM(DD6:DD36)</f>
        <v>1271.1700000000003</v>
      </c>
      <c r="DE37" s="194">
        <f>+DD37/(DA37+CX37)</f>
        <v>1.3784103231403171</v>
      </c>
      <c r="DF37" s="222"/>
      <c r="DG37" s="34">
        <f>SUM(DG6:DG36)</f>
        <v>466.00000000000006</v>
      </c>
      <c r="DH37" s="56">
        <f>SUM(DH6:DH36)</f>
        <v>13108.029999999999</v>
      </c>
      <c r="DI37" s="57">
        <f t="shared" si="33"/>
        <v>28.128819742489263</v>
      </c>
      <c r="DJ37" s="34">
        <f>SUM(DJ6:DJ36)</f>
        <v>665.79999999999973</v>
      </c>
      <c r="DK37" s="56">
        <f>SUM(DK6:DK36)</f>
        <v>5364.2799999999988</v>
      </c>
      <c r="DL37" s="57">
        <f t="shared" si="34"/>
        <v>8.0568939621507969</v>
      </c>
      <c r="DM37" s="56">
        <f>SUM(DM6:DM36)</f>
        <v>966.00000000000011</v>
      </c>
      <c r="DN37" s="35">
        <f t="shared" si="35"/>
        <v>0.85350768687047207</v>
      </c>
      <c r="DO37" s="222"/>
      <c r="DP37" s="34">
        <f>SUM(DP6:DP36)</f>
        <v>0</v>
      </c>
      <c r="DQ37" s="56">
        <f>SUM(DQ6:DQ36)</f>
        <v>0</v>
      </c>
      <c r="DR37" s="57" t="e">
        <f t="shared" si="36"/>
        <v>#DIV/0!</v>
      </c>
      <c r="DS37" s="34">
        <f>SUM(DS6:DS36)</f>
        <v>0</v>
      </c>
      <c r="DT37" s="56">
        <f>SUM(DT6:DT36)</f>
        <v>0</v>
      </c>
      <c r="DU37" s="57" t="e">
        <f t="shared" si="37"/>
        <v>#DIV/0!</v>
      </c>
      <c r="DV37" s="56">
        <f>SUM(DV6:DV36)</f>
        <v>0</v>
      </c>
      <c r="DW37" s="274" t="e">
        <f t="shared" si="40"/>
        <v>#DIV/0!</v>
      </c>
    </row>
  </sheetData>
  <mergeCells count="25">
    <mergeCell ref="CX4:DE4"/>
    <mergeCell ref="DG4:DN4"/>
    <mergeCell ref="DP4:DW4"/>
    <mergeCell ref="A4:A5"/>
    <mergeCell ref="BV4:BX4"/>
    <mergeCell ref="BY4:CA4"/>
    <mergeCell ref="CB4:CD4"/>
    <mergeCell ref="CF4:CM4"/>
    <mergeCell ref="CO4:CV4"/>
    <mergeCell ref="A1:DE1"/>
    <mergeCell ref="A2:DE2"/>
    <mergeCell ref="A3:DE3"/>
    <mergeCell ref="B4:G4"/>
    <mergeCell ref="I4:P4"/>
    <mergeCell ref="R4:T4"/>
    <mergeCell ref="V4:X4"/>
    <mergeCell ref="Z4:AB4"/>
    <mergeCell ref="AD4:AL4"/>
    <mergeCell ref="AN4:AS4"/>
    <mergeCell ref="AU4:AZ4"/>
    <mergeCell ref="BB4:BG4"/>
    <mergeCell ref="BI4:BK4"/>
    <mergeCell ref="BM4:BO4"/>
    <mergeCell ref="BP4:BR4"/>
    <mergeCell ref="BS4:BU4"/>
  </mergeCells>
  <conditionalFormatting sqref="E6:E10">
    <cfRule type="expression" dxfId="4" priority="1">
      <formula>WEEKDAY($B6)=6</formula>
    </cfRule>
  </conditionalFormatting>
  <pageMargins left="0.2" right="0.2" top="0.25" bottom="0.25" header="0.3" footer="0.3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X37"/>
  <sheetViews>
    <sheetView workbookViewId="0">
      <pane xSplit="1" ySplit="5" topLeftCell="B6" activePane="bottomRight" state="frozen"/>
      <selection pane="topRight"/>
      <selection pane="bottomLeft"/>
      <selection pane="bottomRight" activeCell="D37" sqref="D37"/>
    </sheetView>
  </sheetViews>
  <sheetFormatPr defaultColWidth="9" defaultRowHeight="14.4"/>
  <cols>
    <col min="1" max="1" width="5.33203125" style="2" customWidth="1"/>
    <col min="2" max="2" width="8" style="2" customWidth="1"/>
    <col min="3" max="3" width="7.5546875" style="2" customWidth="1"/>
    <col min="4" max="4" width="7.33203125" customWidth="1"/>
    <col min="5" max="6" width="6.109375" customWidth="1"/>
    <col min="7" max="7" width="7.109375" customWidth="1"/>
    <col min="8" max="8" width="0.88671875" customWidth="1"/>
    <col min="9" max="9" width="5.5546875" customWidth="1"/>
    <col min="10" max="10" width="9" customWidth="1"/>
    <col min="11" max="12" width="6.6640625" customWidth="1"/>
    <col min="13" max="13" width="8.109375" customWidth="1"/>
    <col min="14" max="14" width="6.6640625" customWidth="1"/>
    <col min="15" max="15" width="7.6640625" customWidth="1"/>
    <col min="16" max="16" width="6.5546875" customWidth="1"/>
    <col min="17" max="17" width="0.88671875" customWidth="1"/>
    <col min="18" max="18" width="5.44140625" customWidth="1"/>
    <col min="19" max="19" width="7.33203125" customWidth="1"/>
    <col min="20" max="20" width="6.6640625" customWidth="1"/>
    <col min="21" max="21" width="0.88671875" customWidth="1"/>
    <col min="22" max="22" width="6.88671875" customWidth="1"/>
    <col min="23" max="23" width="7.6640625" customWidth="1"/>
    <col min="24" max="24" width="7.5546875" customWidth="1"/>
    <col min="25" max="25" width="0.88671875" customWidth="1"/>
    <col min="26" max="26" width="7" customWidth="1"/>
    <col min="27" max="27" width="7.6640625" customWidth="1"/>
    <col min="28" max="28" width="7" style="229" customWidth="1"/>
    <col min="29" max="29" width="0.88671875" customWidth="1"/>
    <col min="30" max="30" width="6.6640625" customWidth="1"/>
    <col min="31" max="32" width="6.109375" customWidth="1"/>
    <col min="33" max="34" width="7.33203125" customWidth="1"/>
    <col min="35" max="35" width="7.109375" customWidth="1"/>
    <col min="36" max="36" width="6.5546875" customWidth="1"/>
    <col min="37" max="38" width="7.44140625" customWidth="1"/>
    <col min="39" max="39" width="0.88671875" customWidth="1"/>
    <col min="40" max="40" width="6.33203125" customWidth="1"/>
    <col min="41" max="41" width="8.6640625" customWidth="1"/>
    <col min="42" max="42" width="7.6640625" style="229" customWidth="1"/>
    <col min="43" max="43" width="6.33203125" style="230" customWidth="1"/>
    <col min="44" max="44" width="12" customWidth="1"/>
    <col min="45" max="45" width="7.33203125" customWidth="1"/>
    <col min="46" max="46" width="0.88671875" customWidth="1"/>
    <col min="47" max="52" width="7.33203125" customWidth="1"/>
    <col min="53" max="53" width="0.88671875" customWidth="1"/>
    <col min="54" max="56" width="7.33203125" customWidth="1"/>
    <col min="57" max="57" width="6" customWidth="1"/>
    <col min="58" max="59" width="7.33203125" customWidth="1"/>
    <col min="60" max="60" width="0.88671875" customWidth="1"/>
    <col min="61" max="61" width="6" customWidth="1"/>
    <col min="62" max="62" width="8.5546875" customWidth="1"/>
    <col min="63" max="63" width="6.44140625" customWidth="1"/>
    <col min="64" max="64" width="0.88671875" customWidth="1"/>
    <col min="65" max="65" width="5.6640625" customWidth="1"/>
    <col min="66" max="67" width="7.33203125" customWidth="1"/>
    <col min="68" max="68" width="6.5546875" customWidth="1"/>
    <col min="69" max="69" width="7.33203125" customWidth="1"/>
    <col min="70" max="70" width="7.44140625" customWidth="1"/>
    <col min="71" max="71" width="5.6640625" customWidth="1"/>
    <col min="72" max="72" width="7.33203125" customWidth="1"/>
    <col min="73" max="73" width="7.44140625" customWidth="1"/>
    <col min="74" max="74" width="6.5546875" customWidth="1"/>
    <col min="75" max="75" width="6.88671875" customWidth="1"/>
    <col min="76" max="79" width="6.6640625" style="229" customWidth="1"/>
    <col min="80" max="80" width="5.109375" customWidth="1"/>
    <col min="81" max="81" width="7.33203125" customWidth="1"/>
    <col min="82" max="82" width="7.44140625" customWidth="1"/>
    <col min="83" max="83" width="0.88671875" customWidth="1"/>
    <col min="84" max="85" width="6.109375" customWidth="1"/>
    <col min="86" max="86" width="7.5546875" customWidth="1"/>
    <col min="87" max="87" width="6.6640625" customWidth="1"/>
    <col min="88" max="88" width="7.44140625" customWidth="1"/>
    <col min="89" max="89" width="6.6640625" customWidth="1"/>
    <col min="90" max="90" width="5.6640625" customWidth="1"/>
    <col min="91" max="91" width="6.5546875" customWidth="1"/>
    <col min="92" max="92" width="0.88671875" customWidth="1"/>
    <col min="93" max="96" width="6.6640625" customWidth="1"/>
    <col min="97" max="97" width="7" customWidth="1"/>
    <col min="98" max="98" width="6.33203125" customWidth="1"/>
    <col min="99" max="99" width="5.109375" customWidth="1"/>
    <col min="100" max="100" width="7.6640625" customWidth="1"/>
    <col min="101" max="101" width="0.88671875" customWidth="1"/>
    <col min="102" max="103" width="5.109375" customWidth="1"/>
    <col min="104" max="104" width="7.44140625" customWidth="1"/>
    <col min="105" max="106" width="5.109375" customWidth="1"/>
    <col min="107" max="107" width="6.44140625" customWidth="1"/>
    <col min="108" max="108" width="7" customWidth="1"/>
    <col min="109" max="109" width="7.33203125" customWidth="1"/>
    <col min="110" max="110" width="0.88671875" customWidth="1"/>
    <col min="111" max="112" width="5.109375" customWidth="1"/>
    <col min="113" max="113" width="9.5546875" customWidth="1"/>
    <col min="114" max="114" width="6.44140625" customWidth="1"/>
    <col min="115" max="115" width="5.109375" customWidth="1"/>
    <col min="116" max="116" width="7.33203125" customWidth="1"/>
    <col min="117" max="117" width="5.109375" customWidth="1"/>
    <col min="118" max="118" width="7.33203125" customWidth="1"/>
    <col min="119" max="119" width="0.88671875" customWidth="1"/>
    <col min="120" max="121" width="5.109375" hidden="1" customWidth="1"/>
    <col min="122" max="122" width="9.5546875" hidden="1" customWidth="1"/>
    <col min="123" max="123" width="6.44140625" hidden="1" customWidth="1"/>
    <col min="124" max="124" width="5.109375" hidden="1" customWidth="1"/>
    <col min="125" max="125" width="7.33203125" hidden="1" customWidth="1"/>
    <col min="126" max="126" width="5.109375" hidden="1" customWidth="1"/>
    <col min="127" max="127" width="7.33203125" hidden="1" customWidth="1"/>
    <col min="128" max="128" width="8.88671875" hidden="1" customWidth="1"/>
    <col min="129" max="130" width="9.109375" customWidth="1"/>
  </cols>
  <sheetData>
    <row r="1" spans="1:127" ht="18">
      <c r="A1" s="993" t="s">
        <v>0</v>
      </c>
      <c r="B1" s="993"/>
      <c r="C1" s="993"/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993"/>
      <c r="O1" s="993"/>
      <c r="P1" s="993"/>
      <c r="Q1" s="993"/>
      <c r="R1" s="993"/>
      <c r="S1" s="993"/>
      <c r="T1" s="993"/>
      <c r="U1" s="993"/>
      <c r="V1" s="993"/>
      <c r="W1" s="993"/>
      <c r="X1" s="993"/>
      <c r="Y1" s="993"/>
      <c r="Z1" s="993"/>
      <c r="AA1" s="993"/>
      <c r="AB1" s="993"/>
      <c r="AC1" s="993"/>
      <c r="AD1" s="993"/>
      <c r="AE1" s="993"/>
      <c r="AF1" s="993"/>
      <c r="AG1" s="993"/>
      <c r="AH1" s="993"/>
      <c r="AI1" s="993"/>
      <c r="AJ1" s="993"/>
      <c r="AK1" s="993"/>
      <c r="AL1" s="993"/>
      <c r="AM1" s="993"/>
      <c r="AN1" s="993"/>
      <c r="AO1" s="993"/>
      <c r="AP1" s="993"/>
      <c r="AQ1" s="993"/>
      <c r="AR1" s="993"/>
      <c r="AS1" s="993"/>
      <c r="AT1" s="993"/>
      <c r="AU1" s="993"/>
      <c r="AV1" s="993"/>
      <c r="AW1" s="993"/>
      <c r="AX1" s="993"/>
      <c r="AY1" s="993"/>
      <c r="AZ1" s="993"/>
      <c r="BA1" s="993"/>
      <c r="BB1" s="993"/>
      <c r="BC1" s="993"/>
      <c r="BD1" s="993"/>
      <c r="BE1" s="993"/>
      <c r="BF1" s="993"/>
      <c r="BG1" s="993"/>
      <c r="BH1" s="993"/>
      <c r="BI1" s="993"/>
      <c r="BJ1" s="993"/>
      <c r="BK1" s="993"/>
      <c r="BL1" s="993"/>
      <c r="BM1" s="993"/>
      <c r="BN1" s="993"/>
      <c r="BO1" s="993"/>
      <c r="BP1" s="993"/>
      <c r="BQ1" s="993"/>
      <c r="BR1" s="993"/>
      <c r="BS1" s="993"/>
      <c r="BT1" s="993"/>
      <c r="BU1" s="993"/>
      <c r="BV1" s="993"/>
      <c r="BW1" s="993"/>
      <c r="BX1" s="993"/>
      <c r="BY1" s="993"/>
      <c r="BZ1" s="993"/>
      <c r="CA1" s="993"/>
      <c r="CB1" s="993"/>
      <c r="CC1" s="993"/>
      <c r="CD1" s="993"/>
      <c r="CE1" s="993"/>
      <c r="CF1" s="993"/>
      <c r="CG1" s="993"/>
      <c r="CH1" s="993"/>
      <c r="CI1" s="993"/>
      <c r="CJ1" s="993"/>
      <c r="CK1" s="993"/>
      <c r="CL1" s="993"/>
      <c r="CM1" s="993"/>
      <c r="CN1" s="993"/>
      <c r="CO1" s="993"/>
      <c r="CP1" s="993"/>
      <c r="CQ1" s="993"/>
      <c r="CR1" s="993"/>
      <c r="CS1" s="993"/>
      <c r="CT1" s="993"/>
      <c r="CU1" s="993"/>
      <c r="CV1" s="993"/>
      <c r="CW1" s="993"/>
      <c r="CX1" s="993"/>
      <c r="CY1" s="993"/>
      <c r="CZ1" s="993"/>
      <c r="DA1" s="993"/>
      <c r="DB1" s="993"/>
      <c r="DC1" s="993"/>
      <c r="DD1" s="993"/>
      <c r="DE1" s="993"/>
    </row>
    <row r="2" spans="1:127" ht="18">
      <c r="A2" s="993" t="s">
        <v>1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  <c r="AV2" s="993"/>
      <c r="AW2" s="993"/>
      <c r="AX2" s="993"/>
      <c r="AY2" s="993"/>
      <c r="AZ2" s="993"/>
      <c r="BA2" s="993"/>
      <c r="BB2" s="993"/>
      <c r="BC2" s="993"/>
      <c r="BD2" s="993"/>
      <c r="BE2" s="993"/>
      <c r="BF2" s="993"/>
      <c r="BG2" s="993"/>
      <c r="BH2" s="993"/>
      <c r="BI2" s="993"/>
      <c r="BJ2" s="993"/>
      <c r="BK2" s="993"/>
      <c r="BL2" s="993"/>
      <c r="BM2" s="993"/>
      <c r="BN2" s="993"/>
      <c r="BO2" s="993"/>
      <c r="BP2" s="993"/>
      <c r="BQ2" s="993"/>
      <c r="BR2" s="993"/>
      <c r="BS2" s="993"/>
      <c r="BT2" s="993"/>
      <c r="BU2" s="993"/>
      <c r="BV2" s="993"/>
      <c r="BW2" s="993"/>
      <c r="BX2" s="993"/>
      <c r="BY2" s="993"/>
      <c r="BZ2" s="993"/>
      <c r="CA2" s="993"/>
      <c r="CB2" s="993"/>
      <c r="CC2" s="993"/>
      <c r="CD2" s="993"/>
      <c r="CE2" s="993"/>
      <c r="CF2" s="993"/>
      <c r="CG2" s="993"/>
      <c r="CH2" s="993"/>
      <c r="CI2" s="993"/>
      <c r="CJ2" s="993"/>
      <c r="CK2" s="993"/>
      <c r="CL2" s="993"/>
      <c r="CM2" s="993"/>
      <c r="CN2" s="993"/>
      <c r="CO2" s="993"/>
      <c r="CP2" s="993"/>
      <c r="CQ2" s="993"/>
      <c r="CR2" s="993"/>
      <c r="CS2" s="993"/>
      <c r="CT2" s="993"/>
      <c r="CU2" s="993"/>
      <c r="CV2" s="993"/>
      <c r="CW2" s="993"/>
      <c r="CX2" s="993"/>
      <c r="CY2" s="993"/>
      <c r="CZ2" s="993"/>
      <c r="DA2" s="993"/>
      <c r="DB2" s="993"/>
      <c r="DC2" s="993"/>
      <c r="DD2" s="993"/>
      <c r="DE2" s="993"/>
    </row>
    <row r="3" spans="1:127" ht="18">
      <c r="A3" s="993" t="s">
        <v>49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  <c r="AV3" s="993"/>
      <c r="AW3" s="993"/>
      <c r="AX3" s="993"/>
      <c r="AY3" s="993"/>
      <c r="AZ3" s="993"/>
      <c r="BA3" s="993"/>
      <c r="BB3" s="993"/>
      <c r="BC3" s="993"/>
      <c r="BD3" s="993"/>
      <c r="BE3" s="993"/>
      <c r="BF3" s="993"/>
      <c r="BG3" s="993"/>
      <c r="BH3" s="993"/>
      <c r="BI3" s="993"/>
      <c r="BJ3" s="993"/>
      <c r="BK3" s="993"/>
      <c r="BL3" s="993"/>
      <c r="BM3" s="993"/>
      <c r="BN3" s="993"/>
      <c r="BO3" s="993"/>
      <c r="BP3" s="993"/>
      <c r="BQ3" s="993"/>
      <c r="BR3" s="993"/>
      <c r="BS3" s="993"/>
      <c r="BT3" s="993"/>
      <c r="BU3" s="993"/>
      <c r="BV3" s="993"/>
      <c r="BW3" s="993"/>
      <c r="BX3" s="993"/>
      <c r="BY3" s="993"/>
      <c r="BZ3" s="993"/>
      <c r="CA3" s="993"/>
      <c r="CB3" s="993"/>
      <c r="CC3" s="993"/>
      <c r="CD3" s="993"/>
      <c r="CE3" s="993"/>
      <c r="CF3" s="993"/>
      <c r="CG3" s="993"/>
      <c r="CH3" s="993"/>
      <c r="CI3" s="993"/>
      <c r="CJ3" s="993"/>
      <c r="CK3" s="993"/>
      <c r="CL3" s="993"/>
      <c r="CM3" s="993"/>
      <c r="CN3" s="993"/>
      <c r="CO3" s="993"/>
      <c r="CP3" s="993"/>
      <c r="CQ3" s="993"/>
      <c r="CR3" s="993"/>
      <c r="CS3" s="993"/>
      <c r="CT3" s="993"/>
      <c r="CU3" s="993"/>
      <c r="CV3" s="993"/>
      <c r="CW3" s="993"/>
      <c r="CX3" s="993"/>
      <c r="CY3" s="993"/>
      <c r="CZ3" s="993"/>
      <c r="DA3" s="993"/>
      <c r="DB3" s="993"/>
      <c r="DC3" s="993"/>
      <c r="DD3" s="993"/>
      <c r="DE3" s="993"/>
    </row>
    <row r="4" spans="1:127" s="1" customFormat="1" ht="15.6">
      <c r="A4" s="1012" t="s">
        <v>3</v>
      </c>
      <c r="B4" s="994" t="s">
        <v>4</v>
      </c>
      <c r="C4" s="995"/>
      <c r="D4" s="995"/>
      <c r="E4" s="995"/>
      <c r="F4" s="995"/>
      <c r="G4" s="996"/>
      <c r="H4" s="222"/>
      <c r="I4" s="994" t="s">
        <v>5</v>
      </c>
      <c r="J4" s="995"/>
      <c r="K4" s="995"/>
      <c r="L4" s="995"/>
      <c r="M4" s="995"/>
      <c r="N4" s="995"/>
      <c r="O4" s="995"/>
      <c r="P4" s="996"/>
      <c r="Q4" s="222"/>
      <c r="R4" s="997" t="s">
        <v>6</v>
      </c>
      <c r="S4" s="998"/>
      <c r="T4" s="999"/>
      <c r="U4" s="224"/>
      <c r="V4" s="1000" t="s">
        <v>7</v>
      </c>
      <c r="W4" s="995"/>
      <c r="X4" s="1001"/>
      <c r="Y4" s="224"/>
      <c r="Z4" s="1000" t="s">
        <v>8</v>
      </c>
      <c r="AA4" s="995"/>
      <c r="AB4" s="996"/>
      <c r="AC4" s="222"/>
      <c r="AD4" s="1014" t="s">
        <v>9</v>
      </c>
      <c r="AE4" s="1015"/>
      <c r="AF4" s="1015"/>
      <c r="AG4" s="1015"/>
      <c r="AH4" s="1015"/>
      <c r="AI4" s="1016"/>
      <c r="AJ4" s="1017"/>
      <c r="AK4" s="1017"/>
      <c r="AL4" s="1018"/>
      <c r="AM4" s="222"/>
      <c r="AN4" s="994" t="s">
        <v>10</v>
      </c>
      <c r="AO4" s="995"/>
      <c r="AP4" s="995"/>
      <c r="AQ4" s="995"/>
      <c r="AR4" s="995"/>
      <c r="AS4" s="996"/>
      <c r="AT4" s="222"/>
      <c r="AU4" s="1019" t="s">
        <v>50</v>
      </c>
      <c r="AV4" s="1008"/>
      <c r="AW4" s="1008"/>
      <c r="AX4" s="1008"/>
      <c r="AY4" s="1008"/>
      <c r="AZ4" s="1020"/>
      <c r="BA4" s="222"/>
      <c r="BB4" s="994" t="s">
        <v>11</v>
      </c>
      <c r="BC4" s="995"/>
      <c r="BD4" s="995"/>
      <c r="BE4" s="995"/>
      <c r="BF4" s="995"/>
      <c r="BG4" s="996"/>
      <c r="BH4" s="222"/>
      <c r="BI4" s="1007" t="s">
        <v>12</v>
      </c>
      <c r="BJ4" s="1008"/>
      <c r="BK4" s="1009"/>
      <c r="BL4" s="222"/>
      <c r="BM4" s="1021" t="s">
        <v>13</v>
      </c>
      <c r="BN4" s="1022"/>
      <c r="BO4" s="1022"/>
      <c r="BP4" s="1023" t="s">
        <v>14</v>
      </c>
      <c r="BQ4" s="995"/>
      <c r="BR4" s="1024"/>
      <c r="BS4" s="994" t="s">
        <v>15</v>
      </c>
      <c r="BT4" s="995"/>
      <c r="BU4" s="996"/>
      <c r="BV4" s="994" t="s">
        <v>16</v>
      </c>
      <c r="BW4" s="995"/>
      <c r="BX4" s="996"/>
      <c r="BY4" s="994" t="s">
        <v>17</v>
      </c>
      <c r="BZ4" s="995"/>
      <c r="CA4" s="996"/>
      <c r="CB4" s="995" t="s">
        <v>51</v>
      </c>
      <c r="CC4" s="995"/>
      <c r="CD4" s="996"/>
      <c r="CE4" s="222"/>
      <c r="CF4" s="994" t="s">
        <v>18</v>
      </c>
      <c r="CG4" s="995"/>
      <c r="CH4" s="995"/>
      <c r="CI4" s="995"/>
      <c r="CJ4" s="995"/>
      <c r="CK4" s="995"/>
      <c r="CL4" s="995"/>
      <c r="CM4" s="996"/>
      <c r="CN4" s="266"/>
      <c r="CO4" s="1025" t="s">
        <v>19</v>
      </c>
      <c r="CP4" s="1026"/>
      <c r="CQ4" s="1026"/>
      <c r="CR4" s="1026"/>
      <c r="CS4" s="1026"/>
      <c r="CT4" s="1026"/>
      <c r="CU4" s="1026"/>
      <c r="CV4" s="1027"/>
      <c r="CW4" s="222"/>
      <c r="CX4" s="994" t="s">
        <v>20</v>
      </c>
      <c r="CY4" s="995"/>
      <c r="CZ4" s="995"/>
      <c r="DA4" s="995"/>
      <c r="DB4" s="995"/>
      <c r="DC4" s="995"/>
      <c r="DD4" s="995"/>
      <c r="DE4" s="996"/>
      <c r="DF4" s="222"/>
      <c r="DG4" s="994" t="s">
        <v>52</v>
      </c>
      <c r="DH4" s="995"/>
      <c r="DI4" s="995"/>
      <c r="DJ4" s="995"/>
      <c r="DK4" s="995"/>
      <c r="DL4" s="995"/>
      <c r="DM4" s="995"/>
      <c r="DN4" s="996"/>
      <c r="DO4" s="222"/>
      <c r="DP4" s="994" t="s">
        <v>53</v>
      </c>
      <c r="DQ4" s="995"/>
      <c r="DR4" s="995"/>
      <c r="DS4" s="995"/>
      <c r="DT4" s="995"/>
      <c r="DU4" s="995"/>
      <c r="DV4" s="995"/>
      <c r="DW4" s="996"/>
    </row>
    <row r="5" spans="1:127" ht="41.4">
      <c r="A5" s="1013"/>
      <c r="B5" s="228" t="s">
        <v>21</v>
      </c>
      <c r="C5" s="231" t="s">
        <v>22</v>
      </c>
      <c r="D5" s="232" t="s">
        <v>23</v>
      </c>
      <c r="E5" s="231" t="s">
        <v>24</v>
      </c>
      <c r="F5" s="231" t="s">
        <v>25</v>
      </c>
      <c r="G5" s="233" t="s">
        <v>26</v>
      </c>
      <c r="H5" s="234"/>
      <c r="I5" s="228" t="s">
        <v>27</v>
      </c>
      <c r="J5" s="231" t="s">
        <v>28</v>
      </c>
      <c r="K5" s="232" t="s">
        <v>23</v>
      </c>
      <c r="L5" s="231" t="s">
        <v>29</v>
      </c>
      <c r="M5" s="231" t="s">
        <v>28</v>
      </c>
      <c r="N5" s="232" t="s">
        <v>23</v>
      </c>
      <c r="O5" s="231" t="s">
        <v>30</v>
      </c>
      <c r="P5" s="239" t="s">
        <v>31</v>
      </c>
      <c r="Q5" s="234"/>
      <c r="R5" s="162" t="s">
        <v>21</v>
      </c>
      <c r="S5" s="169" t="s">
        <v>22</v>
      </c>
      <c r="T5" s="38" t="s">
        <v>32</v>
      </c>
      <c r="U5" s="234"/>
      <c r="V5" s="169" t="s">
        <v>21</v>
      </c>
      <c r="W5" s="169" t="s">
        <v>22</v>
      </c>
      <c r="X5" s="38" t="s">
        <v>23</v>
      </c>
      <c r="Y5" s="234"/>
      <c r="Z5" s="169" t="s">
        <v>21</v>
      </c>
      <c r="AA5" s="169" t="s">
        <v>22</v>
      </c>
      <c r="AB5" s="243" t="s">
        <v>23</v>
      </c>
      <c r="AC5" s="234"/>
      <c r="AD5" s="162" t="s">
        <v>33</v>
      </c>
      <c r="AE5" s="169" t="s">
        <v>22</v>
      </c>
      <c r="AF5" s="38" t="s">
        <v>23</v>
      </c>
      <c r="AG5" s="169" t="s">
        <v>34</v>
      </c>
      <c r="AH5" s="169" t="s">
        <v>22</v>
      </c>
      <c r="AI5" s="38" t="s">
        <v>23</v>
      </c>
      <c r="AJ5" s="169" t="s">
        <v>35</v>
      </c>
      <c r="AK5" s="169" t="s">
        <v>22</v>
      </c>
      <c r="AL5" s="170" t="s">
        <v>23</v>
      </c>
      <c r="AM5" s="234"/>
      <c r="AN5" s="162" t="s">
        <v>36</v>
      </c>
      <c r="AO5" s="169" t="s">
        <v>28</v>
      </c>
      <c r="AP5" s="247" t="s">
        <v>37</v>
      </c>
      <c r="AQ5" s="169" t="s">
        <v>38</v>
      </c>
      <c r="AR5" s="169" t="s">
        <v>28</v>
      </c>
      <c r="AS5" s="170" t="s">
        <v>39</v>
      </c>
      <c r="AT5" s="234"/>
      <c r="AU5" s="162" t="s">
        <v>36</v>
      </c>
      <c r="AV5" s="169" t="s">
        <v>28</v>
      </c>
      <c r="AW5" s="247" t="s">
        <v>37</v>
      </c>
      <c r="AX5" s="169" t="s">
        <v>38</v>
      </c>
      <c r="AY5" s="169" t="s">
        <v>28</v>
      </c>
      <c r="AZ5" s="170" t="s">
        <v>39</v>
      </c>
      <c r="BA5" s="234"/>
      <c r="BB5" s="162" t="s">
        <v>36</v>
      </c>
      <c r="BC5" s="169" t="s">
        <v>28</v>
      </c>
      <c r="BD5" s="247" t="s">
        <v>37</v>
      </c>
      <c r="BE5" s="169" t="s">
        <v>38</v>
      </c>
      <c r="BF5" s="169" t="s">
        <v>28</v>
      </c>
      <c r="BG5" s="170" t="s">
        <v>39</v>
      </c>
      <c r="BH5" s="234"/>
      <c r="BI5" s="169" t="s">
        <v>21</v>
      </c>
      <c r="BJ5" s="169" t="s">
        <v>22</v>
      </c>
      <c r="BK5" s="38" t="s">
        <v>23</v>
      </c>
      <c r="BL5" s="234"/>
      <c r="BM5" s="216" t="s">
        <v>21</v>
      </c>
      <c r="BN5" s="176" t="s">
        <v>22</v>
      </c>
      <c r="BO5" s="260" t="s">
        <v>23</v>
      </c>
      <c r="BP5" s="162" t="s">
        <v>21</v>
      </c>
      <c r="BQ5" s="169" t="s">
        <v>40</v>
      </c>
      <c r="BR5" s="170" t="s">
        <v>23</v>
      </c>
      <c r="BS5" s="162" t="s">
        <v>21</v>
      </c>
      <c r="BT5" s="37" t="s">
        <v>22</v>
      </c>
      <c r="BU5" s="170" t="s">
        <v>23</v>
      </c>
      <c r="BV5" s="162" t="s">
        <v>21</v>
      </c>
      <c r="BW5" s="37" t="s">
        <v>22</v>
      </c>
      <c r="BX5" s="243" t="s">
        <v>23</v>
      </c>
      <c r="BY5" s="162" t="s">
        <v>21</v>
      </c>
      <c r="BZ5" s="37" t="s">
        <v>22</v>
      </c>
      <c r="CA5" s="170" t="s">
        <v>23</v>
      </c>
      <c r="CB5" s="29" t="s">
        <v>21</v>
      </c>
      <c r="CC5" s="37" t="s">
        <v>22</v>
      </c>
      <c r="CD5" s="170" t="s">
        <v>23</v>
      </c>
      <c r="CE5" s="234"/>
      <c r="CF5" s="228" t="s">
        <v>54</v>
      </c>
      <c r="CG5" s="37" t="s">
        <v>22</v>
      </c>
      <c r="CH5" s="200" t="s">
        <v>46</v>
      </c>
      <c r="CI5" s="162" t="s">
        <v>41</v>
      </c>
      <c r="CJ5" s="169" t="s">
        <v>42</v>
      </c>
      <c r="CK5" s="38" t="s">
        <v>23</v>
      </c>
      <c r="CL5" s="169" t="s">
        <v>25</v>
      </c>
      <c r="CM5" s="170" t="s">
        <v>43</v>
      </c>
      <c r="CN5" s="267"/>
      <c r="CO5" s="215" t="s">
        <v>54</v>
      </c>
      <c r="CP5" s="173" t="s">
        <v>22</v>
      </c>
      <c r="CQ5" s="174" t="s">
        <v>46</v>
      </c>
      <c r="CR5" s="175" t="s">
        <v>55</v>
      </c>
      <c r="CS5" s="175" t="s">
        <v>45</v>
      </c>
      <c r="CT5" s="174" t="s">
        <v>46</v>
      </c>
      <c r="CU5" s="175" t="s">
        <v>25</v>
      </c>
      <c r="CV5" s="225" t="s">
        <v>47</v>
      </c>
      <c r="CW5" s="234"/>
      <c r="CX5" s="228" t="s">
        <v>54</v>
      </c>
      <c r="CY5" s="37" t="s">
        <v>22</v>
      </c>
      <c r="CZ5" s="200" t="s">
        <v>46</v>
      </c>
      <c r="DA5" s="199" t="s">
        <v>56</v>
      </c>
      <c r="DB5" s="37" t="s">
        <v>22</v>
      </c>
      <c r="DC5" s="200" t="s">
        <v>46</v>
      </c>
      <c r="DD5" s="169" t="s">
        <v>48</v>
      </c>
      <c r="DE5" s="170" t="s">
        <v>47</v>
      </c>
      <c r="DF5" s="234"/>
      <c r="DG5" s="162" t="s">
        <v>57</v>
      </c>
      <c r="DH5" s="37" t="s">
        <v>22</v>
      </c>
      <c r="DI5" s="38" t="s">
        <v>58</v>
      </c>
      <c r="DJ5" s="162" t="s">
        <v>59</v>
      </c>
      <c r="DK5" s="37" t="s">
        <v>22</v>
      </c>
      <c r="DL5" s="38" t="s">
        <v>60</v>
      </c>
      <c r="DM5" s="169" t="s">
        <v>48</v>
      </c>
      <c r="DN5" s="170" t="s">
        <v>47</v>
      </c>
      <c r="DO5" s="218"/>
      <c r="DP5" s="136" t="s">
        <v>57</v>
      </c>
      <c r="DQ5" s="272" t="s">
        <v>22</v>
      </c>
      <c r="DR5" s="138" t="s">
        <v>58</v>
      </c>
      <c r="DS5" s="136" t="s">
        <v>59</v>
      </c>
      <c r="DT5" s="272" t="s">
        <v>22</v>
      </c>
      <c r="DU5" s="138" t="s">
        <v>60</v>
      </c>
      <c r="DV5" s="137" t="s">
        <v>48</v>
      </c>
      <c r="DW5" s="273" t="s">
        <v>47</v>
      </c>
    </row>
    <row r="6" spans="1:127" ht="13.95" customHeight="1">
      <c r="A6" s="12">
        <v>1</v>
      </c>
      <c r="B6" s="144">
        <v>571.4</v>
      </c>
      <c r="C6" s="167">
        <v>11461.26</v>
      </c>
      <c r="D6" s="45">
        <f>+C6/B6</f>
        <v>20.05820791039552</v>
      </c>
      <c r="E6" s="44">
        <v>531</v>
      </c>
      <c r="F6" s="44">
        <v>0</v>
      </c>
      <c r="G6" s="171">
        <f>+F6/E6</f>
        <v>0</v>
      </c>
      <c r="H6" s="219"/>
      <c r="I6" s="240">
        <v>53</v>
      </c>
      <c r="J6" s="167">
        <v>3089.0949663441902</v>
      </c>
      <c r="K6" s="45">
        <f>+J6/I6</f>
        <v>58.284810685739437</v>
      </c>
      <c r="L6" s="240">
        <v>6875.0860931449697</v>
      </c>
      <c r="M6" s="167">
        <v>24.730525514909999</v>
      </c>
      <c r="N6" s="45">
        <f>+M6/L6</f>
        <v>3.5971223021582788E-3</v>
      </c>
      <c r="O6" s="44">
        <v>2019</v>
      </c>
      <c r="P6" s="171">
        <f>+O6/(L6+I6)</f>
        <v>0.29142247553732192</v>
      </c>
      <c r="Q6" s="219"/>
      <c r="R6" s="144">
        <v>36.200000000000003</v>
      </c>
      <c r="S6" s="44">
        <v>2047.32</v>
      </c>
      <c r="T6" s="45">
        <f>+S6/R6</f>
        <v>56.555801104972367</v>
      </c>
      <c r="U6" s="219"/>
      <c r="V6" s="44">
        <v>283</v>
      </c>
      <c r="W6" s="44">
        <v>2747.21</v>
      </c>
      <c r="X6" s="45">
        <f>+W6/V6</f>
        <v>9.7074558303886924</v>
      </c>
      <c r="Y6" s="219"/>
      <c r="Z6" s="44">
        <v>15</v>
      </c>
      <c r="AA6" s="44">
        <v>402.67</v>
      </c>
      <c r="AB6" s="171">
        <f>+AA6/Z6</f>
        <v>26.844666666666669</v>
      </c>
      <c r="AC6" s="219"/>
      <c r="AD6" s="139">
        <v>1392</v>
      </c>
      <c r="AE6" s="140">
        <v>432.68</v>
      </c>
      <c r="AF6" s="141">
        <f>+AE6/AD6*100</f>
        <v>31.083333333333336</v>
      </c>
      <c r="AG6" s="142">
        <v>1060</v>
      </c>
      <c r="AH6" s="143">
        <v>306.62</v>
      </c>
      <c r="AI6" s="141">
        <f t="shared" ref="AI6:AI37" si="0">+AH6/AG6*100</f>
        <v>28.926415094339625</v>
      </c>
      <c r="AJ6" s="142">
        <v>1395</v>
      </c>
      <c r="AK6" s="140">
        <v>448.03</v>
      </c>
      <c r="AL6" s="148">
        <f t="shared" ref="AL6:AL37" si="1">+AK6/AJ6*100</f>
        <v>32.116845878136196</v>
      </c>
      <c r="AM6" s="219"/>
      <c r="AN6" s="245">
        <v>21.4</v>
      </c>
      <c r="AO6" s="248">
        <v>662.59048932786004</v>
      </c>
      <c r="AP6" s="45">
        <f>+AO6/AN6</f>
        <v>30.962172398498137</v>
      </c>
      <c r="AQ6" s="140">
        <v>43.8</v>
      </c>
      <c r="AR6" s="248">
        <v>1762.6440118810799</v>
      </c>
      <c r="AS6" s="171">
        <f>+AR6/AQ6</f>
        <v>40.24301396988767</v>
      </c>
      <c r="AT6" s="219"/>
      <c r="AU6" s="144">
        <v>4.8</v>
      </c>
      <c r="AV6" s="44">
        <v>835.72415518838397</v>
      </c>
      <c r="AW6" s="45">
        <f t="shared" ref="AW6:AW37" si="2">+AV6/AU6</f>
        <v>174.10919899757999</v>
      </c>
      <c r="AX6" s="44">
        <v>57.4</v>
      </c>
      <c r="AY6" s="167">
        <v>1954.7990569179699</v>
      </c>
      <c r="AZ6" s="171">
        <f>+AY6/AX6</f>
        <v>34.055732698919336</v>
      </c>
      <c r="BA6" s="219"/>
      <c r="BB6" s="144">
        <v>18</v>
      </c>
      <c r="BC6" s="44">
        <v>789.62984981687498</v>
      </c>
      <c r="BD6" s="45">
        <f t="shared" ref="BD6:BD19" si="3">+BC6/BB6</f>
        <v>43.868324989826391</v>
      </c>
      <c r="BE6" s="44">
        <v>47.4</v>
      </c>
      <c r="BF6" s="167">
        <v>2521.02</v>
      </c>
      <c r="BG6" s="171">
        <f>+BF6/BE6</f>
        <v>53.186075949367087</v>
      </c>
      <c r="BH6" s="219"/>
      <c r="BI6" s="44">
        <v>1213</v>
      </c>
      <c r="BJ6" s="255">
        <v>7555.3580701368201</v>
      </c>
      <c r="BK6" s="202">
        <f>+BJ6/BI6</f>
        <v>6.2286546332537673</v>
      </c>
      <c r="BL6" s="219"/>
      <c r="BM6" s="144">
        <v>20</v>
      </c>
      <c r="BN6" s="44">
        <v>242.77</v>
      </c>
      <c r="BO6" s="261">
        <f>+BN6/BM6</f>
        <v>12.138500000000001</v>
      </c>
      <c r="BP6" s="144">
        <v>21</v>
      </c>
      <c r="BQ6" s="44">
        <v>265.66000000000003</v>
      </c>
      <c r="BR6" s="171">
        <f>+BQ6/BP6</f>
        <v>12.650476190476192</v>
      </c>
      <c r="BS6" s="144">
        <v>24</v>
      </c>
      <c r="BT6" s="44">
        <v>305</v>
      </c>
      <c r="BU6" s="171">
        <f>+BT6/BS6</f>
        <v>12.708333333333334</v>
      </c>
      <c r="BV6" s="144">
        <v>45</v>
      </c>
      <c r="BW6" s="44">
        <v>556</v>
      </c>
      <c r="BX6" s="171">
        <f>+BW6/BV6</f>
        <v>12.355555555555556</v>
      </c>
      <c r="BY6" s="144">
        <v>13</v>
      </c>
      <c r="BZ6" s="44">
        <v>169</v>
      </c>
      <c r="CA6" s="171">
        <f>+BZ6/BY6</f>
        <v>13</v>
      </c>
      <c r="CB6" s="276">
        <v>27</v>
      </c>
      <c r="CC6" s="277">
        <v>326</v>
      </c>
      <c r="CD6" s="171">
        <f>+CC6/CB6</f>
        <v>12.074074074074074</v>
      </c>
      <c r="CE6" s="219"/>
      <c r="CF6" s="264">
        <v>1.6</v>
      </c>
      <c r="CG6" s="265">
        <v>23</v>
      </c>
      <c r="CH6" s="208">
        <f>+CG6/CF6</f>
        <v>14.375</v>
      </c>
      <c r="CI6" s="32">
        <v>45.8</v>
      </c>
      <c r="CJ6" s="44">
        <v>411.58</v>
      </c>
      <c r="CK6" s="45">
        <f>+CJ6/CI6</f>
        <v>8.9864628820960704</v>
      </c>
      <c r="CL6" s="44">
        <v>45.75</v>
      </c>
      <c r="CM6" s="171">
        <f>+CL6/(+CI6+CF6)</f>
        <v>0.96518987341772156</v>
      </c>
      <c r="CN6" s="219"/>
      <c r="CO6" s="220">
        <v>1</v>
      </c>
      <c r="CP6" s="221">
        <v>16</v>
      </c>
      <c r="CQ6" s="268">
        <f>+CP6/CO6</f>
        <v>16</v>
      </c>
      <c r="CR6" s="163">
        <v>37.6</v>
      </c>
      <c r="CS6" s="179">
        <v>337.49</v>
      </c>
      <c r="CT6" s="45">
        <f>+CS6/CR6</f>
        <v>8.9757978723404257</v>
      </c>
      <c r="CU6" s="44">
        <v>59.88</v>
      </c>
      <c r="CV6" s="171">
        <f t="shared" ref="CV6:CV36" si="4">+CU6/CR6</f>
        <v>1.5925531914893618</v>
      </c>
      <c r="CW6" s="219"/>
      <c r="CX6" s="144">
        <v>3.8</v>
      </c>
      <c r="CY6" s="44">
        <v>61.44</v>
      </c>
      <c r="CZ6" s="45">
        <f t="shared" ref="CZ6:CZ37" si="5">+CY6/CX6</f>
        <v>16.168421052631579</v>
      </c>
      <c r="DA6" s="32">
        <v>37</v>
      </c>
      <c r="DB6" s="44">
        <v>332.14</v>
      </c>
      <c r="DC6" s="45">
        <f>+DB6/DA6</f>
        <v>8.9767567567567568</v>
      </c>
      <c r="DD6" s="44">
        <v>51.2</v>
      </c>
      <c r="DE6" s="171">
        <f>+DD6/(+DA6+CX6)</f>
        <v>1.2549019607843139</v>
      </c>
      <c r="DF6" s="219"/>
      <c r="DG6" s="144">
        <v>15</v>
      </c>
      <c r="DH6" s="44">
        <v>318.43</v>
      </c>
      <c r="DI6" s="45">
        <f>+DH6/DG6</f>
        <v>21.228666666666665</v>
      </c>
      <c r="DJ6" s="44">
        <v>30</v>
      </c>
      <c r="DK6" s="44">
        <v>265.98</v>
      </c>
      <c r="DL6" s="45">
        <f>+DK6/DJ6</f>
        <v>8.8660000000000014</v>
      </c>
      <c r="DM6" s="44">
        <v>40.97</v>
      </c>
      <c r="DN6" s="171">
        <f>+DM6/(DJ6+DG6)</f>
        <v>0.91044444444444439</v>
      </c>
      <c r="DO6" s="219"/>
      <c r="DP6" s="144"/>
      <c r="DQ6" s="44"/>
      <c r="DR6" s="45" t="e">
        <f>+DQ6/DP6</f>
        <v>#DIV/0!</v>
      </c>
      <c r="DS6" s="44"/>
      <c r="DT6" s="44"/>
      <c r="DU6" s="45" t="e">
        <f>+DT6/DS6</f>
        <v>#DIV/0!</v>
      </c>
      <c r="DV6" s="44"/>
      <c r="DW6" s="171" t="e">
        <f>+DV6/DP6</f>
        <v>#DIV/0!</v>
      </c>
    </row>
    <row r="7" spans="1:127" ht="13.95" customHeight="1">
      <c r="A7" s="12">
        <v>2</v>
      </c>
      <c r="B7" s="144">
        <v>576.6</v>
      </c>
      <c r="C7" s="167">
        <v>11861.47</v>
      </c>
      <c r="D7" s="45">
        <f t="shared" ref="D7:D37" si="6">+C7/B7</f>
        <v>20.571401318071452</v>
      </c>
      <c r="E7" s="44">
        <v>537</v>
      </c>
      <c r="F7" s="44">
        <v>2243.96</v>
      </c>
      <c r="G7" s="171">
        <f t="shared" ref="G7:G37" si="7">+F7/E7</f>
        <v>4.1786964618249538</v>
      </c>
      <c r="H7" s="219"/>
      <c r="I7" s="240">
        <v>69</v>
      </c>
      <c r="J7" s="167">
        <v>3026.9359896251299</v>
      </c>
      <c r="K7" s="45">
        <f t="shared" ref="K7:K37" si="8">+J7/I7</f>
        <v>43.868637530798985</v>
      </c>
      <c r="L7" s="240">
        <v>6854.68186981498</v>
      </c>
      <c r="M7" s="167">
        <v>24.568752221559102</v>
      </c>
      <c r="N7" s="45">
        <f t="shared" ref="N7:N37" si="9">+M7/L7</f>
        <v>3.5842293906810084E-3</v>
      </c>
      <c r="O7" s="44"/>
      <c r="P7" s="171">
        <f t="shared" ref="P7:P37" si="10">+O7/(L7+I7)</f>
        <v>0</v>
      </c>
      <c r="Q7" s="219"/>
      <c r="R7" s="144">
        <v>53.6</v>
      </c>
      <c r="S7" s="44">
        <v>3105.29</v>
      </c>
      <c r="T7" s="45">
        <f t="shared" ref="T7:T37" si="11">+S7/R7</f>
        <v>57.934514925373129</v>
      </c>
      <c r="U7" s="219"/>
      <c r="V7" s="44">
        <v>208</v>
      </c>
      <c r="W7" s="44">
        <v>2732.78</v>
      </c>
      <c r="X7" s="45">
        <f t="shared" ref="X7:X37" si="12">+W7/V7</f>
        <v>13.138365384615385</v>
      </c>
      <c r="Y7" s="219"/>
      <c r="Z7" s="44">
        <v>15</v>
      </c>
      <c r="AA7" s="44">
        <v>602.89</v>
      </c>
      <c r="AB7" s="171">
        <f t="shared" ref="AB7:AB37" si="13">+AA7/Z7</f>
        <v>40.192666666666668</v>
      </c>
      <c r="AC7" s="219"/>
      <c r="AD7" s="139">
        <v>1508</v>
      </c>
      <c r="AE7" s="140">
        <v>525.04</v>
      </c>
      <c r="AF7" s="141">
        <f t="shared" ref="AF7:AF37" si="14">+AE7/AD7*100</f>
        <v>34.816976127320956</v>
      </c>
      <c r="AG7" s="142">
        <v>1060</v>
      </c>
      <c r="AH7" s="143">
        <v>352.05</v>
      </c>
      <c r="AI7" s="141">
        <f t="shared" si="0"/>
        <v>33.212264150943398</v>
      </c>
      <c r="AJ7" s="142">
        <v>1395</v>
      </c>
      <c r="AK7" s="140">
        <v>422.22</v>
      </c>
      <c r="AL7" s="148">
        <f t="shared" si="1"/>
        <v>30.266666666666669</v>
      </c>
      <c r="AM7" s="219"/>
      <c r="AN7" s="245">
        <v>23</v>
      </c>
      <c r="AO7" s="248">
        <v>804.98823459297898</v>
      </c>
      <c r="AP7" s="45">
        <f t="shared" ref="AP7:AP37" si="15">+AO7/AN7</f>
        <v>34.999488460564301</v>
      </c>
      <c r="AQ7" s="140">
        <v>44</v>
      </c>
      <c r="AR7" s="248">
        <v>1839.85376977333</v>
      </c>
      <c r="AS7" s="171">
        <f t="shared" ref="AS7:AS37" si="16">+AR7/AQ7</f>
        <v>41.814858403939319</v>
      </c>
      <c r="AT7" s="219"/>
      <c r="AU7" s="144">
        <v>6.4</v>
      </c>
      <c r="AV7" s="44">
        <v>794.75571979322604</v>
      </c>
      <c r="AW7" s="45">
        <f t="shared" si="2"/>
        <v>124.18058121769157</v>
      </c>
      <c r="AX7" s="44">
        <v>41</v>
      </c>
      <c r="AY7" s="167">
        <v>1662.3882168089201</v>
      </c>
      <c r="AZ7" s="171">
        <f t="shared" ref="AZ7:AZ37" si="17">+AY7/AX7</f>
        <v>40.546054068510244</v>
      </c>
      <c r="BA7" s="219"/>
      <c r="BB7" s="144">
        <v>16.399999999999999</v>
      </c>
      <c r="BC7" s="44">
        <v>723.74277132599195</v>
      </c>
      <c r="BD7" s="45">
        <f t="shared" si="3"/>
        <v>44.130656788170242</v>
      </c>
      <c r="BE7" s="44">
        <v>44.8</v>
      </c>
      <c r="BF7" s="167">
        <v>2088.3000000000002</v>
      </c>
      <c r="BG7" s="171">
        <f t="shared" ref="BG7:BG37" si="18">+BF7/BE7</f>
        <v>46.613839285714292</v>
      </c>
      <c r="BH7" s="219"/>
      <c r="BI7" s="44">
        <v>1233</v>
      </c>
      <c r="BJ7" s="255">
        <v>8196.2772178453197</v>
      </c>
      <c r="BK7" s="202">
        <f t="shared" ref="BK7:BK37" si="19">+BJ7/BI7</f>
        <v>6.6474267784633572</v>
      </c>
      <c r="BL7" s="219"/>
      <c r="BM7" s="144">
        <v>18</v>
      </c>
      <c r="BN7" s="44">
        <v>197.27</v>
      </c>
      <c r="BO7" s="261">
        <f t="shared" ref="BO7:BO37" si="20">+BN7/BM7</f>
        <v>10.959444444444445</v>
      </c>
      <c r="BP7" s="144">
        <v>20</v>
      </c>
      <c r="BQ7" s="44">
        <v>246.96</v>
      </c>
      <c r="BR7" s="171">
        <f t="shared" ref="BR7:BR37" si="21">+BQ7/BP7</f>
        <v>12.348000000000001</v>
      </c>
      <c r="BS7" s="144">
        <v>21</v>
      </c>
      <c r="BT7" s="44">
        <v>270</v>
      </c>
      <c r="BU7" s="171">
        <f t="shared" ref="BU7:BU37" si="22">+BT7/BS7</f>
        <v>12.857142857142858</v>
      </c>
      <c r="BV7" s="144">
        <v>44</v>
      </c>
      <c r="BW7" s="44">
        <v>563</v>
      </c>
      <c r="BX7" s="171">
        <f t="shared" ref="BX7:BX37" si="23">+BW7/BV7</f>
        <v>12.795454545454545</v>
      </c>
      <c r="BY7" s="144">
        <v>14</v>
      </c>
      <c r="BZ7" s="44">
        <v>170</v>
      </c>
      <c r="CA7" s="171">
        <f t="shared" ref="CA7:CA37" si="24">+BZ7/BY7</f>
        <v>12.142857142857142</v>
      </c>
      <c r="CB7" s="276">
        <v>26</v>
      </c>
      <c r="CC7" s="277">
        <v>303</v>
      </c>
      <c r="CD7" s="171">
        <f t="shared" ref="CD7:CD37" si="25">+CC7/CB7</f>
        <v>11.653846153846153</v>
      </c>
      <c r="CE7" s="219"/>
      <c r="CF7" s="264">
        <v>1.6</v>
      </c>
      <c r="CG7" s="265">
        <v>23</v>
      </c>
      <c r="CH7" s="208">
        <f t="shared" ref="CH7:CH37" si="26">+CG7/CF7</f>
        <v>14.375</v>
      </c>
      <c r="CI7" s="32">
        <v>42</v>
      </c>
      <c r="CJ7" s="44">
        <v>387.85</v>
      </c>
      <c r="CK7" s="45">
        <f t="shared" ref="CK7:CK37" si="27">+CJ7/CI7</f>
        <v>9.2345238095238109</v>
      </c>
      <c r="CL7" s="44">
        <v>47.12</v>
      </c>
      <c r="CM7" s="171">
        <f t="shared" ref="CM7:CM37" si="28">+CL7/(+CI7+CF7)</f>
        <v>1.0807339449541284</v>
      </c>
      <c r="CN7" s="219"/>
      <c r="CO7" s="220">
        <v>1.4</v>
      </c>
      <c r="CP7" s="221">
        <v>20</v>
      </c>
      <c r="CQ7" s="268">
        <f t="shared" ref="CQ7:CQ37" si="29">+CP7/CO7</f>
        <v>14.285714285714286</v>
      </c>
      <c r="CR7" s="163">
        <v>38.200000000000003</v>
      </c>
      <c r="CS7" s="179">
        <v>327.19</v>
      </c>
      <c r="CT7" s="45">
        <f t="shared" ref="CT7:CT37" si="30">+CS7/CR7</f>
        <v>8.565183246073298</v>
      </c>
      <c r="CU7" s="44">
        <v>52.53</v>
      </c>
      <c r="CV7" s="171">
        <f t="shared" si="4"/>
        <v>1.375130890052356</v>
      </c>
      <c r="CW7" s="219"/>
      <c r="CX7" s="144">
        <v>3</v>
      </c>
      <c r="CY7" s="44">
        <v>50.56</v>
      </c>
      <c r="CZ7" s="45">
        <f t="shared" si="5"/>
        <v>16.853333333333335</v>
      </c>
      <c r="DA7" s="32">
        <v>42</v>
      </c>
      <c r="DB7" s="44">
        <v>367.1</v>
      </c>
      <c r="DC7" s="45">
        <f t="shared" ref="DC7:DC37" si="31">+DB7/DA7</f>
        <v>8.7404761904761905</v>
      </c>
      <c r="DD7" s="44">
        <v>39.700000000000003</v>
      </c>
      <c r="DE7" s="171">
        <f t="shared" ref="DE7:DE35" si="32">+DD7/(+DA7+CX7)</f>
        <v>0.88222222222222224</v>
      </c>
      <c r="DF7" s="219"/>
      <c r="DG7" s="144">
        <v>16.600000000000001</v>
      </c>
      <c r="DH7" s="44">
        <v>426</v>
      </c>
      <c r="DI7" s="45">
        <f t="shared" ref="DI7:DI37" si="33">+DH7/DG7</f>
        <v>25.662650602409638</v>
      </c>
      <c r="DJ7" s="44">
        <v>32.799999999999997</v>
      </c>
      <c r="DK7" s="44">
        <v>292.73</v>
      </c>
      <c r="DL7" s="45">
        <f t="shared" ref="DL7:DL37" si="34">+DK7/DJ7</f>
        <v>8.9246951219512205</v>
      </c>
      <c r="DM7" s="44">
        <v>35.21</v>
      </c>
      <c r="DN7" s="171">
        <f t="shared" ref="DN7:DN37" si="35">+DM7/(DJ7+DG7)</f>
        <v>0.71275303643724697</v>
      </c>
      <c r="DO7" s="219"/>
      <c r="DP7" s="144"/>
      <c r="DQ7" s="44"/>
      <c r="DR7" s="45" t="e">
        <f t="shared" ref="DR7:DR37" si="36">+DQ7/DP7</f>
        <v>#DIV/0!</v>
      </c>
      <c r="DS7" s="44"/>
      <c r="DT7" s="44"/>
      <c r="DU7" s="45" t="e">
        <f t="shared" ref="DU7:DU37" si="37">+DT7/DS7</f>
        <v>#DIV/0!</v>
      </c>
      <c r="DV7" s="44"/>
      <c r="DW7" s="171" t="e">
        <f>+DV7/DP7</f>
        <v>#DIV/0!</v>
      </c>
    </row>
    <row r="8" spans="1:127" ht="13.95" customHeight="1">
      <c r="A8" s="12">
        <v>3</v>
      </c>
      <c r="B8" s="144">
        <v>579</v>
      </c>
      <c r="C8" s="167">
        <v>11439.28</v>
      </c>
      <c r="D8" s="45">
        <f t="shared" si="6"/>
        <v>19.756960276338514</v>
      </c>
      <c r="E8" s="44">
        <v>539</v>
      </c>
      <c r="F8" s="44">
        <v>1559.53</v>
      </c>
      <c r="G8" s="171">
        <f t="shared" si="7"/>
        <v>2.8933766233766232</v>
      </c>
      <c r="H8" s="219"/>
      <c r="I8" s="240">
        <v>68</v>
      </c>
      <c r="J8" s="167">
        <v>3250.8789770568401</v>
      </c>
      <c r="K8" s="45">
        <f t="shared" si="8"/>
        <v>47.807043780247646</v>
      </c>
      <c r="L8" s="240">
        <v>7106.0965032316999</v>
      </c>
      <c r="M8" s="167">
        <v>18.1000929781755</v>
      </c>
      <c r="N8" s="45">
        <f t="shared" si="9"/>
        <v>2.5471217524197661E-3</v>
      </c>
      <c r="O8" s="44">
        <v>234.28</v>
      </c>
      <c r="P8" s="171">
        <f t="shared" si="10"/>
        <v>3.2656376993878515E-2</v>
      </c>
      <c r="Q8" s="219"/>
      <c r="R8" s="144">
        <v>54</v>
      </c>
      <c r="S8" s="44">
        <v>2422</v>
      </c>
      <c r="T8" s="45">
        <f t="shared" si="11"/>
        <v>44.851851851851855</v>
      </c>
      <c r="U8" s="219"/>
      <c r="V8" s="44">
        <v>208</v>
      </c>
      <c r="W8" s="44">
        <v>2267.98</v>
      </c>
      <c r="X8" s="45">
        <f t="shared" si="12"/>
        <v>10.90375</v>
      </c>
      <c r="Y8" s="219"/>
      <c r="Z8" s="44">
        <v>15</v>
      </c>
      <c r="AA8" s="44">
        <v>307.93</v>
      </c>
      <c r="AB8" s="171">
        <f t="shared" si="13"/>
        <v>20.528666666666666</v>
      </c>
      <c r="AC8" s="219"/>
      <c r="AD8" s="139">
        <v>1508</v>
      </c>
      <c r="AE8" s="140">
        <v>515.33000000000004</v>
      </c>
      <c r="AF8" s="141">
        <f t="shared" si="14"/>
        <v>34.173076923076927</v>
      </c>
      <c r="AG8" s="44">
        <v>1060</v>
      </c>
      <c r="AH8" s="44">
        <v>319.69</v>
      </c>
      <c r="AI8" s="141">
        <f t="shared" si="0"/>
        <v>30.159433962264149</v>
      </c>
      <c r="AJ8" s="142">
        <v>1350</v>
      </c>
      <c r="AK8" s="140">
        <v>476.81</v>
      </c>
      <c r="AL8" s="148">
        <f t="shared" si="1"/>
        <v>35.319259259259262</v>
      </c>
      <c r="AM8" s="219"/>
      <c r="AN8" s="245">
        <v>24</v>
      </c>
      <c r="AO8" s="248">
        <v>783.12740390748695</v>
      </c>
      <c r="AP8" s="45">
        <f t="shared" si="15"/>
        <v>32.63030849614529</v>
      </c>
      <c r="AQ8" s="140">
        <v>40</v>
      </c>
      <c r="AR8" s="248">
        <v>1513.3081317322999</v>
      </c>
      <c r="AS8" s="171">
        <f t="shared" si="16"/>
        <v>37.832703293307496</v>
      </c>
      <c r="AT8" s="219"/>
      <c r="AU8" s="144">
        <v>11</v>
      </c>
      <c r="AV8" s="44">
        <v>807.09983094739505</v>
      </c>
      <c r="AW8" s="45">
        <f t="shared" si="2"/>
        <v>73.372711904308645</v>
      </c>
      <c r="AX8" s="44">
        <v>45.2</v>
      </c>
      <c r="AY8" s="167">
        <v>2303.06155273576</v>
      </c>
      <c r="AZ8" s="171">
        <f t="shared" si="17"/>
        <v>50.952689219817692</v>
      </c>
      <c r="BA8" s="219"/>
      <c r="BB8" s="144">
        <v>18.600000000000001</v>
      </c>
      <c r="BC8" s="44">
        <v>775.49457857267203</v>
      </c>
      <c r="BD8" s="45">
        <f t="shared" si="3"/>
        <v>41.693256912509248</v>
      </c>
      <c r="BE8" s="44">
        <v>43.2</v>
      </c>
      <c r="BF8" s="167">
        <v>2320.4699999999998</v>
      </c>
      <c r="BG8" s="171">
        <f t="shared" si="18"/>
        <v>53.714583333333323</v>
      </c>
      <c r="BH8" s="219"/>
      <c r="BI8" s="44">
        <v>1222</v>
      </c>
      <c r="BJ8" s="255">
        <v>8446.3667534157794</v>
      </c>
      <c r="BK8" s="202">
        <f t="shared" si="19"/>
        <v>6.9119204201438453</v>
      </c>
      <c r="BL8" s="219"/>
      <c r="BM8" s="144">
        <v>19</v>
      </c>
      <c r="BN8" s="44">
        <v>176.57</v>
      </c>
      <c r="BO8" s="261">
        <f t="shared" si="20"/>
        <v>9.2931578947368418</v>
      </c>
      <c r="BP8" s="144">
        <v>20</v>
      </c>
      <c r="BQ8" s="44">
        <v>254.78</v>
      </c>
      <c r="BR8" s="171">
        <f t="shared" si="21"/>
        <v>12.739000000000001</v>
      </c>
      <c r="BS8" s="144">
        <v>21</v>
      </c>
      <c r="BT8" s="44">
        <v>272.60009178850402</v>
      </c>
      <c r="BU8" s="171">
        <f t="shared" si="22"/>
        <v>12.980956751833524</v>
      </c>
      <c r="BV8" s="144">
        <v>44</v>
      </c>
      <c r="BW8" s="44">
        <v>560</v>
      </c>
      <c r="BX8" s="171">
        <f t="shared" si="23"/>
        <v>12.727272727272727</v>
      </c>
      <c r="BY8" s="144">
        <v>15</v>
      </c>
      <c r="BZ8" s="44">
        <v>189.23</v>
      </c>
      <c r="CA8" s="171">
        <f t="shared" si="24"/>
        <v>12.615333333333332</v>
      </c>
      <c r="CB8" s="276">
        <v>28</v>
      </c>
      <c r="CC8" s="277">
        <v>336</v>
      </c>
      <c r="CD8" s="171">
        <f t="shared" si="25"/>
        <v>12</v>
      </c>
      <c r="CE8" s="219"/>
      <c r="CF8" s="264">
        <v>1.6</v>
      </c>
      <c r="CG8" s="265">
        <v>24</v>
      </c>
      <c r="CH8" s="208">
        <f t="shared" si="26"/>
        <v>15</v>
      </c>
      <c r="CI8" s="32">
        <v>42.8</v>
      </c>
      <c r="CJ8" s="44">
        <v>385.73</v>
      </c>
      <c r="CK8" s="45">
        <f t="shared" si="27"/>
        <v>9.0123831775700953</v>
      </c>
      <c r="CL8" s="44">
        <v>49.16</v>
      </c>
      <c r="CM8" s="171">
        <f t="shared" si="28"/>
        <v>1.1072072072072072</v>
      </c>
      <c r="CN8" s="219"/>
      <c r="CO8" s="220">
        <v>1.4</v>
      </c>
      <c r="CP8" s="221">
        <v>21</v>
      </c>
      <c r="CQ8" s="268">
        <f t="shared" si="29"/>
        <v>15.000000000000002</v>
      </c>
      <c r="CR8" s="163">
        <v>38.200000000000003</v>
      </c>
      <c r="CS8" s="179">
        <v>307.52999999999997</v>
      </c>
      <c r="CT8" s="45">
        <f t="shared" si="30"/>
        <v>8.0505235602094221</v>
      </c>
      <c r="CU8" s="44">
        <v>53.88</v>
      </c>
      <c r="CV8" s="171">
        <f t="shared" si="4"/>
        <v>1.4104712041884817</v>
      </c>
      <c r="CW8" s="219"/>
      <c r="CX8" s="144">
        <v>3</v>
      </c>
      <c r="CY8" s="44">
        <v>47.8</v>
      </c>
      <c r="CZ8" s="45">
        <f t="shared" si="5"/>
        <v>15.933333333333332</v>
      </c>
      <c r="DA8" s="32">
        <v>42</v>
      </c>
      <c r="DB8" s="44">
        <v>278.85000000000002</v>
      </c>
      <c r="DC8" s="45">
        <f t="shared" si="31"/>
        <v>6.6392857142857151</v>
      </c>
      <c r="DD8" s="44">
        <v>82.13</v>
      </c>
      <c r="DE8" s="171"/>
      <c r="DF8" s="219"/>
      <c r="DG8" s="144">
        <v>16.600000000000001</v>
      </c>
      <c r="DH8" s="44">
        <v>437.67</v>
      </c>
      <c r="DI8" s="45">
        <f t="shared" si="33"/>
        <v>26.36566265060241</v>
      </c>
      <c r="DJ8" s="44">
        <v>32.799999999999997</v>
      </c>
      <c r="DK8" s="44">
        <v>303.97000000000003</v>
      </c>
      <c r="DL8" s="45">
        <f t="shared" si="34"/>
        <v>9.2673780487804898</v>
      </c>
      <c r="DM8" s="44">
        <v>39.93</v>
      </c>
      <c r="DN8" s="171">
        <f t="shared" si="35"/>
        <v>0.80829959514170047</v>
      </c>
      <c r="DO8" s="219"/>
      <c r="DP8" s="144"/>
      <c r="DQ8" s="44"/>
      <c r="DR8" s="45" t="e">
        <f t="shared" si="36"/>
        <v>#DIV/0!</v>
      </c>
      <c r="DS8" s="44"/>
      <c r="DT8" s="44"/>
      <c r="DU8" s="45" t="e">
        <f t="shared" si="37"/>
        <v>#DIV/0!</v>
      </c>
      <c r="DV8" s="44"/>
      <c r="DW8" s="171" t="e">
        <f t="shared" ref="DW8:DW37" si="38">+DV8/DP8</f>
        <v>#DIV/0!</v>
      </c>
    </row>
    <row r="9" spans="1:127" ht="13.95" customHeight="1">
      <c r="A9" s="12">
        <v>4</v>
      </c>
      <c r="B9" s="144">
        <v>578</v>
      </c>
      <c r="C9" s="167">
        <v>11334.07</v>
      </c>
      <c r="D9" s="45">
        <f t="shared" si="6"/>
        <v>19.609117647058824</v>
      </c>
      <c r="E9" s="44">
        <v>538</v>
      </c>
      <c r="F9" s="163">
        <v>796.47</v>
      </c>
      <c r="G9" s="171">
        <f t="shared" si="7"/>
        <v>1.4804275092936803</v>
      </c>
      <c r="H9" s="219"/>
      <c r="I9" s="240">
        <v>68</v>
      </c>
      <c r="J9" s="167">
        <v>3072.6980334138598</v>
      </c>
      <c r="K9" s="45">
        <f t="shared" si="8"/>
        <v>45.186735785497937</v>
      </c>
      <c r="L9" s="240">
        <v>6997.1438482367103</v>
      </c>
      <c r="M9" s="167">
        <v>25.260447105547701</v>
      </c>
      <c r="N9" s="45">
        <f t="shared" si="9"/>
        <v>3.6101083032490989E-3</v>
      </c>
      <c r="O9" s="44"/>
      <c r="P9" s="171">
        <f t="shared" si="10"/>
        <v>0</v>
      </c>
      <c r="Q9" s="219"/>
      <c r="R9" s="144">
        <v>54.4</v>
      </c>
      <c r="S9" s="44">
        <v>2428.0300000000002</v>
      </c>
      <c r="T9" s="45">
        <f t="shared" si="11"/>
        <v>44.632904411764713</v>
      </c>
      <c r="U9" s="219"/>
      <c r="V9" s="44">
        <v>208</v>
      </c>
      <c r="W9" s="44">
        <v>2240.7199999999998</v>
      </c>
      <c r="X9" s="45">
        <f t="shared" si="12"/>
        <v>10.772692307692306</v>
      </c>
      <c r="Y9" s="219"/>
      <c r="Z9" s="44">
        <v>15</v>
      </c>
      <c r="AA9" s="44">
        <v>401.12</v>
      </c>
      <c r="AB9" s="171">
        <f t="shared" si="13"/>
        <v>26.741333333333333</v>
      </c>
      <c r="AC9" s="219"/>
      <c r="AD9" s="139">
        <v>1566</v>
      </c>
      <c r="AE9" s="140">
        <v>542.58000000000004</v>
      </c>
      <c r="AF9" s="141">
        <f t="shared" si="14"/>
        <v>34.64750957854406</v>
      </c>
      <c r="AG9" s="44">
        <v>1060</v>
      </c>
      <c r="AH9" s="44">
        <v>332.99</v>
      </c>
      <c r="AI9" s="141">
        <f t="shared" si="0"/>
        <v>31.41415094339623</v>
      </c>
      <c r="AJ9" s="142">
        <v>1350</v>
      </c>
      <c r="AK9" s="140">
        <v>446.73</v>
      </c>
      <c r="AL9" s="148">
        <f t="shared" si="1"/>
        <v>33.091111111111111</v>
      </c>
      <c r="AM9" s="219"/>
      <c r="AN9" s="245">
        <v>20.8</v>
      </c>
      <c r="AO9" s="248">
        <v>701.02979960183404</v>
      </c>
      <c r="AP9" s="45">
        <f t="shared" si="15"/>
        <v>33.703355750088171</v>
      </c>
      <c r="AQ9" s="140">
        <v>42</v>
      </c>
      <c r="AR9" s="248">
        <v>1652.8097676919799</v>
      </c>
      <c r="AS9" s="171">
        <f t="shared" si="16"/>
        <v>39.352613516475714</v>
      </c>
      <c r="AT9" s="219"/>
      <c r="AU9" s="144">
        <v>12.8</v>
      </c>
      <c r="AV9" s="44">
        <v>747.352852038724</v>
      </c>
      <c r="AW9" s="45">
        <f t="shared" si="2"/>
        <v>58.386941565525312</v>
      </c>
      <c r="AX9" s="44">
        <v>39</v>
      </c>
      <c r="AY9" s="167">
        <v>1818.2687496522301</v>
      </c>
      <c r="AZ9" s="171">
        <f t="shared" si="17"/>
        <v>46.622275632108462</v>
      </c>
      <c r="BA9" s="219"/>
      <c r="BB9" s="144">
        <v>16</v>
      </c>
      <c r="BC9" s="44">
        <v>740.24976236124803</v>
      </c>
      <c r="BD9" s="45">
        <f t="shared" si="3"/>
        <v>46.265610147578002</v>
      </c>
      <c r="BE9" s="44">
        <v>44.4</v>
      </c>
      <c r="BF9" s="167">
        <v>2295.13</v>
      </c>
      <c r="BG9" s="171">
        <f t="shared" si="18"/>
        <v>51.692117117117121</v>
      </c>
      <c r="BH9" s="219"/>
      <c r="BI9" s="44">
        <v>1219</v>
      </c>
      <c r="BJ9" s="255">
        <v>8652.4035140911201</v>
      </c>
      <c r="BK9" s="202">
        <f t="shared" si="19"/>
        <v>7.0979520214037084</v>
      </c>
      <c r="BL9" s="219"/>
      <c r="BM9" s="144">
        <v>22</v>
      </c>
      <c r="BN9" s="44">
        <v>282.52999999999997</v>
      </c>
      <c r="BO9" s="261">
        <f t="shared" si="20"/>
        <v>12.842272727272727</v>
      </c>
      <c r="BP9" s="144">
        <v>22</v>
      </c>
      <c r="BQ9" s="44">
        <v>263</v>
      </c>
      <c r="BR9" s="171">
        <f t="shared" si="21"/>
        <v>11.954545454545455</v>
      </c>
      <c r="BS9" s="144">
        <v>23</v>
      </c>
      <c r="BT9" s="44">
        <v>300</v>
      </c>
      <c r="BU9" s="171">
        <f t="shared" si="22"/>
        <v>13.043478260869565</v>
      </c>
      <c r="BV9" s="144">
        <v>44</v>
      </c>
      <c r="BW9" s="44">
        <v>549.41999999999996</v>
      </c>
      <c r="BX9" s="171">
        <f t="shared" si="23"/>
        <v>12.486818181818181</v>
      </c>
      <c r="BY9" s="144">
        <v>14</v>
      </c>
      <c r="BZ9" s="44">
        <v>182.56</v>
      </c>
      <c r="CA9" s="171">
        <f t="shared" si="24"/>
        <v>13.040000000000001</v>
      </c>
      <c r="CB9" s="276">
        <v>28</v>
      </c>
      <c r="CC9" s="44">
        <v>350.61</v>
      </c>
      <c r="CD9" s="171">
        <f t="shared" si="25"/>
        <v>12.521785714285715</v>
      </c>
      <c r="CE9" s="219"/>
      <c r="CF9" s="264">
        <v>1.6</v>
      </c>
      <c r="CG9" s="265">
        <v>22</v>
      </c>
      <c r="CH9" s="208">
        <f t="shared" si="26"/>
        <v>13.75</v>
      </c>
      <c r="CI9" s="32">
        <v>43.8</v>
      </c>
      <c r="CJ9" s="163">
        <v>388.66</v>
      </c>
      <c r="CK9" s="45">
        <f t="shared" si="27"/>
        <v>8.8735159817351601</v>
      </c>
      <c r="CL9" s="44">
        <v>46.54</v>
      </c>
      <c r="CM9" s="171">
        <f t="shared" si="28"/>
        <v>1.0251101321585903</v>
      </c>
      <c r="CN9" s="219"/>
      <c r="CO9" s="220">
        <v>1.4</v>
      </c>
      <c r="CP9" s="221">
        <v>20</v>
      </c>
      <c r="CQ9" s="268">
        <f t="shared" si="29"/>
        <v>14.285714285714286</v>
      </c>
      <c r="CR9" s="163">
        <v>38.200000000000003</v>
      </c>
      <c r="CS9" s="179">
        <v>334.83</v>
      </c>
      <c r="CT9" s="45">
        <f t="shared" si="30"/>
        <v>8.7651832460732972</v>
      </c>
      <c r="CU9" s="44">
        <v>53.88</v>
      </c>
      <c r="CV9" s="171">
        <f t="shared" si="4"/>
        <v>1.4104712041884817</v>
      </c>
      <c r="CW9" s="219"/>
      <c r="CX9" s="144">
        <v>2</v>
      </c>
      <c r="CY9" s="44">
        <v>32.72</v>
      </c>
      <c r="CZ9" s="45">
        <f t="shared" si="5"/>
        <v>16.36</v>
      </c>
      <c r="DA9" s="32">
        <v>40</v>
      </c>
      <c r="DB9" s="44">
        <v>291.14</v>
      </c>
      <c r="DC9" s="45">
        <f t="shared" si="31"/>
        <v>7.2784999999999993</v>
      </c>
      <c r="DD9" s="44">
        <v>72.05</v>
      </c>
      <c r="DE9" s="171">
        <f t="shared" si="32"/>
        <v>1.7154761904761904</v>
      </c>
      <c r="DF9" s="219"/>
      <c r="DG9" s="144">
        <v>16.600000000000001</v>
      </c>
      <c r="DH9" s="44">
        <v>605.89</v>
      </c>
      <c r="DI9" s="45">
        <f t="shared" si="33"/>
        <v>36.49939759036144</v>
      </c>
      <c r="DJ9" s="44">
        <v>30</v>
      </c>
      <c r="DK9" s="44">
        <v>326.11</v>
      </c>
      <c r="DL9" s="45">
        <f t="shared" si="34"/>
        <v>10.870333333333333</v>
      </c>
      <c r="DM9" s="44">
        <v>37.549999999999997</v>
      </c>
      <c r="DN9" s="171">
        <f t="shared" si="35"/>
        <v>0.80579399141630892</v>
      </c>
      <c r="DO9" s="219"/>
      <c r="DP9" s="144"/>
      <c r="DQ9" s="44"/>
      <c r="DR9" s="45" t="e">
        <f t="shared" si="36"/>
        <v>#DIV/0!</v>
      </c>
      <c r="DS9" s="44"/>
      <c r="DT9" s="44"/>
      <c r="DU9" s="45" t="e">
        <f t="shared" si="37"/>
        <v>#DIV/0!</v>
      </c>
      <c r="DV9" s="44"/>
      <c r="DW9" s="171" t="e">
        <f t="shared" si="38"/>
        <v>#DIV/0!</v>
      </c>
    </row>
    <row r="10" spans="1:127" ht="13.95" customHeight="1">
      <c r="A10" s="12">
        <v>5</v>
      </c>
      <c r="B10" s="144">
        <v>577.4</v>
      </c>
      <c r="C10" s="167">
        <v>11782.94</v>
      </c>
      <c r="D10" s="45">
        <f t="shared" si="6"/>
        <v>20.406892968479394</v>
      </c>
      <c r="E10" s="44">
        <v>537</v>
      </c>
      <c r="F10" s="44">
        <v>3563.79</v>
      </c>
      <c r="G10" s="171">
        <f t="shared" si="7"/>
        <v>6.6364804469273739</v>
      </c>
      <c r="H10" s="219"/>
      <c r="I10" s="240">
        <v>93.8</v>
      </c>
      <c r="J10" s="167">
        <v>2966.02165002028</v>
      </c>
      <c r="K10" s="45">
        <f t="shared" si="8"/>
        <v>31.6206998936064</v>
      </c>
      <c r="L10" s="240">
        <v>6998.0780399749001</v>
      </c>
      <c r="M10" s="167">
        <v>25.2638196388985</v>
      </c>
      <c r="N10" s="45">
        <f t="shared" si="9"/>
        <v>3.6101083032490894E-3</v>
      </c>
      <c r="O10" s="44">
        <v>883.37</v>
      </c>
      <c r="P10" s="171">
        <f t="shared" si="10"/>
        <v>0.12456079969518574</v>
      </c>
      <c r="Q10" s="219"/>
      <c r="R10" s="144">
        <v>55.4</v>
      </c>
      <c r="S10" s="44">
        <v>2278.04</v>
      </c>
      <c r="T10" s="45">
        <f t="shared" si="11"/>
        <v>41.119855595667872</v>
      </c>
      <c r="U10" s="219"/>
      <c r="V10" s="44">
        <v>208</v>
      </c>
      <c r="W10" s="44">
        <v>2128.13</v>
      </c>
      <c r="X10" s="45">
        <f t="shared" si="12"/>
        <v>10.231394230769231</v>
      </c>
      <c r="Y10" s="219"/>
      <c r="Z10" s="44">
        <v>15</v>
      </c>
      <c r="AA10" s="44">
        <v>440.51</v>
      </c>
      <c r="AB10" s="171">
        <f t="shared" si="13"/>
        <v>29.367333333333331</v>
      </c>
      <c r="AC10" s="219"/>
      <c r="AD10" s="139">
        <v>1566</v>
      </c>
      <c r="AE10" s="140">
        <v>552.36</v>
      </c>
      <c r="AF10" s="141">
        <f t="shared" si="14"/>
        <v>35.272030651340998</v>
      </c>
      <c r="AG10" s="44">
        <v>1060</v>
      </c>
      <c r="AH10" s="44">
        <v>322.75</v>
      </c>
      <c r="AI10" s="141">
        <f t="shared" si="0"/>
        <v>30.448113207547166</v>
      </c>
      <c r="AJ10" s="142">
        <v>1485</v>
      </c>
      <c r="AK10" s="140">
        <v>481.34</v>
      </c>
      <c r="AL10" s="148">
        <f t="shared" si="1"/>
        <v>32.413468013468012</v>
      </c>
      <c r="AM10" s="219"/>
      <c r="AN10" s="245">
        <v>20</v>
      </c>
      <c r="AO10" s="248">
        <v>767.91303462219196</v>
      </c>
      <c r="AP10" s="45">
        <f t="shared" si="15"/>
        <v>38.395651731109595</v>
      </c>
      <c r="AQ10" s="140">
        <v>42</v>
      </c>
      <c r="AR10" s="248">
        <v>1698.3434802946899</v>
      </c>
      <c r="AS10" s="171">
        <f t="shared" si="16"/>
        <v>40.436749530825949</v>
      </c>
      <c r="AT10" s="219"/>
      <c r="AU10" s="144">
        <v>17.8</v>
      </c>
      <c r="AV10" s="44">
        <v>759.99183054609205</v>
      </c>
      <c r="AW10" s="45">
        <f t="shared" si="2"/>
        <v>42.696170255398428</v>
      </c>
      <c r="AX10" s="44">
        <v>39</v>
      </c>
      <c r="AY10" s="167">
        <v>1715.9084500265701</v>
      </c>
      <c r="AZ10" s="171">
        <f t="shared" si="17"/>
        <v>43.997652564783849</v>
      </c>
      <c r="BA10" s="219"/>
      <c r="BB10" s="144">
        <v>14.6</v>
      </c>
      <c r="BC10" s="44">
        <v>663.57593687234703</v>
      </c>
      <c r="BD10" s="45">
        <f t="shared" si="3"/>
        <v>45.450406635092264</v>
      </c>
      <c r="BE10" s="44">
        <v>42.8</v>
      </c>
      <c r="BF10" s="167">
        <v>1953.71</v>
      </c>
      <c r="BG10" s="171">
        <f t="shared" si="18"/>
        <v>45.647429906542058</v>
      </c>
      <c r="BH10" s="219"/>
      <c r="BI10" s="44">
        <v>1216</v>
      </c>
      <c r="BJ10" s="255">
        <v>8379.1395173615892</v>
      </c>
      <c r="BK10" s="202">
        <f t="shared" si="19"/>
        <v>6.8907397346723593</v>
      </c>
      <c r="BL10" s="219"/>
      <c r="BM10" s="144">
        <v>21</v>
      </c>
      <c r="BN10" s="44">
        <v>246.51</v>
      </c>
      <c r="BO10" s="261">
        <f t="shared" si="20"/>
        <v>11.738571428571428</v>
      </c>
      <c r="BP10" s="144">
        <v>22</v>
      </c>
      <c r="BQ10" s="44">
        <v>286</v>
      </c>
      <c r="BR10" s="171">
        <f t="shared" si="21"/>
        <v>13</v>
      </c>
      <c r="BS10" s="144">
        <v>13</v>
      </c>
      <c r="BT10" s="44">
        <v>161.01946764371601</v>
      </c>
      <c r="BU10" s="171">
        <f t="shared" si="22"/>
        <v>12.386112895670463</v>
      </c>
      <c r="BV10" s="144">
        <v>40</v>
      </c>
      <c r="BW10" s="44">
        <v>501.95</v>
      </c>
      <c r="BX10" s="171">
        <f t="shared" si="23"/>
        <v>12.54875</v>
      </c>
      <c r="BY10" s="144">
        <v>16</v>
      </c>
      <c r="BZ10" s="44">
        <v>219.36</v>
      </c>
      <c r="CA10" s="171">
        <f t="shared" si="24"/>
        <v>13.71</v>
      </c>
      <c r="CB10" s="276">
        <v>28</v>
      </c>
      <c r="CC10" s="44">
        <v>335</v>
      </c>
      <c r="CD10" s="171">
        <f t="shared" si="25"/>
        <v>11.964285714285714</v>
      </c>
      <c r="CE10" s="219"/>
      <c r="CF10" s="264">
        <v>1.6</v>
      </c>
      <c r="CG10" s="265">
        <v>23</v>
      </c>
      <c r="CH10" s="208">
        <f t="shared" si="26"/>
        <v>14.375</v>
      </c>
      <c r="CI10" s="32">
        <v>44.6</v>
      </c>
      <c r="CJ10" s="44">
        <v>396.71</v>
      </c>
      <c r="CK10" s="45">
        <f t="shared" si="27"/>
        <v>8.8948430493273527</v>
      </c>
      <c r="CL10" s="44">
        <v>51.05</v>
      </c>
      <c r="CM10" s="171">
        <f t="shared" si="28"/>
        <v>1.1049783549783549</v>
      </c>
      <c r="CN10" s="219"/>
      <c r="CO10" s="220">
        <v>1.4</v>
      </c>
      <c r="CP10" s="221">
        <v>21</v>
      </c>
      <c r="CQ10" s="268">
        <f t="shared" si="29"/>
        <v>15.000000000000002</v>
      </c>
      <c r="CR10" s="163">
        <v>38.200000000000003</v>
      </c>
      <c r="CS10" s="179">
        <v>361.41</v>
      </c>
      <c r="CT10" s="45">
        <f t="shared" si="30"/>
        <v>9.4609947643979062</v>
      </c>
      <c r="CU10" s="44">
        <v>51</v>
      </c>
      <c r="CV10" s="171">
        <f t="shared" si="4"/>
        <v>1.3350785340314135</v>
      </c>
      <c r="CW10" s="219"/>
      <c r="CX10" s="144">
        <v>3</v>
      </c>
      <c r="CY10" s="44">
        <v>45.47</v>
      </c>
      <c r="CZ10" s="45">
        <f t="shared" si="5"/>
        <v>15.156666666666666</v>
      </c>
      <c r="DA10" s="32">
        <v>42</v>
      </c>
      <c r="DB10" s="44">
        <v>346.4</v>
      </c>
      <c r="DC10" s="45">
        <f t="shared" si="31"/>
        <v>8.2476190476190467</v>
      </c>
      <c r="DD10" s="44">
        <v>58.55</v>
      </c>
      <c r="DE10" s="171">
        <f t="shared" si="32"/>
        <v>1.3011111111111111</v>
      </c>
      <c r="DF10" s="219"/>
      <c r="DG10" s="144">
        <v>16.600000000000001</v>
      </c>
      <c r="DH10" s="44">
        <v>420.45</v>
      </c>
      <c r="DI10" s="45">
        <f t="shared" si="33"/>
        <v>25.328313253012045</v>
      </c>
      <c r="DJ10" s="44">
        <v>30</v>
      </c>
      <c r="DK10" s="44">
        <v>309.5</v>
      </c>
      <c r="DL10" s="45">
        <f t="shared" si="34"/>
        <v>10.316666666666666</v>
      </c>
      <c r="DM10" s="44">
        <v>36.53</v>
      </c>
      <c r="DN10" s="171">
        <f t="shared" si="35"/>
        <v>0.78390557939914163</v>
      </c>
      <c r="DO10" s="219"/>
      <c r="DP10" s="144"/>
      <c r="DQ10" s="44"/>
      <c r="DR10" s="45" t="e">
        <f t="shared" si="36"/>
        <v>#DIV/0!</v>
      </c>
      <c r="DS10" s="44"/>
      <c r="DT10" s="44"/>
      <c r="DU10" s="45" t="e">
        <f t="shared" si="37"/>
        <v>#DIV/0!</v>
      </c>
      <c r="DV10" s="44"/>
      <c r="DW10" s="171" t="e">
        <f t="shared" si="38"/>
        <v>#DIV/0!</v>
      </c>
    </row>
    <row r="11" spans="1:127" ht="13.95" customHeight="1">
      <c r="A11" s="12">
        <v>6</v>
      </c>
      <c r="B11" s="144">
        <v>581</v>
      </c>
      <c r="C11" s="167">
        <v>11189.98</v>
      </c>
      <c r="D11" s="45">
        <f t="shared" si="6"/>
        <v>19.25986230636833</v>
      </c>
      <c r="E11" s="44">
        <v>539</v>
      </c>
      <c r="F11" s="44"/>
      <c r="G11" s="171">
        <f t="shared" si="7"/>
        <v>0</v>
      </c>
      <c r="H11" s="219"/>
      <c r="I11" s="240">
        <v>67</v>
      </c>
      <c r="J11" s="167">
        <v>3103.76832660432</v>
      </c>
      <c r="K11" s="45">
        <f t="shared" si="8"/>
        <v>46.324900397079404</v>
      </c>
      <c r="L11" s="240">
        <v>6948.5910987506904</v>
      </c>
      <c r="M11" s="167">
        <v>25.0851664214827</v>
      </c>
      <c r="N11" s="45">
        <f t="shared" si="9"/>
        <v>3.6101083032491067E-3</v>
      </c>
      <c r="O11" s="44"/>
      <c r="P11" s="171">
        <f t="shared" si="10"/>
        <v>0</v>
      </c>
      <c r="Q11" s="219"/>
      <c r="R11" s="144">
        <v>48.8</v>
      </c>
      <c r="S11" s="44">
        <v>1985.92</v>
      </c>
      <c r="T11" s="45">
        <f t="shared" si="11"/>
        <v>40.69508196721312</v>
      </c>
      <c r="U11" s="219"/>
      <c r="V11" s="44">
        <v>208</v>
      </c>
      <c r="W11" s="44">
        <v>2202.5300000000002</v>
      </c>
      <c r="X11" s="45">
        <f t="shared" si="12"/>
        <v>10.58908653846154</v>
      </c>
      <c r="Y11" s="219"/>
      <c r="Z11" s="44">
        <v>15</v>
      </c>
      <c r="AA11" s="44">
        <v>428.52</v>
      </c>
      <c r="AB11" s="171">
        <f t="shared" si="13"/>
        <v>28.567999999999998</v>
      </c>
      <c r="AC11" s="219"/>
      <c r="AD11" s="139">
        <v>1508</v>
      </c>
      <c r="AE11" s="140">
        <v>498.34</v>
      </c>
      <c r="AF11" s="141">
        <f t="shared" si="14"/>
        <v>33.04641909814324</v>
      </c>
      <c r="AG11" s="44">
        <v>1166</v>
      </c>
      <c r="AH11" s="44">
        <v>362.73</v>
      </c>
      <c r="AI11" s="141">
        <f t="shared" si="0"/>
        <v>31.10891938250429</v>
      </c>
      <c r="AJ11" s="142">
        <v>1395</v>
      </c>
      <c r="AK11" s="140">
        <v>476</v>
      </c>
      <c r="AL11" s="148">
        <f t="shared" si="1"/>
        <v>34.121863799283155</v>
      </c>
      <c r="AM11" s="219"/>
      <c r="AN11" s="245">
        <v>16.600000000000001</v>
      </c>
      <c r="AO11" s="248">
        <v>789.39572096386701</v>
      </c>
      <c r="AP11" s="45">
        <f t="shared" si="15"/>
        <v>47.553959094208849</v>
      </c>
      <c r="AQ11" s="140">
        <v>43.2</v>
      </c>
      <c r="AR11" s="249">
        <v>1638.5820632763</v>
      </c>
      <c r="AS11" s="171">
        <f t="shared" si="16"/>
        <v>37.93014035361805</v>
      </c>
      <c r="AT11" s="219"/>
      <c r="AU11" s="144">
        <v>17</v>
      </c>
      <c r="AV11" s="44">
        <v>874.04827565076801</v>
      </c>
      <c r="AW11" s="45">
        <f t="shared" si="2"/>
        <v>51.414604450045175</v>
      </c>
      <c r="AX11" s="44">
        <v>40</v>
      </c>
      <c r="AY11" s="167">
        <v>1639.2317790468701</v>
      </c>
      <c r="AZ11" s="171">
        <f t="shared" si="17"/>
        <v>40.980794476171752</v>
      </c>
      <c r="BA11" s="219"/>
      <c r="BB11" s="144">
        <v>15</v>
      </c>
      <c r="BC11" s="44">
        <v>657.49907779676096</v>
      </c>
      <c r="BD11" s="45">
        <f t="shared" si="3"/>
        <v>43.833271853117395</v>
      </c>
      <c r="BE11" s="44">
        <v>41.6</v>
      </c>
      <c r="BF11" s="167">
        <v>1990.71</v>
      </c>
      <c r="BG11" s="171">
        <f t="shared" si="18"/>
        <v>47.853605769230768</v>
      </c>
      <c r="BH11" s="219"/>
      <c r="BI11" s="44">
        <v>1211</v>
      </c>
      <c r="BJ11" s="255">
        <v>7794.5425854033401</v>
      </c>
      <c r="BK11" s="202">
        <f t="shared" si="19"/>
        <v>6.4364513504569283</v>
      </c>
      <c r="BL11" s="219"/>
      <c r="BM11" s="144">
        <v>20</v>
      </c>
      <c r="BN11" s="44">
        <v>231.67</v>
      </c>
      <c r="BO11" s="261">
        <f t="shared" si="20"/>
        <v>11.583499999999999</v>
      </c>
      <c r="BP11" s="144">
        <v>25</v>
      </c>
      <c r="BQ11" s="44">
        <v>297</v>
      </c>
      <c r="BR11" s="171">
        <f t="shared" si="21"/>
        <v>11.88</v>
      </c>
      <c r="BS11" s="144">
        <v>14</v>
      </c>
      <c r="BT11" s="44">
        <v>182.849425019515</v>
      </c>
      <c r="BU11" s="171">
        <f t="shared" si="22"/>
        <v>13.060673215679643</v>
      </c>
      <c r="BV11" s="144">
        <v>41</v>
      </c>
      <c r="BW11" s="44">
        <v>471.48</v>
      </c>
      <c r="BX11" s="171">
        <f t="shared" si="23"/>
        <v>11.499512195121952</v>
      </c>
      <c r="BY11" s="144">
        <v>11</v>
      </c>
      <c r="BZ11" s="44">
        <v>135.57</v>
      </c>
      <c r="CA11" s="171">
        <f t="shared" si="24"/>
        <v>12.324545454545454</v>
      </c>
      <c r="CB11" s="276">
        <v>27</v>
      </c>
      <c r="CC11" s="44">
        <v>342</v>
      </c>
      <c r="CD11" s="171">
        <f t="shared" si="25"/>
        <v>12.666666666666666</v>
      </c>
      <c r="CE11" s="219"/>
      <c r="CF11" s="264">
        <v>1.6</v>
      </c>
      <c r="CG11" s="265">
        <v>24</v>
      </c>
      <c r="CH11" s="208">
        <f t="shared" si="26"/>
        <v>15</v>
      </c>
      <c r="CI11" s="32">
        <v>44.6</v>
      </c>
      <c r="CJ11" s="44">
        <v>373.87</v>
      </c>
      <c r="CK11" s="45">
        <f t="shared" si="27"/>
        <v>8.3827354260089688</v>
      </c>
      <c r="CL11" s="44">
        <v>54.17</v>
      </c>
      <c r="CM11" s="171">
        <f t="shared" si="28"/>
        <v>1.1725108225108225</v>
      </c>
      <c r="CN11" s="219"/>
      <c r="CO11" s="220">
        <v>1.4</v>
      </c>
      <c r="CP11" s="221">
        <v>20</v>
      </c>
      <c r="CQ11" s="268">
        <f t="shared" si="29"/>
        <v>14.285714285714286</v>
      </c>
      <c r="CR11" s="163">
        <v>37</v>
      </c>
      <c r="CS11" s="179">
        <v>327.91</v>
      </c>
      <c r="CT11" s="45">
        <f t="shared" si="30"/>
        <v>8.8624324324324331</v>
      </c>
      <c r="CU11" s="44">
        <v>57</v>
      </c>
      <c r="CV11" s="171">
        <f t="shared" si="4"/>
        <v>1.5405405405405406</v>
      </c>
      <c r="CW11" s="219"/>
      <c r="CX11" s="144">
        <v>3</v>
      </c>
      <c r="CY11" s="44">
        <v>49.23</v>
      </c>
      <c r="CZ11" s="45">
        <f t="shared" si="5"/>
        <v>16.41</v>
      </c>
      <c r="DA11" s="32">
        <v>43</v>
      </c>
      <c r="DB11" s="44">
        <v>369.78</v>
      </c>
      <c r="DC11" s="45">
        <f t="shared" si="31"/>
        <v>8.5995348837209296</v>
      </c>
      <c r="DD11" s="44">
        <v>83.55</v>
      </c>
      <c r="DE11" s="171">
        <f t="shared" si="32"/>
        <v>1.816304347826087</v>
      </c>
      <c r="DF11" s="219"/>
      <c r="DG11" s="144">
        <v>16.600000000000001</v>
      </c>
      <c r="DH11" s="44">
        <v>456.92</v>
      </c>
      <c r="DI11" s="45">
        <f t="shared" si="33"/>
        <v>27.525301204819275</v>
      </c>
      <c r="DJ11" s="44">
        <v>30</v>
      </c>
      <c r="DK11" s="44">
        <v>307.55</v>
      </c>
      <c r="DL11" s="45">
        <f t="shared" si="34"/>
        <v>10.251666666666667</v>
      </c>
      <c r="DM11" s="44">
        <v>31.02</v>
      </c>
      <c r="DN11" s="171">
        <f t="shared" si="35"/>
        <v>0.66566523605150207</v>
      </c>
      <c r="DO11" s="219"/>
      <c r="DP11" s="144"/>
      <c r="DQ11" s="44"/>
      <c r="DR11" s="45" t="e">
        <f t="shared" si="36"/>
        <v>#DIV/0!</v>
      </c>
      <c r="DS11" s="44"/>
      <c r="DT11" s="44"/>
      <c r="DU11" s="45" t="e">
        <f t="shared" si="37"/>
        <v>#DIV/0!</v>
      </c>
      <c r="DV11" s="44"/>
      <c r="DW11" s="171" t="e">
        <f t="shared" si="38"/>
        <v>#DIV/0!</v>
      </c>
    </row>
    <row r="12" spans="1:127" ht="13.95" customHeight="1">
      <c r="A12" s="12">
        <v>7</v>
      </c>
      <c r="B12" s="144">
        <v>542.79999999999995</v>
      </c>
      <c r="C12" s="167">
        <v>11078.31</v>
      </c>
      <c r="D12" s="45">
        <f t="shared" si="6"/>
        <v>20.409561532792928</v>
      </c>
      <c r="E12" s="44">
        <v>535</v>
      </c>
      <c r="F12" s="44"/>
      <c r="G12" s="171">
        <f t="shared" si="7"/>
        <v>0</v>
      </c>
      <c r="H12" s="219"/>
      <c r="I12" s="240">
        <v>48</v>
      </c>
      <c r="J12" s="167">
        <v>2476.4913413754002</v>
      </c>
      <c r="K12" s="45">
        <f t="shared" si="8"/>
        <v>51.593569611987505</v>
      </c>
      <c r="L12" s="240">
        <v>6817.4159738818298</v>
      </c>
      <c r="M12" s="167">
        <v>22.770260433807099</v>
      </c>
      <c r="N12" s="45">
        <f t="shared" si="9"/>
        <v>3.3400133600534477E-3</v>
      </c>
      <c r="O12" s="44">
        <v>38.799999999999997</v>
      </c>
      <c r="P12" s="171">
        <f t="shared" si="10"/>
        <v>5.6515148022504716E-3</v>
      </c>
      <c r="Q12" s="219"/>
      <c r="R12" s="144">
        <v>35</v>
      </c>
      <c r="S12" s="44">
        <v>1525.34</v>
      </c>
      <c r="T12" s="45">
        <f t="shared" si="11"/>
        <v>43.581142857142858</v>
      </c>
      <c r="U12" s="219"/>
      <c r="V12" s="44">
        <v>208</v>
      </c>
      <c r="W12" s="44">
        <v>2368.23</v>
      </c>
      <c r="X12" s="45">
        <f t="shared" si="12"/>
        <v>11.385721153846154</v>
      </c>
      <c r="Y12" s="219"/>
      <c r="Z12" s="44">
        <v>12</v>
      </c>
      <c r="AA12" s="44">
        <v>434.71</v>
      </c>
      <c r="AB12" s="171">
        <f t="shared" si="13"/>
        <v>36.225833333333334</v>
      </c>
      <c r="AC12" s="219"/>
      <c r="AD12" s="144">
        <v>754</v>
      </c>
      <c r="AE12" s="44">
        <v>272.69</v>
      </c>
      <c r="AF12" s="141">
        <f t="shared" si="14"/>
        <v>36.165782493368695</v>
      </c>
      <c r="AG12" s="44">
        <v>1590</v>
      </c>
      <c r="AH12" s="44">
        <v>528.74</v>
      </c>
      <c r="AI12" s="141">
        <f t="shared" si="0"/>
        <v>33.254088050314465</v>
      </c>
      <c r="AJ12" s="142">
        <v>1530</v>
      </c>
      <c r="AK12" s="44">
        <v>483.41</v>
      </c>
      <c r="AL12" s="148">
        <f t="shared" si="1"/>
        <v>31.59542483660131</v>
      </c>
      <c r="AM12" s="219"/>
      <c r="AN12" s="245">
        <v>25.2</v>
      </c>
      <c r="AO12" s="248">
        <v>759.93095132542805</v>
      </c>
      <c r="AP12" s="45">
        <f t="shared" si="15"/>
        <v>30.155990131961431</v>
      </c>
      <c r="AQ12" s="140">
        <v>42</v>
      </c>
      <c r="AR12" s="249">
        <v>1793.57567839068</v>
      </c>
      <c r="AS12" s="171">
        <f t="shared" si="16"/>
        <v>42.704182818825714</v>
      </c>
      <c r="AT12" s="219"/>
      <c r="AU12" s="144">
        <v>20.2</v>
      </c>
      <c r="AV12" s="44">
        <v>801.36088671107302</v>
      </c>
      <c r="AW12" s="45">
        <f t="shared" si="2"/>
        <v>39.671331025300645</v>
      </c>
      <c r="AX12" s="44">
        <v>41</v>
      </c>
      <c r="AY12" s="167">
        <v>2165.4138912408698</v>
      </c>
      <c r="AZ12" s="171">
        <f t="shared" si="17"/>
        <v>52.814972957094383</v>
      </c>
      <c r="BA12" s="219"/>
      <c r="BB12" s="144">
        <v>15</v>
      </c>
      <c r="BC12" s="44">
        <v>653.11315334766698</v>
      </c>
      <c r="BD12" s="45">
        <f t="shared" si="3"/>
        <v>43.540876889844462</v>
      </c>
      <c r="BE12" s="44">
        <v>50.2</v>
      </c>
      <c r="BF12" s="167">
        <v>2176.79</v>
      </c>
      <c r="BG12" s="171">
        <f t="shared" si="18"/>
        <v>43.362350597609556</v>
      </c>
      <c r="BH12" s="219"/>
      <c r="BI12" s="44">
        <v>1220</v>
      </c>
      <c r="BJ12" s="248">
        <v>7944.3920143544001</v>
      </c>
      <c r="BK12" s="202">
        <f t="shared" si="19"/>
        <v>6.5117967330773769</v>
      </c>
      <c r="BL12" s="219"/>
      <c r="BM12" s="144">
        <v>22</v>
      </c>
      <c r="BN12" s="44">
        <v>261.72000000000003</v>
      </c>
      <c r="BO12" s="261">
        <f t="shared" si="20"/>
        <v>11.896363636363638</v>
      </c>
      <c r="BP12" s="144">
        <v>24</v>
      </c>
      <c r="BQ12" s="44">
        <v>302</v>
      </c>
      <c r="BR12" s="171">
        <f t="shared" si="21"/>
        <v>12.583333333333334</v>
      </c>
      <c r="BS12" s="144">
        <v>10</v>
      </c>
      <c r="BT12" s="44">
        <v>133.58239912351101</v>
      </c>
      <c r="BU12" s="171">
        <f t="shared" si="22"/>
        <v>13.358239912351101</v>
      </c>
      <c r="BV12" s="144">
        <v>44</v>
      </c>
      <c r="BW12" s="44">
        <v>536</v>
      </c>
      <c r="BX12" s="171">
        <f t="shared" si="23"/>
        <v>12.181818181818182</v>
      </c>
      <c r="BY12" s="144">
        <v>14</v>
      </c>
      <c r="BZ12" s="44">
        <v>171.42</v>
      </c>
      <c r="CA12" s="171">
        <f t="shared" si="24"/>
        <v>12.244285714285713</v>
      </c>
      <c r="CB12" s="32">
        <v>25</v>
      </c>
      <c r="CC12" s="44">
        <v>300.56</v>
      </c>
      <c r="CD12" s="171">
        <f t="shared" si="25"/>
        <v>12.022399999999999</v>
      </c>
      <c r="CE12" s="219"/>
      <c r="CF12" s="264">
        <v>0</v>
      </c>
      <c r="CG12" s="265">
        <v>0</v>
      </c>
      <c r="CH12" s="208"/>
      <c r="CI12" s="32">
        <v>3.8</v>
      </c>
      <c r="CJ12" s="44">
        <v>31.8</v>
      </c>
      <c r="CK12" s="45">
        <f t="shared" si="27"/>
        <v>8.3684210526315788</v>
      </c>
      <c r="CL12" s="44">
        <v>17.57</v>
      </c>
      <c r="CM12" s="171">
        <f t="shared" si="28"/>
        <v>4.6236842105263163</v>
      </c>
      <c r="CN12" s="219"/>
      <c r="CO12" s="220">
        <v>0.8</v>
      </c>
      <c r="CP12" s="221">
        <v>12</v>
      </c>
      <c r="CQ12" s="268">
        <f t="shared" si="29"/>
        <v>15</v>
      </c>
      <c r="CR12" s="44">
        <v>27.4</v>
      </c>
      <c r="CS12" s="179">
        <v>241.12</v>
      </c>
      <c r="CT12" s="45">
        <f t="shared" si="30"/>
        <v>8.8000000000000007</v>
      </c>
      <c r="CU12" s="44">
        <v>48.13</v>
      </c>
      <c r="CV12" s="171">
        <f t="shared" si="4"/>
        <v>1.7565693430656937</v>
      </c>
      <c r="CW12" s="219"/>
      <c r="CX12" s="144">
        <v>0</v>
      </c>
      <c r="CY12" s="44"/>
      <c r="CZ12" s="45" t="e">
        <f t="shared" si="5"/>
        <v>#DIV/0!</v>
      </c>
      <c r="DA12" s="32">
        <v>0</v>
      </c>
      <c r="DB12" s="44"/>
      <c r="DC12" s="45" t="e">
        <f t="shared" si="31"/>
        <v>#DIV/0!</v>
      </c>
      <c r="DD12" s="44"/>
      <c r="DE12" s="171" t="e">
        <f t="shared" si="32"/>
        <v>#DIV/0!</v>
      </c>
      <c r="DF12" s="219"/>
      <c r="DG12" s="144">
        <v>15</v>
      </c>
      <c r="DH12" s="44">
        <v>530.42999999999995</v>
      </c>
      <c r="DI12" s="45">
        <f t="shared" si="33"/>
        <v>35.361999999999995</v>
      </c>
      <c r="DJ12" s="44">
        <v>20</v>
      </c>
      <c r="DK12" s="44">
        <v>213.68</v>
      </c>
      <c r="DL12" s="45">
        <f t="shared" si="34"/>
        <v>10.684000000000001</v>
      </c>
      <c r="DM12" s="44">
        <v>25.36</v>
      </c>
      <c r="DN12" s="171">
        <f t="shared" si="35"/>
        <v>0.72457142857142853</v>
      </c>
      <c r="DO12" s="219"/>
      <c r="DP12" s="144"/>
      <c r="DQ12" s="44"/>
      <c r="DR12" s="45" t="e">
        <f t="shared" si="36"/>
        <v>#DIV/0!</v>
      </c>
      <c r="DS12" s="44"/>
      <c r="DT12" s="44"/>
      <c r="DU12" s="45" t="e">
        <f t="shared" si="37"/>
        <v>#DIV/0!</v>
      </c>
      <c r="DV12" s="44"/>
      <c r="DW12" s="171" t="e">
        <f t="shared" si="38"/>
        <v>#DIV/0!</v>
      </c>
    </row>
    <row r="13" spans="1:127" ht="13.95" customHeight="1">
      <c r="A13" s="12">
        <v>8</v>
      </c>
      <c r="B13" s="144">
        <v>579.4</v>
      </c>
      <c r="C13" s="167">
        <v>12099.33</v>
      </c>
      <c r="D13" s="45">
        <f t="shared" si="6"/>
        <v>20.882516396272006</v>
      </c>
      <c r="E13" s="44">
        <v>539</v>
      </c>
      <c r="F13" s="44">
        <v>1324.03</v>
      </c>
      <c r="G13" s="171">
        <f t="shared" si="7"/>
        <v>2.4564564007421148</v>
      </c>
      <c r="H13" s="219"/>
      <c r="I13" s="240">
        <v>48</v>
      </c>
      <c r="J13" s="167">
        <v>2530.5433959071502</v>
      </c>
      <c r="K13" s="45">
        <f t="shared" si="8"/>
        <v>52.719654081398964</v>
      </c>
      <c r="L13" s="240">
        <v>6790.76280856831</v>
      </c>
      <c r="M13" s="167">
        <v>24.252724316315401</v>
      </c>
      <c r="N13" s="45">
        <f t="shared" si="9"/>
        <v>3.5714285714285726E-3</v>
      </c>
      <c r="O13" s="44">
        <v>2411.81</v>
      </c>
      <c r="P13" s="171">
        <f t="shared" si="10"/>
        <v>0.35266759025159267</v>
      </c>
      <c r="Q13" s="219"/>
      <c r="R13" s="144">
        <v>38.200000000000003</v>
      </c>
      <c r="S13" s="44">
        <v>1919.41</v>
      </c>
      <c r="T13" s="45">
        <f t="shared" si="11"/>
        <v>50.246335078534031</v>
      </c>
      <c r="U13" s="219"/>
      <c r="V13" s="44">
        <v>208</v>
      </c>
      <c r="W13" s="44">
        <v>2245.0500000000002</v>
      </c>
      <c r="X13" s="45">
        <f t="shared" si="12"/>
        <v>10.793509615384616</v>
      </c>
      <c r="Y13" s="219"/>
      <c r="Z13" s="44">
        <v>14</v>
      </c>
      <c r="AA13" s="44">
        <v>440.11</v>
      </c>
      <c r="AB13" s="171">
        <f t="shared" si="13"/>
        <v>31.436428571428571</v>
      </c>
      <c r="AC13" s="219"/>
      <c r="AD13" s="144">
        <v>812</v>
      </c>
      <c r="AE13" s="44">
        <v>315.72000000000003</v>
      </c>
      <c r="AF13" s="141">
        <f t="shared" si="14"/>
        <v>38.881773399014783</v>
      </c>
      <c r="AG13" s="44">
        <v>1060</v>
      </c>
      <c r="AH13" s="44">
        <v>340.19</v>
      </c>
      <c r="AI13" s="141">
        <f t="shared" si="0"/>
        <v>32.093396226415095</v>
      </c>
      <c r="AJ13" s="44">
        <v>1125</v>
      </c>
      <c r="AK13" s="44">
        <v>373.6</v>
      </c>
      <c r="AL13" s="148">
        <f t="shared" si="1"/>
        <v>33.208888888888893</v>
      </c>
      <c r="AM13" s="219"/>
      <c r="AN13" s="144">
        <v>23</v>
      </c>
      <c r="AO13" s="248">
        <v>682.47963722366001</v>
      </c>
      <c r="AP13" s="45">
        <f t="shared" si="15"/>
        <v>29.673027705376523</v>
      </c>
      <c r="AQ13" s="140">
        <v>43.2</v>
      </c>
      <c r="AR13" s="249">
        <v>1812.80485288359</v>
      </c>
      <c r="AS13" s="171">
        <f t="shared" si="16"/>
        <v>41.963075298231246</v>
      </c>
      <c r="AT13" s="219"/>
      <c r="AU13" s="144">
        <v>13.8</v>
      </c>
      <c r="AV13" s="44">
        <v>709.88259455289904</v>
      </c>
      <c r="AW13" s="45">
        <f t="shared" si="2"/>
        <v>51.440767721224567</v>
      </c>
      <c r="AX13" s="44">
        <v>54.2</v>
      </c>
      <c r="AY13" s="167">
        <v>1736.7416730643199</v>
      </c>
      <c r="AZ13" s="171">
        <f t="shared" si="17"/>
        <v>32.043204300079701</v>
      </c>
      <c r="BA13" s="219"/>
      <c r="BB13" s="144">
        <v>13</v>
      </c>
      <c r="BC13" s="44">
        <v>604.419418808111</v>
      </c>
      <c r="BD13" s="45">
        <f t="shared" si="3"/>
        <v>46.493801446777766</v>
      </c>
      <c r="BE13" s="44">
        <v>59</v>
      </c>
      <c r="BF13" s="167">
        <v>2888.47</v>
      </c>
      <c r="BG13" s="171">
        <f t="shared" si="18"/>
        <v>48.957118644067791</v>
      </c>
      <c r="BH13" s="219"/>
      <c r="BI13" s="44">
        <v>1216</v>
      </c>
      <c r="BJ13" s="248">
        <v>7474.2964639366701</v>
      </c>
      <c r="BK13" s="202">
        <f t="shared" si="19"/>
        <v>6.1466253815268672</v>
      </c>
      <c r="BL13" s="219"/>
      <c r="BM13" s="144">
        <v>18</v>
      </c>
      <c r="BN13" s="44">
        <v>189</v>
      </c>
      <c r="BO13" s="261">
        <f t="shared" si="20"/>
        <v>10.5</v>
      </c>
      <c r="BP13" s="144">
        <v>22</v>
      </c>
      <c r="BQ13" s="44">
        <v>255</v>
      </c>
      <c r="BR13" s="171">
        <f t="shared" si="21"/>
        <v>11.590909090909092</v>
      </c>
      <c r="BS13" s="144">
        <v>10</v>
      </c>
      <c r="BT13" s="44">
        <v>134.68379594836901</v>
      </c>
      <c r="BU13" s="171">
        <f t="shared" si="22"/>
        <v>13.4683795948369</v>
      </c>
      <c r="BV13" s="144">
        <v>44</v>
      </c>
      <c r="BW13" s="44">
        <v>543.20000000000005</v>
      </c>
      <c r="BX13" s="171">
        <f t="shared" si="23"/>
        <v>12.345454545454546</v>
      </c>
      <c r="BY13" s="144">
        <v>10</v>
      </c>
      <c r="BZ13" s="44">
        <v>127</v>
      </c>
      <c r="CA13" s="171">
        <f t="shared" si="24"/>
        <v>12.7</v>
      </c>
      <c r="CB13" s="32">
        <v>25</v>
      </c>
      <c r="CC13" s="44">
        <v>322</v>
      </c>
      <c r="CD13" s="171">
        <f t="shared" si="25"/>
        <v>12.88</v>
      </c>
      <c r="CE13" s="219"/>
      <c r="CF13" s="264">
        <v>1.6</v>
      </c>
      <c r="CG13" s="265">
        <v>22</v>
      </c>
      <c r="CH13" s="208">
        <f t="shared" si="26"/>
        <v>13.75</v>
      </c>
      <c r="CI13" s="32">
        <v>44.2</v>
      </c>
      <c r="CJ13" s="44">
        <v>361.73</v>
      </c>
      <c r="CK13" s="45">
        <f t="shared" si="27"/>
        <v>8.1839366515837106</v>
      </c>
      <c r="CL13" s="44">
        <v>45.05</v>
      </c>
      <c r="CM13" s="171">
        <f t="shared" si="28"/>
        <v>0.98362445414847144</v>
      </c>
      <c r="CN13" s="219"/>
      <c r="CO13" s="220">
        <v>1</v>
      </c>
      <c r="CP13" s="221">
        <v>15</v>
      </c>
      <c r="CQ13" s="268">
        <f t="shared" si="29"/>
        <v>15</v>
      </c>
      <c r="CR13" s="44">
        <v>43.2</v>
      </c>
      <c r="CS13" s="179">
        <v>372.65</v>
      </c>
      <c r="CT13" s="45">
        <f t="shared" si="30"/>
        <v>8.6261574074074066</v>
      </c>
      <c r="CU13" s="44">
        <v>57</v>
      </c>
      <c r="CV13" s="171">
        <f t="shared" si="4"/>
        <v>1.3194444444444444</v>
      </c>
      <c r="CW13" s="219"/>
      <c r="CX13" s="144">
        <v>3</v>
      </c>
      <c r="CY13" s="44">
        <v>50.46</v>
      </c>
      <c r="CZ13" s="45">
        <f t="shared" si="5"/>
        <v>16.82</v>
      </c>
      <c r="DA13" s="32">
        <v>43</v>
      </c>
      <c r="DB13" s="44">
        <v>407.51</v>
      </c>
      <c r="DC13" s="45">
        <f t="shared" si="31"/>
        <v>9.4769767441860466</v>
      </c>
      <c r="DD13" s="44">
        <v>72.05</v>
      </c>
      <c r="DE13" s="171">
        <f t="shared" si="32"/>
        <v>1.566304347826087</v>
      </c>
      <c r="DF13" s="219"/>
      <c r="DG13" s="144">
        <v>15</v>
      </c>
      <c r="DH13" s="44">
        <v>407.84</v>
      </c>
      <c r="DI13" s="45">
        <f t="shared" si="33"/>
        <v>27.18933333333333</v>
      </c>
      <c r="DJ13" s="44">
        <v>30</v>
      </c>
      <c r="DK13" s="44">
        <v>324.14999999999998</v>
      </c>
      <c r="DL13" s="45">
        <f t="shared" si="34"/>
        <v>10.805</v>
      </c>
      <c r="DM13" s="44">
        <v>32.47</v>
      </c>
      <c r="DN13" s="171">
        <f t="shared" si="35"/>
        <v>0.72155555555555551</v>
      </c>
      <c r="DO13" s="219"/>
      <c r="DP13" s="144"/>
      <c r="DQ13" s="44"/>
      <c r="DR13" s="45" t="e">
        <f t="shared" si="36"/>
        <v>#DIV/0!</v>
      </c>
      <c r="DS13" s="44"/>
      <c r="DT13" s="44"/>
      <c r="DU13" s="45" t="e">
        <f t="shared" si="37"/>
        <v>#DIV/0!</v>
      </c>
      <c r="DV13" s="44"/>
      <c r="DW13" s="171" t="e">
        <f t="shared" si="38"/>
        <v>#DIV/0!</v>
      </c>
    </row>
    <row r="14" spans="1:127" ht="13.95" customHeight="1">
      <c r="A14" s="12">
        <v>9</v>
      </c>
      <c r="B14" s="144">
        <v>588.20000000000005</v>
      </c>
      <c r="C14" s="167">
        <v>11977.6</v>
      </c>
      <c r="D14" s="45">
        <f t="shared" si="6"/>
        <v>20.36314178850731</v>
      </c>
      <c r="E14" s="44">
        <v>549</v>
      </c>
      <c r="F14" s="44">
        <v>1312.83</v>
      </c>
      <c r="G14" s="171">
        <f t="shared" si="7"/>
        <v>2.3913114754098359</v>
      </c>
      <c r="H14" s="219"/>
      <c r="I14" s="240">
        <v>64</v>
      </c>
      <c r="J14" s="167">
        <v>2441.4292224133201</v>
      </c>
      <c r="K14" s="45">
        <f t="shared" si="8"/>
        <v>38.147331600208126</v>
      </c>
      <c r="L14" s="240">
        <v>6663.0290449520598</v>
      </c>
      <c r="M14" s="167">
        <v>23.796532303400198</v>
      </c>
      <c r="N14" s="45">
        <f t="shared" si="9"/>
        <v>3.5714285714285691E-3</v>
      </c>
      <c r="O14" s="44"/>
      <c r="P14" s="171">
        <f t="shared" si="10"/>
        <v>0</v>
      </c>
      <c r="Q14" s="219"/>
      <c r="R14" s="144">
        <v>53.8</v>
      </c>
      <c r="S14" s="44">
        <v>3677.67</v>
      </c>
      <c r="T14" s="45">
        <f t="shared" si="11"/>
        <v>68.35817843866171</v>
      </c>
      <c r="U14" s="219"/>
      <c r="V14" s="44">
        <v>208</v>
      </c>
      <c r="W14" s="44">
        <v>2169.94</v>
      </c>
      <c r="X14" s="45">
        <f t="shared" si="12"/>
        <v>10.432403846153846</v>
      </c>
      <c r="Y14" s="219"/>
      <c r="Z14" s="44">
        <v>14</v>
      </c>
      <c r="AA14" s="44">
        <v>516.09</v>
      </c>
      <c r="AB14" s="171">
        <f t="shared" si="13"/>
        <v>36.863571428571433</v>
      </c>
      <c r="AC14" s="219"/>
      <c r="AD14" s="144">
        <v>754</v>
      </c>
      <c r="AE14" s="44">
        <v>305.05</v>
      </c>
      <c r="AF14" s="141">
        <f t="shared" si="14"/>
        <v>40.45755968169761</v>
      </c>
      <c r="AG14" s="44">
        <v>1643</v>
      </c>
      <c r="AH14" s="44">
        <v>565.03</v>
      </c>
      <c r="AI14" s="141">
        <f t="shared" si="0"/>
        <v>34.390139987827148</v>
      </c>
      <c r="AJ14" s="44">
        <v>1485</v>
      </c>
      <c r="AK14" s="44">
        <v>459</v>
      </c>
      <c r="AL14" s="148">
        <f t="shared" si="1"/>
        <v>30.909090909090907</v>
      </c>
      <c r="AM14" s="219"/>
      <c r="AN14" s="144">
        <v>16</v>
      </c>
      <c r="AO14" s="248">
        <v>667.89254887492802</v>
      </c>
      <c r="AP14" s="45">
        <f t="shared" si="15"/>
        <v>41.743284304683002</v>
      </c>
      <c r="AQ14" s="140">
        <v>42</v>
      </c>
      <c r="AR14" s="249">
        <v>1664.4870303411999</v>
      </c>
      <c r="AS14" s="171">
        <f t="shared" si="16"/>
        <v>39.630643579552377</v>
      </c>
      <c r="AT14" s="219"/>
      <c r="AU14" s="144">
        <v>23.2</v>
      </c>
      <c r="AV14" s="44">
        <v>715.97275529559602</v>
      </c>
      <c r="AW14" s="45">
        <f t="shared" si="2"/>
        <v>30.860894624810175</v>
      </c>
      <c r="AX14" s="44">
        <v>42</v>
      </c>
      <c r="AY14" s="167">
        <v>1556.34876692285</v>
      </c>
      <c r="AZ14" s="171">
        <f t="shared" si="17"/>
        <v>37.055923021972617</v>
      </c>
      <c r="BA14" s="219"/>
      <c r="BB14" s="144">
        <v>15.4</v>
      </c>
      <c r="BC14" s="44">
        <v>698.69361474677396</v>
      </c>
      <c r="BD14" s="45">
        <f t="shared" si="3"/>
        <v>45.369715243297009</v>
      </c>
      <c r="BE14" s="44">
        <v>58.4</v>
      </c>
      <c r="BF14" s="167">
        <v>2482.06</v>
      </c>
      <c r="BG14" s="171">
        <f t="shared" si="18"/>
        <v>42.501027397260273</v>
      </c>
      <c r="BH14" s="219"/>
      <c r="BI14" s="44">
        <v>1263</v>
      </c>
      <c r="BJ14" s="248">
        <v>7649.1783979153697</v>
      </c>
      <c r="BK14" s="202">
        <f t="shared" si="19"/>
        <v>6.0563566095925339</v>
      </c>
      <c r="BL14" s="219"/>
      <c r="BM14" s="144">
        <v>16</v>
      </c>
      <c r="BN14" s="44">
        <v>165.83</v>
      </c>
      <c r="BO14" s="261">
        <f t="shared" si="20"/>
        <v>10.364375000000001</v>
      </c>
      <c r="BP14" s="144">
        <v>22</v>
      </c>
      <c r="BQ14" s="44">
        <v>272</v>
      </c>
      <c r="BR14" s="171">
        <f t="shared" si="21"/>
        <v>12.363636363636363</v>
      </c>
      <c r="BS14" s="144">
        <v>9</v>
      </c>
      <c r="BT14" s="44">
        <v>118</v>
      </c>
      <c r="BU14" s="171">
        <f t="shared" si="22"/>
        <v>13.111111111111111</v>
      </c>
      <c r="BV14" s="144">
        <v>43</v>
      </c>
      <c r="BW14" s="44">
        <v>548.66</v>
      </c>
      <c r="BX14" s="171">
        <f t="shared" si="23"/>
        <v>12.75953488372093</v>
      </c>
      <c r="BY14" s="263">
        <v>9</v>
      </c>
      <c r="BZ14" s="256">
        <v>98.59</v>
      </c>
      <c r="CA14" s="171">
        <f t="shared" si="24"/>
        <v>10.954444444444444</v>
      </c>
      <c r="CB14" s="32">
        <v>24</v>
      </c>
      <c r="CC14" s="44">
        <v>277</v>
      </c>
      <c r="CD14" s="171">
        <f t="shared" si="25"/>
        <v>11.541666666666666</v>
      </c>
      <c r="CE14" s="219"/>
      <c r="CF14" s="264">
        <v>1.6</v>
      </c>
      <c r="CG14" s="265">
        <v>23</v>
      </c>
      <c r="CH14" s="208">
        <f t="shared" si="26"/>
        <v>14.375</v>
      </c>
      <c r="CI14" s="32">
        <v>44.6</v>
      </c>
      <c r="CJ14" s="44">
        <v>364.77</v>
      </c>
      <c r="CK14" s="45">
        <f t="shared" si="27"/>
        <v>8.1786995515695065</v>
      </c>
      <c r="CL14" s="44">
        <v>51.05</v>
      </c>
      <c r="CM14" s="171">
        <f t="shared" si="28"/>
        <v>1.1049783549783549</v>
      </c>
      <c r="CN14" s="219"/>
      <c r="CO14" s="220">
        <v>1.4</v>
      </c>
      <c r="CP14" s="221">
        <v>20</v>
      </c>
      <c r="CQ14" s="268">
        <f t="shared" si="29"/>
        <v>14.285714285714286</v>
      </c>
      <c r="CR14" s="44">
        <v>54.8</v>
      </c>
      <c r="CS14" s="179">
        <v>428.41</v>
      </c>
      <c r="CT14" s="45">
        <f t="shared" si="30"/>
        <v>7.817700729927008</v>
      </c>
      <c r="CU14" s="44">
        <v>78.38</v>
      </c>
      <c r="CV14" s="171">
        <f t="shared" si="4"/>
        <v>1.4302919708029198</v>
      </c>
      <c r="CW14" s="219"/>
      <c r="CX14" s="144">
        <v>3</v>
      </c>
      <c r="CY14" s="44">
        <v>48.04</v>
      </c>
      <c r="CZ14" s="45">
        <f t="shared" si="5"/>
        <v>16.013333333333332</v>
      </c>
      <c r="DA14" s="32">
        <v>38</v>
      </c>
      <c r="DB14" s="44">
        <v>394.15</v>
      </c>
      <c r="DC14" s="45">
        <f t="shared" si="31"/>
        <v>10.372368421052631</v>
      </c>
      <c r="DD14" s="44">
        <v>47.05</v>
      </c>
      <c r="DE14" s="171">
        <f t="shared" si="32"/>
        <v>1.147560975609756</v>
      </c>
      <c r="DF14" s="219"/>
      <c r="DG14" s="144">
        <v>16.600000000000001</v>
      </c>
      <c r="DH14" s="44">
        <v>564.57000000000005</v>
      </c>
      <c r="DI14" s="45">
        <f t="shared" si="33"/>
        <v>34.010240963855424</v>
      </c>
      <c r="DJ14" s="44">
        <v>30</v>
      </c>
      <c r="DK14" s="44">
        <v>267.95</v>
      </c>
      <c r="DL14" s="45">
        <f t="shared" si="34"/>
        <v>8.9316666666666666</v>
      </c>
      <c r="DM14" s="44">
        <v>32.479999999999997</v>
      </c>
      <c r="DN14" s="171">
        <f t="shared" si="35"/>
        <v>0.6969957081545064</v>
      </c>
      <c r="DO14" s="219"/>
      <c r="DP14" s="144"/>
      <c r="DQ14" s="44"/>
      <c r="DR14" s="45" t="e">
        <f t="shared" si="36"/>
        <v>#DIV/0!</v>
      </c>
      <c r="DS14" s="44"/>
      <c r="DT14" s="44"/>
      <c r="DU14" s="45" t="e">
        <f t="shared" si="37"/>
        <v>#DIV/0!</v>
      </c>
      <c r="DV14" s="44"/>
      <c r="DW14" s="171" t="e">
        <f t="shared" si="38"/>
        <v>#DIV/0!</v>
      </c>
    </row>
    <row r="15" spans="1:127" ht="13.95" customHeight="1">
      <c r="A15" s="12">
        <v>10</v>
      </c>
      <c r="B15" s="144">
        <v>590.4</v>
      </c>
      <c r="C15" s="167">
        <v>12084.72</v>
      </c>
      <c r="D15" s="45">
        <f t="shared" si="6"/>
        <v>20.46869918699187</v>
      </c>
      <c r="E15" s="44">
        <v>550</v>
      </c>
      <c r="F15" s="44">
        <v>2185.7399999999998</v>
      </c>
      <c r="G15" s="171">
        <f t="shared" si="7"/>
        <v>3.974072727272727</v>
      </c>
      <c r="H15" s="219"/>
      <c r="I15" s="240">
        <v>62</v>
      </c>
      <c r="J15" s="167">
        <v>2412.04836034139</v>
      </c>
      <c r="K15" s="45">
        <f t="shared" si="8"/>
        <v>38.904005811957902</v>
      </c>
      <c r="L15" s="240">
        <v>6664.76960977217</v>
      </c>
      <c r="M15" s="167">
        <v>23.8027486063292</v>
      </c>
      <c r="N15" s="45">
        <f t="shared" si="9"/>
        <v>3.5714285714285744E-3</v>
      </c>
      <c r="O15" s="44">
        <v>15.8</v>
      </c>
      <c r="P15" s="171">
        <f t="shared" si="10"/>
        <v>2.3488243119025348E-3</v>
      </c>
      <c r="Q15" s="219"/>
      <c r="R15" s="144">
        <v>54.2</v>
      </c>
      <c r="S15" s="44">
        <v>2783.93</v>
      </c>
      <c r="T15" s="45">
        <f t="shared" si="11"/>
        <v>51.364022140221394</v>
      </c>
      <c r="U15" s="219"/>
      <c r="V15" s="44">
        <v>208</v>
      </c>
      <c r="W15" s="44">
        <v>2160.2399999999998</v>
      </c>
      <c r="X15" s="45">
        <f t="shared" si="12"/>
        <v>10.385769230769229</v>
      </c>
      <c r="Y15" s="219"/>
      <c r="Z15" s="44">
        <v>14</v>
      </c>
      <c r="AA15" s="44">
        <v>414.73</v>
      </c>
      <c r="AB15" s="171">
        <f t="shared" si="13"/>
        <v>29.623571428571431</v>
      </c>
      <c r="AC15" s="219"/>
      <c r="AD15" s="144">
        <v>754</v>
      </c>
      <c r="AE15" s="44">
        <v>347.97</v>
      </c>
      <c r="AF15" s="141">
        <f t="shared" si="14"/>
        <v>46.149867374005311</v>
      </c>
      <c r="AG15" s="44">
        <v>1590</v>
      </c>
      <c r="AH15" s="44">
        <v>537.32000000000005</v>
      </c>
      <c r="AI15" s="141">
        <f t="shared" si="0"/>
        <v>33.793710691823904</v>
      </c>
      <c r="AJ15" s="44">
        <v>1350</v>
      </c>
      <c r="AK15" s="44">
        <v>421.7</v>
      </c>
      <c r="AL15" s="148">
        <f t="shared" si="1"/>
        <v>31.237037037037034</v>
      </c>
      <c r="AM15" s="219"/>
      <c r="AN15" s="144">
        <v>14.6</v>
      </c>
      <c r="AO15" s="248">
        <v>703.147552100545</v>
      </c>
      <c r="AP15" s="45">
        <f t="shared" si="15"/>
        <v>48.160791239763356</v>
      </c>
      <c r="AQ15" s="140">
        <v>41.6</v>
      </c>
      <c r="AR15" s="249">
        <v>1754.7979392521099</v>
      </c>
      <c r="AS15" s="171">
        <f t="shared" si="16"/>
        <v>42.182642770483412</v>
      </c>
      <c r="AT15" s="219"/>
      <c r="AU15" s="144">
        <v>21.2</v>
      </c>
      <c r="AV15" s="44">
        <v>1328.19596927577</v>
      </c>
      <c r="AW15" s="45">
        <f t="shared" si="2"/>
        <v>62.650753267725001</v>
      </c>
      <c r="AX15" s="44">
        <v>42</v>
      </c>
      <c r="AY15" s="167">
        <v>1734.5419721155699</v>
      </c>
      <c r="AZ15" s="171">
        <f t="shared" si="17"/>
        <v>41.298618383704046</v>
      </c>
      <c r="BA15" s="219"/>
      <c r="BB15" s="144">
        <v>13</v>
      </c>
      <c r="BC15" s="44">
        <v>643.89158569578296</v>
      </c>
      <c r="BD15" s="45">
        <f t="shared" si="3"/>
        <v>49.530121976598693</v>
      </c>
      <c r="BE15" s="44">
        <v>58.4</v>
      </c>
      <c r="BF15" s="167">
        <v>2152.13</v>
      </c>
      <c r="BG15" s="171">
        <f t="shared" si="18"/>
        <v>36.851541095890411</v>
      </c>
      <c r="BH15" s="219"/>
      <c r="BI15" s="44">
        <v>1272</v>
      </c>
      <c r="BJ15" s="248">
        <v>7861.3467924003899</v>
      </c>
      <c r="BK15" s="202">
        <f t="shared" si="19"/>
        <v>6.1803040820757777</v>
      </c>
      <c r="BL15" s="219"/>
      <c r="BM15" s="144">
        <v>16</v>
      </c>
      <c r="BN15" s="44">
        <v>182.57</v>
      </c>
      <c r="BO15" s="261">
        <f t="shared" si="20"/>
        <v>11.410625</v>
      </c>
      <c r="BP15" s="144">
        <v>24</v>
      </c>
      <c r="BQ15" s="44">
        <v>301</v>
      </c>
      <c r="BR15" s="171">
        <f t="shared" si="21"/>
        <v>12.541666666666666</v>
      </c>
      <c r="BS15" s="144">
        <v>3</v>
      </c>
      <c r="BT15" s="44">
        <v>38.454896091859602</v>
      </c>
      <c r="BU15" s="171">
        <f t="shared" si="22"/>
        <v>12.818298697286535</v>
      </c>
      <c r="BV15" s="144">
        <v>44</v>
      </c>
      <c r="BW15" s="44">
        <v>533.78</v>
      </c>
      <c r="BX15" s="171">
        <f t="shared" si="23"/>
        <v>12.131363636363636</v>
      </c>
      <c r="BY15" s="263">
        <v>11</v>
      </c>
      <c r="BZ15" s="256">
        <v>132.69999999999999</v>
      </c>
      <c r="CA15" s="171">
        <f t="shared" si="24"/>
        <v>12.063636363636363</v>
      </c>
      <c r="CB15" s="32">
        <v>24</v>
      </c>
      <c r="CC15" s="44">
        <v>295.14999999999998</v>
      </c>
      <c r="CD15" s="171">
        <f t="shared" si="25"/>
        <v>12.297916666666666</v>
      </c>
      <c r="CE15" s="219"/>
      <c r="CF15" s="264">
        <v>1.6</v>
      </c>
      <c r="CG15" s="265">
        <v>24</v>
      </c>
      <c r="CH15" s="208">
        <f t="shared" si="26"/>
        <v>15</v>
      </c>
      <c r="CI15" s="32">
        <v>44.6</v>
      </c>
      <c r="CJ15" s="44">
        <v>371.41</v>
      </c>
      <c r="CK15" s="45">
        <f t="shared" si="27"/>
        <v>8.327578475336324</v>
      </c>
      <c r="CL15" s="44">
        <v>55.69</v>
      </c>
      <c r="CM15" s="171">
        <f t="shared" si="28"/>
        <v>1.2054112554112553</v>
      </c>
      <c r="CN15" s="219"/>
      <c r="CO15" s="220">
        <v>3.8</v>
      </c>
      <c r="CP15" s="221">
        <v>57</v>
      </c>
      <c r="CQ15" s="268">
        <f t="shared" si="29"/>
        <v>15</v>
      </c>
      <c r="CR15" s="44">
        <v>37</v>
      </c>
      <c r="CS15" s="179">
        <v>360.64</v>
      </c>
      <c r="CT15" s="45">
        <f t="shared" si="30"/>
        <v>9.7470270270270269</v>
      </c>
      <c r="CU15" s="44">
        <v>61.23</v>
      </c>
      <c r="CV15" s="171">
        <f t="shared" si="4"/>
        <v>1.6548648648648647</v>
      </c>
      <c r="CW15" s="219"/>
      <c r="CX15" s="144">
        <v>4.2</v>
      </c>
      <c r="CY15" s="44">
        <v>65.25</v>
      </c>
      <c r="CZ15" s="45">
        <f t="shared" si="5"/>
        <v>15.535714285714285</v>
      </c>
      <c r="DA15" s="32">
        <v>43</v>
      </c>
      <c r="DB15" s="44">
        <v>374.4</v>
      </c>
      <c r="DC15" s="45"/>
      <c r="DD15" s="44">
        <v>61.43</v>
      </c>
      <c r="DE15" s="171"/>
      <c r="DF15" s="219"/>
      <c r="DG15" s="144">
        <v>18.600000000000001</v>
      </c>
      <c r="DH15" s="44">
        <v>442.71</v>
      </c>
      <c r="DI15" s="45">
        <f t="shared" si="33"/>
        <v>23.801612903225802</v>
      </c>
      <c r="DJ15" s="44">
        <v>26</v>
      </c>
      <c r="DK15" s="44">
        <v>276.58</v>
      </c>
      <c r="DL15" s="45">
        <f t="shared" si="34"/>
        <v>10.637692307692307</v>
      </c>
      <c r="DM15" s="44">
        <v>32.99</v>
      </c>
      <c r="DN15" s="171">
        <f t="shared" si="35"/>
        <v>0.73968609865470858</v>
      </c>
      <c r="DO15" s="219"/>
      <c r="DP15" s="144"/>
      <c r="DQ15" s="44"/>
      <c r="DR15" s="45" t="e">
        <f t="shared" si="36"/>
        <v>#DIV/0!</v>
      </c>
      <c r="DS15" s="44"/>
      <c r="DT15" s="44"/>
      <c r="DU15" s="45" t="e">
        <f t="shared" si="37"/>
        <v>#DIV/0!</v>
      </c>
      <c r="DV15" s="44"/>
      <c r="DW15" s="171" t="e">
        <f t="shared" si="38"/>
        <v>#DIV/0!</v>
      </c>
    </row>
    <row r="16" spans="1:127" ht="13.95" customHeight="1">
      <c r="A16" s="12">
        <v>11</v>
      </c>
      <c r="B16" s="144">
        <v>580.79999999999995</v>
      </c>
      <c r="C16" s="167">
        <v>12561.26</v>
      </c>
      <c r="D16" s="45">
        <f t="shared" si="6"/>
        <v>21.627513774104685</v>
      </c>
      <c r="E16" s="44">
        <v>546</v>
      </c>
      <c r="F16" s="44"/>
      <c r="G16" s="171">
        <f t="shared" si="7"/>
        <v>0</v>
      </c>
      <c r="H16" s="219"/>
      <c r="I16" s="240">
        <v>62</v>
      </c>
      <c r="J16" s="167">
        <v>2502.0738835940701</v>
      </c>
      <c r="K16" s="45">
        <f t="shared" si="8"/>
        <v>40.35603038054952</v>
      </c>
      <c r="L16" s="240">
        <v>6822.6168885040897</v>
      </c>
      <c r="M16" s="167">
        <v>24.541787368719799</v>
      </c>
      <c r="N16" s="45">
        <f t="shared" si="9"/>
        <v>3.5971223021582809E-3</v>
      </c>
      <c r="O16" s="44"/>
      <c r="P16" s="171">
        <f t="shared" si="10"/>
        <v>0</v>
      </c>
      <c r="Q16" s="219"/>
      <c r="R16" s="144">
        <v>54.6</v>
      </c>
      <c r="S16" s="44">
        <v>2609.0700000000002</v>
      </c>
      <c r="T16" s="45">
        <f t="shared" si="11"/>
        <v>47.785164835164835</v>
      </c>
      <c r="U16" s="219"/>
      <c r="V16" s="44">
        <v>208</v>
      </c>
      <c r="W16" s="44">
        <v>2182.85</v>
      </c>
      <c r="X16" s="45">
        <f t="shared" si="12"/>
        <v>10.494471153846153</v>
      </c>
      <c r="Y16" s="219"/>
      <c r="Z16" s="44">
        <v>14</v>
      </c>
      <c r="AA16" s="44">
        <v>538.28</v>
      </c>
      <c r="AB16" s="171">
        <f t="shared" si="13"/>
        <v>38.448571428571427</v>
      </c>
      <c r="AC16" s="219"/>
      <c r="AD16" s="144">
        <v>754</v>
      </c>
      <c r="AE16" s="44">
        <v>340.33</v>
      </c>
      <c r="AF16" s="141">
        <f t="shared" si="14"/>
        <v>45.136604774535805</v>
      </c>
      <c r="AG16" s="44">
        <v>1590</v>
      </c>
      <c r="AH16" s="44">
        <v>536.26</v>
      </c>
      <c r="AI16" s="141">
        <f t="shared" si="0"/>
        <v>33.727044025157234</v>
      </c>
      <c r="AJ16" s="44">
        <v>1350</v>
      </c>
      <c r="AK16" s="44">
        <v>409.78</v>
      </c>
      <c r="AL16" s="148">
        <f t="shared" si="1"/>
        <v>30.354074074074074</v>
      </c>
      <c r="AM16" s="219"/>
      <c r="AN16" s="144">
        <v>18</v>
      </c>
      <c r="AO16" s="248">
        <v>542.192316423183</v>
      </c>
      <c r="AP16" s="45">
        <f t="shared" si="15"/>
        <v>30.121795356843499</v>
      </c>
      <c r="AQ16" s="140">
        <v>43.4</v>
      </c>
      <c r="AR16" s="249">
        <v>1575.57354372551</v>
      </c>
      <c r="AS16" s="171">
        <f t="shared" si="16"/>
        <v>36.303537873859682</v>
      </c>
      <c r="AT16" s="219"/>
      <c r="AU16" s="144">
        <v>21.8</v>
      </c>
      <c r="AV16" s="32">
        <v>267.65565182541297</v>
      </c>
      <c r="AW16" s="45">
        <f t="shared" si="2"/>
        <v>12.277782193826283</v>
      </c>
      <c r="AX16" s="32">
        <v>42</v>
      </c>
      <c r="AY16" s="253">
        <v>1713.16789891389</v>
      </c>
      <c r="AZ16" s="171">
        <f t="shared" si="17"/>
        <v>40.789711878902139</v>
      </c>
      <c r="BA16" s="219"/>
      <c r="BB16" s="144">
        <v>26</v>
      </c>
      <c r="BC16" s="167">
        <v>1413.5226325875899</v>
      </c>
      <c r="BD16" s="45">
        <f t="shared" si="3"/>
        <v>54.366255099522689</v>
      </c>
      <c r="BE16" s="44">
        <v>48.8</v>
      </c>
      <c r="BF16" s="167">
        <v>2057.34</v>
      </c>
      <c r="BG16" s="171">
        <f t="shared" si="18"/>
        <v>42.158606557377055</v>
      </c>
      <c r="BH16" s="219"/>
      <c r="BI16" s="44">
        <v>1342</v>
      </c>
      <c r="BJ16" s="248">
        <v>8599.3623229341592</v>
      </c>
      <c r="BK16" s="202">
        <f t="shared" si="19"/>
        <v>6.4078705834084646</v>
      </c>
      <c r="BL16" s="219"/>
      <c r="BM16" s="144">
        <v>18</v>
      </c>
      <c r="BN16" s="44">
        <v>193.28</v>
      </c>
      <c r="BO16" s="261">
        <f t="shared" si="20"/>
        <v>10.737777777777778</v>
      </c>
      <c r="BP16" s="144">
        <v>24</v>
      </c>
      <c r="BQ16" s="44">
        <v>311.62</v>
      </c>
      <c r="BR16" s="171">
        <f t="shared" si="21"/>
        <v>12.984166666666667</v>
      </c>
      <c r="BS16" s="144">
        <v>3</v>
      </c>
      <c r="BT16" s="44">
        <v>37.617452437692698</v>
      </c>
      <c r="BU16" s="171">
        <f t="shared" si="22"/>
        <v>12.539150812564232</v>
      </c>
      <c r="BV16" s="144">
        <v>46</v>
      </c>
      <c r="BW16" s="44">
        <v>591</v>
      </c>
      <c r="BX16" s="171">
        <f t="shared" si="23"/>
        <v>12.847826086956522</v>
      </c>
      <c r="BY16" s="263">
        <v>17</v>
      </c>
      <c r="BZ16" s="256">
        <v>218.93</v>
      </c>
      <c r="CA16" s="171">
        <f t="shared" si="24"/>
        <v>12.878235294117648</v>
      </c>
      <c r="CB16" s="32">
        <v>25</v>
      </c>
      <c r="CC16" s="44">
        <v>337.46</v>
      </c>
      <c r="CD16" s="171">
        <f t="shared" si="25"/>
        <v>13.498399999999998</v>
      </c>
      <c r="CE16" s="219"/>
      <c r="CF16" s="264">
        <v>1.6</v>
      </c>
      <c r="CG16" s="265">
        <v>22</v>
      </c>
      <c r="CH16" s="208">
        <f t="shared" si="26"/>
        <v>13.75</v>
      </c>
      <c r="CI16" s="32">
        <v>44.6</v>
      </c>
      <c r="CJ16" s="44">
        <v>366.78</v>
      </c>
      <c r="CK16" s="45">
        <f t="shared" si="27"/>
        <v>8.2237668161434971</v>
      </c>
      <c r="CL16" s="44">
        <v>45.56</v>
      </c>
      <c r="CM16" s="171">
        <f t="shared" si="28"/>
        <v>0.98614718614718611</v>
      </c>
      <c r="CN16" s="219"/>
      <c r="CO16" s="220">
        <v>4.4000000000000004</v>
      </c>
      <c r="CP16" s="221">
        <v>68.2</v>
      </c>
      <c r="CQ16" s="268">
        <f t="shared" si="29"/>
        <v>15.5</v>
      </c>
      <c r="CR16" s="44">
        <v>37</v>
      </c>
      <c r="CS16" s="179">
        <v>364.72</v>
      </c>
      <c r="CT16" s="45">
        <f t="shared" si="30"/>
        <v>9.8572972972972988</v>
      </c>
      <c r="CU16" s="44">
        <v>59.88</v>
      </c>
      <c r="CV16" s="171">
        <f t="shared" si="4"/>
        <v>1.6183783783783785</v>
      </c>
      <c r="CW16" s="219"/>
      <c r="CX16" s="144">
        <v>7</v>
      </c>
      <c r="CY16" s="44">
        <v>109.4</v>
      </c>
      <c r="CZ16" s="45">
        <f t="shared" si="5"/>
        <v>15.62857142857143</v>
      </c>
      <c r="DA16" s="32">
        <v>42</v>
      </c>
      <c r="DB16" s="44">
        <v>353.01</v>
      </c>
      <c r="DC16" s="45">
        <f t="shared" si="31"/>
        <v>8.4049999999999994</v>
      </c>
      <c r="DD16" s="44">
        <v>72.05</v>
      </c>
      <c r="DE16" s="171">
        <f t="shared" si="32"/>
        <v>1.4704081632653061</v>
      </c>
      <c r="DF16" s="219"/>
      <c r="DG16" s="144">
        <v>17.8</v>
      </c>
      <c r="DH16" s="44">
        <v>539.04999999999995</v>
      </c>
      <c r="DI16" s="45">
        <f t="shared" si="33"/>
        <v>30.283707865168534</v>
      </c>
      <c r="DJ16" s="44">
        <v>30</v>
      </c>
      <c r="DK16" s="44">
        <v>295.26</v>
      </c>
      <c r="DL16" s="45">
        <f t="shared" si="34"/>
        <v>9.8420000000000005</v>
      </c>
      <c r="DM16" s="44">
        <v>37.020000000000003</v>
      </c>
      <c r="DN16" s="171">
        <f t="shared" si="35"/>
        <v>0.77447698744769888</v>
      </c>
      <c r="DO16" s="219"/>
      <c r="DP16" s="144"/>
      <c r="DQ16" s="44"/>
      <c r="DR16" s="45" t="e">
        <f t="shared" si="36"/>
        <v>#DIV/0!</v>
      </c>
      <c r="DS16" s="44"/>
      <c r="DT16" s="44"/>
      <c r="DU16" s="45" t="e">
        <f t="shared" si="37"/>
        <v>#DIV/0!</v>
      </c>
      <c r="DV16" s="44"/>
      <c r="DW16" s="171" t="e">
        <f t="shared" si="38"/>
        <v>#DIV/0!</v>
      </c>
    </row>
    <row r="17" spans="1:127" ht="13.95" customHeight="1">
      <c r="A17" s="12">
        <v>12</v>
      </c>
      <c r="B17" s="144">
        <v>587.4</v>
      </c>
      <c r="C17" s="167">
        <v>11868.41</v>
      </c>
      <c r="D17" s="45">
        <f t="shared" si="6"/>
        <v>20.204988083077971</v>
      </c>
      <c r="E17" s="44">
        <v>543</v>
      </c>
      <c r="F17" s="44"/>
      <c r="G17" s="171">
        <f t="shared" si="7"/>
        <v>0</v>
      </c>
      <c r="H17" s="219"/>
      <c r="I17" s="144">
        <v>60</v>
      </c>
      <c r="J17" s="167">
        <v>2379.7409702698501</v>
      </c>
      <c r="K17" s="45">
        <f t="shared" si="8"/>
        <v>39.662349504497499</v>
      </c>
      <c r="L17" s="240">
        <v>6549.21743474504</v>
      </c>
      <c r="M17" s="167">
        <v>16.690156561531701</v>
      </c>
      <c r="N17" s="45">
        <f t="shared" si="9"/>
        <v>2.5484199796126398E-3</v>
      </c>
      <c r="O17" s="44">
        <v>649.86</v>
      </c>
      <c r="P17" s="171">
        <f t="shared" si="10"/>
        <v>9.83263156971729E-2</v>
      </c>
      <c r="Q17" s="219"/>
      <c r="R17" s="144">
        <v>52.4</v>
      </c>
      <c r="S17" s="44">
        <v>2305.71</v>
      </c>
      <c r="T17" s="45">
        <f t="shared" si="11"/>
        <v>44.002099236641222</v>
      </c>
      <c r="U17" s="219"/>
      <c r="V17" s="44">
        <v>192</v>
      </c>
      <c r="W17" s="44">
        <v>2225.38</v>
      </c>
      <c r="X17" s="45">
        <f t="shared" si="12"/>
        <v>11.590520833333334</v>
      </c>
      <c r="Y17" s="219"/>
      <c r="Z17" s="44">
        <v>14</v>
      </c>
      <c r="AA17" s="44">
        <v>450.17</v>
      </c>
      <c r="AB17" s="171">
        <f t="shared" si="13"/>
        <v>32.155000000000001</v>
      </c>
      <c r="AC17" s="219"/>
      <c r="AD17" s="144">
        <v>754</v>
      </c>
      <c r="AE17" s="44">
        <v>320.70999999999998</v>
      </c>
      <c r="AF17" s="141">
        <f t="shared" si="14"/>
        <v>42.534482758620683</v>
      </c>
      <c r="AG17" s="44">
        <v>1696</v>
      </c>
      <c r="AH17" s="44">
        <v>575.91</v>
      </c>
      <c r="AI17" s="141">
        <f t="shared" si="0"/>
        <v>33.956957547169807</v>
      </c>
      <c r="AJ17" s="44">
        <v>1440</v>
      </c>
      <c r="AK17" s="44">
        <v>471.44</v>
      </c>
      <c r="AL17" s="148">
        <f t="shared" si="1"/>
        <v>32.738888888888887</v>
      </c>
      <c r="AM17" s="219"/>
      <c r="AN17" s="144">
        <v>28</v>
      </c>
      <c r="AO17" s="248">
        <v>926.40142590478501</v>
      </c>
      <c r="AP17" s="45">
        <f t="shared" si="15"/>
        <v>33.085765210885178</v>
      </c>
      <c r="AQ17" s="140">
        <v>42.2</v>
      </c>
      <c r="AR17" s="249">
        <v>1593.03608553902</v>
      </c>
      <c r="AS17" s="171">
        <f t="shared" si="16"/>
        <v>37.749670273436486</v>
      </c>
      <c r="AT17" s="219"/>
      <c r="AU17" s="144">
        <v>24.8</v>
      </c>
      <c r="AV17" s="32">
        <v>713.58376853877996</v>
      </c>
      <c r="AW17" s="45">
        <f t="shared" si="2"/>
        <v>28.773539053983061</v>
      </c>
      <c r="AX17" s="32">
        <v>41</v>
      </c>
      <c r="AY17" s="253">
        <v>1131.2771751530399</v>
      </c>
      <c r="AZ17" s="171">
        <f t="shared" si="17"/>
        <v>27.592126223244875</v>
      </c>
      <c r="BA17" s="219"/>
      <c r="BB17" s="144">
        <v>23</v>
      </c>
      <c r="BC17" s="167">
        <v>1045.4265330589101</v>
      </c>
      <c r="BD17" s="45">
        <f t="shared" si="3"/>
        <v>45.453327524300441</v>
      </c>
      <c r="BE17" s="44">
        <v>44.6</v>
      </c>
      <c r="BF17" s="167">
        <v>2011.93</v>
      </c>
      <c r="BG17" s="171">
        <f t="shared" si="18"/>
        <v>45.110538116591925</v>
      </c>
      <c r="BH17" s="219"/>
      <c r="BI17" s="44">
        <v>1421</v>
      </c>
      <c r="BJ17" s="248">
        <v>9403.3380744194092</v>
      </c>
      <c r="BK17" s="202">
        <f t="shared" si="19"/>
        <v>6.6174089193662278</v>
      </c>
      <c r="BL17" s="219"/>
      <c r="BM17" s="144">
        <v>20</v>
      </c>
      <c r="BN17" s="44">
        <v>255</v>
      </c>
      <c r="BO17" s="261">
        <f t="shared" si="20"/>
        <v>12.75</v>
      </c>
      <c r="BP17" s="144">
        <v>22</v>
      </c>
      <c r="BQ17" s="44">
        <v>260</v>
      </c>
      <c r="BR17" s="171">
        <f t="shared" si="21"/>
        <v>11.818181818181818</v>
      </c>
      <c r="BS17" s="144">
        <v>6</v>
      </c>
      <c r="BT17" s="44">
        <v>78</v>
      </c>
      <c r="BU17" s="171">
        <f t="shared" si="22"/>
        <v>13</v>
      </c>
      <c r="BV17" s="144">
        <v>45</v>
      </c>
      <c r="BW17" s="44">
        <v>545</v>
      </c>
      <c r="BX17" s="171">
        <f t="shared" si="23"/>
        <v>12.111111111111111</v>
      </c>
      <c r="BY17" s="263">
        <v>11</v>
      </c>
      <c r="BZ17" s="256">
        <v>136</v>
      </c>
      <c r="CA17" s="171">
        <f t="shared" si="24"/>
        <v>12.363636363636363</v>
      </c>
      <c r="CB17" s="32">
        <v>24</v>
      </c>
      <c r="CC17" s="44">
        <v>307</v>
      </c>
      <c r="CD17" s="171">
        <f t="shared" si="25"/>
        <v>12.791666666666666</v>
      </c>
      <c r="CE17" s="219"/>
      <c r="CF17" s="264">
        <v>1.6</v>
      </c>
      <c r="CG17" s="265">
        <v>24</v>
      </c>
      <c r="CH17" s="208">
        <f t="shared" si="26"/>
        <v>15</v>
      </c>
      <c r="CI17" s="32">
        <v>44.6</v>
      </c>
      <c r="CJ17" s="44">
        <v>342.36</v>
      </c>
      <c r="CK17" s="45">
        <f t="shared" si="27"/>
        <v>7.6762331838565023</v>
      </c>
      <c r="CL17" s="44">
        <v>51.82</v>
      </c>
      <c r="CM17" s="171">
        <f t="shared" si="28"/>
        <v>1.1216450216450216</v>
      </c>
      <c r="CN17" s="219"/>
      <c r="CO17" s="220">
        <v>5.6</v>
      </c>
      <c r="CP17" s="221">
        <v>86.8</v>
      </c>
      <c r="CQ17" s="268">
        <f t="shared" si="29"/>
        <v>15.5</v>
      </c>
      <c r="CR17" s="44">
        <v>36</v>
      </c>
      <c r="CS17" s="179">
        <v>359.78</v>
      </c>
      <c r="CT17" s="45">
        <f t="shared" si="30"/>
        <v>9.9938888888888879</v>
      </c>
      <c r="CU17" s="44">
        <v>59.88</v>
      </c>
      <c r="CV17" s="171">
        <f t="shared" si="4"/>
        <v>1.6633333333333333</v>
      </c>
      <c r="CW17" s="219"/>
      <c r="CX17" s="144">
        <v>5.4</v>
      </c>
      <c r="CY17" s="44">
        <v>81.48</v>
      </c>
      <c r="CZ17" s="45">
        <f t="shared" si="5"/>
        <v>15.088888888888889</v>
      </c>
      <c r="DA17" s="32">
        <v>42</v>
      </c>
      <c r="DB17" s="44">
        <v>403.7</v>
      </c>
      <c r="DC17" s="45">
        <f t="shared" si="31"/>
        <v>9.6119047619047624</v>
      </c>
      <c r="DD17" s="44">
        <v>58.55</v>
      </c>
      <c r="DE17" s="171">
        <f t="shared" si="32"/>
        <v>1.2352320675105486</v>
      </c>
      <c r="DF17" s="219"/>
      <c r="DG17" s="144">
        <v>18.8</v>
      </c>
      <c r="DH17" s="44">
        <v>471.4</v>
      </c>
      <c r="DI17" s="45">
        <f t="shared" si="33"/>
        <v>25.074468085106382</v>
      </c>
      <c r="DJ17" s="44">
        <v>20</v>
      </c>
      <c r="DK17" s="44">
        <v>288.19</v>
      </c>
      <c r="DL17" s="45">
        <f t="shared" si="34"/>
        <v>14.4095</v>
      </c>
      <c r="DM17" s="44">
        <v>31.01</v>
      </c>
      <c r="DN17" s="171">
        <f t="shared" si="35"/>
        <v>0.79922680412371139</v>
      </c>
      <c r="DO17" s="219"/>
      <c r="DP17" s="144"/>
      <c r="DQ17" s="44"/>
      <c r="DR17" s="45" t="e">
        <f t="shared" si="36"/>
        <v>#DIV/0!</v>
      </c>
      <c r="DS17" s="44"/>
      <c r="DT17" s="44"/>
      <c r="DU17" s="45" t="e">
        <f t="shared" si="37"/>
        <v>#DIV/0!</v>
      </c>
      <c r="DV17" s="44"/>
      <c r="DW17" s="171" t="e">
        <f t="shared" si="38"/>
        <v>#DIV/0!</v>
      </c>
    </row>
    <row r="18" spans="1:127" ht="13.95" customHeight="1">
      <c r="A18" s="12">
        <v>13</v>
      </c>
      <c r="B18" s="144">
        <v>574.79999999999995</v>
      </c>
      <c r="C18" s="235">
        <v>11674.67</v>
      </c>
      <c r="D18" s="45">
        <f t="shared" si="6"/>
        <v>20.310838552540016</v>
      </c>
      <c r="E18" s="44">
        <v>532</v>
      </c>
      <c r="F18" s="44">
        <v>1833.55</v>
      </c>
      <c r="G18" s="171">
        <f t="shared" si="7"/>
        <v>3.4465225563909772</v>
      </c>
      <c r="H18" s="219"/>
      <c r="I18" s="144">
        <v>62</v>
      </c>
      <c r="J18" s="167">
        <v>2324.3163610853599</v>
      </c>
      <c r="K18" s="45">
        <f t="shared" si="8"/>
        <v>37.488973565892898</v>
      </c>
      <c r="L18" s="240">
        <v>6951.1599133295103</v>
      </c>
      <c r="M18" s="167">
        <v>25.745036716035202</v>
      </c>
      <c r="N18" s="45">
        <f t="shared" si="9"/>
        <v>3.7037037037037004E-3</v>
      </c>
      <c r="O18" s="44"/>
      <c r="P18" s="171">
        <f t="shared" si="10"/>
        <v>0</v>
      </c>
      <c r="Q18" s="219"/>
      <c r="R18" s="144">
        <v>49.4</v>
      </c>
      <c r="S18" s="44">
        <v>1191.56</v>
      </c>
      <c r="T18" s="45">
        <f t="shared" si="11"/>
        <v>24.120647773279352</v>
      </c>
      <c r="U18" s="219"/>
      <c r="V18" s="44">
        <v>192</v>
      </c>
      <c r="W18" s="44">
        <v>2101.5700000000002</v>
      </c>
      <c r="X18" s="45">
        <f t="shared" si="12"/>
        <v>10.945677083333335</v>
      </c>
      <c r="Y18" s="219"/>
      <c r="Z18" s="44">
        <v>14</v>
      </c>
      <c r="AA18" s="44">
        <v>448.47</v>
      </c>
      <c r="AB18" s="171">
        <f t="shared" si="13"/>
        <v>32.033571428571427</v>
      </c>
      <c r="AC18" s="219"/>
      <c r="AD18" s="144">
        <v>754</v>
      </c>
      <c r="AE18" s="44">
        <v>309.14999999999998</v>
      </c>
      <c r="AF18" s="141">
        <f t="shared" si="14"/>
        <v>41.00132625994695</v>
      </c>
      <c r="AG18" s="44">
        <v>1590</v>
      </c>
      <c r="AH18" s="44">
        <v>522.67999999999995</v>
      </c>
      <c r="AI18" s="141">
        <f t="shared" si="0"/>
        <v>32.872955974842768</v>
      </c>
      <c r="AJ18" s="44">
        <v>1350</v>
      </c>
      <c r="AK18" s="44">
        <v>413.55</v>
      </c>
      <c r="AL18" s="148">
        <f t="shared" si="1"/>
        <v>30.633333333333333</v>
      </c>
      <c r="AM18" s="219"/>
      <c r="AN18" s="144">
        <v>26.2</v>
      </c>
      <c r="AO18" s="248">
        <v>853.54033004038502</v>
      </c>
      <c r="AP18" s="45">
        <f t="shared" si="15"/>
        <v>32.577875192381107</v>
      </c>
      <c r="AQ18" s="140">
        <v>41</v>
      </c>
      <c r="AR18" s="249">
        <v>1763.0047098099999</v>
      </c>
      <c r="AS18" s="171">
        <f t="shared" si="16"/>
        <v>43.000114873414631</v>
      </c>
      <c r="AT18" s="219"/>
      <c r="AU18" s="144">
        <v>15.4</v>
      </c>
      <c r="AV18" s="32">
        <v>693.41712644030599</v>
      </c>
      <c r="AW18" s="45">
        <f t="shared" si="2"/>
        <v>45.027086132487398</v>
      </c>
      <c r="AX18" s="32">
        <v>41.4</v>
      </c>
      <c r="AY18" s="253">
        <v>1805.22189886003</v>
      </c>
      <c r="AZ18" s="171">
        <f t="shared" si="17"/>
        <v>43.604393692271259</v>
      </c>
      <c r="BA18" s="219"/>
      <c r="BB18" s="144">
        <v>21.8</v>
      </c>
      <c r="BC18" s="44">
        <v>980.79107906214995</v>
      </c>
      <c r="BD18" s="45">
        <f t="shared" si="3"/>
        <v>44.990416470740819</v>
      </c>
      <c r="BE18" s="44">
        <v>43</v>
      </c>
      <c r="BF18" s="167">
        <v>1984.03</v>
      </c>
      <c r="BG18" s="171">
        <f t="shared" si="18"/>
        <v>46.140232558139537</v>
      </c>
      <c r="BH18" s="219"/>
      <c r="BI18" s="44">
        <v>1455</v>
      </c>
      <c r="BJ18" s="248">
        <v>9198.0746279420691</v>
      </c>
      <c r="BK18" s="202">
        <f t="shared" si="19"/>
        <v>6.3217007752179173</v>
      </c>
      <c r="BL18" s="219"/>
      <c r="BM18" s="144">
        <v>18</v>
      </c>
      <c r="BN18" s="44">
        <v>205.32</v>
      </c>
      <c r="BO18" s="261">
        <f t="shared" si="20"/>
        <v>11.406666666666666</v>
      </c>
      <c r="BP18" s="144">
        <v>22</v>
      </c>
      <c r="BQ18" s="44">
        <v>288</v>
      </c>
      <c r="BR18" s="171">
        <f t="shared" si="21"/>
        <v>13.090909090909092</v>
      </c>
      <c r="BS18" s="144">
        <v>3</v>
      </c>
      <c r="BT18" s="44">
        <v>35.998314268554097</v>
      </c>
      <c r="BU18" s="171">
        <f t="shared" si="22"/>
        <v>11.999438089518032</v>
      </c>
      <c r="BV18" s="144">
        <v>40</v>
      </c>
      <c r="BW18" s="44">
        <v>495</v>
      </c>
      <c r="BX18" s="171">
        <f t="shared" si="23"/>
        <v>12.375</v>
      </c>
      <c r="BY18" s="263">
        <v>14</v>
      </c>
      <c r="BZ18" s="256">
        <v>184.07</v>
      </c>
      <c r="CA18" s="171">
        <f t="shared" si="24"/>
        <v>13.147857142857143</v>
      </c>
      <c r="CB18" s="32">
        <v>24</v>
      </c>
      <c r="CC18" s="44">
        <v>306</v>
      </c>
      <c r="CD18" s="171">
        <f t="shared" si="25"/>
        <v>12.75</v>
      </c>
      <c r="CE18" s="219"/>
      <c r="CF18" s="264">
        <v>1.6</v>
      </c>
      <c r="CG18" s="265">
        <v>21</v>
      </c>
      <c r="CH18" s="208">
        <f t="shared" si="26"/>
        <v>13.125</v>
      </c>
      <c r="CI18" s="32">
        <v>44.6</v>
      </c>
      <c r="CJ18" s="44">
        <v>356.98</v>
      </c>
      <c r="CK18" s="45">
        <f t="shared" si="27"/>
        <v>8.0040358744394613</v>
      </c>
      <c r="CL18" s="44">
        <v>45.56</v>
      </c>
      <c r="CM18" s="171">
        <f t="shared" si="28"/>
        <v>0.98614718614718611</v>
      </c>
      <c r="CN18" s="219"/>
      <c r="CO18" s="220">
        <v>1.4</v>
      </c>
      <c r="CP18" s="221">
        <v>21</v>
      </c>
      <c r="CQ18" s="268">
        <f t="shared" si="29"/>
        <v>15.000000000000002</v>
      </c>
      <c r="CR18" s="44">
        <v>36</v>
      </c>
      <c r="CS18" s="179">
        <v>355.55</v>
      </c>
      <c r="CT18" s="45">
        <f t="shared" si="30"/>
        <v>9.87638888888889</v>
      </c>
      <c r="CU18" s="44">
        <v>59.88</v>
      </c>
      <c r="CV18" s="171">
        <f t="shared" si="4"/>
        <v>1.6633333333333333</v>
      </c>
      <c r="CW18" s="219"/>
      <c r="CX18" s="144">
        <v>3</v>
      </c>
      <c r="CY18" s="44">
        <v>49.27</v>
      </c>
      <c r="CZ18" s="45">
        <f t="shared" si="5"/>
        <v>16.423333333333336</v>
      </c>
      <c r="DA18" s="32">
        <v>42</v>
      </c>
      <c r="DB18" s="44">
        <v>441.78</v>
      </c>
      <c r="DC18" s="45">
        <f t="shared" si="31"/>
        <v>10.518571428571429</v>
      </c>
      <c r="DD18" s="44">
        <v>95.05</v>
      </c>
      <c r="DE18" s="171">
        <f t="shared" si="32"/>
        <v>2.112222222222222</v>
      </c>
      <c r="DF18" s="219"/>
      <c r="DG18" s="144">
        <v>17.2</v>
      </c>
      <c r="DH18" s="44">
        <v>342.16</v>
      </c>
      <c r="DI18" s="45">
        <f t="shared" si="33"/>
        <v>19.893023255813954</v>
      </c>
      <c r="DJ18" s="44">
        <v>30</v>
      </c>
      <c r="DK18" s="44">
        <v>288.06</v>
      </c>
      <c r="DL18" s="45">
        <f t="shared" si="34"/>
        <v>9.6020000000000003</v>
      </c>
      <c r="DM18" s="44">
        <v>32.99</v>
      </c>
      <c r="DN18" s="171">
        <f t="shared" si="35"/>
        <v>0.69894067796610171</v>
      </c>
      <c r="DO18" s="219"/>
      <c r="DP18" s="144"/>
      <c r="DQ18" s="44"/>
      <c r="DR18" s="45" t="e">
        <f t="shared" si="36"/>
        <v>#DIV/0!</v>
      </c>
      <c r="DS18" s="44"/>
      <c r="DT18" s="44"/>
      <c r="DU18" s="45" t="e">
        <f t="shared" si="37"/>
        <v>#DIV/0!</v>
      </c>
      <c r="DV18" s="44"/>
      <c r="DW18" s="171" t="e">
        <f t="shared" si="38"/>
        <v>#DIV/0!</v>
      </c>
    </row>
    <row r="19" spans="1:127" ht="13.95" customHeight="1">
      <c r="A19" s="12">
        <v>14</v>
      </c>
      <c r="B19" s="144">
        <v>508</v>
      </c>
      <c r="C19" s="235">
        <v>11811.66</v>
      </c>
      <c r="D19" s="45">
        <f t="shared" si="6"/>
        <v>23.251299212598425</v>
      </c>
      <c r="E19" s="44">
        <v>501</v>
      </c>
      <c r="F19" s="44"/>
      <c r="G19" s="171">
        <f t="shared" si="7"/>
        <v>0</v>
      </c>
      <c r="H19" s="219"/>
      <c r="I19" s="144">
        <v>62.8</v>
      </c>
      <c r="J19" s="167">
        <v>2716.6374829950901</v>
      </c>
      <c r="K19" s="45">
        <f t="shared" si="8"/>
        <v>43.258558646418635</v>
      </c>
      <c r="L19" s="44">
        <v>6786.9548603646499</v>
      </c>
      <c r="M19" s="167">
        <v>26.408384670679599</v>
      </c>
      <c r="N19" s="45">
        <f t="shared" si="9"/>
        <v>3.8910505836575915E-3</v>
      </c>
      <c r="O19" s="241"/>
      <c r="P19" s="171">
        <f t="shared" si="10"/>
        <v>0</v>
      </c>
      <c r="Q19" s="219"/>
      <c r="R19" s="144">
        <v>33</v>
      </c>
      <c r="S19" s="44">
        <v>1196.92</v>
      </c>
      <c r="T19" s="45">
        <f t="shared" si="11"/>
        <v>36.270303030303033</v>
      </c>
      <c r="U19" s="219"/>
      <c r="V19" s="44">
        <v>192</v>
      </c>
      <c r="W19" s="44">
        <v>2110.41</v>
      </c>
      <c r="X19" s="45">
        <f t="shared" si="12"/>
        <v>10.991718749999999</v>
      </c>
      <c r="Y19" s="219"/>
      <c r="Z19" s="44">
        <v>12</v>
      </c>
      <c r="AA19" s="44">
        <v>321.68</v>
      </c>
      <c r="AB19" s="171">
        <f t="shared" si="13"/>
        <v>26.806666666666668</v>
      </c>
      <c r="AC19" s="219"/>
      <c r="AD19" s="144">
        <v>812</v>
      </c>
      <c r="AE19" s="44">
        <v>293.94</v>
      </c>
      <c r="AF19" s="141">
        <f t="shared" si="14"/>
        <v>36.199507389162562</v>
      </c>
      <c r="AG19" s="44">
        <v>1590</v>
      </c>
      <c r="AH19" s="44">
        <v>520.41</v>
      </c>
      <c r="AI19" s="141">
        <f t="shared" si="0"/>
        <v>32.730188679245281</v>
      </c>
      <c r="AJ19" s="44">
        <v>1350</v>
      </c>
      <c r="AK19" s="44">
        <v>417.7</v>
      </c>
      <c r="AL19" s="148">
        <f t="shared" si="1"/>
        <v>30.94074074074074</v>
      </c>
      <c r="AM19" s="219"/>
      <c r="AN19" s="144">
        <v>21.2</v>
      </c>
      <c r="AO19" s="248">
        <v>729.60510368082601</v>
      </c>
      <c r="AP19" s="45">
        <f t="shared" si="15"/>
        <v>34.415335079284247</v>
      </c>
      <c r="AQ19" s="140">
        <v>41.4</v>
      </c>
      <c r="AR19" s="249">
        <v>1495.09764341709</v>
      </c>
      <c r="AS19" s="171">
        <f t="shared" si="16"/>
        <v>36.113469647755799</v>
      </c>
      <c r="AT19" s="219"/>
      <c r="AU19" s="144">
        <v>12.2</v>
      </c>
      <c r="AV19" s="32">
        <v>627.97920007519804</v>
      </c>
      <c r="AW19" s="45">
        <f t="shared" si="2"/>
        <v>51.473704924196561</v>
      </c>
      <c r="AX19" s="32">
        <v>42.6</v>
      </c>
      <c r="AY19" s="253">
        <v>1812.3437177615899</v>
      </c>
      <c r="AZ19" s="171">
        <f t="shared" si="17"/>
        <v>42.543279759661736</v>
      </c>
      <c r="BA19" s="219"/>
      <c r="BB19" s="144">
        <v>13.8</v>
      </c>
      <c r="BC19" s="44">
        <v>606.49856164640096</v>
      </c>
      <c r="BD19" s="45">
        <f t="shared" si="3"/>
        <v>43.949171133797165</v>
      </c>
      <c r="BE19" s="44">
        <v>42.8</v>
      </c>
      <c r="BF19" s="167">
        <v>2398.91</v>
      </c>
      <c r="BG19" s="171">
        <f t="shared" si="18"/>
        <v>56.049299065420563</v>
      </c>
      <c r="BH19" s="219"/>
      <c r="BI19" s="44">
        <v>1355</v>
      </c>
      <c r="BJ19" s="256">
        <v>9058.3540846329397</v>
      </c>
      <c r="BK19" s="202">
        <f t="shared" si="19"/>
        <v>6.6851321657807672</v>
      </c>
      <c r="BL19" s="219"/>
      <c r="BM19" s="144">
        <v>18</v>
      </c>
      <c r="BN19" s="44">
        <v>216.16</v>
      </c>
      <c r="BO19" s="261">
        <f t="shared" si="20"/>
        <v>12.008888888888889</v>
      </c>
      <c r="BP19" s="144">
        <v>22</v>
      </c>
      <c r="BQ19" s="44">
        <v>286</v>
      </c>
      <c r="BR19" s="171">
        <f t="shared" si="21"/>
        <v>13</v>
      </c>
      <c r="BS19" s="144">
        <v>2</v>
      </c>
      <c r="BT19" s="44">
        <v>27.3829345518979</v>
      </c>
      <c r="BU19" s="171">
        <f t="shared" si="22"/>
        <v>13.69146727594895</v>
      </c>
      <c r="BV19" s="144">
        <v>38</v>
      </c>
      <c r="BW19" s="44">
        <v>482</v>
      </c>
      <c r="BX19" s="171">
        <f t="shared" si="23"/>
        <v>12.684210526315789</v>
      </c>
      <c r="BY19" s="263">
        <v>11</v>
      </c>
      <c r="BZ19" s="256">
        <v>143</v>
      </c>
      <c r="CA19" s="171">
        <f t="shared" si="24"/>
        <v>13</v>
      </c>
      <c r="CB19" s="32">
        <v>25</v>
      </c>
      <c r="CC19" s="44">
        <v>339.5</v>
      </c>
      <c r="CD19" s="171">
        <f t="shared" si="25"/>
        <v>13.58</v>
      </c>
      <c r="CE19" s="219"/>
      <c r="CF19" s="264">
        <v>0</v>
      </c>
      <c r="CG19" s="265">
        <v>0</v>
      </c>
      <c r="CH19" s="208" t="e">
        <f t="shared" si="26"/>
        <v>#DIV/0!</v>
      </c>
      <c r="CI19" s="32">
        <v>4</v>
      </c>
      <c r="CJ19" s="44">
        <v>35.47</v>
      </c>
      <c r="CK19" s="45">
        <f t="shared" si="27"/>
        <v>8.8674999999999997</v>
      </c>
      <c r="CL19" s="44">
        <v>16.52</v>
      </c>
      <c r="CM19" s="171">
        <f t="shared" si="28"/>
        <v>4.13</v>
      </c>
      <c r="CN19" s="219"/>
      <c r="CO19" s="220">
        <v>1</v>
      </c>
      <c r="CP19" s="221">
        <v>15</v>
      </c>
      <c r="CQ19" s="268">
        <f t="shared" si="29"/>
        <v>15</v>
      </c>
      <c r="CR19" s="44">
        <v>28.2</v>
      </c>
      <c r="CS19" s="179">
        <v>285.61</v>
      </c>
      <c r="CT19" s="45">
        <f t="shared" si="30"/>
        <v>10.128014184397164</v>
      </c>
      <c r="CU19" s="44">
        <v>51</v>
      </c>
      <c r="CV19" s="171">
        <f t="shared" si="4"/>
        <v>1.8085106382978724</v>
      </c>
      <c r="CW19" s="219"/>
      <c r="CX19" s="144">
        <v>0</v>
      </c>
      <c r="CY19" s="44"/>
      <c r="CZ19" s="45" t="e">
        <f t="shared" si="5"/>
        <v>#DIV/0!</v>
      </c>
      <c r="DA19" s="32">
        <v>0</v>
      </c>
      <c r="DB19" s="44"/>
      <c r="DC19" s="45" t="e">
        <f t="shared" si="31"/>
        <v>#DIV/0!</v>
      </c>
      <c r="DD19" s="44"/>
      <c r="DE19" s="171" t="e">
        <f t="shared" si="32"/>
        <v>#DIV/0!</v>
      </c>
      <c r="DF19" s="219"/>
      <c r="DG19" s="144">
        <v>16</v>
      </c>
      <c r="DH19" s="44">
        <v>381.09</v>
      </c>
      <c r="DI19" s="45">
        <f t="shared" si="33"/>
        <v>23.818124999999998</v>
      </c>
      <c r="DJ19" s="44">
        <v>20</v>
      </c>
      <c r="DK19" s="44">
        <v>287.3</v>
      </c>
      <c r="DL19" s="45">
        <f t="shared" si="34"/>
        <v>14.365</v>
      </c>
      <c r="DM19" s="44">
        <v>31.94</v>
      </c>
      <c r="DN19" s="171">
        <f t="shared" si="35"/>
        <v>0.88722222222222225</v>
      </c>
      <c r="DO19" s="219"/>
      <c r="DP19" s="144"/>
      <c r="DQ19" s="44"/>
      <c r="DR19" s="45" t="e">
        <f t="shared" si="36"/>
        <v>#DIV/0!</v>
      </c>
      <c r="DS19" s="44"/>
      <c r="DT19" s="44"/>
      <c r="DU19" s="45" t="e">
        <f t="shared" si="37"/>
        <v>#DIV/0!</v>
      </c>
      <c r="DV19" s="44"/>
      <c r="DW19" s="171" t="e">
        <f t="shared" si="38"/>
        <v>#DIV/0!</v>
      </c>
    </row>
    <row r="20" spans="1:127" ht="13.95" customHeight="1">
      <c r="A20" s="12">
        <v>15</v>
      </c>
      <c r="B20" s="144">
        <v>507.2</v>
      </c>
      <c r="C20" s="235">
        <v>11655.24</v>
      </c>
      <c r="D20" s="45">
        <f t="shared" si="6"/>
        <v>22.979574132492115</v>
      </c>
      <c r="E20" s="44">
        <v>470</v>
      </c>
      <c r="F20" s="44"/>
      <c r="G20" s="171">
        <f t="shared" si="7"/>
        <v>0</v>
      </c>
      <c r="H20" s="219"/>
      <c r="I20" s="144">
        <v>37</v>
      </c>
      <c r="J20" s="167">
        <v>1622.3551901302501</v>
      </c>
      <c r="K20" s="45">
        <f t="shared" si="8"/>
        <v>43.847437571087838</v>
      </c>
      <c r="L20" s="44">
        <v>6291.3312185646901</v>
      </c>
      <c r="M20" s="167">
        <v>24.575512572518299</v>
      </c>
      <c r="N20" s="45">
        <f t="shared" si="9"/>
        <v>3.9062499999999965E-3</v>
      </c>
      <c r="O20" s="44"/>
      <c r="P20" s="171">
        <f t="shared" si="10"/>
        <v>0</v>
      </c>
      <c r="Q20" s="219"/>
      <c r="R20" s="144">
        <v>30.8</v>
      </c>
      <c r="S20" s="44">
        <v>1026.57</v>
      </c>
      <c r="T20" s="45">
        <f t="shared" si="11"/>
        <v>33.3301948051948</v>
      </c>
      <c r="U20" s="219"/>
      <c r="V20" s="44">
        <v>172</v>
      </c>
      <c r="W20" s="44">
        <v>2080.4</v>
      </c>
      <c r="X20" s="45">
        <f t="shared" si="12"/>
        <v>12.095348837209302</v>
      </c>
      <c r="Y20" s="219"/>
      <c r="Z20" s="44">
        <v>12</v>
      </c>
      <c r="AA20" s="44">
        <v>419.33</v>
      </c>
      <c r="AB20" s="171">
        <f t="shared" si="13"/>
        <v>34.944166666666668</v>
      </c>
      <c r="AC20" s="219"/>
      <c r="AD20" s="144">
        <v>812</v>
      </c>
      <c r="AE20" s="44">
        <v>279.68</v>
      </c>
      <c r="AF20" s="141">
        <f t="shared" si="14"/>
        <v>34.443349753694577</v>
      </c>
      <c r="AG20" s="44">
        <v>1590</v>
      </c>
      <c r="AH20" s="44">
        <v>490.47</v>
      </c>
      <c r="AI20" s="141">
        <f t="shared" si="0"/>
        <v>30.847169811320757</v>
      </c>
      <c r="AJ20" s="44">
        <v>1350</v>
      </c>
      <c r="AK20" s="44">
        <v>439.14</v>
      </c>
      <c r="AL20" s="148">
        <f t="shared" si="1"/>
        <v>32.528888888888893</v>
      </c>
      <c r="AM20" s="219"/>
      <c r="AN20" s="144">
        <v>21</v>
      </c>
      <c r="AO20" s="248">
        <v>758.47973535445396</v>
      </c>
      <c r="AP20" s="45">
        <f t="shared" si="15"/>
        <v>36.118082635926378</v>
      </c>
      <c r="AQ20" s="140">
        <v>43.6</v>
      </c>
      <c r="AR20" s="249">
        <v>1371.49658935757</v>
      </c>
      <c r="AS20" s="171">
        <f t="shared" si="16"/>
        <v>31.456343792604816</v>
      </c>
      <c r="AT20" s="219"/>
      <c r="AU20" s="144">
        <v>8.8000000000000007</v>
      </c>
      <c r="AV20" s="32">
        <v>710.18712096633499</v>
      </c>
      <c r="AW20" s="45">
        <f t="shared" si="2"/>
        <v>80.703081927992599</v>
      </c>
      <c r="AX20" s="32">
        <v>58.4</v>
      </c>
      <c r="AY20" s="253">
        <v>1853.3130190060201</v>
      </c>
      <c r="AZ20" s="171">
        <f t="shared" si="17"/>
        <v>31.734811969281168</v>
      </c>
      <c r="BA20" s="219"/>
      <c r="BB20" s="144">
        <v>15.4</v>
      </c>
      <c r="BC20" s="44">
        <v>665.70737692290095</v>
      </c>
      <c r="BD20" s="45">
        <f t="shared" ref="BD20:BD36" si="39">+BC20/AU20</f>
        <v>75.648565559420561</v>
      </c>
      <c r="BE20" s="44">
        <v>43.2</v>
      </c>
      <c r="BF20" s="167">
        <v>2177.59</v>
      </c>
      <c r="BG20" s="171">
        <f t="shared" si="18"/>
        <v>50.407175925925927</v>
      </c>
      <c r="BH20" s="219"/>
      <c r="BI20" s="44">
        <v>1355</v>
      </c>
      <c r="BJ20" s="248">
        <v>8789.1130092563308</v>
      </c>
      <c r="BK20" s="202">
        <f t="shared" si="19"/>
        <v>6.4864302651338237</v>
      </c>
      <c r="BL20" s="219"/>
      <c r="BM20" s="144">
        <v>18</v>
      </c>
      <c r="BN20" s="44">
        <v>217.35</v>
      </c>
      <c r="BO20" s="261">
        <f t="shared" si="20"/>
        <v>12.074999999999999</v>
      </c>
      <c r="BP20" s="144">
        <v>25</v>
      </c>
      <c r="BQ20" s="44">
        <v>324</v>
      </c>
      <c r="BR20" s="171">
        <f t="shared" si="21"/>
        <v>12.96</v>
      </c>
      <c r="BS20" s="144">
        <v>2</v>
      </c>
      <c r="BT20" s="44">
        <v>27.8297224701404</v>
      </c>
      <c r="BU20" s="171">
        <f t="shared" si="22"/>
        <v>13.9148612350702</v>
      </c>
      <c r="BV20" s="144">
        <v>37</v>
      </c>
      <c r="BW20" s="44">
        <v>469</v>
      </c>
      <c r="BX20" s="171">
        <f t="shared" si="23"/>
        <v>12.675675675675675</v>
      </c>
      <c r="BY20" s="263">
        <v>11</v>
      </c>
      <c r="BZ20" s="256">
        <v>143.78</v>
      </c>
      <c r="CA20" s="171">
        <f t="shared" si="24"/>
        <v>13.07090909090909</v>
      </c>
      <c r="CB20" s="32">
        <v>21</v>
      </c>
      <c r="CC20" s="44">
        <v>264</v>
      </c>
      <c r="CD20" s="171">
        <f t="shared" si="25"/>
        <v>12.571428571428571</v>
      </c>
      <c r="CE20" s="219"/>
      <c r="CF20" s="264">
        <v>0</v>
      </c>
      <c r="CG20" s="265">
        <v>0</v>
      </c>
      <c r="CH20" s="208" t="e">
        <f t="shared" si="26"/>
        <v>#DIV/0!</v>
      </c>
      <c r="CI20" s="32">
        <v>16</v>
      </c>
      <c r="CJ20" s="44">
        <v>132.59</v>
      </c>
      <c r="CK20" s="45">
        <f t="shared" si="27"/>
        <v>8.2868750000000002</v>
      </c>
      <c r="CL20" s="44">
        <v>22.78</v>
      </c>
      <c r="CM20" s="171">
        <f t="shared" si="28"/>
        <v>1.4237500000000001</v>
      </c>
      <c r="CN20" s="219"/>
      <c r="CO20" s="144">
        <v>1</v>
      </c>
      <c r="CP20" s="44">
        <v>15</v>
      </c>
      <c r="CQ20" s="269">
        <f t="shared" si="29"/>
        <v>15</v>
      </c>
      <c r="CR20" s="44">
        <v>29.8</v>
      </c>
      <c r="CS20" s="179">
        <v>292.45999999999998</v>
      </c>
      <c r="CT20" s="45">
        <f t="shared" si="30"/>
        <v>9.814093959731542</v>
      </c>
      <c r="CU20" s="44">
        <v>42.3</v>
      </c>
      <c r="CV20" s="171">
        <f t="shared" si="4"/>
        <v>1.419463087248322</v>
      </c>
      <c r="CW20" s="219"/>
      <c r="CX20" s="144">
        <v>1</v>
      </c>
      <c r="CY20" s="44">
        <v>19.239999999999998</v>
      </c>
      <c r="CZ20" s="45">
        <f t="shared" si="5"/>
        <v>19.239999999999998</v>
      </c>
      <c r="DA20" s="32">
        <v>40.4</v>
      </c>
      <c r="DB20" s="44">
        <v>417.37</v>
      </c>
      <c r="DC20" s="45">
        <f t="shared" si="31"/>
        <v>10.330940594059406</v>
      </c>
      <c r="DD20" s="44">
        <v>58.55</v>
      </c>
      <c r="DE20" s="171">
        <f t="shared" si="32"/>
        <v>1.4142512077294687</v>
      </c>
      <c r="DF20" s="219"/>
      <c r="DG20" s="144">
        <v>15</v>
      </c>
      <c r="DH20" s="44">
        <v>706.19</v>
      </c>
      <c r="DI20" s="45">
        <f t="shared" si="33"/>
        <v>47.079333333333338</v>
      </c>
      <c r="DJ20" s="44">
        <v>57</v>
      </c>
      <c r="DK20" s="44">
        <v>627.04</v>
      </c>
      <c r="DL20" s="45">
        <f t="shared" si="34"/>
        <v>11.000701754385965</v>
      </c>
      <c r="DM20" s="44">
        <v>40.97</v>
      </c>
      <c r="DN20" s="171">
        <f t="shared" si="35"/>
        <v>0.5690277777777778</v>
      </c>
      <c r="DO20" s="219"/>
      <c r="DP20" s="144"/>
      <c r="DQ20" s="44"/>
      <c r="DR20" s="45" t="e">
        <f t="shared" si="36"/>
        <v>#DIV/0!</v>
      </c>
      <c r="DS20" s="44"/>
      <c r="DT20" s="44"/>
      <c r="DU20" s="45" t="e">
        <f t="shared" si="37"/>
        <v>#DIV/0!</v>
      </c>
      <c r="DV20" s="44"/>
      <c r="DW20" s="171" t="e">
        <f t="shared" si="38"/>
        <v>#DIV/0!</v>
      </c>
    </row>
    <row r="21" spans="1:127" ht="13.95" customHeight="1">
      <c r="A21" s="12">
        <v>16</v>
      </c>
      <c r="B21" s="144">
        <v>502.8</v>
      </c>
      <c r="C21" s="235">
        <v>11132.17</v>
      </c>
      <c r="D21" s="45">
        <f t="shared" si="6"/>
        <v>22.140354017501988</v>
      </c>
      <c r="E21" s="44">
        <v>468</v>
      </c>
      <c r="F21" s="44"/>
      <c r="G21" s="171">
        <f t="shared" si="7"/>
        <v>0</v>
      </c>
      <c r="H21" s="219"/>
      <c r="I21" s="144">
        <v>34</v>
      </c>
      <c r="J21" s="167">
        <v>1543.12117599508</v>
      </c>
      <c r="K21" s="45">
        <f t="shared" si="8"/>
        <v>45.385916941031766</v>
      </c>
      <c r="L21" s="44">
        <v>6020.8129506209998</v>
      </c>
      <c r="M21" s="167">
        <v>21.502903395074998</v>
      </c>
      <c r="N21" s="45">
        <f t="shared" si="9"/>
        <v>3.5714285714285713E-3</v>
      </c>
      <c r="O21" s="44"/>
      <c r="P21" s="171">
        <f t="shared" si="10"/>
        <v>0</v>
      </c>
      <c r="Q21" s="219"/>
      <c r="R21" s="144">
        <v>32</v>
      </c>
      <c r="S21" s="44">
        <v>732.17</v>
      </c>
      <c r="T21" s="45">
        <f t="shared" si="11"/>
        <v>22.880312499999999</v>
      </c>
      <c r="U21" s="219"/>
      <c r="V21" s="44">
        <v>172</v>
      </c>
      <c r="W21" s="44">
        <v>2440.92</v>
      </c>
      <c r="X21" s="45">
        <f t="shared" si="12"/>
        <v>14.19139534883721</v>
      </c>
      <c r="Y21" s="219"/>
      <c r="Z21" s="44">
        <v>12</v>
      </c>
      <c r="AA21" s="44">
        <v>520.57000000000005</v>
      </c>
      <c r="AB21" s="171">
        <f t="shared" si="13"/>
        <v>43.380833333333335</v>
      </c>
      <c r="AC21" s="219"/>
      <c r="AD21" s="144">
        <v>754</v>
      </c>
      <c r="AE21" s="44">
        <v>243.92</v>
      </c>
      <c r="AF21" s="141">
        <f t="shared" si="14"/>
        <v>32.350132625994696</v>
      </c>
      <c r="AG21" s="44">
        <v>1272</v>
      </c>
      <c r="AH21" s="44">
        <v>393.23</v>
      </c>
      <c r="AI21" s="141">
        <f t="shared" si="0"/>
        <v>30.914308176100629</v>
      </c>
      <c r="AJ21" s="44">
        <v>1350</v>
      </c>
      <c r="AK21" s="44">
        <v>434.01</v>
      </c>
      <c r="AL21" s="148">
        <f t="shared" si="1"/>
        <v>32.148888888888891</v>
      </c>
      <c r="AM21" s="219"/>
      <c r="AN21" s="144">
        <v>16.600000000000001</v>
      </c>
      <c r="AO21" s="248">
        <v>649.30582997803901</v>
      </c>
      <c r="AP21" s="45">
        <f t="shared" si="15"/>
        <v>39.114809034821626</v>
      </c>
      <c r="AQ21" s="140">
        <v>48</v>
      </c>
      <c r="AR21" s="249">
        <v>2372.3393321322701</v>
      </c>
      <c r="AS21" s="171">
        <f t="shared" si="16"/>
        <v>49.423736086088958</v>
      </c>
      <c r="AT21" s="219"/>
      <c r="AU21" s="144">
        <v>11</v>
      </c>
      <c r="AV21" s="32">
        <v>631.59285721445804</v>
      </c>
      <c r="AW21" s="45">
        <f t="shared" si="2"/>
        <v>57.417532474041643</v>
      </c>
      <c r="AX21" s="32">
        <v>44</v>
      </c>
      <c r="AY21" s="253">
        <v>2034.6349881010101</v>
      </c>
      <c r="AZ21" s="171">
        <f t="shared" si="17"/>
        <v>46.241704275022954</v>
      </c>
      <c r="BA21" s="219"/>
      <c r="BB21" s="144">
        <v>18.600000000000001</v>
      </c>
      <c r="BC21" s="44">
        <v>795.27310524125903</v>
      </c>
      <c r="BD21" s="45">
        <f t="shared" si="39"/>
        <v>72.297555021932638</v>
      </c>
      <c r="BE21" s="44">
        <v>42.4</v>
      </c>
      <c r="BF21" s="167">
        <v>1995.27</v>
      </c>
      <c r="BG21" s="171">
        <f t="shared" si="18"/>
        <v>47.058254716981132</v>
      </c>
      <c r="BH21" s="219"/>
      <c r="BI21" s="44">
        <v>1362</v>
      </c>
      <c r="BJ21" s="248">
        <v>8975.3498316229397</v>
      </c>
      <c r="BK21" s="202">
        <f t="shared" si="19"/>
        <v>6.5898310070653006</v>
      </c>
      <c r="BL21" s="219"/>
      <c r="BM21" s="144">
        <v>19</v>
      </c>
      <c r="BN21" s="44">
        <v>220.5</v>
      </c>
      <c r="BO21" s="261">
        <f t="shared" si="20"/>
        <v>11.605263157894736</v>
      </c>
      <c r="BP21" s="144">
        <v>24</v>
      </c>
      <c r="BQ21" s="44">
        <v>302.88</v>
      </c>
      <c r="BR21" s="171">
        <f t="shared" si="21"/>
        <v>12.62</v>
      </c>
      <c r="BS21" s="144">
        <v>2</v>
      </c>
      <c r="BT21" s="44">
        <v>24.714369103795899</v>
      </c>
      <c r="BU21" s="171">
        <f t="shared" si="22"/>
        <v>12.35718455189795</v>
      </c>
      <c r="BV21" s="144">
        <v>38</v>
      </c>
      <c r="BW21" s="44">
        <v>493.35</v>
      </c>
      <c r="BX21" s="171">
        <f t="shared" si="23"/>
        <v>12.982894736842105</v>
      </c>
      <c r="BY21" s="263">
        <v>12</v>
      </c>
      <c r="BZ21" s="256">
        <v>156</v>
      </c>
      <c r="CA21" s="171">
        <f t="shared" si="24"/>
        <v>13</v>
      </c>
      <c r="CB21" s="32">
        <v>25</v>
      </c>
      <c r="CC21" s="44">
        <v>338</v>
      </c>
      <c r="CD21" s="171">
        <f t="shared" si="25"/>
        <v>13.52</v>
      </c>
      <c r="CE21" s="219"/>
      <c r="CF21" s="144">
        <v>0</v>
      </c>
      <c r="CG21" s="207">
        <v>0</v>
      </c>
      <c r="CH21" s="208" t="e">
        <f t="shared" si="26"/>
        <v>#DIV/0!</v>
      </c>
      <c r="CI21" s="32">
        <v>17</v>
      </c>
      <c r="CJ21" s="44">
        <v>137.94</v>
      </c>
      <c r="CK21" s="45">
        <f t="shared" si="27"/>
        <v>8.1141176470588228</v>
      </c>
      <c r="CL21" s="44">
        <v>16.52</v>
      </c>
      <c r="CM21" s="171">
        <f t="shared" si="28"/>
        <v>0.97176470588235286</v>
      </c>
      <c r="CN21" s="219"/>
      <c r="CO21" s="144">
        <v>1</v>
      </c>
      <c r="CP21" s="44">
        <v>17</v>
      </c>
      <c r="CQ21" s="269">
        <f t="shared" si="29"/>
        <v>17</v>
      </c>
      <c r="CR21" s="44">
        <v>28.4</v>
      </c>
      <c r="CS21" s="179">
        <v>283.64</v>
      </c>
      <c r="CT21" s="45">
        <f t="shared" si="30"/>
        <v>9.9873239436619716</v>
      </c>
      <c r="CU21" s="44">
        <v>36.299999999999997</v>
      </c>
      <c r="CV21" s="171">
        <f t="shared" si="4"/>
        <v>1.278169014084507</v>
      </c>
      <c r="CW21" s="219"/>
      <c r="CX21" s="144">
        <v>0.8</v>
      </c>
      <c r="CY21" s="32">
        <v>13.28</v>
      </c>
      <c r="CZ21" s="45">
        <f t="shared" si="5"/>
        <v>16.599999999999998</v>
      </c>
      <c r="DA21" s="32">
        <v>32</v>
      </c>
      <c r="DB21" s="44">
        <v>335.48</v>
      </c>
      <c r="DC21" s="45">
        <f t="shared" si="31"/>
        <v>10.483750000000001</v>
      </c>
      <c r="DD21" s="44">
        <v>62.7</v>
      </c>
      <c r="DE21" s="171">
        <f t="shared" si="32"/>
        <v>1.9115853658536588</v>
      </c>
      <c r="DF21" s="219"/>
      <c r="DG21" s="144">
        <v>15</v>
      </c>
      <c r="DH21" s="44">
        <v>542.89</v>
      </c>
      <c r="DI21" s="45">
        <f t="shared" si="33"/>
        <v>36.192666666666668</v>
      </c>
      <c r="DJ21" s="44">
        <v>51</v>
      </c>
      <c r="DK21" s="44">
        <v>654.75</v>
      </c>
      <c r="DL21" s="45">
        <f t="shared" si="34"/>
        <v>12.838235294117647</v>
      </c>
      <c r="DM21" s="44">
        <v>39.909999999999997</v>
      </c>
      <c r="DN21" s="171">
        <f t="shared" si="35"/>
        <v>0.60469696969696962</v>
      </c>
      <c r="DO21" s="219"/>
      <c r="DP21" s="144"/>
      <c r="DQ21" s="44"/>
      <c r="DR21" s="45" t="e">
        <f t="shared" si="36"/>
        <v>#DIV/0!</v>
      </c>
      <c r="DS21" s="44"/>
      <c r="DT21" s="44"/>
      <c r="DU21" s="45" t="e">
        <f t="shared" si="37"/>
        <v>#DIV/0!</v>
      </c>
      <c r="DV21" s="44"/>
      <c r="DW21" s="171" t="e">
        <f t="shared" si="38"/>
        <v>#DIV/0!</v>
      </c>
    </row>
    <row r="22" spans="1:127" ht="13.95" customHeight="1">
      <c r="A22" s="12">
        <v>17</v>
      </c>
      <c r="B22" s="144">
        <v>499.8</v>
      </c>
      <c r="C22" s="235">
        <v>11214.85</v>
      </c>
      <c r="D22" s="45">
        <f t="shared" si="6"/>
        <v>22.438675470188077</v>
      </c>
      <c r="E22" s="44">
        <v>465</v>
      </c>
      <c r="F22" s="44">
        <v>416.17</v>
      </c>
      <c r="G22" s="171">
        <f t="shared" si="7"/>
        <v>0.89498924731182794</v>
      </c>
      <c r="H22" s="219"/>
      <c r="I22" s="144">
        <v>34</v>
      </c>
      <c r="J22" s="167">
        <v>2019.4745656688899</v>
      </c>
      <c r="K22" s="45">
        <f t="shared" si="8"/>
        <v>59.396310754967352</v>
      </c>
      <c r="L22" s="44">
        <v>6286.9773213276503</v>
      </c>
      <c r="M22" s="167">
        <v>24.751879217825401</v>
      </c>
      <c r="N22" s="45">
        <f t="shared" si="9"/>
        <v>3.9370078740157488E-3</v>
      </c>
      <c r="O22" s="44"/>
      <c r="P22" s="171">
        <f t="shared" si="10"/>
        <v>0</v>
      </c>
      <c r="Q22" s="219"/>
      <c r="R22" s="144">
        <v>32</v>
      </c>
      <c r="S22" s="44">
        <v>1459.6</v>
      </c>
      <c r="T22" s="45">
        <f t="shared" si="11"/>
        <v>45.612499999999997</v>
      </c>
      <c r="U22" s="219"/>
      <c r="V22" s="44">
        <v>172</v>
      </c>
      <c r="W22" s="44">
        <v>1903.56</v>
      </c>
      <c r="X22" s="45">
        <f t="shared" si="12"/>
        <v>11.067209302325582</v>
      </c>
      <c r="Y22" s="219"/>
      <c r="Z22" s="44">
        <v>12</v>
      </c>
      <c r="AA22" s="44">
        <v>352.65</v>
      </c>
      <c r="AB22" s="171">
        <f t="shared" si="13"/>
        <v>29.387499999999999</v>
      </c>
      <c r="AC22" s="219"/>
      <c r="AD22" s="144">
        <v>812</v>
      </c>
      <c r="AE22" s="44">
        <v>279.63</v>
      </c>
      <c r="AF22" s="141">
        <f t="shared" si="14"/>
        <v>34.437192118226598</v>
      </c>
      <c r="AG22" s="44">
        <v>1272</v>
      </c>
      <c r="AH22" s="44">
        <v>299.63</v>
      </c>
      <c r="AI22" s="141">
        <f t="shared" si="0"/>
        <v>23.555817610062892</v>
      </c>
      <c r="AJ22" s="44">
        <v>1260</v>
      </c>
      <c r="AK22" s="44">
        <v>342.59</v>
      </c>
      <c r="AL22" s="148">
        <f t="shared" si="1"/>
        <v>27.189682539682536</v>
      </c>
      <c r="AM22" s="219"/>
      <c r="AN22" s="144">
        <v>27.8</v>
      </c>
      <c r="AO22" s="250">
        <v>989.79765625054597</v>
      </c>
      <c r="AP22" s="45">
        <f t="shared" si="15"/>
        <v>35.604232239228274</v>
      </c>
      <c r="AQ22" s="140">
        <v>45.8</v>
      </c>
      <c r="AR22" s="249">
        <v>1751.6927075280501</v>
      </c>
      <c r="AS22" s="171">
        <f t="shared" si="16"/>
        <v>38.246565666551312</v>
      </c>
      <c r="AT22" s="219"/>
      <c r="AU22" s="144">
        <v>14</v>
      </c>
      <c r="AV22" s="32">
        <v>596.63476677061101</v>
      </c>
      <c r="AW22" s="45">
        <f t="shared" si="2"/>
        <v>42.61676905504364</v>
      </c>
      <c r="AX22" s="32">
        <v>45</v>
      </c>
      <c r="AY22" s="253">
        <v>1776.96155222422</v>
      </c>
      <c r="AZ22" s="171">
        <f t="shared" si="17"/>
        <v>39.488034493871552</v>
      </c>
      <c r="BA22" s="219"/>
      <c r="BB22" s="144">
        <v>18</v>
      </c>
      <c r="BC22" s="44">
        <v>737.77574165205704</v>
      </c>
      <c r="BD22" s="45">
        <f>+BC22/BB22</f>
        <v>40.987541202892061</v>
      </c>
      <c r="BE22" s="44">
        <v>43</v>
      </c>
      <c r="BF22" s="167">
        <v>2018.71</v>
      </c>
      <c r="BG22" s="171">
        <f t="shared" si="18"/>
        <v>46.946744186046516</v>
      </c>
      <c r="BH22" s="219"/>
      <c r="BI22" s="44">
        <v>1358</v>
      </c>
      <c r="BJ22" s="248">
        <v>8901.3911380605805</v>
      </c>
      <c r="BK22" s="202">
        <f t="shared" si="19"/>
        <v>6.5547799249341532</v>
      </c>
      <c r="BL22" s="219"/>
      <c r="BM22" s="144">
        <v>18</v>
      </c>
      <c r="BN22" s="44">
        <v>197.48</v>
      </c>
      <c r="BO22" s="261">
        <f t="shared" si="20"/>
        <v>10.97111111111111</v>
      </c>
      <c r="BP22" s="144">
        <v>24</v>
      </c>
      <c r="BQ22" s="44">
        <v>290</v>
      </c>
      <c r="BR22" s="171">
        <f t="shared" si="21"/>
        <v>12.083333333333334</v>
      </c>
      <c r="BS22" s="144">
        <v>2</v>
      </c>
      <c r="BT22" s="44">
        <v>35.409999999999997</v>
      </c>
      <c r="BU22" s="171">
        <f t="shared" si="22"/>
        <v>17.704999999999998</v>
      </c>
      <c r="BV22" s="144">
        <v>35</v>
      </c>
      <c r="BW22" s="44">
        <v>448</v>
      </c>
      <c r="BX22" s="171">
        <f t="shared" si="23"/>
        <v>12.8</v>
      </c>
      <c r="BY22" s="263">
        <v>12</v>
      </c>
      <c r="BZ22" s="256">
        <v>129.12</v>
      </c>
      <c r="CA22" s="171">
        <f t="shared" si="24"/>
        <v>10.76</v>
      </c>
      <c r="CB22" s="32">
        <v>20</v>
      </c>
      <c r="CC22" s="44">
        <v>249.58</v>
      </c>
      <c r="CD22" s="171">
        <f t="shared" si="25"/>
        <v>12.479000000000001</v>
      </c>
      <c r="CE22" s="219"/>
      <c r="CF22" s="144">
        <v>1</v>
      </c>
      <c r="CG22" s="32">
        <v>14</v>
      </c>
      <c r="CH22" s="208">
        <f t="shared" si="26"/>
        <v>14</v>
      </c>
      <c r="CI22" s="32">
        <v>27.8</v>
      </c>
      <c r="CJ22" s="44">
        <v>212.09</v>
      </c>
      <c r="CK22" s="45">
        <f t="shared" si="27"/>
        <v>7.6291366906474822</v>
      </c>
      <c r="CL22" s="44">
        <v>22.78</v>
      </c>
      <c r="CM22" s="171">
        <f t="shared" si="28"/>
        <v>0.79097222222222219</v>
      </c>
      <c r="CN22" s="219"/>
      <c r="CO22" s="144">
        <v>1</v>
      </c>
      <c r="CP22" s="44">
        <v>15</v>
      </c>
      <c r="CQ22" s="269">
        <f t="shared" si="29"/>
        <v>15</v>
      </c>
      <c r="CR22" s="44">
        <v>18.399999999999999</v>
      </c>
      <c r="CS22" s="179">
        <v>179.14</v>
      </c>
      <c r="CT22" s="45">
        <f t="shared" si="30"/>
        <v>9.7358695652173921</v>
      </c>
      <c r="CU22" s="44">
        <v>36.049999999999997</v>
      </c>
      <c r="CV22" s="171">
        <f t="shared" si="4"/>
        <v>1.9592391304347827</v>
      </c>
      <c r="CW22" s="219"/>
      <c r="CX22" s="144">
        <v>1</v>
      </c>
      <c r="CY22" s="32">
        <v>14.85</v>
      </c>
      <c r="CZ22" s="45">
        <f t="shared" si="5"/>
        <v>14.85</v>
      </c>
      <c r="DA22" s="32">
        <v>47</v>
      </c>
      <c r="DB22" s="44">
        <v>453.71</v>
      </c>
      <c r="DC22" s="45"/>
      <c r="DD22" s="44">
        <v>39.700000000000003</v>
      </c>
      <c r="DE22" s="171"/>
      <c r="DF22" s="219"/>
      <c r="DG22" s="144">
        <v>15</v>
      </c>
      <c r="DH22" s="44">
        <v>313.14</v>
      </c>
      <c r="DI22" s="45">
        <f t="shared" si="33"/>
        <v>20.875999999999998</v>
      </c>
      <c r="DJ22" s="44">
        <v>58</v>
      </c>
      <c r="DK22" s="44">
        <v>607.32000000000005</v>
      </c>
      <c r="DL22" s="45">
        <f t="shared" si="34"/>
        <v>10.471034482758622</v>
      </c>
      <c r="DM22" s="44">
        <v>37.020000000000003</v>
      </c>
      <c r="DN22" s="171">
        <f t="shared" si="35"/>
        <v>0.50712328767123294</v>
      </c>
      <c r="DO22" s="219"/>
      <c r="DP22" s="144"/>
      <c r="DQ22" s="44"/>
      <c r="DR22" s="45" t="e">
        <f t="shared" si="36"/>
        <v>#DIV/0!</v>
      </c>
      <c r="DS22" s="44"/>
      <c r="DT22" s="44"/>
      <c r="DU22" s="45" t="e">
        <f t="shared" si="37"/>
        <v>#DIV/0!</v>
      </c>
      <c r="DV22" s="44"/>
      <c r="DW22" s="171" t="e">
        <f t="shared" si="38"/>
        <v>#DIV/0!</v>
      </c>
    </row>
    <row r="23" spans="1:127" ht="13.95" customHeight="1">
      <c r="A23" s="12">
        <v>18</v>
      </c>
      <c r="B23" s="144">
        <v>525.4</v>
      </c>
      <c r="C23" s="236">
        <v>11847.87</v>
      </c>
      <c r="D23" s="45">
        <f t="shared" si="6"/>
        <v>22.55019033117625</v>
      </c>
      <c r="E23" s="44">
        <v>485</v>
      </c>
      <c r="F23" s="44"/>
      <c r="G23" s="171">
        <f t="shared" si="7"/>
        <v>0</v>
      </c>
      <c r="H23" s="219"/>
      <c r="I23" s="144">
        <v>35</v>
      </c>
      <c r="J23" s="167">
        <v>1565.7277844139501</v>
      </c>
      <c r="K23" s="45">
        <f t="shared" si="8"/>
        <v>44.73507955468429</v>
      </c>
      <c r="L23" s="44">
        <v>6151.9049119907604</v>
      </c>
      <c r="M23" s="167">
        <v>16.7353234820206</v>
      </c>
      <c r="N23" s="45">
        <f t="shared" si="9"/>
        <v>2.7203482045701903E-3</v>
      </c>
      <c r="O23" s="44">
        <v>2721.13</v>
      </c>
      <c r="P23" s="171">
        <f t="shared" si="10"/>
        <v>0.43982088600169256</v>
      </c>
      <c r="Q23" s="219"/>
      <c r="R23" s="144">
        <v>32</v>
      </c>
      <c r="S23" s="44">
        <v>1715.7</v>
      </c>
      <c r="T23" s="45">
        <f t="shared" si="11"/>
        <v>53.615625000000001</v>
      </c>
      <c r="U23" s="219"/>
      <c r="V23" s="44">
        <v>190</v>
      </c>
      <c r="W23" s="44">
        <v>1924.24</v>
      </c>
      <c r="X23" s="45">
        <f t="shared" si="12"/>
        <v>10.127578947368422</v>
      </c>
      <c r="Y23" s="219"/>
      <c r="Z23" s="44">
        <v>12</v>
      </c>
      <c r="AA23" s="44">
        <v>434.55</v>
      </c>
      <c r="AB23" s="171">
        <f t="shared" si="13"/>
        <v>36.212499999999999</v>
      </c>
      <c r="AC23" s="219"/>
      <c r="AD23" s="144">
        <v>754</v>
      </c>
      <c r="AE23" s="44">
        <v>261.06</v>
      </c>
      <c r="AF23" s="141">
        <f t="shared" si="14"/>
        <v>34.623342175066313</v>
      </c>
      <c r="AG23" s="44">
        <v>1166</v>
      </c>
      <c r="AH23" s="44">
        <v>380.05</v>
      </c>
      <c r="AI23" s="141">
        <f t="shared" si="0"/>
        <v>32.594339622641513</v>
      </c>
      <c r="AJ23" s="44">
        <v>1350</v>
      </c>
      <c r="AK23" s="44">
        <v>426.48</v>
      </c>
      <c r="AL23" s="148">
        <f t="shared" si="1"/>
        <v>31.591111111111115</v>
      </c>
      <c r="AM23" s="219"/>
      <c r="AN23" s="144">
        <v>29.6</v>
      </c>
      <c r="AO23" s="250">
        <v>960.80204589126004</v>
      </c>
      <c r="AP23" s="45">
        <f t="shared" si="15"/>
        <v>32.459528577407433</v>
      </c>
      <c r="AQ23" s="140">
        <v>45.6</v>
      </c>
      <c r="AR23" s="249">
        <v>1361.0737187677701</v>
      </c>
      <c r="AS23" s="171">
        <f t="shared" si="16"/>
        <v>29.848107867714255</v>
      </c>
      <c r="AT23" s="219"/>
      <c r="AU23" s="144">
        <v>24.2</v>
      </c>
      <c r="AV23" s="32">
        <v>895.26487511540302</v>
      </c>
      <c r="AW23" s="45">
        <f t="shared" si="2"/>
        <v>36.994416327082767</v>
      </c>
      <c r="AX23" s="32">
        <v>45.6</v>
      </c>
      <c r="AY23" s="253">
        <v>1805.1</v>
      </c>
      <c r="AZ23" s="171">
        <f t="shared" si="17"/>
        <v>39.585526315789473</v>
      </c>
      <c r="BA23" s="219"/>
      <c r="BB23" s="144">
        <v>19.2</v>
      </c>
      <c r="BC23" s="44">
        <v>806.21127321849997</v>
      </c>
      <c r="BD23" s="45">
        <f t="shared" ref="BD23:BD26" si="40">+BC23/BB23</f>
        <v>41.99017048013021</v>
      </c>
      <c r="BE23" s="44">
        <v>42</v>
      </c>
      <c r="BF23" s="167">
        <v>1967.33</v>
      </c>
      <c r="BG23" s="171">
        <f t="shared" si="18"/>
        <v>46.841190476190476</v>
      </c>
      <c r="BH23" s="219"/>
      <c r="BI23" s="44">
        <v>1358</v>
      </c>
      <c r="BJ23" s="248">
        <v>8643.8358187267295</v>
      </c>
      <c r="BK23" s="202">
        <f t="shared" si="19"/>
        <v>6.3651221051006841</v>
      </c>
      <c r="BL23" s="219"/>
      <c r="BM23" s="144">
        <v>18</v>
      </c>
      <c r="BN23" s="44">
        <v>184.32</v>
      </c>
      <c r="BO23" s="261">
        <f t="shared" si="20"/>
        <v>10.24</v>
      </c>
      <c r="BP23" s="144">
        <v>22</v>
      </c>
      <c r="BQ23" s="44">
        <v>284</v>
      </c>
      <c r="BR23" s="171">
        <f t="shared" si="21"/>
        <v>12.909090909090908</v>
      </c>
      <c r="BS23" s="144">
        <v>2</v>
      </c>
      <c r="BT23" s="44">
        <v>26.255339912069299</v>
      </c>
      <c r="BU23" s="171">
        <f t="shared" si="22"/>
        <v>13.12766995603465</v>
      </c>
      <c r="BV23" s="144">
        <v>33</v>
      </c>
      <c r="BW23" s="44">
        <v>414</v>
      </c>
      <c r="BX23" s="171">
        <f t="shared" si="23"/>
        <v>12.545454545454545</v>
      </c>
      <c r="BY23" s="263">
        <v>12</v>
      </c>
      <c r="BZ23" s="256">
        <v>143</v>
      </c>
      <c r="CA23" s="171">
        <f t="shared" si="24"/>
        <v>11.916666666666666</v>
      </c>
      <c r="CB23" s="32">
        <v>21</v>
      </c>
      <c r="CC23" s="44">
        <v>269.37</v>
      </c>
      <c r="CD23" s="171">
        <f t="shared" si="25"/>
        <v>12.827142857142857</v>
      </c>
      <c r="CE23" s="219"/>
      <c r="CF23" s="144">
        <v>1</v>
      </c>
      <c r="CG23" s="32">
        <v>13</v>
      </c>
      <c r="CH23" s="208">
        <f t="shared" si="26"/>
        <v>13</v>
      </c>
      <c r="CI23" s="32">
        <v>25</v>
      </c>
      <c r="CJ23" s="44">
        <v>206.07</v>
      </c>
      <c r="CK23" s="45">
        <f t="shared" si="27"/>
        <v>8.242799999999999</v>
      </c>
      <c r="CL23" s="44">
        <v>22.78</v>
      </c>
      <c r="CM23" s="171">
        <f t="shared" si="28"/>
        <v>0.87615384615384617</v>
      </c>
      <c r="CN23" s="219"/>
      <c r="CO23" s="144">
        <v>1</v>
      </c>
      <c r="CP23" s="44">
        <v>15</v>
      </c>
      <c r="CQ23" s="268">
        <f t="shared" si="29"/>
        <v>15</v>
      </c>
      <c r="CR23" s="44">
        <v>30.8</v>
      </c>
      <c r="CS23" s="179">
        <v>299.47000000000003</v>
      </c>
      <c r="CT23" s="45">
        <f t="shared" si="30"/>
        <v>9.7230519480519479</v>
      </c>
      <c r="CU23" s="44">
        <v>45.45</v>
      </c>
      <c r="CV23" s="171">
        <f t="shared" si="4"/>
        <v>1.4756493506493507</v>
      </c>
      <c r="CW23" s="219"/>
      <c r="CX23" s="144">
        <v>1</v>
      </c>
      <c r="CY23" s="32">
        <v>15.34</v>
      </c>
      <c r="CZ23" s="45">
        <f t="shared" si="5"/>
        <v>15.34</v>
      </c>
      <c r="DA23" s="32">
        <v>47</v>
      </c>
      <c r="DB23" s="44">
        <v>491.75</v>
      </c>
      <c r="DC23" s="45">
        <f t="shared" si="31"/>
        <v>10.462765957446809</v>
      </c>
      <c r="DD23" s="44">
        <v>51.2</v>
      </c>
      <c r="DE23" s="171">
        <f t="shared" si="32"/>
        <v>1.0666666666666667</v>
      </c>
      <c r="DF23" s="219"/>
      <c r="DG23" s="144">
        <v>15</v>
      </c>
      <c r="DH23" s="44">
        <v>450</v>
      </c>
      <c r="DI23" s="45">
        <f t="shared" si="33"/>
        <v>30</v>
      </c>
      <c r="DJ23" s="44">
        <v>48</v>
      </c>
      <c r="DK23" s="44">
        <v>486.35</v>
      </c>
      <c r="DL23" s="45">
        <f t="shared" si="34"/>
        <v>10.132291666666667</v>
      </c>
      <c r="DM23" s="44">
        <v>34.450000000000003</v>
      </c>
      <c r="DN23" s="171">
        <f t="shared" si="35"/>
        <v>0.54682539682539688</v>
      </c>
      <c r="DO23" s="219"/>
      <c r="DP23" s="144"/>
      <c r="DQ23" s="44"/>
      <c r="DR23" s="45" t="e">
        <f t="shared" si="36"/>
        <v>#DIV/0!</v>
      </c>
      <c r="DS23" s="44"/>
      <c r="DT23" s="44"/>
      <c r="DU23" s="45" t="e">
        <f t="shared" si="37"/>
        <v>#DIV/0!</v>
      </c>
      <c r="DV23" s="44"/>
      <c r="DW23" s="171" t="e">
        <f t="shared" si="38"/>
        <v>#DIV/0!</v>
      </c>
    </row>
    <row r="24" spans="1:127" ht="13.95" customHeight="1">
      <c r="A24" s="12">
        <v>19</v>
      </c>
      <c r="B24" s="144">
        <v>538.4</v>
      </c>
      <c r="C24" s="236">
        <v>12406.91</v>
      </c>
      <c r="D24" s="45">
        <f t="shared" si="6"/>
        <v>23.044037890044578</v>
      </c>
      <c r="E24" s="44">
        <v>494</v>
      </c>
      <c r="F24" s="44">
        <v>3247.19</v>
      </c>
      <c r="G24" s="171">
        <f t="shared" si="7"/>
        <v>6.5732591093117412</v>
      </c>
      <c r="H24" s="219"/>
      <c r="I24" s="144">
        <v>47</v>
      </c>
      <c r="J24" s="167">
        <v>1740.2618944307101</v>
      </c>
      <c r="K24" s="45">
        <f t="shared" si="8"/>
        <v>37.026848817674683</v>
      </c>
      <c r="L24" s="44">
        <v>6002.09697987872</v>
      </c>
      <c r="M24" s="167">
        <v>23.174119613431301</v>
      </c>
      <c r="N24" s="45">
        <f t="shared" si="9"/>
        <v>3.8610038610038529E-3</v>
      </c>
      <c r="O24" s="44"/>
      <c r="P24" s="171">
        <f t="shared" si="10"/>
        <v>0</v>
      </c>
      <c r="Q24" s="219"/>
      <c r="R24" s="144">
        <v>34.6</v>
      </c>
      <c r="S24" s="44">
        <v>1384.95</v>
      </c>
      <c r="T24" s="45">
        <f t="shared" si="11"/>
        <v>40.027456647398843</v>
      </c>
      <c r="U24" s="219"/>
      <c r="V24" s="44">
        <v>190</v>
      </c>
      <c r="W24" s="44">
        <v>2032.91</v>
      </c>
      <c r="X24" s="45">
        <f t="shared" si="12"/>
        <v>10.699526315789473</v>
      </c>
      <c r="Y24" s="219"/>
      <c r="Z24" s="44">
        <v>14</v>
      </c>
      <c r="AA24" s="44">
        <v>452.14</v>
      </c>
      <c r="AB24" s="171">
        <f t="shared" si="13"/>
        <v>32.295714285714283</v>
      </c>
      <c r="AC24" s="219"/>
      <c r="AD24" s="144">
        <v>812</v>
      </c>
      <c r="AE24" s="44">
        <v>303.35000000000002</v>
      </c>
      <c r="AF24" s="141">
        <f t="shared" si="14"/>
        <v>37.358374384236456</v>
      </c>
      <c r="AG24" s="44">
        <v>1325</v>
      </c>
      <c r="AH24" s="44">
        <v>444.13</v>
      </c>
      <c r="AI24" s="141">
        <f t="shared" si="0"/>
        <v>33.519245283018869</v>
      </c>
      <c r="AJ24" s="44">
        <v>1530</v>
      </c>
      <c r="AK24" s="44">
        <v>493.94</v>
      </c>
      <c r="AL24" s="148">
        <f t="shared" si="1"/>
        <v>32.283660130718957</v>
      </c>
      <c r="AM24" s="219"/>
      <c r="AN24" s="144">
        <v>30.8</v>
      </c>
      <c r="AO24" s="250">
        <v>921.18915455283798</v>
      </c>
      <c r="AP24" s="45">
        <f t="shared" si="15"/>
        <v>29.908738784183051</v>
      </c>
      <c r="AQ24" s="140">
        <v>47.2</v>
      </c>
      <c r="AR24" s="249">
        <v>1799.6787265865601</v>
      </c>
      <c r="AS24" s="171">
        <f t="shared" si="16"/>
        <v>38.128786580223725</v>
      </c>
      <c r="AT24" s="219"/>
      <c r="AU24" s="144">
        <v>26.2</v>
      </c>
      <c r="AV24" s="32">
        <v>742.54880094914597</v>
      </c>
      <c r="AW24" s="45">
        <f t="shared" si="2"/>
        <v>28.341557288135345</v>
      </c>
      <c r="AX24" s="32">
        <v>45.2</v>
      </c>
      <c r="AY24" s="253">
        <v>1725.79350003645</v>
      </c>
      <c r="AZ24" s="171">
        <f t="shared" si="17"/>
        <v>38.181272124700222</v>
      </c>
      <c r="BA24" s="219"/>
      <c r="BB24" s="144">
        <v>15</v>
      </c>
      <c r="BC24" s="44">
        <v>758.04</v>
      </c>
      <c r="BD24" s="45">
        <f t="shared" si="40"/>
        <v>50.535999999999994</v>
      </c>
      <c r="BE24" s="44">
        <v>43</v>
      </c>
      <c r="BF24" s="167">
        <v>1996.17</v>
      </c>
      <c r="BG24" s="171">
        <f t="shared" si="18"/>
        <v>46.422558139534885</v>
      </c>
      <c r="BH24" s="219"/>
      <c r="BI24" s="44">
        <v>1416</v>
      </c>
      <c r="BJ24" s="248">
        <v>8877.6699864926395</v>
      </c>
      <c r="BK24" s="202">
        <f t="shared" si="19"/>
        <v>6.269540950912881</v>
      </c>
      <c r="BL24" s="219"/>
      <c r="BM24" s="144">
        <v>24</v>
      </c>
      <c r="BN24" s="44">
        <v>284</v>
      </c>
      <c r="BO24" s="261">
        <f t="shared" si="20"/>
        <v>11.833333333333334</v>
      </c>
      <c r="BP24" s="144">
        <v>25</v>
      </c>
      <c r="BQ24" s="44">
        <v>321</v>
      </c>
      <c r="BR24" s="171">
        <f t="shared" si="21"/>
        <v>12.84</v>
      </c>
      <c r="BS24" s="144">
        <v>2</v>
      </c>
      <c r="BT24" s="44">
        <v>25.83</v>
      </c>
      <c r="BU24" s="171">
        <f t="shared" si="22"/>
        <v>12.914999999999999</v>
      </c>
      <c r="BV24" s="144">
        <v>35</v>
      </c>
      <c r="BW24" s="44">
        <v>448</v>
      </c>
      <c r="BX24" s="171">
        <f t="shared" si="23"/>
        <v>12.8</v>
      </c>
      <c r="BY24" s="263">
        <v>11</v>
      </c>
      <c r="BZ24" s="256">
        <v>145</v>
      </c>
      <c r="CA24" s="171">
        <f t="shared" si="24"/>
        <v>13.181818181818182</v>
      </c>
      <c r="CB24" s="32">
        <v>22</v>
      </c>
      <c r="CC24" s="44">
        <v>286</v>
      </c>
      <c r="CD24" s="171">
        <f t="shared" si="25"/>
        <v>13</v>
      </c>
      <c r="CE24" s="219"/>
      <c r="CF24" s="144">
        <v>1</v>
      </c>
      <c r="CG24" s="32">
        <v>14</v>
      </c>
      <c r="CH24" s="208">
        <f t="shared" si="26"/>
        <v>14</v>
      </c>
      <c r="CI24" s="32">
        <v>45</v>
      </c>
      <c r="CJ24" s="44">
        <v>388.54</v>
      </c>
      <c r="CK24" s="45">
        <f t="shared" si="27"/>
        <v>8.6342222222222222</v>
      </c>
      <c r="CL24" s="44">
        <v>48.67</v>
      </c>
      <c r="CM24" s="171">
        <f t="shared" si="28"/>
        <v>1.0580434782608696</v>
      </c>
      <c r="CN24" s="219"/>
      <c r="CO24" s="144">
        <v>1</v>
      </c>
      <c r="CP24" s="44">
        <v>15</v>
      </c>
      <c r="CQ24" s="268">
        <f t="shared" si="29"/>
        <v>15</v>
      </c>
      <c r="CR24" s="44">
        <v>35.799999999999997</v>
      </c>
      <c r="CS24" s="179">
        <v>347.62</v>
      </c>
      <c r="CT24" s="45">
        <f t="shared" si="30"/>
        <v>9.7100558659217882</v>
      </c>
      <c r="CU24" s="44">
        <v>58.53</v>
      </c>
      <c r="CV24" s="171">
        <f t="shared" si="4"/>
        <v>1.6349162011173186</v>
      </c>
      <c r="CW24" s="219"/>
      <c r="CX24" s="144">
        <v>1</v>
      </c>
      <c r="CY24" s="32">
        <v>14.11</v>
      </c>
      <c r="CZ24" s="45">
        <f t="shared" si="5"/>
        <v>14.11</v>
      </c>
      <c r="DA24" s="32">
        <v>45.6</v>
      </c>
      <c r="DB24" s="44">
        <v>475.86</v>
      </c>
      <c r="DC24" s="45">
        <f t="shared" si="31"/>
        <v>10.435526315789474</v>
      </c>
      <c r="DD24" s="44">
        <v>64.7</v>
      </c>
      <c r="DE24" s="171">
        <f t="shared" si="32"/>
        <v>1.3884120171673819</v>
      </c>
      <c r="DF24" s="219"/>
      <c r="DG24" s="144">
        <v>25.8</v>
      </c>
      <c r="DH24" s="44">
        <v>861.38</v>
      </c>
      <c r="DI24" s="45">
        <f t="shared" si="33"/>
        <v>33.386821705426357</v>
      </c>
      <c r="DJ24" s="44">
        <v>48</v>
      </c>
      <c r="DK24" s="44">
        <v>561.79999999999995</v>
      </c>
      <c r="DL24" s="45">
        <f t="shared" si="34"/>
        <v>11.704166666666666</v>
      </c>
      <c r="DM24" s="44">
        <v>40.6</v>
      </c>
      <c r="DN24" s="171">
        <f t="shared" si="35"/>
        <v>0.55013550135501355</v>
      </c>
      <c r="DO24" s="219"/>
      <c r="DP24" s="144"/>
      <c r="DQ24" s="44"/>
      <c r="DR24" s="45" t="e">
        <f t="shared" si="36"/>
        <v>#DIV/0!</v>
      </c>
      <c r="DS24" s="44"/>
      <c r="DT24" s="44"/>
      <c r="DU24" s="45" t="e">
        <f t="shared" si="37"/>
        <v>#DIV/0!</v>
      </c>
      <c r="DV24" s="44"/>
      <c r="DW24" s="171" t="e">
        <f t="shared" si="38"/>
        <v>#DIV/0!</v>
      </c>
    </row>
    <row r="25" spans="1:127" ht="13.95" customHeight="1">
      <c r="A25" s="12">
        <v>20</v>
      </c>
      <c r="B25" s="144">
        <v>542</v>
      </c>
      <c r="C25" s="167">
        <v>12716.88</v>
      </c>
      <c r="D25" s="45">
        <f t="shared" si="6"/>
        <v>23.462878228782287</v>
      </c>
      <c r="E25" s="44">
        <v>496</v>
      </c>
      <c r="F25" s="44">
        <v>1306.93</v>
      </c>
      <c r="G25" s="171">
        <f t="shared" si="7"/>
        <v>2.6349395161290325</v>
      </c>
      <c r="H25" s="219"/>
      <c r="I25" s="144">
        <v>53</v>
      </c>
      <c r="J25" s="167">
        <v>1662.9882843753001</v>
      </c>
      <c r="K25" s="45">
        <f t="shared" si="8"/>
        <v>31.377137441043399</v>
      </c>
      <c r="L25" s="44">
        <v>6571.3743587147201</v>
      </c>
      <c r="M25" s="167">
        <v>25.372101771099299</v>
      </c>
      <c r="N25" s="45">
        <f t="shared" si="9"/>
        <v>3.8610038610038602E-3</v>
      </c>
      <c r="O25" s="44"/>
      <c r="P25" s="171">
        <f t="shared" si="10"/>
        <v>0</v>
      </c>
      <c r="Q25" s="219"/>
      <c r="R25" s="144">
        <v>41.8</v>
      </c>
      <c r="S25" s="44">
        <v>1691.71</v>
      </c>
      <c r="T25" s="45">
        <f t="shared" si="11"/>
        <v>40.471531100478472</v>
      </c>
      <c r="U25" s="219"/>
      <c r="V25" s="44">
        <v>190</v>
      </c>
      <c r="W25" s="44">
        <v>2033.06</v>
      </c>
      <c r="X25" s="45">
        <f t="shared" si="12"/>
        <v>10.700315789473684</v>
      </c>
      <c r="Y25" s="219"/>
      <c r="Z25" s="44">
        <v>15</v>
      </c>
      <c r="AA25" s="44">
        <v>491.79</v>
      </c>
      <c r="AB25" s="171">
        <f t="shared" si="13"/>
        <v>32.786000000000001</v>
      </c>
      <c r="AC25" s="219"/>
      <c r="AD25" s="144">
        <v>754</v>
      </c>
      <c r="AE25" s="44">
        <v>245.54</v>
      </c>
      <c r="AF25" s="141">
        <f t="shared" si="14"/>
        <v>32.564986737400531</v>
      </c>
      <c r="AG25" s="44">
        <v>1590</v>
      </c>
      <c r="AH25" s="44">
        <v>494.34</v>
      </c>
      <c r="AI25" s="141">
        <f t="shared" si="0"/>
        <v>31.090566037735844</v>
      </c>
      <c r="AJ25" s="44">
        <v>1350</v>
      </c>
      <c r="AK25" s="44">
        <v>420.23</v>
      </c>
      <c r="AL25" s="148">
        <f t="shared" si="1"/>
        <v>31.128148148148149</v>
      </c>
      <c r="AM25" s="219"/>
      <c r="AN25" s="144">
        <v>22.4</v>
      </c>
      <c r="AO25" s="250">
        <v>682.84845757924495</v>
      </c>
      <c r="AP25" s="45">
        <f t="shared" si="15"/>
        <v>30.484306141930581</v>
      </c>
      <c r="AQ25" s="140">
        <v>46</v>
      </c>
      <c r="AR25" s="249">
        <v>1718.82267783063</v>
      </c>
      <c r="AS25" s="171">
        <f t="shared" si="16"/>
        <v>37.365710387622393</v>
      </c>
      <c r="AT25" s="219"/>
      <c r="AU25" s="144">
        <v>20.2</v>
      </c>
      <c r="AV25" s="32">
        <v>733.34876967944604</v>
      </c>
      <c r="AW25" s="45">
        <f t="shared" si="2"/>
        <v>36.304394538586436</v>
      </c>
      <c r="AX25" s="32">
        <v>45</v>
      </c>
      <c r="AY25" s="32">
        <v>1658.50168406693</v>
      </c>
      <c r="AZ25" s="171">
        <f t="shared" si="17"/>
        <v>36.855592979265111</v>
      </c>
      <c r="BA25" s="219"/>
      <c r="BB25" s="144">
        <v>15</v>
      </c>
      <c r="BC25" s="44">
        <v>657.67</v>
      </c>
      <c r="BD25" s="45">
        <f t="shared" si="40"/>
        <v>43.844666666666662</v>
      </c>
      <c r="BE25" s="44">
        <v>44</v>
      </c>
      <c r="BF25" s="167">
        <v>2018.96</v>
      </c>
      <c r="BG25" s="171">
        <f t="shared" si="18"/>
        <v>45.885454545454543</v>
      </c>
      <c r="BH25" s="219"/>
      <c r="BI25" s="44">
        <v>1414</v>
      </c>
      <c r="BJ25" s="248">
        <v>8831.8487440278495</v>
      </c>
      <c r="BK25" s="202">
        <f t="shared" si="19"/>
        <v>6.2460033550409122</v>
      </c>
      <c r="BL25" s="219"/>
      <c r="BM25" s="144">
        <v>24</v>
      </c>
      <c r="BN25" s="44">
        <v>268.97000000000003</v>
      </c>
      <c r="BO25" s="261">
        <f t="shared" si="20"/>
        <v>11.207083333333335</v>
      </c>
      <c r="BP25" s="144">
        <v>24</v>
      </c>
      <c r="BQ25" s="44">
        <v>306</v>
      </c>
      <c r="BR25" s="171">
        <f t="shared" si="21"/>
        <v>12.75</v>
      </c>
      <c r="BS25" s="144">
        <v>2</v>
      </c>
      <c r="BT25" s="44">
        <v>28.99</v>
      </c>
      <c r="BU25" s="171">
        <f t="shared" si="22"/>
        <v>14.494999999999999</v>
      </c>
      <c r="BV25" s="144">
        <v>35</v>
      </c>
      <c r="BW25" s="44">
        <v>442</v>
      </c>
      <c r="BX25" s="171">
        <f t="shared" si="23"/>
        <v>12.628571428571428</v>
      </c>
      <c r="BY25" s="263">
        <v>13</v>
      </c>
      <c r="BZ25" s="256">
        <v>164</v>
      </c>
      <c r="CA25" s="171">
        <f t="shared" si="24"/>
        <v>12.615384615384615</v>
      </c>
      <c r="CB25" s="32">
        <v>24</v>
      </c>
      <c r="CC25" s="44">
        <v>309</v>
      </c>
      <c r="CD25" s="171">
        <f t="shared" si="25"/>
        <v>12.875</v>
      </c>
      <c r="CE25" s="219"/>
      <c r="CF25" s="144">
        <v>1</v>
      </c>
      <c r="CG25" s="32">
        <v>13</v>
      </c>
      <c r="CH25" s="208">
        <f t="shared" si="26"/>
        <v>13</v>
      </c>
      <c r="CI25" s="32">
        <v>43.8</v>
      </c>
      <c r="CJ25" s="44">
        <v>376.88</v>
      </c>
      <c r="CK25" s="45">
        <f t="shared" si="27"/>
        <v>8.6045662100456628</v>
      </c>
      <c r="CL25" s="210">
        <v>48.92</v>
      </c>
      <c r="CM25" s="171">
        <f t="shared" si="28"/>
        <v>1.0919642857142857</v>
      </c>
      <c r="CN25" s="219"/>
      <c r="CO25" s="144">
        <v>1</v>
      </c>
      <c r="CP25" s="44">
        <v>15</v>
      </c>
      <c r="CQ25" s="268">
        <f t="shared" si="29"/>
        <v>15</v>
      </c>
      <c r="CR25" s="44">
        <v>35.4</v>
      </c>
      <c r="CS25" s="179">
        <v>352.98</v>
      </c>
      <c r="CT25" s="45">
        <f t="shared" si="30"/>
        <v>9.9711864406779664</v>
      </c>
      <c r="CU25" s="44">
        <v>59.88</v>
      </c>
      <c r="CV25" s="171">
        <f t="shared" si="4"/>
        <v>1.6915254237288138</v>
      </c>
      <c r="CW25" s="219"/>
      <c r="CX25" s="144">
        <v>1.2</v>
      </c>
      <c r="CY25" s="32">
        <v>18.149999999999999</v>
      </c>
      <c r="CZ25" s="45">
        <f t="shared" si="5"/>
        <v>15.125</v>
      </c>
      <c r="DA25" s="32">
        <v>47</v>
      </c>
      <c r="DB25" s="44">
        <v>462.96</v>
      </c>
      <c r="DC25" s="45">
        <f t="shared" si="31"/>
        <v>9.8502127659574459</v>
      </c>
      <c r="DD25" s="44">
        <v>76.2</v>
      </c>
      <c r="DE25" s="171">
        <f t="shared" si="32"/>
        <v>1.5809128630705394</v>
      </c>
      <c r="DF25" s="219"/>
      <c r="DG25" s="144">
        <v>33</v>
      </c>
      <c r="DH25" s="44">
        <v>932.63</v>
      </c>
      <c r="DI25" s="45">
        <f t="shared" si="33"/>
        <v>28.261515151515152</v>
      </c>
      <c r="DJ25" s="44">
        <v>48</v>
      </c>
      <c r="DK25" s="44">
        <v>482.3</v>
      </c>
      <c r="DL25" s="45">
        <f t="shared" si="34"/>
        <v>10.047916666666667</v>
      </c>
      <c r="DM25" s="44">
        <v>43.03</v>
      </c>
      <c r="DN25" s="171">
        <f t="shared" si="35"/>
        <v>0.53123456790123458</v>
      </c>
      <c r="DO25" s="219"/>
      <c r="DP25" s="144"/>
      <c r="DQ25" s="44"/>
      <c r="DR25" s="45" t="e">
        <f t="shared" si="36"/>
        <v>#DIV/0!</v>
      </c>
      <c r="DS25" s="44"/>
      <c r="DT25" s="44"/>
      <c r="DU25" s="45" t="e">
        <f t="shared" si="37"/>
        <v>#DIV/0!</v>
      </c>
      <c r="DV25" s="44"/>
      <c r="DW25" s="171" t="e">
        <f t="shared" si="38"/>
        <v>#DIV/0!</v>
      </c>
    </row>
    <row r="26" spans="1:127" ht="13.95" customHeight="1">
      <c r="A26" s="12">
        <v>21</v>
      </c>
      <c r="B26" s="144">
        <v>510</v>
      </c>
      <c r="C26" s="167">
        <v>11626.25</v>
      </c>
      <c r="D26" s="45">
        <f t="shared" si="6"/>
        <v>22.796568627450981</v>
      </c>
      <c r="E26" s="44">
        <v>503</v>
      </c>
      <c r="F26" s="44"/>
      <c r="G26" s="171">
        <f t="shared" si="7"/>
        <v>0</v>
      </c>
      <c r="H26" s="219"/>
      <c r="I26" s="144">
        <v>43</v>
      </c>
      <c r="J26" s="167">
        <v>1592.4679547814001</v>
      </c>
      <c r="K26" s="45">
        <f t="shared" si="8"/>
        <v>37.034138483288373</v>
      </c>
      <c r="L26" s="44">
        <v>6281.2039540176502</v>
      </c>
      <c r="M26" s="167">
        <v>23.702656430255299</v>
      </c>
      <c r="N26" s="45">
        <f t="shared" si="9"/>
        <v>3.77358490566038E-3</v>
      </c>
      <c r="O26" s="44"/>
      <c r="P26" s="171">
        <f t="shared" si="10"/>
        <v>0</v>
      </c>
      <c r="Q26" s="219"/>
      <c r="R26" s="144">
        <v>32</v>
      </c>
      <c r="S26" s="44">
        <v>1266.51</v>
      </c>
      <c r="T26" s="45">
        <f t="shared" si="11"/>
        <v>39.5784375</v>
      </c>
      <c r="U26" s="219"/>
      <c r="V26" s="44">
        <v>190</v>
      </c>
      <c r="W26" s="44">
        <v>2124.7600000000002</v>
      </c>
      <c r="X26" s="45">
        <f t="shared" si="12"/>
        <v>11.182947368421054</v>
      </c>
      <c r="Y26" s="219"/>
      <c r="Z26" s="44">
        <v>12</v>
      </c>
      <c r="AA26" s="44">
        <v>303.02999999999997</v>
      </c>
      <c r="AB26" s="171">
        <f t="shared" si="13"/>
        <v>25.252499999999998</v>
      </c>
      <c r="AC26" s="219"/>
      <c r="AD26" s="144">
        <v>754</v>
      </c>
      <c r="AE26" s="44">
        <v>279.14</v>
      </c>
      <c r="AF26" s="141">
        <f t="shared" si="14"/>
        <v>37.021220159151191</v>
      </c>
      <c r="AG26" s="44">
        <v>1590</v>
      </c>
      <c r="AH26" s="44">
        <v>485.79</v>
      </c>
      <c r="AI26" s="141">
        <f t="shared" si="0"/>
        <v>30.552830188679248</v>
      </c>
      <c r="AJ26" s="44">
        <v>1350</v>
      </c>
      <c r="AK26" s="44">
        <v>458.13</v>
      </c>
      <c r="AL26" s="148">
        <f t="shared" si="1"/>
        <v>33.93555555555556</v>
      </c>
      <c r="AM26" s="219"/>
      <c r="AN26" s="144">
        <v>18</v>
      </c>
      <c r="AO26" s="44">
        <v>805.47336459577798</v>
      </c>
      <c r="AP26" s="45">
        <f t="shared" si="15"/>
        <v>44.748520255320997</v>
      </c>
      <c r="AQ26" s="140">
        <v>44</v>
      </c>
      <c r="AR26" s="249">
        <v>1670.3045102496201</v>
      </c>
      <c r="AS26" s="171">
        <f t="shared" si="16"/>
        <v>37.961466142036819</v>
      </c>
      <c r="AT26" s="219"/>
      <c r="AU26" s="144">
        <v>13.8</v>
      </c>
      <c r="AV26" s="32">
        <v>819.86621127998001</v>
      </c>
      <c r="AW26" s="45">
        <f t="shared" si="2"/>
        <v>59.410595020288405</v>
      </c>
      <c r="AX26" s="32">
        <v>43</v>
      </c>
      <c r="AY26" s="32">
        <v>2217.52989550542</v>
      </c>
      <c r="AZ26" s="171">
        <f t="shared" si="17"/>
        <v>51.570462686172554</v>
      </c>
      <c r="BA26" s="219"/>
      <c r="BB26" s="144">
        <v>14.6</v>
      </c>
      <c r="BC26" s="44">
        <v>645.54999999999995</v>
      </c>
      <c r="BD26" s="45">
        <f t="shared" si="40"/>
        <v>44.215753424657535</v>
      </c>
      <c r="BE26" s="44">
        <v>45.4</v>
      </c>
      <c r="BF26" s="167">
        <v>2613.7800000000002</v>
      </c>
      <c r="BG26" s="171">
        <f t="shared" si="18"/>
        <v>57.572246696035251</v>
      </c>
      <c r="BH26" s="219"/>
      <c r="BI26" s="44">
        <v>1397</v>
      </c>
      <c r="BJ26" s="248">
        <v>8585.8276567722096</v>
      </c>
      <c r="BK26" s="202">
        <f t="shared" si="19"/>
        <v>6.1459038344826125</v>
      </c>
      <c r="BL26" s="219"/>
      <c r="BM26" s="144">
        <v>22</v>
      </c>
      <c r="BN26" s="44">
        <v>282.87</v>
      </c>
      <c r="BO26" s="261">
        <f t="shared" si="20"/>
        <v>12.857727272727272</v>
      </c>
      <c r="BP26" s="144">
        <v>24</v>
      </c>
      <c r="BQ26" s="44">
        <v>306</v>
      </c>
      <c r="BR26" s="171">
        <f t="shared" si="21"/>
        <v>12.75</v>
      </c>
      <c r="BS26" s="144">
        <v>3</v>
      </c>
      <c r="BT26" s="44">
        <v>39</v>
      </c>
      <c r="BU26" s="171">
        <f t="shared" si="22"/>
        <v>13</v>
      </c>
      <c r="BV26" s="144">
        <v>38</v>
      </c>
      <c r="BW26" s="44">
        <v>498</v>
      </c>
      <c r="BX26" s="171">
        <f t="shared" si="23"/>
        <v>13.105263157894736</v>
      </c>
      <c r="BY26" s="263">
        <v>12</v>
      </c>
      <c r="BZ26" s="256">
        <v>159</v>
      </c>
      <c r="CA26" s="171">
        <f t="shared" si="24"/>
        <v>13.25</v>
      </c>
      <c r="CB26" s="32">
        <v>26</v>
      </c>
      <c r="CC26" s="44">
        <v>348.7</v>
      </c>
      <c r="CD26" s="171">
        <f t="shared" si="25"/>
        <v>13.411538461538461</v>
      </c>
      <c r="CE26" s="219"/>
      <c r="CF26" s="144">
        <v>0</v>
      </c>
      <c r="CG26" s="32">
        <v>0</v>
      </c>
      <c r="CH26" s="208" t="e">
        <f t="shared" si="26"/>
        <v>#DIV/0!</v>
      </c>
      <c r="CI26" s="32">
        <v>17</v>
      </c>
      <c r="CJ26" s="44">
        <v>117.69</v>
      </c>
      <c r="CK26" s="45">
        <f t="shared" si="27"/>
        <v>6.9229411764705882</v>
      </c>
      <c r="CL26" s="210">
        <v>22.78</v>
      </c>
      <c r="CM26" s="171">
        <f t="shared" si="28"/>
        <v>1.34</v>
      </c>
      <c r="CN26" s="219"/>
      <c r="CO26" s="144">
        <v>1</v>
      </c>
      <c r="CP26" s="44">
        <v>15</v>
      </c>
      <c r="CQ26" s="268">
        <f t="shared" si="29"/>
        <v>15</v>
      </c>
      <c r="CR26" s="44">
        <v>28</v>
      </c>
      <c r="CS26" s="179">
        <v>278.93</v>
      </c>
      <c r="CT26" s="45">
        <f t="shared" si="30"/>
        <v>9.961785714285714</v>
      </c>
      <c r="CU26" s="44">
        <v>45.45</v>
      </c>
      <c r="CV26" s="171">
        <f t="shared" si="4"/>
        <v>1.6232142857142857</v>
      </c>
      <c r="CW26" s="219"/>
      <c r="CX26" s="144">
        <v>0</v>
      </c>
      <c r="CY26" s="32"/>
      <c r="CZ26" s="45" t="e">
        <f t="shared" si="5"/>
        <v>#DIV/0!</v>
      </c>
      <c r="DA26" s="32">
        <v>0</v>
      </c>
      <c r="DB26" s="44"/>
      <c r="DC26" s="45" t="e">
        <f t="shared" si="31"/>
        <v>#DIV/0!</v>
      </c>
      <c r="DD26" s="44"/>
      <c r="DE26" s="171" t="e">
        <f t="shared" si="32"/>
        <v>#DIV/0!</v>
      </c>
      <c r="DF26" s="219"/>
      <c r="DG26" s="144">
        <v>21</v>
      </c>
      <c r="DH26" s="44">
        <v>614.19000000000005</v>
      </c>
      <c r="DI26" s="45">
        <f t="shared" si="33"/>
        <v>29.247142857142858</v>
      </c>
      <c r="DJ26" s="44">
        <v>25</v>
      </c>
      <c r="DK26" s="44">
        <v>254.76</v>
      </c>
      <c r="DL26" s="45">
        <f t="shared" si="34"/>
        <v>10.1904</v>
      </c>
      <c r="DM26" s="44">
        <v>37.020000000000003</v>
      </c>
      <c r="DN26" s="171">
        <f t="shared" si="35"/>
        <v>0.80478260869565221</v>
      </c>
      <c r="DO26" s="219"/>
      <c r="DP26" s="144"/>
      <c r="DQ26" s="44"/>
      <c r="DR26" s="45" t="e">
        <f t="shared" si="36"/>
        <v>#DIV/0!</v>
      </c>
      <c r="DS26" s="44"/>
      <c r="DT26" s="44"/>
      <c r="DU26" s="45" t="e">
        <f t="shared" si="37"/>
        <v>#DIV/0!</v>
      </c>
      <c r="DV26" s="44"/>
      <c r="DW26" s="171" t="e">
        <f t="shared" si="38"/>
        <v>#DIV/0!</v>
      </c>
    </row>
    <row r="27" spans="1:127" ht="13.95" customHeight="1">
      <c r="A27" s="12">
        <v>22</v>
      </c>
      <c r="B27" s="144">
        <v>553.4</v>
      </c>
      <c r="C27" s="167">
        <v>11409.71</v>
      </c>
      <c r="D27" s="45">
        <f t="shared" si="6"/>
        <v>20.617473798337549</v>
      </c>
      <c r="E27" s="44">
        <v>513</v>
      </c>
      <c r="F27" s="44"/>
      <c r="G27" s="171">
        <f t="shared" si="7"/>
        <v>0</v>
      </c>
      <c r="H27" s="219"/>
      <c r="I27" s="144">
        <v>45</v>
      </c>
      <c r="J27" s="167">
        <v>1633.4172200707201</v>
      </c>
      <c r="K27" s="45">
        <f t="shared" si="8"/>
        <v>36.298160446015999</v>
      </c>
      <c r="L27" s="44">
        <v>6584.9072130805698</v>
      </c>
      <c r="M27" s="167">
        <v>24.479208970559799</v>
      </c>
      <c r="N27" s="45">
        <f t="shared" si="9"/>
        <v>3.7174721189591172E-3</v>
      </c>
      <c r="O27" s="44"/>
      <c r="P27" s="171">
        <f t="shared" si="10"/>
        <v>0</v>
      </c>
      <c r="Q27" s="219"/>
      <c r="R27" s="144">
        <v>37</v>
      </c>
      <c r="S27" s="44">
        <v>1750.55</v>
      </c>
      <c r="T27" s="45">
        <f t="shared" si="11"/>
        <v>47.31216216216216</v>
      </c>
      <c r="U27" s="219"/>
      <c r="V27" s="44">
        <v>190</v>
      </c>
      <c r="W27" s="44">
        <v>2071.4899999999998</v>
      </c>
      <c r="X27" s="45">
        <f t="shared" si="12"/>
        <v>10.90257894736842</v>
      </c>
      <c r="Y27" s="219"/>
      <c r="Z27" s="44">
        <v>14</v>
      </c>
      <c r="AA27" s="44">
        <v>439.42</v>
      </c>
      <c r="AB27" s="171">
        <f t="shared" si="13"/>
        <v>31.387142857142859</v>
      </c>
      <c r="AC27" s="219"/>
      <c r="AD27" s="144">
        <v>754</v>
      </c>
      <c r="AE27" s="44">
        <v>298.01</v>
      </c>
      <c r="AF27" s="141">
        <f t="shared" si="14"/>
        <v>39.523872679045091</v>
      </c>
      <c r="AG27" s="44">
        <v>1590</v>
      </c>
      <c r="AH27" s="44">
        <v>483.43</v>
      </c>
      <c r="AI27" s="141">
        <f t="shared" si="0"/>
        <v>30.404402515723273</v>
      </c>
      <c r="AJ27" s="44">
        <v>1350</v>
      </c>
      <c r="AK27" s="44">
        <v>430.18</v>
      </c>
      <c r="AL27" s="148">
        <f t="shared" si="1"/>
        <v>31.865185185185187</v>
      </c>
      <c r="AM27" s="219"/>
      <c r="AN27" s="144">
        <v>18</v>
      </c>
      <c r="AO27" s="44">
        <v>612.00078999629397</v>
      </c>
      <c r="AP27" s="45">
        <f t="shared" si="15"/>
        <v>34.000043888682995</v>
      </c>
      <c r="AQ27" s="140">
        <v>44</v>
      </c>
      <c r="AR27" s="249">
        <v>1656.7912995515101</v>
      </c>
      <c r="AS27" s="171">
        <f t="shared" si="16"/>
        <v>37.654347717079773</v>
      </c>
      <c r="AT27" s="219"/>
      <c r="AU27" s="144">
        <v>11.4</v>
      </c>
      <c r="AV27" s="32">
        <v>749.57</v>
      </c>
      <c r="AW27" s="45">
        <f t="shared" si="2"/>
        <v>65.751754385964915</v>
      </c>
      <c r="AX27" s="32">
        <v>45.6</v>
      </c>
      <c r="AY27" s="32">
        <v>2366.60241730298</v>
      </c>
      <c r="AZ27" s="171">
        <f t="shared" si="17"/>
        <v>51.899175818047809</v>
      </c>
      <c r="BA27" s="219"/>
      <c r="BB27" s="144">
        <v>21</v>
      </c>
      <c r="BC27" s="44">
        <v>946.56</v>
      </c>
      <c r="BD27" s="45">
        <f t="shared" si="39"/>
        <v>83.031578947368416</v>
      </c>
      <c r="BE27" s="44">
        <v>71.2</v>
      </c>
      <c r="BF27" s="167">
        <v>2577.64</v>
      </c>
      <c r="BG27" s="171">
        <f t="shared" si="18"/>
        <v>36.202808988764041</v>
      </c>
      <c r="BH27" s="219"/>
      <c r="BI27" s="44">
        <v>1380</v>
      </c>
      <c r="BJ27" s="248">
        <v>8304.6980890959803</v>
      </c>
      <c r="BK27" s="202">
        <f t="shared" si="19"/>
        <v>6.0178971660115801</v>
      </c>
      <c r="BL27" s="219"/>
      <c r="BM27" s="144">
        <v>26</v>
      </c>
      <c r="BN27" s="44">
        <v>255</v>
      </c>
      <c r="BO27" s="261">
        <f t="shared" si="20"/>
        <v>9.8076923076923084</v>
      </c>
      <c r="BP27" s="144">
        <v>26</v>
      </c>
      <c r="BQ27" s="44">
        <v>346</v>
      </c>
      <c r="BR27" s="171">
        <f t="shared" si="21"/>
        <v>13.307692307692308</v>
      </c>
      <c r="BS27" s="144">
        <v>2</v>
      </c>
      <c r="BT27" s="44">
        <v>27.6929448621554</v>
      </c>
      <c r="BU27" s="171">
        <f t="shared" si="22"/>
        <v>13.8464724310777</v>
      </c>
      <c r="BV27" s="144">
        <v>35</v>
      </c>
      <c r="BW27" s="44">
        <v>446.57</v>
      </c>
      <c r="BX27" s="171">
        <f t="shared" si="23"/>
        <v>12.759142857142857</v>
      </c>
      <c r="BY27" s="263">
        <v>13</v>
      </c>
      <c r="BZ27" s="256">
        <v>168.95</v>
      </c>
      <c r="CA27" s="171">
        <f t="shared" si="24"/>
        <v>12.996153846153845</v>
      </c>
      <c r="CB27" s="32">
        <v>25</v>
      </c>
      <c r="CC27" s="44">
        <v>329</v>
      </c>
      <c r="CD27" s="171">
        <f t="shared" si="25"/>
        <v>13.16</v>
      </c>
      <c r="CE27" s="219"/>
      <c r="CF27" s="144">
        <v>1</v>
      </c>
      <c r="CG27" s="32">
        <v>15</v>
      </c>
      <c r="CH27" s="208">
        <f t="shared" si="26"/>
        <v>15</v>
      </c>
      <c r="CI27" s="32">
        <v>45</v>
      </c>
      <c r="CJ27" s="44">
        <v>382.64</v>
      </c>
      <c r="CK27" s="45">
        <f t="shared" si="27"/>
        <v>8.5031111111111102</v>
      </c>
      <c r="CL27" s="210">
        <v>51.57</v>
      </c>
      <c r="CM27" s="171">
        <f t="shared" si="28"/>
        <v>1.1210869565217392</v>
      </c>
      <c r="CN27" s="219"/>
      <c r="CO27" s="144">
        <v>1</v>
      </c>
      <c r="CP27" s="44">
        <v>15</v>
      </c>
      <c r="CQ27" s="268">
        <f t="shared" si="29"/>
        <v>15</v>
      </c>
      <c r="CR27" s="44">
        <v>35.4</v>
      </c>
      <c r="CS27" s="179">
        <v>331.18</v>
      </c>
      <c r="CT27" s="45">
        <f t="shared" si="30"/>
        <v>9.355367231638418</v>
      </c>
      <c r="CU27" s="44">
        <v>57</v>
      </c>
      <c r="CV27" s="171">
        <f t="shared" si="4"/>
        <v>1.6101694915254239</v>
      </c>
      <c r="CW27" s="219"/>
      <c r="CX27" s="144">
        <v>1.6</v>
      </c>
      <c r="CY27" s="32">
        <v>25.34</v>
      </c>
      <c r="CZ27" s="45">
        <f t="shared" si="5"/>
        <v>15.837499999999999</v>
      </c>
      <c r="DA27" s="32">
        <v>47.4</v>
      </c>
      <c r="DB27" s="44">
        <v>339.55</v>
      </c>
      <c r="DC27" s="45">
        <f t="shared" si="31"/>
        <v>7.1635021097046421</v>
      </c>
      <c r="DD27" s="44">
        <v>84.9</v>
      </c>
      <c r="DE27" s="171">
        <f t="shared" si="32"/>
        <v>1.7326530612244899</v>
      </c>
      <c r="DF27" s="219"/>
      <c r="DG27" s="144">
        <v>33</v>
      </c>
      <c r="DH27" s="44">
        <v>919.85</v>
      </c>
      <c r="DI27" s="45">
        <f t="shared" si="33"/>
        <v>27.874242424242425</v>
      </c>
      <c r="DJ27" s="44">
        <v>48</v>
      </c>
      <c r="DK27" s="44">
        <v>506.66</v>
      </c>
      <c r="DL27" s="45">
        <f t="shared" si="34"/>
        <v>10.555416666666668</v>
      </c>
      <c r="DM27" s="44">
        <v>43.7</v>
      </c>
      <c r="DN27" s="171">
        <f t="shared" si="35"/>
        <v>0.53950617283950619</v>
      </c>
      <c r="DO27" s="219"/>
      <c r="DP27" s="144"/>
      <c r="DQ27" s="44"/>
      <c r="DR27" s="45" t="e">
        <f t="shared" si="36"/>
        <v>#DIV/0!</v>
      </c>
      <c r="DS27" s="44"/>
      <c r="DT27" s="44"/>
      <c r="DU27" s="45" t="e">
        <f t="shared" si="37"/>
        <v>#DIV/0!</v>
      </c>
      <c r="DV27" s="44"/>
      <c r="DW27" s="171" t="e">
        <f t="shared" si="38"/>
        <v>#DIV/0!</v>
      </c>
    </row>
    <row r="28" spans="1:127" ht="13.95" customHeight="1">
      <c r="A28" s="12">
        <v>23</v>
      </c>
      <c r="B28" s="144">
        <v>560.4</v>
      </c>
      <c r="C28" s="167">
        <v>11639.11</v>
      </c>
      <c r="D28" s="45">
        <f t="shared" si="6"/>
        <v>20.769289793004997</v>
      </c>
      <c r="E28" s="44">
        <v>520</v>
      </c>
      <c r="F28" s="44">
        <v>694.76</v>
      </c>
      <c r="G28" s="171">
        <f t="shared" si="7"/>
        <v>1.3360769230769232</v>
      </c>
      <c r="H28" s="219"/>
      <c r="I28" s="144">
        <v>59</v>
      </c>
      <c r="J28" s="167">
        <v>2268.9181505302399</v>
      </c>
      <c r="K28" s="45">
        <f t="shared" si="8"/>
        <v>38.456239839495595</v>
      </c>
      <c r="L28" s="44">
        <v>6542.2054326830603</v>
      </c>
      <c r="M28" s="167">
        <v>24.230390491418699</v>
      </c>
      <c r="N28" s="45">
        <f t="shared" si="9"/>
        <v>3.7037037037036973E-3</v>
      </c>
      <c r="O28" s="44">
        <v>565.89</v>
      </c>
      <c r="P28" s="171">
        <f t="shared" si="10"/>
        <v>8.5725252118080797E-2</v>
      </c>
      <c r="Q28" s="219"/>
      <c r="R28" s="144">
        <v>50.8</v>
      </c>
      <c r="S28" s="44">
        <v>3417.46</v>
      </c>
      <c r="T28" s="45">
        <f t="shared" si="11"/>
        <v>67.272834645669292</v>
      </c>
      <c r="U28" s="219"/>
      <c r="V28" s="44">
        <v>190</v>
      </c>
      <c r="W28" s="44">
        <v>2096.87</v>
      </c>
      <c r="X28" s="45">
        <f t="shared" si="12"/>
        <v>11.036157894736842</v>
      </c>
      <c r="Y28" s="219"/>
      <c r="Z28" s="44">
        <v>14</v>
      </c>
      <c r="AA28" s="44">
        <v>337.73</v>
      </c>
      <c r="AB28" s="171">
        <f t="shared" si="13"/>
        <v>24.123571428571431</v>
      </c>
      <c r="AC28" s="219"/>
      <c r="AD28" s="144">
        <v>812</v>
      </c>
      <c r="AE28" s="44">
        <v>301.82</v>
      </c>
      <c r="AF28" s="141">
        <f t="shared" si="14"/>
        <v>37.169950738916256</v>
      </c>
      <c r="AG28" s="44">
        <v>1590</v>
      </c>
      <c r="AH28" s="44">
        <v>531.78</v>
      </c>
      <c r="AI28" s="141">
        <f t="shared" si="0"/>
        <v>33.445283018867919</v>
      </c>
      <c r="AJ28" s="44">
        <v>1260</v>
      </c>
      <c r="AK28" s="44">
        <v>445.52</v>
      </c>
      <c r="AL28" s="148">
        <f t="shared" si="1"/>
        <v>35.358730158730154</v>
      </c>
      <c r="AM28" s="219"/>
      <c r="AN28" s="144">
        <v>17</v>
      </c>
      <c r="AO28" s="44">
        <v>879.56207504340898</v>
      </c>
      <c r="AP28" s="45">
        <f t="shared" si="15"/>
        <v>51.738945590788767</v>
      </c>
      <c r="AQ28" s="140">
        <v>44</v>
      </c>
      <c r="AR28" s="249">
        <v>1869.36496470272</v>
      </c>
      <c r="AS28" s="171">
        <f t="shared" si="16"/>
        <v>42.485567379607275</v>
      </c>
      <c r="AT28" s="219"/>
      <c r="AU28" s="245">
        <v>19.8</v>
      </c>
      <c r="AV28" s="140">
        <v>671.60916495002698</v>
      </c>
      <c r="AW28" s="45">
        <f t="shared" si="2"/>
        <v>33.919654795455905</v>
      </c>
      <c r="AX28" s="140">
        <v>45.2</v>
      </c>
      <c r="AY28" s="140">
        <v>2416.5591181529699</v>
      </c>
      <c r="AZ28" s="171">
        <f t="shared" si="17"/>
        <v>53.463697304269239</v>
      </c>
      <c r="BA28" s="219"/>
      <c r="BB28" s="245">
        <v>14.4</v>
      </c>
      <c r="BC28" s="241">
        <v>643.25</v>
      </c>
      <c r="BD28" s="45">
        <f t="shared" si="39"/>
        <v>32.487373737373737</v>
      </c>
      <c r="BE28" s="44">
        <v>83</v>
      </c>
      <c r="BF28" s="44">
        <v>2626.31</v>
      </c>
      <c r="BG28" s="171">
        <f t="shared" si="18"/>
        <v>31.642289156626504</v>
      </c>
      <c r="BH28" s="219"/>
      <c r="BI28" s="44">
        <v>1368</v>
      </c>
      <c r="BJ28" s="248">
        <v>8513.0368647635296</v>
      </c>
      <c r="BK28" s="202">
        <f t="shared" si="19"/>
        <v>6.222980164300826</v>
      </c>
      <c r="BL28" s="219"/>
      <c r="BM28" s="144">
        <v>26</v>
      </c>
      <c r="BN28" s="44">
        <v>282</v>
      </c>
      <c r="BO28" s="261">
        <f t="shared" si="20"/>
        <v>10.846153846153847</v>
      </c>
      <c r="BP28" s="144">
        <v>21</v>
      </c>
      <c r="BQ28" s="44">
        <v>262</v>
      </c>
      <c r="BR28" s="171">
        <f t="shared" si="21"/>
        <v>12.476190476190476</v>
      </c>
      <c r="BS28" s="144">
        <v>2</v>
      </c>
      <c r="BT28" s="44">
        <v>25</v>
      </c>
      <c r="BU28" s="171">
        <f t="shared" si="22"/>
        <v>12.5</v>
      </c>
      <c r="BV28" s="144">
        <v>35</v>
      </c>
      <c r="BW28" s="44">
        <v>438.1</v>
      </c>
      <c r="BX28" s="171">
        <f t="shared" si="23"/>
        <v>12.517142857142858</v>
      </c>
      <c r="BY28" s="263">
        <v>11</v>
      </c>
      <c r="BZ28" s="256">
        <v>136.43</v>
      </c>
      <c r="CA28" s="171">
        <f t="shared" si="24"/>
        <v>12.402727272727274</v>
      </c>
      <c r="CB28" s="32">
        <v>25</v>
      </c>
      <c r="CC28" s="44">
        <v>325.61</v>
      </c>
      <c r="CD28" s="171">
        <f t="shared" si="25"/>
        <v>13.0244</v>
      </c>
      <c r="CE28" s="219"/>
      <c r="CF28" s="144">
        <v>1.6</v>
      </c>
      <c r="CG28" s="32">
        <v>21</v>
      </c>
      <c r="CH28" s="208">
        <f t="shared" si="26"/>
        <v>13.125</v>
      </c>
      <c r="CI28" s="32">
        <v>45.6</v>
      </c>
      <c r="CJ28" s="44">
        <v>375.04</v>
      </c>
      <c r="CK28" s="45">
        <f t="shared" si="27"/>
        <v>8.2245614035087726</v>
      </c>
      <c r="CL28" s="44">
        <v>52.94</v>
      </c>
      <c r="CM28" s="171">
        <f t="shared" si="28"/>
        <v>1.1216101694915253</v>
      </c>
      <c r="CN28" s="219"/>
      <c r="CO28" s="144">
        <v>1.4</v>
      </c>
      <c r="CP28" s="44">
        <v>20</v>
      </c>
      <c r="CQ28" s="268">
        <f t="shared" si="29"/>
        <v>14.285714285714286</v>
      </c>
      <c r="CR28" s="44">
        <v>36.4</v>
      </c>
      <c r="CS28" s="179">
        <v>351.87</v>
      </c>
      <c r="CT28" s="45">
        <f t="shared" si="30"/>
        <v>9.6667582417582416</v>
      </c>
      <c r="CU28" s="44">
        <v>57</v>
      </c>
      <c r="CV28" s="171">
        <f t="shared" si="4"/>
        <v>1.5659340659340659</v>
      </c>
      <c r="CW28" s="219"/>
      <c r="CX28" s="144">
        <v>1.6</v>
      </c>
      <c r="CY28" s="32">
        <v>25.16</v>
      </c>
      <c r="CZ28" s="45">
        <f t="shared" si="5"/>
        <v>15.725</v>
      </c>
      <c r="DA28" s="32">
        <v>47.4</v>
      </c>
      <c r="DB28" s="44">
        <v>505.6</v>
      </c>
      <c r="DC28" s="45">
        <f t="shared" si="31"/>
        <v>10.666666666666668</v>
      </c>
      <c r="DD28" s="44">
        <v>58.55</v>
      </c>
      <c r="DE28" s="171">
        <f t="shared" si="32"/>
        <v>1.1948979591836735</v>
      </c>
      <c r="DF28" s="219"/>
      <c r="DG28" s="144">
        <v>34.200000000000003</v>
      </c>
      <c r="DH28" s="44">
        <v>877.52</v>
      </c>
      <c r="DI28" s="45">
        <f t="shared" si="33"/>
        <v>25.658479532163739</v>
      </c>
      <c r="DJ28" s="44">
        <v>45</v>
      </c>
      <c r="DK28" s="44">
        <v>480.12</v>
      </c>
      <c r="DL28" s="45">
        <f t="shared" si="34"/>
        <v>10.669333333333334</v>
      </c>
      <c r="DM28" s="44">
        <v>39.75</v>
      </c>
      <c r="DN28" s="171">
        <f t="shared" si="35"/>
        <v>0.50189393939393934</v>
      </c>
      <c r="DO28" s="219"/>
      <c r="DP28" s="144"/>
      <c r="DQ28" s="44"/>
      <c r="DR28" s="45" t="e">
        <f t="shared" si="36"/>
        <v>#DIV/0!</v>
      </c>
      <c r="DS28" s="44"/>
      <c r="DT28" s="44"/>
      <c r="DU28" s="45" t="e">
        <f t="shared" si="37"/>
        <v>#DIV/0!</v>
      </c>
      <c r="DV28" s="44"/>
      <c r="DW28" s="171" t="e">
        <f t="shared" si="38"/>
        <v>#DIV/0!</v>
      </c>
    </row>
    <row r="29" spans="1:127" ht="13.95" customHeight="1">
      <c r="A29" s="12">
        <v>24</v>
      </c>
      <c r="B29" s="144">
        <v>569.4</v>
      </c>
      <c r="C29" s="167">
        <v>12314.64</v>
      </c>
      <c r="D29" s="45">
        <f t="shared" si="6"/>
        <v>21.627397260273973</v>
      </c>
      <c r="E29" s="44">
        <v>529</v>
      </c>
      <c r="F29" s="44"/>
      <c r="G29" s="171">
        <f t="shared" si="7"/>
        <v>0</v>
      </c>
      <c r="H29" s="219"/>
      <c r="I29" s="144">
        <v>59</v>
      </c>
      <c r="J29" s="167">
        <v>2135.1767449518402</v>
      </c>
      <c r="K29" s="45">
        <f t="shared" si="8"/>
        <v>36.189436355115937</v>
      </c>
      <c r="L29" s="44">
        <v>6564.5316048020704</v>
      </c>
      <c r="M29" s="167">
        <v>16.892773043752101</v>
      </c>
      <c r="N29" s="45">
        <f t="shared" si="9"/>
        <v>2.573340195573853E-3</v>
      </c>
      <c r="O29" s="44"/>
      <c r="P29" s="171">
        <f t="shared" si="10"/>
        <v>0</v>
      </c>
      <c r="Q29" s="219"/>
      <c r="R29" s="144">
        <v>53.4</v>
      </c>
      <c r="S29" s="44">
        <v>2432.85</v>
      </c>
      <c r="T29" s="45">
        <f t="shared" si="11"/>
        <v>45.55898876404494</v>
      </c>
      <c r="U29" s="219"/>
      <c r="V29" s="44">
        <v>190</v>
      </c>
      <c r="W29" s="44">
        <v>2020.01</v>
      </c>
      <c r="X29" s="45">
        <f t="shared" si="12"/>
        <v>10.631631578947369</v>
      </c>
      <c r="Y29" s="219"/>
      <c r="Z29" s="44">
        <v>14</v>
      </c>
      <c r="AA29" s="44">
        <v>347.76</v>
      </c>
      <c r="AB29" s="171">
        <f t="shared" si="13"/>
        <v>24.84</v>
      </c>
      <c r="AC29" s="219"/>
      <c r="AD29" s="144">
        <v>812</v>
      </c>
      <c r="AE29" s="44">
        <v>315.16000000000003</v>
      </c>
      <c r="AF29" s="141">
        <f t="shared" si="14"/>
        <v>38.812807881773402</v>
      </c>
      <c r="AG29" s="44">
        <v>1590</v>
      </c>
      <c r="AH29" s="44">
        <v>506.48</v>
      </c>
      <c r="AI29" s="141">
        <f t="shared" si="0"/>
        <v>31.854088050314466</v>
      </c>
      <c r="AJ29" s="44">
        <v>1260</v>
      </c>
      <c r="AK29" s="44">
        <v>380.01</v>
      </c>
      <c r="AL29" s="148">
        <f t="shared" si="1"/>
        <v>30.159523809523808</v>
      </c>
      <c r="AM29" s="219"/>
      <c r="AN29" s="144">
        <v>19.600000000000001</v>
      </c>
      <c r="AO29" s="44">
        <v>749.18034967998403</v>
      </c>
      <c r="AP29" s="45">
        <f t="shared" si="15"/>
        <v>38.223487228570612</v>
      </c>
      <c r="AQ29" s="140">
        <v>40</v>
      </c>
      <c r="AR29" s="249">
        <v>1710.31357107655</v>
      </c>
      <c r="AS29" s="171">
        <f t="shared" si="16"/>
        <v>42.757839276913749</v>
      </c>
      <c r="AT29" s="219"/>
      <c r="AU29" s="144">
        <v>27</v>
      </c>
      <c r="AV29" s="32">
        <v>1000.04854292687</v>
      </c>
      <c r="AW29" s="45">
        <f t="shared" si="2"/>
        <v>37.038834923217408</v>
      </c>
      <c r="AX29" s="32">
        <v>43</v>
      </c>
      <c r="AY29" s="32">
        <v>2198.2978316773201</v>
      </c>
      <c r="AZ29" s="171">
        <f t="shared" si="17"/>
        <v>51.123205387844656</v>
      </c>
      <c r="BA29" s="219"/>
      <c r="BB29" s="144">
        <v>11.8</v>
      </c>
      <c r="BC29" s="44">
        <v>522.08000000000004</v>
      </c>
      <c r="BD29" s="45">
        <f t="shared" si="39"/>
        <v>19.336296296296297</v>
      </c>
      <c r="BE29" s="44">
        <v>89</v>
      </c>
      <c r="BF29" s="44">
        <v>2997.07</v>
      </c>
      <c r="BG29" s="171">
        <f t="shared" si="18"/>
        <v>33.674943820224719</v>
      </c>
      <c r="BH29" s="219"/>
      <c r="BI29" s="44">
        <v>1445</v>
      </c>
      <c r="BJ29" s="248">
        <v>8899.7026760654207</v>
      </c>
      <c r="BK29" s="202">
        <f t="shared" si="19"/>
        <v>6.158963789664651</v>
      </c>
      <c r="BL29" s="219"/>
      <c r="BM29" s="144">
        <v>26</v>
      </c>
      <c r="BN29" s="44">
        <v>289</v>
      </c>
      <c r="BO29" s="261">
        <f t="shared" si="20"/>
        <v>11.115384615384615</v>
      </c>
      <c r="BP29" s="144">
        <v>21</v>
      </c>
      <c r="BQ29" s="44">
        <v>263</v>
      </c>
      <c r="BR29" s="171">
        <f t="shared" si="21"/>
        <v>12.523809523809524</v>
      </c>
      <c r="BS29" s="144">
        <v>1</v>
      </c>
      <c r="BT29" s="44">
        <v>12.69</v>
      </c>
      <c r="BU29" s="171">
        <f t="shared" si="22"/>
        <v>12.69</v>
      </c>
      <c r="BV29" s="144">
        <v>35</v>
      </c>
      <c r="BW29" s="44">
        <v>445</v>
      </c>
      <c r="BX29" s="171">
        <f t="shared" si="23"/>
        <v>12.714285714285714</v>
      </c>
      <c r="BY29" s="263">
        <v>11</v>
      </c>
      <c r="BZ29" s="256">
        <v>135.77000000000001</v>
      </c>
      <c r="CA29" s="171">
        <f t="shared" si="24"/>
        <v>12.342727272727274</v>
      </c>
      <c r="CB29" s="32">
        <v>27</v>
      </c>
      <c r="CC29" s="44">
        <v>351</v>
      </c>
      <c r="CD29" s="171">
        <f t="shared" si="25"/>
        <v>13</v>
      </c>
      <c r="CE29" s="219"/>
      <c r="CF29" s="144">
        <v>1.6</v>
      </c>
      <c r="CG29" s="32">
        <v>20</v>
      </c>
      <c r="CH29" s="208">
        <f t="shared" si="26"/>
        <v>12.5</v>
      </c>
      <c r="CI29" s="32">
        <v>46</v>
      </c>
      <c r="CJ29" s="44">
        <v>327.11</v>
      </c>
      <c r="CK29" s="45">
        <f t="shared" si="27"/>
        <v>7.1110869565217394</v>
      </c>
      <c r="CL29" s="44">
        <v>48.92</v>
      </c>
      <c r="CM29" s="171">
        <f t="shared" si="28"/>
        <v>1.0277310924369747</v>
      </c>
      <c r="CN29" s="219"/>
      <c r="CO29" s="144">
        <v>1.4</v>
      </c>
      <c r="CP29" s="44">
        <v>21</v>
      </c>
      <c r="CQ29" s="268">
        <f t="shared" si="29"/>
        <v>15.000000000000002</v>
      </c>
      <c r="CR29" s="44">
        <v>36.4</v>
      </c>
      <c r="CS29" s="179">
        <v>357.19</v>
      </c>
      <c r="CT29" s="45">
        <f t="shared" si="30"/>
        <v>9.812912087912089</v>
      </c>
      <c r="CU29" s="44">
        <v>53.88</v>
      </c>
      <c r="CV29" s="171">
        <f t="shared" si="4"/>
        <v>1.4802197802197803</v>
      </c>
      <c r="CW29" s="219"/>
      <c r="CX29" s="144">
        <v>1.6</v>
      </c>
      <c r="CY29" s="32">
        <v>26.89</v>
      </c>
      <c r="CZ29" s="45">
        <f t="shared" si="5"/>
        <v>16.806249999999999</v>
      </c>
      <c r="DA29" s="32">
        <v>47.4</v>
      </c>
      <c r="DB29" s="44">
        <v>398.85</v>
      </c>
      <c r="DC29" s="45">
        <f t="shared" si="31"/>
        <v>8.4145569620253173</v>
      </c>
      <c r="DD29" s="44">
        <v>72.05</v>
      </c>
      <c r="DE29" s="171">
        <f t="shared" si="32"/>
        <v>1.4704081632653061</v>
      </c>
      <c r="DF29" s="219"/>
      <c r="DG29" s="144">
        <v>28.2</v>
      </c>
      <c r="DH29" s="44">
        <v>1189.4000000000001</v>
      </c>
      <c r="DI29" s="45">
        <f t="shared" si="33"/>
        <v>42.177304964539012</v>
      </c>
      <c r="DJ29" s="44">
        <v>43</v>
      </c>
      <c r="DK29" s="44">
        <v>465.09</v>
      </c>
      <c r="DL29" s="45">
        <f t="shared" si="34"/>
        <v>10.816046511627906</v>
      </c>
      <c r="DM29" s="44">
        <v>45.64</v>
      </c>
      <c r="DN29" s="171">
        <f t="shared" si="35"/>
        <v>0.64101123595505616</v>
      </c>
      <c r="DO29" s="219"/>
      <c r="DP29" s="144"/>
      <c r="DQ29" s="44"/>
      <c r="DR29" s="45" t="e">
        <f t="shared" si="36"/>
        <v>#DIV/0!</v>
      </c>
      <c r="DS29" s="44"/>
      <c r="DT29" s="44"/>
      <c r="DU29" s="45" t="e">
        <f t="shared" si="37"/>
        <v>#DIV/0!</v>
      </c>
      <c r="DV29" s="44"/>
      <c r="DW29" s="171" t="e">
        <f t="shared" si="38"/>
        <v>#DIV/0!</v>
      </c>
    </row>
    <row r="30" spans="1:127" ht="13.95" customHeight="1">
      <c r="A30" s="12">
        <v>25</v>
      </c>
      <c r="B30" s="144">
        <v>572.79999999999995</v>
      </c>
      <c r="C30" s="167">
        <v>12886.29</v>
      </c>
      <c r="D30" s="45">
        <f t="shared" si="6"/>
        <v>22.497014664804471</v>
      </c>
      <c r="E30" s="44">
        <v>532</v>
      </c>
      <c r="F30" s="44">
        <v>2842.74</v>
      </c>
      <c r="G30" s="171">
        <f t="shared" si="7"/>
        <v>5.3434962406015032</v>
      </c>
      <c r="H30" s="219"/>
      <c r="I30" s="144">
        <v>59</v>
      </c>
      <c r="J30" s="167">
        <v>2004.45396609759</v>
      </c>
      <c r="K30" s="45">
        <f t="shared" si="8"/>
        <v>33.973796035552375</v>
      </c>
      <c r="L30" s="44">
        <v>6484.6715029738298</v>
      </c>
      <c r="M30" s="167">
        <v>23.495186604977601</v>
      </c>
      <c r="N30" s="45">
        <f t="shared" si="9"/>
        <v>3.623188405797095E-3</v>
      </c>
      <c r="O30" s="44">
        <v>171.08</v>
      </c>
      <c r="P30" s="171">
        <f t="shared" si="10"/>
        <v>2.6144344183880744E-2</v>
      </c>
      <c r="Q30" s="219"/>
      <c r="R30" s="144">
        <v>55.4</v>
      </c>
      <c r="S30" s="44">
        <v>2161.62</v>
      </c>
      <c r="T30" s="45">
        <f t="shared" si="11"/>
        <v>39.018411552346571</v>
      </c>
      <c r="U30" s="219"/>
      <c r="V30" s="44">
        <v>187</v>
      </c>
      <c r="W30" s="44">
        <v>2079.2600000000002</v>
      </c>
      <c r="X30" s="45">
        <f t="shared" si="12"/>
        <v>11.119037433155082</v>
      </c>
      <c r="Y30" s="219"/>
      <c r="Z30" s="44">
        <v>14</v>
      </c>
      <c r="AA30" s="44">
        <v>309.06</v>
      </c>
      <c r="AB30" s="171">
        <f t="shared" si="13"/>
        <v>22.075714285714287</v>
      </c>
      <c r="AC30" s="219"/>
      <c r="AD30" s="144">
        <v>754</v>
      </c>
      <c r="AE30" s="44">
        <v>233.24</v>
      </c>
      <c r="AF30" s="141">
        <f t="shared" si="14"/>
        <v>30.933687002652523</v>
      </c>
      <c r="AG30" s="44">
        <v>1590</v>
      </c>
      <c r="AH30" s="44">
        <v>507.09</v>
      </c>
      <c r="AI30" s="141">
        <f t="shared" si="0"/>
        <v>31.892452830188677</v>
      </c>
      <c r="AJ30" s="44">
        <v>1305</v>
      </c>
      <c r="AK30" s="44">
        <v>438.13</v>
      </c>
      <c r="AL30" s="148">
        <f t="shared" si="1"/>
        <v>33.573180076628347</v>
      </c>
      <c r="AM30" s="219"/>
      <c r="AN30" s="144">
        <v>21.4</v>
      </c>
      <c r="AO30" s="44">
        <v>699.11081603738796</v>
      </c>
      <c r="AP30" s="45">
        <f t="shared" si="15"/>
        <v>32.668729721373275</v>
      </c>
      <c r="AQ30" s="140">
        <v>40</v>
      </c>
      <c r="AR30" s="249">
        <v>1602.5242854077001</v>
      </c>
      <c r="AS30" s="171">
        <f t="shared" si="16"/>
        <v>40.063107135192503</v>
      </c>
      <c r="AT30" s="219"/>
      <c r="AU30" s="144">
        <v>19.600000000000001</v>
      </c>
      <c r="AV30" s="32">
        <v>619.70909744403104</v>
      </c>
      <c r="AW30" s="45">
        <f t="shared" si="2"/>
        <v>31.617811094083216</v>
      </c>
      <c r="AX30" s="32">
        <v>39.4</v>
      </c>
      <c r="AY30" s="32">
        <v>2296.8798289322499</v>
      </c>
      <c r="AZ30" s="171">
        <f t="shared" si="17"/>
        <v>58.296442358686548</v>
      </c>
      <c r="BA30" s="219"/>
      <c r="BB30" s="144">
        <v>8.1999999999999993</v>
      </c>
      <c r="BC30" s="44">
        <v>441.49</v>
      </c>
      <c r="BD30" s="45">
        <f t="shared" si="39"/>
        <v>22.524999999999999</v>
      </c>
      <c r="BE30" s="44">
        <v>98.4</v>
      </c>
      <c r="BF30" s="44">
        <v>2959.52</v>
      </c>
      <c r="BG30" s="171">
        <f t="shared" si="18"/>
        <v>30.07642276422764</v>
      </c>
      <c r="BH30" s="219"/>
      <c r="BI30" s="44">
        <v>1366</v>
      </c>
      <c r="BJ30" s="248">
        <v>8453.4303566925901</v>
      </c>
      <c r="BK30" s="202">
        <f t="shared" si="19"/>
        <v>6.1884556051922326</v>
      </c>
      <c r="BL30" s="219"/>
      <c r="BM30" s="144">
        <v>25</v>
      </c>
      <c r="BN30" s="44">
        <v>273</v>
      </c>
      <c r="BO30" s="261">
        <f t="shared" si="20"/>
        <v>10.92</v>
      </c>
      <c r="BP30" s="144">
        <v>21</v>
      </c>
      <c r="BQ30" s="44">
        <v>260.45</v>
      </c>
      <c r="BR30" s="171">
        <f t="shared" si="21"/>
        <v>12.402380952380952</v>
      </c>
      <c r="BS30" s="144">
        <v>1</v>
      </c>
      <c r="BT30" s="44">
        <v>14.79</v>
      </c>
      <c r="BU30" s="171">
        <f t="shared" si="22"/>
        <v>14.79</v>
      </c>
      <c r="BV30" s="144">
        <v>35</v>
      </c>
      <c r="BW30" s="44">
        <v>436.49</v>
      </c>
      <c r="BX30" s="171">
        <f t="shared" si="23"/>
        <v>12.471142857142857</v>
      </c>
      <c r="BY30" s="263">
        <v>11</v>
      </c>
      <c r="BZ30" s="256">
        <v>132.18</v>
      </c>
      <c r="CA30" s="171">
        <f t="shared" si="24"/>
        <v>12.016363636363637</v>
      </c>
      <c r="CB30" s="32">
        <v>30</v>
      </c>
      <c r="CC30" s="44">
        <v>396</v>
      </c>
      <c r="CD30" s="171">
        <f t="shared" si="25"/>
        <v>13.2</v>
      </c>
      <c r="CE30" s="219"/>
      <c r="CF30" s="144">
        <v>1.6</v>
      </c>
      <c r="CG30" s="32">
        <v>22</v>
      </c>
      <c r="CH30" s="208">
        <f t="shared" si="26"/>
        <v>13.75</v>
      </c>
      <c r="CI30" s="32">
        <v>45.6</v>
      </c>
      <c r="CJ30" s="44">
        <v>371.75</v>
      </c>
      <c r="CK30" s="45">
        <f t="shared" si="27"/>
        <v>8.1524122807017534</v>
      </c>
      <c r="CL30" s="44">
        <v>50.04</v>
      </c>
      <c r="CM30" s="171">
        <f t="shared" si="28"/>
        <v>1.0601694915254236</v>
      </c>
      <c r="CN30" s="219"/>
      <c r="CO30" s="144">
        <v>1.4</v>
      </c>
      <c r="CP30" s="44">
        <v>21</v>
      </c>
      <c r="CQ30" s="268">
        <f t="shared" si="29"/>
        <v>15.000000000000002</v>
      </c>
      <c r="CR30" s="44">
        <v>36.4</v>
      </c>
      <c r="CS30" s="179">
        <v>356.58</v>
      </c>
      <c r="CT30" s="45">
        <f t="shared" si="30"/>
        <v>9.796153846153846</v>
      </c>
      <c r="CU30" s="44">
        <v>53.88</v>
      </c>
      <c r="CV30" s="171">
        <f t="shared" si="4"/>
        <v>1.4802197802197803</v>
      </c>
      <c r="CW30" s="219"/>
      <c r="CX30" s="144">
        <v>1.6</v>
      </c>
      <c r="CY30" s="32">
        <v>26.01</v>
      </c>
      <c r="CZ30" s="45">
        <f t="shared" si="5"/>
        <v>16.256250000000001</v>
      </c>
      <c r="DA30" s="32">
        <v>47.4</v>
      </c>
      <c r="DB30" s="44">
        <v>418.3</v>
      </c>
      <c r="DC30" s="45">
        <f t="shared" si="31"/>
        <v>8.8248945147679336</v>
      </c>
      <c r="DD30" s="44">
        <v>72.05</v>
      </c>
      <c r="DE30" s="171">
        <f t="shared" si="32"/>
        <v>1.4704081632653061</v>
      </c>
      <c r="DF30" s="219"/>
      <c r="DG30" s="144">
        <v>31.6</v>
      </c>
      <c r="DH30" s="44">
        <v>456.81</v>
      </c>
      <c r="DI30" s="45">
        <f t="shared" si="33"/>
        <v>14.456012658227847</v>
      </c>
      <c r="DJ30" s="44">
        <v>53.2</v>
      </c>
      <c r="DK30" s="44">
        <v>575.70000000000005</v>
      </c>
      <c r="DL30" s="45">
        <f t="shared" si="34"/>
        <v>10.821428571428571</v>
      </c>
      <c r="DM30" s="44">
        <v>50</v>
      </c>
      <c r="DN30" s="171">
        <f t="shared" si="35"/>
        <v>0.58962264150943389</v>
      </c>
      <c r="DO30" s="219"/>
      <c r="DP30" s="144"/>
      <c r="DQ30" s="44"/>
      <c r="DR30" s="45" t="e">
        <f t="shared" si="36"/>
        <v>#DIV/0!</v>
      </c>
      <c r="DS30" s="44"/>
      <c r="DT30" s="44"/>
      <c r="DU30" s="45" t="e">
        <f t="shared" si="37"/>
        <v>#DIV/0!</v>
      </c>
      <c r="DV30" s="44"/>
      <c r="DW30" s="171" t="e">
        <f t="shared" si="38"/>
        <v>#DIV/0!</v>
      </c>
    </row>
    <row r="31" spans="1:127" ht="13.95" customHeight="1">
      <c r="A31" s="12">
        <v>26</v>
      </c>
      <c r="B31" s="144">
        <v>572.4</v>
      </c>
      <c r="C31" s="44">
        <v>13504.55</v>
      </c>
      <c r="D31" s="45">
        <f t="shared" si="6"/>
        <v>23.59285464709993</v>
      </c>
      <c r="E31" s="44">
        <v>532</v>
      </c>
      <c r="F31" s="44">
        <v>2295.92</v>
      </c>
      <c r="G31" s="171">
        <f t="shared" si="7"/>
        <v>4.3156390977443611</v>
      </c>
      <c r="H31" s="219"/>
      <c r="I31" s="144">
        <v>59</v>
      </c>
      <c r="J31" s="44">
        <v>2023.05937316416</v>
      </c>
      <c r="K31" s="45">
        <f t="shared" si="8"/>
        <v>34.289141918036613</v>
      </c>
      <c r="L31" s="44">
        <v>6468.8586678013598</v>
      </c>
      <c r="M31" s="44">
        <v>23.782568631622599</v>
      </c>
      <c r="N31" s="45">
        <f t="shared" si="9"/>
        <v>3.6764705882352867E-3</v>
      </c>
      <c r="O31" s="44"/>
      <c r="P31" s="171">
        <f t="shared" si="10"/>
        <v>0</v>
      </c>
      <c r="Q31" s="219"/>
      <c r="R31" s="144">
        <v>58.4</v>
      </c>
      <c r="S31" s="44">
        <v>3410.97</v>
      </c>
      <c r="T31" s="45">
        <f t="shared" si="11"/>
        <v>58.407020547945201</v>
      </c>
      <c r="U31" s="219"/>
      <c r="V31" s="44">
        <v>187</v>
      </c>
      <c r="W31" s="44">
        <v>2090.73</v>
      </c>
      <c r="X31" s="45">
        <f t="shared" si="12"/>
        <v>11.180374331550802</v>
      </c>
      <c r="Y31" s="219"/>
      <c r="Z31" s="44">
        <v>14</v>
      </c>
      <c r="AA31" s="44">
        <v>254.09</v>
      </c>
      <c r="AB31" s="171">
        <f t="shared" si="13"/>
        <v>18.149285714285714</v>
      </c>
      <c r="AC31" s="219"/>
      <c r="AD31" s="144">
        <v>812</v>
      </c>
      <c r="AE31" s="44">
        <v>311.72000000000003</v>
      </c>
      <c r="AF31" s="141">
        <f t="shared" si="14"/>
        <v>38.389162561576356</v>
      </c>
      <c r="AG31" s="44">
        <v>1484</v>
      </c>
      <c r="AH31" s="44">
        <v>474.95</v>
      </c>
      <c r="AI31" s="141">
        <f t="shared" si="0"/>
        <v>32.004716981132077</v>
      </c>
      <c r="AJ31" s="44">
        <v>1350</v>
      </c>
      <c r="AK31" s="44">
        <v>464.96</v>
      </c>
      <c r="AL31" s="148">
        <f t="shared" si="1"/>
        <v>34.441481481481482</v>
      </c>
      <c r="AM31" s="219"/>
      <c r="AN31" s="144">
        <v>17.8</v>
      </c>
      <c r="AO31" s="44">
        <v>746.12319014888396</v>
      </c>
      <c r="AP31" s="45">
        <f t="shared" si="15"/>
        <v>41.917033154431685</v>
      </c>
      <c r="AQ31" s="140">
        <v>42.2</v>
      </c>
      <c r="AR31" s="249">
        <v>1869.30977471751</v>
      </c>
      <c r="AS31" s="171">
        <f t="shared" si="16"/>
        <v>44.296440159182701</v>
      </c>
      <c r="AT31" s="219"/>
      <c r="AU31" s="144">
        <v>20.8</v>
      </c>
      <c r="AV31" s="32">
        <v>337.660549614503</v>
      </c>
      <c r="AW31" s="45">
        <f t="shared" si="2"/>
        <v>16.23368026992803</v>
      </c>
      <c r="AX31" s="32">
        <v>50</v>
      </c>
      <c r="AY31" s="32">
        <v>2123.5522477950599</v>
      </c>
      <c r="AZ31" s="171">
        <f t="shared" si="17"/>
        <v>42.471044955901199</v>
      </c>
      <c r="BA31" s="219"/>
      <c r="BB31" s="144">
        <v>9</v>
      </c>
      <c r="BC31" s="44">
        <v>407.38</v>
      </c>
      <c r="BD31" s="45">
        <f t="shared" si="39"/>
        <v>19.585576923076921</v>
      </c>
      <c r="BE31" s="44">
        <v>97</v>
      </c>
      <c r="BF31" s="44">
        <v>3464.39</v>
      </c>
      <c r="BG31" s="171">
        <f t="shared" si="18"/>
        <v>35.71536082474227</v>
      </c>
      <c r="BH31" s="219"/>
      <c r="BI31" s="44">
        <v>1388</v>
      </c>
      <c r="BJ31" s="248">
        <v>8829.2628978915109</v>
      </c>
      <c r="BK31" s="202">
        <f t="shared" si="19"/>
        <v>6.3611404163483511</v>
      </c>
      <c r="BL31" s="219"/>
      <c r="BM31" s="144">
        <v>24</v>
      </c>
      <c r="BN31" s="44">
        <v>274</v>
      </c>
      <c r="BO31" s="261">
        <f t="shared" si="20"/>
        <v>11.416666666666666</v>
      </c>
      <c r="BP31" s="144">
        <v>21</v>
      </c>
      <c r="BQ31" s="44">
        <v>259.43</v>
      </c>
      <c r="BR31" s="171">
        <f t="shared" si="21"/>
        <v>12.353809523809524</v>
      </c>
      <c r="BS31" s="144">
        <v>1</v>
      </c>
      <c r="BT31" s="44">
        <v>13.59</v>
      </c>
      <c r="BU31" s="171">
        <f t="shared" si="22"/>
        <v>13.59</v>
      </c>
      <c r="BV31" s="144">
        <v>38</v>
      </c>
      <c r="BW31" s="44">
        <v>476</v>
      </c>
      <c r="BX31" s="171">
        <f t="shared" si="23"/>
        <v>12.526315789473685</v>
      </c>
      <c r="BY31" s="263">
        <v>11</v>
      </c>
      <c r="BZ31" s="256">
        <v>131</v>
      </c>
      <c r="CA31" s="171">
        <f t="shared" si="24"/>
        <v>11.909090909090908</v>
      </c>
      <c r="CB31" s="32">
        <v>25</v>
      </c>
      <c r="CC31" s="44">
        <v>324</v>
      </c>
      <c r="CD31" s="171">
        <f t="shared" si="25"/>
        <v>12.96</v>
      </c>
      <c r="CE31" s="219"/>
      <c r="CF31" s="206">
        <v>1.6</v>
      </c>
      <c r="CG31" s="206">
        <v>23</v>
      </c>
      <c r="CH31" s="208">
        <f t="shared" si="26"/>
        <v>14.375</v>
      </c>
      <c r="CI31" s="32">
        <v>45.6</v>
      </c>
      <c r="CJ31" s="44">
        <v>362.98</v>
      </c>
      <c r="CK31" s="45">
        <f t="shared" si="27"/>
        <v>7.9600877192982455</v>
      </c>
      <c r="CL31" s="44">
        <v>52.94</v>
      </c>
      <c r="CM31" s="171">
        <f t="shared" si="28"/>
        <v>1.1216101694915253</v>
      </c>
      <c r="CN31" s="219"/>
      <c r="CO31" s="144">
        <v>1.4</v>
      </c>
      <c r="CP31" s="44">
        <v>21</v>
      </c>
      <c r="CQ31" s="268">
        <f t="shared" si="29"/>
        <v>15.000000000000002</v>
      </c>
      <c r="CR31" s="44">
        <v>36.4</v>
      </c>
      <c r="CS31" s="179">
        <v>302.55</v>
      </c>
      <c r="CT31" s="45">
        <f t="shared" si="30"/>
        <v>8.3118131868131879</v>
      </c>
      <c r="CU31" s="44">
        <v>59.88</v>
      </c>
      <c r="CV31" s="171">
        <f t="shared" si="4"/>
        <v>1.6450549450549452</v>
      </c>
      <c r="CW31" s="219"/>
      <c r="CX31" s="144">
        <v>1.6</v>
      </c>
      <c r="CY31" s="32">
        <v>24.94</v>
      </c>
      <c r="CZ31" s="45">
        <f t="shared" si="5"/>
        <v>15.5875</v>
      </c>
      <c r="DA31" s="32">
        <v>56.4</v>
      </c>
      <c r="DB31" s="44">
        <v>478.24</v>
      </c>
      <c r="DC31" s="45">
        <f t="shared" si="31"/>
        <v>8.4794326241134748</v>
      </c>
      <c r="DD31" s="44">
        <v>70.05</v>
      </c>
      <c r="DE31" s="171">
        <f t="shared" si="32"/>
        <v>1.2077586206896551</v>
      </c>
      <c r="DF31" s="219"/>
      <c r="DG31" s="144">
        <v>31.6</v>
      </c>
      <c r="DH31" s="44">
        <v>802.19</v>
      </c>
      <c r="DI31" s="45">
        <f t="shared" si="33"/>
        <v>25.385759493670886</v>
      </c>
      <c r="DJ31" s="44">
        <v>52.8</v>
      </c>
      <c r="DK31" s="44">
        <v>555.4</v>
      </c>
      <c r="DL31" s="45">
        <f t="shared" si="34"/>
        <v>10.518939393939394</v>
      </c>
      <c r="DM31" s="44">
        <v>42.06</v>
      </c>
      <c r="DN31" s="171">
        <f t="shared" si="35"/>
        <v>0.49834123222748816</v>
      </c>
      <c r="DO31" s="219"/>
      <c r="DP31" s="144"/>
      <c r="DQ31" s="44"/>
      <c r="DR31" s="45" t="e">
        <f t="shared" si="36"/>
        <v>#DIV/0!</v>
      </c>
      <c r="DS31" s="44"/>
      <c r="DT31" s="44"/>
      <c r="DU31" s="45" t="e">
        <f t="shared" si="37"/>
        <v>#DIV/0!</v>
      </c>
      <c r="DV31" s="44"/>
      <c r="DW31" s="171" t="e">
        <f t="shared" si="38"/>
        <v>#DIV/0!</v>
      </c>
    </row>
    <row r="32" spans="1:127" ht="13.95" customHeight="1">
      <c r="A32" s="12">
        <v>27</v>
      </c>
      <c r="B32" s="144">
        <v>579</v>
      </c>
      <c r="C32" s="44">
        <v>13259.95</v>
      </c>
      <c r="D32" s="45">
        <f t="shared" si="6"/>
        <v>22.901468048359241</v>
      </c>
      <c r="E32" s="44">
        <v>533</v>
      </c>
      <c r="F32" s="44">
        <v>207.5</v>
      </c>
      <c r="G32" s="171">
        <f t="shared" si="7"/>
        <v>0.38930581613508441</v>
      </c>
      <c r="H32" s="219"/>
      <c r="I32" s="144">
        <v>84.8</v>
      </c>
      <c r="J32" s="44">
        <v>2264.3266638300702</v>
      </c>
      <c r="K32" s="45">
        <f t="shared" si="8"/>
        <v>26.7019653753546</v>
      </c>
      <c r="L32" s="44">
        <v>6577.7002413893097</v>
      </c>
      <c r="M32" s="44">
        <v>24.094140078349099</v>
      </c>
      <c r="N32" s="45">
        <f t="shared" si="9"/>
        <v>3.66300366300366E-3</v>
      </c>
      <c r="O32" s="44"/>
      <c r="P32" s="171">
        <f t="shared" si="10"/>
        <v>0</v>
      </c>
      <c r="Q32" s="219"/>
      <c r="R32" s="144">
        <v>49.8</v>
      </c>
      <c r="S32" s="44">
        <v>2007.71</v>
      </c>
      <c r="T32" s="45">
        <f t="shared" si="11"/>
        <v>40.315461847389564</v>
      </c>
      <c r="U32" s="219"/>
      <c r="V32" s="44">
        <v>187</v>
      </c>
      <c r="W32" s="44">
        <v>2080.84</v>
      </c>
      <c r="X32" s="45">
        <f t="shared" si="12"/>
        <v>11.127486631016044</v>
      </c>
      <c r="Y32" s="219"/>
      <c r="Z32" s="44">
        <v>14</v>
      </c>
      <c r="AA32" s="44">
        <v>303.01</v>
      </c>
      <c r="AB32" s="171">
        <f t="shared" si="13"/>
        <v>21.643571428571427</v>
      </c>
      <c r="AC32" s="219"/>
      <c r="AD32" s="144">
        <v>754</v>
      </c>
      <c r="AE32" s="44">
        <v>274.49</v>
      </c>
      <c r="AF32" s="141">
        <f t="shared" si="14"/>
        <v>36.404509283819628</v>
      </c>
      <c r="AG32" s="44">
        <v>1484</v>
      </c>
      <c r="AH32" s="44">
        <v>472.05</v>
      </c>
      <c r="AI32" s="141">
        <f t="shared" si="0"/>
        <v>31.809299191374663</v>
      </c>
      <c r="AJ32" s="44">
        <v>1350</v>
      </c>
      <c r="AK32" s="44">
        <v>446.31</v>
      </c>
      <c r="AL32" s="148">
        <f t="shared" si="1"/>
        <v>33.06</v>
      </c>
      <c r="AM32" s="219"/>
      <c r="AN32" s="144">
        <v>17</v>
      </c>
      <c r="AO32" s="44">
        <v>819.52984310965201</v>
      </c>
      <c r="AP32" s="45">
        <f t="shared" si="15"/>
        <v>48.207637829979532</v>
      </c>
      <c r="AQ32" s="140">
        <v>41</v>
      </c>
      <c r="AR32" s="249">
        <v>1842.50769711309</v>
      </c>
      <c r="AS32" s="171">
        <f t="shared" si="16"/>
        <v>44.939212124709513</v>
      </c>
      <c r="AT32" s="219"/>
      <c r="AU32" s="144">
        <v>18.600000000000001</v>
      </c>
      <c r="AV32" s="32">
        <v>443.08269061013698</v>
      </c>
      <c r="AW32" s="45">
        <f t="shared" si="2"/>
        <v>23.82165003280306</v>
      </c>
      <c r="AX32" s="32">
        <v>36</v>
      </c>
      <c r="AY32" s="32">
        <v>2208.4544955471101</v>
      </c>
      <c r="AZ32" s="171">
        <f t="shared" si="17"/>
        <v>61.34595820964195</v>
      </c>
      <c r="BA32" s="219"/>
      <c r="BB32" s="144">
        <v>10.199999999999999</v>
      </c>
      <c r="BC32" s="44">
        <v>598.99</v>
      </c>
      <c r="BD32" s="45">
        <f t="shared" si="39"/>
        <v>32.203763440860214</v>
      </c>
      <c r="BE32" s="44">
        <v>85.2</v>
      </c>
      <c r="BF32" s="44">
        <v>2946.87</v>
      </c>
      <c r="BG32" s="171">
        <f t="shared" si="18"/>
        <v>34.587676056338026</v>
      </c>
      <c r="BH32" s="219"/>
      <c r="BI32" s="44">
        <v>1381</v>
      </c>
      <c r="BJ32" s="248">
        <v>8799.7368679883693</v>
      </c>
      <c r="BK32" s="202">
        <f t="shared" si="19"/>
        <v>6.3720035249734757</v>
      </c>
      <c r="BL32" s="219"/>
      <c r="BM32" s="144">
        <v>24</v>
      </c>
      <c r="BN32" s="44">
        <v>273</v>
      </c>
      <c r="BO32" s="261">
        <f t="shared" si="20"/>
        <v>11.375</v>
      </c>
      <c r="BP32" s="144">
        <v>24</v>
      </c>
      <c r="BQ32" s="44">
        <v>324</v>
      </c>
      <c r="BR32" s="171">
        <f t="shared" si="21"/>
        <v>13.5</v>
      </c>
      <c r="BS32" s="144">
        <v>2</v>
      </c>
      <c r="BT32" s="44">
        <v>28.56</v>
      </c>
      <c r="BU32" s="171">
        <f t="shared" si="22"/>
        <v>14.28</v>
      </c>
      <c r="BV32" s="144">
        <v>36</v>
      </c>
      <c r="BW32" s="44">
        <v>446</v>
      </c>
      <c r="BX32" s="171">
        <f t="shared" si="23"/>
        <v>12.388888888888889</v>
      </c>
      <c r="BY32" s="263">
        <v>14</v>
      </c>
      <c r="BZ32" s="256">
        <v>181.56</v>
      </c>
      <c r="CA32" s="171">
        <f t="shared" si="24"/>
        <v>12.968571428571428</v>
      </c>
      <c r="CB32" s="32">
        <v>23</v>
      </c>
      <c r="CC32" s="44">
        <v>296</v>
      </c>
      <c r="CD32" s="171">
        <f t="shared" si="25"/>
        <v>12.869565217391305</v>
      </c>
      <c r="CE32" s="219"/>
      <c r="CF32" s="144">
        <v>1.6</v>
      </c>
      <c r="CG32" s="32">
        <v>24</v>
      </c>
      <c r="CH32" s="208">
        <f t="shared" si="26"/>
        <v>15</v>
      </c>
      <c r="CI32" s="32">
        <v>45.2</v>
      </c>
      <c r="CJ32" s="44">
        <v>365.47</v>
      </c>
      <c r="CK32" s="45">
        <f t="shared" si="27"/>
        <v>8.0856194690265486</v>
      </c>
      <c r="CL32" s="44">
        <v>51.57</v>
      </c>
      <c r="CM32" s="171">
        <f t="shared" si="28"/>
        <v>1.1019230769230768</v>
      </c>
      <c r="CN32" s="219"/>
      <c r="CO32" s="144">
        <v>1.4</v>
      </c>
      <c r="CP32" s="44">
        <v>20</v>
      </c>
      <c r="CQ32" s="268">
        <f t="shared" si="29"/>
        <v>14.285714285714286</v>
      </c>
      <c r="CR32" s="44">
        <v>36.4</v>
      </c>
      <c r="CS32" s="179">
        <v>243.46</v>
      </c>
      <c r="CT32" s="45">
        <f t="shared" si="30"/>
        <v>6.6884615384615387</v>
      </c>
      <c r="CU32" s="44">
        <v>53.88</v>
      </c>
      <c r="CV32" s="171">
        <f t="shared" si="4"/>
        <v>1.4802197802197803</v>
      </c>
      <c r="CW32" s="219"/>
      <c r="CX32" s="144">
        <v>1.6</v>
      </c>
      <c r="CY32" s="32">
        <v>28.05</v>
      </c>
      <c r="CZ32" s="45">
        <f t="shared" si="5"/>
        <v>17.53125</v>
      </c>
      <c r="DA32" s="32">
        <v>47.4</v>
      </c>
      <c r="DB32" s="44">
        <v>505.36</v>
      </c>
      <c r="DC32" s="45">
        <f t="shared" si="31"/>
        <v>10.661603375527427</v>
      </c>
      <c r="DD32" s="44">
        <v>77.8</v>
      </c>
      <c r="DE32" s="171">
        <f t="shared" si="32"/>
        <v>1.5877551020408163</v>
      </c>
      <c r="DF32" s="219"/>
      <c r="DG32" s="144">
        <v>31.6</v>
      </c>
      <c r="DH32" s="44">
        <v>942.45</v>
      </c>
      <c r="DI32" s="45">
        <f t="shared" si="33"/>
        <v>29.824367088607595</v>
      </c>
      <c r="DJ32" s="44">
        <v>48</v>
      </c>
      <c r="DK32" s="44">
        <v>637.45000000000005</v>
      </c>
      <c r="DL32" s="45">
        <f t="shared" si="34"/>
        <v>13.280208333333334</v>
      </c>
      <c r="DM32" s="44">
        <v>60.6</v>
      </c>
      <c r="DN32" s="171">
        <f t="shared" si="35"/>
        <v>0.7613065326633166</v>
      </c>
      <c r="DO32" s="219"/>
      <c r="DP32" s="144"/>
      <c r="DQ32" s="44"/>
      <c r="DR32" s="45" t="e">
        <f t="shared" si="36"/>
        <v>#DIV/0!</v>
      </c>
      <c r="DS32" s="44"/>
      <c r="DT32" s="44"/>
      <c r="DU32" s="45" t="e">
        <f t="shared" si="37"/>
        <v>#DIV/0!</v>
      </c>
      <c r="DV32" s="44"/>
      <c r="DW32" s="171" t="e">
        <f t="shared" si="38"/>
        <v>#DIV/0!</v>
      </c>
    </row>
    <row r="33" spans="1:127" ht="13.95" customHeight="1">
      <c r="A33" s="12">
        <v>28</v>
      </c>
      <c r="B33" s="144">
        <v>535</v>
      </c>
      <c r="C33" s="44">
        <v>12947.99</v>
      </c>
      <c r="D33" s="45">
        <f t="shared" si="6"/>
        <v>24.20185046728972</v>
      </c>
      <c r="E33" s="44">
        <v>528</v>
      </c>
      <c r="F33" s="44"/>
      <c r="G33" s="171">
        <f t="shared" si="7"/>
        <v>0</v>
      </c>
      <c r="H33" s="219"/>
      <c r="I33" s="144">
        <v>46</v>
      </c>
      <c r="J33" s="44">
        <v>2230.23931828783</v>
      </c>
      <c r="K33" s="45">
        <f t="shared" si="8"/>
        <v>48.483463441039781</v>
      </c>
      <c r="L33" s="44">
        <v>6612.0486247258696</v>
      </c>
      <c r="M33" s="44">
        <v>24.131564323816999</v>
      </c>
      <c r="N33" s="45">
        <f t="shared" si="9"/>
        <v>3.6496350364963437E-3</v>
      </c>
      <c r="O33" s="44">
        <v>722.04798551551301</v>
      </c>
      <c r="P33" s="171">
        <f t="shared" si="10"/>
        <v>0.10844738844862999</v>
      </c>
      <c r="Q33" s="219"/>
      <c r="R33" s="144">
        <v>36.200000000000003</v>
      </c>
      <c r="S33" s="44">
        <v>1269.3499999999999</v>
      </c>
      <c r="T33" s="45">
        <f t="shared" si="11"/>
        <v>35.064917127071816</v>
      </c>
      <c r="U33" s="219"/>
      <c r="V33" s="44">
        <v>187</v>
      </c>
      <c r="W33" s="44">
        <v>2166.33</v>
      </c>
      <c r="X33" s="45">
        <f t="shared" si="12"/>
        <v>11.584652406417112</v>
      </c>
      <c r="Y33" s="219"/>
      <c r="Z33" s="44">
        <v>12</v>
      </c>
      <c r="AA33" s="44">
        <v>383.12</v>
      </c>
      <c r="AB33" s="171">
        <f t="shared" si="13"/>
        <v>31.926666666666666</v>
      </c>
      <c r="AC33" s="219"/>
      <c r="AD33" s="144">
        <v>754</v>
      </c>
      <c r="AE33" s="44">
        <v>257.26</v>
      </c>
      <c r="AF33" s="141">
        <f t="shared" si="14"/>
        <v>34.119363395225463</v>
      </c>
      <c r="AG33" s="44">
        <v>1590</v>
      </c>
      <c r="AH33" s="44">
        <v>524.37</v>
      </c>
      <c r="AI33" s="141">
        <f t="shared" si="0"/>
        <v>32.979245283018869</v>
      </c>
      <c r="AJ33" s="44">
        <v>1440</v>
      </c>
      <c r="AK33" s="44">
        <v>513.48</v>
      </c>
      <c r="AL33" s="148">
        <f t="shared" si="1"/>
        <v>35.658333333333339</v>
      </c>
      <c r="AM33" s="219"/>
      <c r="AN33" s="144">
        <v>22</v>
      </c>
      <c r="AO33" s="44">
        <v>967.94254387596902</v>
      </c>
      <c r="AP33" s="45">
        <f t="shared" si="15"/>
        <v>43.997388357998595</v>
      </c>
      <c r="AQ33" s="140">
        <v>40.799999999999997</v>
      </c>
      <c r="AR33" s="249">
        <v>1684.0666763750901</v>
      </c>
      <c r="AS33" s="171">
        <f t="shared" si="16"/>
        <v>41.276144028801234</v>
      </c>
      <c r="AT33" s="219"/>
      <c r="AU33" s="144">
        <v>15.4</v>
      </c>
      <c r="AV33" s="32">
        <v>406.82311696623498</v>
      </c>
      <c r="AW33" s="45">
        <f t="shared" si="2"/>
        <v>26.417085517287983</v>
      </c>
      <c r="AX33" s="32">
        <v>40.799999999999997</v>
      </c>
      <c r="AY33" s="32">
        <v>2390.61308467859</v>
      </c>
      <c r="AZ33" s="171">
        <f t="shared" si="17"/>
        <v>58.593457957808582</v>
      </c>
      <c r="BA33" s="219"/>
      <c r="BB33" s="144">
        <v>1.8</v>
      </c>
      <c r="BC33" s="44">
        <v>93.59</v>
      </c>
      <c r="BD33" s="45">
        <f t="shared" si="39"/>
        <v>6.0772727272727272</v>
      </c>
      <c r="BE33" s="44">
        <v>61</v>
      </c>
      <c r="BF33" s="44">
        <v>2677.51</v>
      </c>
      <c r="BG33" s="171">
        <f t="shared" si="18"/>
        <v>43.893606557377055</v>
      </c>
      <c r="BH33" s="219"/>
      <c r="BI33" s="44">
        <v>1376</v>
      </c>
      <c r="BJ33" s="248">
        <v>8831.5989272568604</v>
      </c>
      <c r="BK33" s="202">
        <f t="shared" si="19"/>
        <v>6.4183131738785324</v>
      </c>
      <c r="BL33" s="219"/>
      <c r="BM33" s="144">
        <v>24</v>
      </c>
      <c r="BN33" s="44">
        <v>279</v>
      </c>
      <c r="BO33" s="261">
        <f t="shared" si="20"/>
        <v>11.625</v>
      </c>
      <c r="BP33" s="144">
        <v>20</v>
      </c>
      <c r="BQ33" s="44">
        <v>250.37</v>
      </c>
      <c r="BR33" s="171">
        <f t="shared" si="21"/>
        <v>12.5185</v>
      </c>
      <c r="BS33" s="144">
        <v>2</v>
      </c>
      <c r="BT33" s="44">
        <v>26.33</v>
      </c>
      <c r="BU33" s="171">
        <f t="shared" si="22"/>
        <v>13.164999999999999</v>
      </c>
      <c r="BV33" s="144">
        <v>40</v>
      </c>
      <c r="BW33" s="44">
        <v>513.65</v>
      </c>
      <c r="BX33" s="171">
        <f t="shared" si="23"/>
        <v>12.841249999999999</v>
      </c>
      <c r="BY33" s="263">
        <v>14</v>
      </c>
      <c r="BZ33" s="256">
        <v>168</v>
      </c>
      <c r="CA33" s="171">
        <f t="shared" si="24"/>
        <v>12</v>
      </c>
      <c r="CB33" s="32">
        <v>26</v>
      </c>
      <c r="CC33" s="44">
        <v>336</v>
      </c>
      <c r="CD33" s="171">
        <f t="shared" si="25"/>
        <v>12.923076923076923</v>
      </c>
      <c r="CE33" s="219"/>
      <c r="CF33" s="144">
        <v>0</v>
      </c>
      <c r="CG33" s="32">
        <v>0</v>
      </c>
      <c r="CH33" s="208" t="e">
        <f t="shared" si="26"/>
        <v>#DIV/0!</v>
      </c>
      <c r="CI33" s="32">
        <v>4</v>
      </c>
      <c r="CJ33" s="44">
        <v>38.22</v>
      </c>
      <c r="CK33" s="45">
        <f t="shared" si="27"/>
        <v>9.5549999999999997</v>
      </c>
      <c r="CL33" s="44">
        <v>13.63</v>
      </c>
      <c r="CM33" s="171">
        <f t="shared" si="28"/>
        <v>3.4075000000000002</v>
      </c>
      <c r="CN33" s="219"/>
      <c r="CO33" s="144">
        <v>0.8</v>
      </c>
      <c r="CP33" s="44">
        <v>12</v>
      </c>
      <c r="CQ33" s="268">
        <f t="shared" si="29"/>
        <v>15</v>
      </c>
      <c r="CR33" s="44">
        <v>15.4</v>
      </c>
      <c r="CS33" s="179">
        <v>147.13</v>
      </c>
      <c r="CT33" s="45">
        <f t="shared" si="30"/>
        <v>9.5538961038961041</v>
      </c>
      <c r="CU33" s="44">
        <v>28.36</v>
      </c>
      <c r="CV33" s="171">
        <f t="shared" si="4"/>
        <v>1.8415584415584414</v>
      </c>
      <c r="CW33" s="219"/>
      <c r="CX33" s="144">
        <v>0</v>
      </c>
      <c r="CY33" s="32"/>
      <c r="CZ33" s="45" t="e">
        <f t="shared" si="5"/>
        <v>#DIV/0!</v>
      </c>
      <c r="DA33" s="32">
        <v>0</v>
      </c>
      <c r="DB33" s="44"/>
      <c r="DC33" s="45" t="e">
        <f t="shared" si="31"/>
        <v>#DIV/0!</v>
      </c>
      <c r="DD33" s="44"/>
      <c r="DE33" s="171" t="e">
        <f t="shared" si="32"/>
        <v>#DIV/0!</v>
      </c>
      <c r="DF33" s="219"/>
      <c r="DG33" s="144">
        <v>21</v>
      </c>
      <c r="DH33" s="44">
        <v>849.52</v>
      </c>
      <c r="DI33" s="45">
        <f t="shared" si="33"/>
        <v>40.453333333333333</v>
      </c>
      <c r="DJ33" s="44">
        <v>78</v>
      </c>
      <c r="DK33" s="44">
        <v>845.79</v>
      </c>
      <c r="DL33" s="45">
        <f t="shared" si="34"/>
        <v>10.843461538461538</v>
      </c>
      <c r="DM33" s="44">
        <v>75.010000000000005</v>
      </c>
      <c r="DN33" s="171">
        <f t="shared" si="35"/>
        <v>0.75767676767676773</v>
      </c>
      <c r="DO33" s="219"/>
      <c r="DP33" s="144"/>
      <c r="DQ33" s="44"/>
      <c r="DR33" s="45" t="e">
        <f t="shared" si="36"/>
        <v>#DIV/0!</v>
      </c>
      <c r="DS33" s="44"/>
      <c r="DT33" s="44"/>
      <c r="DU33" s="45" t="e">
        <f t="shared" si="37"/>
        <v>#DIV/0!</v>
      </c>
      <c r="DV33" s="44"/>
      <c r="DW33" s="171" t="e">
        <f t="shared" si="38"/>
        <v>#DIV/0!</v>
      </c>
    </row>
    <row r="34" spans="1:127" ht="13.95" customHeight="1">
      <c r="A34" s="12">
        <v>29</v>
      </c>
      <c r="B34" s="144">
        <v>585.20000000000005</v>
      </c>
      <c r="C34" s="44">
        <v>13677.04</v>
      </c>
      <c r="D34" s="45">
        <f t="shared" si="6"/>
        <v>23.371565276828434</v>
      </c>
      <c r="E34" s="44">
        <v>540</v>
      </c>
      <c r="F34" s="44">
        <v>2567.3200000000002</v>
      </c>
      <c r="G34" s="171">
        <f t="shared" si="7"/>
        <v>4.7542962962962969</v>
      </c>
      <c r="H34" s="219"/>
      <c r="I34" s="144">
        <v>51</v>
      </c>
      <c r="J34" s="44">
        <v>2358.9838989114301</v>
      </c>
      <c r="K34" s="45">
        <f t="shared" si="8"/>
        <v>46.254586253165293</v>
      </c>
      <c r="L34" s="44">
        <v>6421.77238398796</v>
      </c>
      <c r="M34" s="44">
        <v>16.697276089412298</v>
      </c>
      <c r="N34" s="45">
        <f t="shared" si="9"/>
        <v>2.6001040041601703E-3</v>
      </c>
      <c r="O34" s="44">
        <v>2039.9773015615899</v>
      </c>
      <c r="P34" s="171">
        <f t="shared" si="10"/>
        <v>0.31516283603730449</v>
      </c>
      <c r="Q34" s="219"/>
      <c r="R34" s="144">
        <v>37.799999999999997</v>
      </c>
      <c r="S34" s="44">
        <v>1829.86</v>
      </c>
      <c r="T34" s="45">
        <f t="shared" si="11"/>
        <v>48.408994708994712</v>
      </c>
      <c r="U34" s="219"/>
      <c r="V34" s="44">
        <v>192</v>
      </c>
      <c r="W34" s="44">
        <v>2115.6</v>
      </c>
      <c r="X34" s="45">
        <f t="shared" si="12"/>
        <v>11.018749999999999</v>
      </c>
      <c r="Y34" s="219"/>
      <c r="Z34" s="44">
        <v>14</v>
      </c>
      <c r="AA34" s="44">
        <v>349.41</v>
      </c>
      <c r="AB34" s="171">
        <f t="shared" si="13"/>
        <v>24.957857142857144</v>
      </c>
      <c r="AC34" s="219"/>
      <c r="AD34" s="144">
        <v>812</v>
      </c>
      <c r="AE34" s="44">
        <v>322.7</v>
      </c>
      <c r="AF34" s="141">
        <f t="shared" si="14"/>
        <v>39.741379310344826</v>
      </c>
      <c r="AG34" s="44">
        <v>1484</v>
      </c>
      <c r="AH34" s="44">
        <v>481.94</v>
      </c>
      <c r="AI34" s="141">
        <f t="shared" si="0"/>
        <v>32.47574123989218</v>
      </c>
      <c r="AJ34" s="44">
        <v>1350</v>
      </c>
      <c r="AK34" s="44">
        <v>416.5</v>
      </c>
      <c r="AL34" s="148">
        <f t="shared" si="1"/>
        <v>30.851851851851851</v>
      </c>
      <c r="AM34" s="219"/>
      <c r="AN34" s="144">
        <v>22.4</v>
      </c>
      <c r="AO34" s="44">
        <v>843.07070745792203</v>
      </c>
      <c r="AP34" s="45">
        <f t="shared" si="15"/>
        <v>37.637085154371519</v>
      </c>
      <c r="AQ34" s="140">
        <v>40</v>
      </c>
      <c r="AR34" s="249">
        <v>1819.79517766963</v>
      </c>
      <c r="AS34" s="171">
        <f t="shared" si="16"/>
        <v>45.49487944174075</v>
      </c>
      <c r="AT34" s="219"/>
      <c r="AU34" s="144">
        <v>15.8</v>
      </c>
      <c r="AV34" s="32">
        <v>446.02994021753199</v>
      </c>
      <c r="AW34" s="45">
        <f t="shared" si="2"/>
        <v>28.229743051742531</v>
      </c>
      <c r="AX34" s="32">
        <v>50.8</v>
      </c>
      <c r="AY34" s="32">
        <v>2572.3371429795002</v>
      </c>
      <c r="AZ34" s="171">
        <f t="shared" si="17"/>
        <v>50.63655793266733</v>
      </c>
      <c r="BA34" s="219"/>
      <c r="BB34" s="144">
        <v>2</v>
      </c>
      <c r="BC34" s="44">
        <v>39.090000000000003</v>
      </c>
      <c r="BD34" s="45">
        <f t="shared" si="39"/>
        <v>2.4740506329113927</v>
      </c>
      <c r="BE34" s="44">
        <v>47.4</v>
      </c>
      <c r="BF34" s="44">
        <v>1899.34</v>
      </c>
      <c r="BG34" s="171">
        <f t="shared" si="18"/>
        <v>40.070464135021098</v>
      </c>
      <c r="BH34" s="219"/>
      <c r="BI34" s="44">
        <v>1372</v>
      </c>
      <c r="BJ34" s="248">
        <v>8368.8253054548004</v>
      </c>
      <c r="BK34" s="202">
        <f t="shared" si="19"/>
        <v>6.0997268990195339</v>
      </c>
      <c r="BL34" s="219"/>
      <c r="BM34" s="144">
        <v>22</v>
      </c>
      <c r="BN34" s="44">
        <v>255</v>
      </c>
      <c r="BO34" s="261">
        <f t="shared" si="20"/>
        <v>11.590909090909092</v>
      </c>
      <c r="BP34" s="144">
        <v>20</v>
      </c>
      <c r="BQ34" s="44">
        <v>259</v>
      </c>
      <c r="BR34" s="171">
        <f t="shared" si="21"/>
        <v>12.95</v>
      </c>
      <c r="BS34" s="144">
        <v>2</v>
      </c>
      <c r="BT34" s="44">
        <v>28</v>
      </c>
      <c r="BU34" s="171">
        <f t="shared" si="22"/>
        <v>14</v>
      </c>
      <c r="BV34" s="144">
        <v>40</v>
      </c>
      <c r="BW34" s="44">
        <v>485</v>
      </c>
      <c r="BX34" s="171">
        <f t="shared" si="23"/>
        <v>12.125</v>
      </c>
      <c r="BY34" s="263">
        <v>13</v>
      </c>
      <c r="BZ34" s="256">
        <v>165</v>
      </c>
      <c r="CA34" s="171">
        <f t="shared" si="24"/>
        <v>12.692307692307692</v>
      </c>
      <c r="CB34" s="32">
        <v>26</v>
      </c>
      <c r="CC34" s="44">
        <v>345</v>
      </c>
      <c r="CD34" s="171">
        <f t="shared" si="25"/>
        <v>13.26923076923077</v>
      </c>
      <c r="CE34" s="219"/>
      <c r="CF34" s="144">
        <v>1</v>
      </c>
      <c r="CG34" s="32">
        <v>14</v>
      </c>
      <c r="CH34" s="208">
        <f t="shared" si="26"/>
        <v>14</v>
      </c>
      <c r="CI34" s="32">
        <v>45</v>
      </c>
      <c r="CJ34" s="44">
        <v>404.84</v>
      </c>
      <c r="CK34" s="45">
        <f t="shared" si="27"/>
        <v>8.9964444444444442</v>
      </c>
      <c r="CL34" s="44">
        <v>52.94</v>
      </c>
      <c r="CM34" s="171">
        <f t="shared" si="28"/>
        <v>1.1508695652173913</v>
      </c>
      <c r="CN34" s="219"/>
      <c r="CO34" s="144">
        <v>1</v>
      </c>
      <c r="CP34" s="44">
        <v>15</v>
      </c>
      <c r="CQ34" s="268">
        <f t="shared" si="29"/>
        <v>15</v>
      </c>
      <c r="CR34" s="44">
        <v>25</v>
      </c>
      <c r="CS34" s="179">
        <v>249.95</v>
      </c>
      <c r="CT34" s="45">
        <f t="shared" si="30"/>
        <v>9.9979999999999993</v>
      </c>
      <c r="CU34" s="44">
        <v>49.65</v>
      </c>
      <c r="CV34" s="171">
        <f t="shared" si="4"/>
        <v>1.986</v>
      </c>
      <c r="CW34" s="219"/>
      <c r="CX34" s="144">
        <v>1.6</v>
      </c>
      <c r="CY34" s="32">
        <v>23.84</v>
      </c>
      <c r="CZ34" s="45">
        <f t="shared" si="5"/>
        <v>14.899999999999999</v>
      </c>
      <c r="DA34" s="32">
        <v>36.4</v>
      </c>
      <c r="DB34" s="44">
        <v>379.28</v>
      </c>
      <c r="DC34" s="45">
        <f t="shared" si="31"/>
        <v>10.41978021978022</v>
      </c>
      <c r="DD34" s="44">
        <v>83.55</v>
      </c>
      <c r="DE34" s="171">
        <f t="shared" si="32"/>
        <v>2.1986842105263156</v>
      </c>
      <c r="DF34" s="219"/>
      <c r="DG34" s="144">
        <v>32</v>
      </c>
      <c r="DH34" s="44">
        <v>900.93</v>
      </c>
      <c r="DI34" s="45">
        <f t="shared" si="33"/>
        <v>28.154062499999998</v>
      </c>
      <c r="DJ34" s="44">
        <v>70</v>
      </c>
      <c r="DK34" s="44">
        <v>798.19</v>
      </c>
      <c r="DL34" s="45">
        <f t="shared" si="34"/>
        <v>11.402714285714287</v>
      </c>
      <c r="DM34" s="44">
        <v>75.010000000000005</v>
      </c>
      <c r="DN34" s="171">
        <f t="shared" si="35"/>
        <v>0.73539215686274517</v>
      </c>
      <c r="DO34" s="219"/>
      <c r="DP34" s="144"/>
      <c r="DQ34" s="44"/>
      <c r="DR34" s="45" t="e">
        <f t="shared" si="36"/>
        <v>#DIV/0!</v>
      </c>
      <c r="DS34" s="44"/>
      <c r="DT34" s="44"/>
      <c r="DU34" s="45" t="e">
        <f t="shared" si="37"/>
        <v>#DIV/0!</v>
      </c>
      <c r="DV34" s="44"/>
      <c r="DW34" s="171" t="e">
        <f t="shared" si="38"/>
        <v>#DIV/0!</v>
      </c>
    </row>
    <row r="35" spans="1:127" ht="13.95" customHeight="1">
      <c r="A35" s="19">
        <v>30</v>
      </c>
      <c r="B35" s="144">
        <v>589.79999999999995</v>
      </c>
      <c r="C35" s="44">
        <v>14319.25</v>
      </c>
      <c r="D35" s="45">
        <f t="shared" si="6"/>
        <v>24.278145133943713</v>
      </c>
      <c r="E35" s="44">
        <v>549</v>
      </c>
      <c r="F35" s="44">
        <v>576.42999999999995</v>
      </c>
      <c r="G35" s="171">
        <f t="shared" si="7"/>
        <v>1.0499635701275045</v>
      </c>
      <c r="H35" s="219"/>
      <c r="I35" s="144">
        <v>63</v>
      </c>
      <c r="J35" s="44">
        <v>2499.7283012232401</v>
      </c>
      <c r="K35" s="45">
        <f t="shared" si="8"/>
        <v>39.678227003543491</v>
      </c>
      <c r="L35" s="44">
        <v>6391.9905282498203</v>
      </c>
      <c r="M35" s="44">
        <v>23.499965177389001</v>
      </c>
      <c r="N35" s="45">
        <f t="shared" si="9"/>
        <v>3.6764705882352871E-3</v>
      </c>
      <c r="O35" s="44"/>
      <c r="P35" s="171">
        <f t="shared" si="10"/>
        <v>0</v>
      </c>
      <c r="Q35" s="219"/>
      <c r="R35" s="144">
        <v>56.8</v>
      </c>
      <c r="S35" s="44">
        <v>2106.15</v>
      </c>
      <c r="T35" s="45">
        <f t="shared" si="11"/>
        <v>37.080105633802823</v>
      </c>
      <c r="U35" s="219"/>
      <c r="V35" s="44">
        <v>192</v>
      </c>
      <c r="W35" s="44">
        <v>2180.15</v>
      </c>
      <c r="X35" s="45">
        <f t="shared" si="12"/>
        <v>11.354947916666667</v>
      </c>
      <c r="Y35" s="219"/>
      <c r="Z35" s="44">
        <v>14</v>
      </c>
      <c r="AA35" s="44">
        <v>332.21</v>
      </c>
      <c r="AB35" s="171">
        <f t="shared" si="13"/>
        <v>23.729285714285712</v>
      </c>
      <c r="AC35" s="219"/>
      <c r="AD35" s="144">
        <v>754</v>
      </c>
      <c r="AE35" s="44">
        <v>281.41000000000003</v>
      </c>
      <c r="AF35" s="141">
        <f t="shared" si="14"/>
        <v>37.322281167108756</v>
      </c>
      <c r="AG35" s="44">
        <v>1590</v>
      </c>
      <c r="AH35" s="44">
        <v>502.3</v>
      </c>
      <c r="AI35" s="141">
        <f t="shared" si="0"/>
        <v>31.591194968553459</v>
      </c>
      <c r="AJ35" s="44">
        <v>1215</v>
      </c>
      <c r="AK35" s="44">
        <v>376.72</v>
      </c>
      <c r="AL35" s="148">
        <f t="shared" si="1"/>
        <v>31.005761316872434</v>
      </c>
      <c r="AM35" s="219"/>
      <c r="AN35" s="144">
        <v>21.6</v>
      </c>
      <c r="AO35" s="44">
        <v>862.53218383754199</v>
      </c>
      <c r="AP35" s="45">
        <f t="shared" si="15"/>
        <v>39.932045548034345</v>
      </c>
      <c r="AQ35" s="140">
        <v>40</v>
      </c>
      <c r="AR35" s="249">
        <v>2101.7606217140501</v>
      </c>
      <c r="AS35" s="171">
        <f t="shared" si="16"/>
        <v>52.544015542851255</v>
      </c>
      <c r="AT35" s="219"/>
      <c r="AU35" s="144">
        <v>14</v>
      </c>
      <c r="AV35" s="32">
        <v>475.836344944394</v>
      </c>
      <c r="AW35" s="45">
        <f t="shared" si="2"/>
        <v>33.988310353171002</v>
      </c>
      <c r="AX35" s="32">
        <v>54</v>
      </c>
      <c r="AY35" s="32">
        <v>2214.3524595705499</v>
      </c>
      <c r="AZ35" s="171">
        <f t="shared" si="17"/>
        <v>41.006527029084253</v>
      </c>
      <c r="BA35" s="219"/>
      <c r="BB35" s="144">
        <v>1.2</v>
      </c>
      <c r="BC35" s="44">
        <v>153.22999999999999</v>
      </c>
      <c r="BD35" s="45">
        <f t="shared" si="39"/>
        <v>10.944999999999999</v>
      </c>
      <c r="BE35" s="44">
        <v>46.8</v>
      </c>
      <c r="BF35" s="44">
        <v>1674.73</v>
      </c>
      <c r="BG35" s="171">
        <f t="shared" si="18"/>
        <v>35.784829059829065</v>
      </c>
      <c r="BH35" s="219"/>
      <c r="BI35" s="44">
        <v>1364</v>
      </c>
      <c r="BJ35" s="248">
        <v>8276.0651620358094</v>
      </c>
      <c r="BK35" s="202">
        <f t="shared" si="19"/>
        <v>6.0674964531054325</v>
      </c>
      <c r="BL35" s="219"/>
      <c r="BM35" s="144">
        <v>24</v>
      </c>
      <c r="BN35" s="44">
        <v>299</v>
      </c>
      <c r="BO35" s="261">
        <f t="shared" si="20"/>
        <v>12.458333333333334</v>
      </c>
      <c r="BP35" s="144">
        <v>21</v>
      </c>
      <c r="BQ35" s="44">
        <v>273</v>
      </c>
      <c r="BR35" s="171">
        <f t="shared" si="21"/>
        <v>13</v>
      </c>
      <c r="BS35" s="144">
        <v>2</v>
      </c>
      <c r="BT35" s="44">
        <v>27.41</v>
      </c>
      <c r="BU35" s="171">
        <f t="shared" si="22"/>
        <v>13.705</v>
      </c>
      <c r="BV35" s="144">
        <v>41</v>
      </c>
      <c r="BW35" s="44">
        <v>499.89</v>
      </c>
      <c r="BX35" s="171">
        <f t="shared" si="23"/>
        <v>12.192439024390243</v>
      </c>
      <c r="BY35" s="263">
        <v>18</v>
      </c>
      <c r="BZ35" s="256">
        <v>213.6</v>
      </c>
      <c r="CA35" s="171">
        <f t="shared" si="24"/>
        <v>11.866666666666667</v>
      </c>
      <c r="CB35" s="32">
        <v>24</v>
      </c>
      <c r="CC35" s="44">
        <v>311.37</v>
      </c>
      <c r="CD35" s="171">
        <f t="shared" si="25"/>
        <v>12.973750000000001</v>
      </c>
      <c r="CE35" s="219"/>
      <c r="CF35" s="144">
        <v>1.6</v>
      </c>
      <c r="CG35" s="32">
        <v>22</v>
      </c>
      <c r="CH35" s="208">
        <f t="shared" si="26"/>
        <v>13.75</v>
      </c>
      <c r="CI35" s="32">
        <v>45.6</v>
      </c>
      <c r="CJ35" s="44">
        <v>391.02</v>
      </c>
      <c r="CK35" s="45">
        <f t="shared" si="27"/>
        <v>8.5749999999999993</v>
      </c>
      <c r="CL35" s="44">
        <v>53.4</v>
      </c>
      <c r="CM35" s="171">
        <f t="shared" si="28"/>
        <v>1.1313559322033897</v>
      </c>
      <c r="CN35" s="219"/>
      <c r="CO35" s="144">
        <v>1.4</v>
      </c>
      <c r="CP35" s="44">
        <v>21</v>
      </c>
      <c r="CQ35" s="268">
        <f t="shared" si="29"/>
        <v>15.000000000000002</v>
      </c>
      <c r="CR35" s="44">
        <v>25</v>
      </c>
      <c r="CS35" s="179">
        <v>244.2</v>
      </c>
      <c r="CT35" s="45">
        <f t="shared" si="30"/>
        <v>9.7679999999999989</v>
      </c>
      <c r="CU35" s="44">
        <v>48.21</v>
      </c>
      <c r="CV35" s="171">
        <f t="shared" si="4"/>
        <v>1.9284000000000001</v>
      </c>
      <c r="CW35" s="219"/>
      <c r="CX35" s="144">
        <v>1.6</v>
      </c>
      <c r="CY35" s="32">
        <v>24.75</v>
      </c>
      <c r="CZ35" s="45">
        <f t="shared" si="5"/>
        <v>15.46875</v>
      </c>
      <c r="DA35" s="32">
        <v>35.799999999999997</v>
      </c>
      <c r="DB35" s="44">
        <v>374.8</v>
      </c>
      <c r="DC35" s="45">
        <f t="shared" si="31"/>
        <v>10.46927374301676</v>
      </c>
      <c r="DD35" s="44">
        <v>39.700000000000003</v>
      </c>
      <c r="DE35" s="171">
        <f t="shared" si="32"/>
        <v>1.0614973262032086</v>
      </c>
      <c r="DF35" s="219"/>
      <c r="DG35" s="144">
        <v>35.6</v>
      </c>
      <c r="DH35" s="44">
        <v>1017</v>
      </c>
      <c r="DI35" s="45">
        <f t="shared" si="33"/>
        <v>28.567415730337078</v>
      </c>
      <c r="DJ35" s="44">
        <v>75</v>
      </c>
      <c r="DK35" s="44">
        <v>874.71</v>
      </c>
      <c r="DL35" s="45">
        <f t="shared" si="34"/>
        <v>11.662800000000001</v>
      </c>
      <c r="DM35" s="44">
        <v>86.23</v>
      </c>
      <c r="DN35" s="171">
        <f t="shared" si="35"/>
        <v>0.77965641952983733</v>
      </c>
      <c r="DO35" s="219"/>
      <c r="DP35" s="144"/>
      <c r="DQ35" s="44"/>
      <c r="DR35" s="45" t="e">
        <f t="shared" si="36"/>
        <v>#DIV/0!</v>
      </c>
      <c r="DS35" s="44"/>
      <c r="DT35" s="44"/>
      <c r="DU35" s="45" t="e">
        <f t="shared" si="37"/>
        <v>#DIV/0!</v>
      </c>
      <c r="DV35" s="44"/>
      <c r="DW35" s="171" t="e">
        <f t="shared" si="38"/>
        <v>#DIV/0!</v>
      </c>
    </row>
    <row r="36" spans="1:127" ht="13.95" customHeight="1">
      <c r="A36" s="12">
        <v>31</v>
      </c>
      <c r="B36" s="144"/>
      <c r="C36" s="44"/>
      <c r="D36" s="45" t="e">
        <f t="shared" si="6"/>
        <v>#DIV/0!</v>
      </c>
      <c r="E36" s="44"/>
      <c r="F36" s="44"/>
      <c r="G36" s="171" t="e">
        <f t="shared" si="7"/>
        <v>#DIV/0!</v>
      </c>
      <c r="H36" s="219"/>
      <c r="I36" s="144"/>
      <c r="J36" s="44"/>
      <c r="K36" s="45" t="e">
        <f t="shared" si="8"/>
        <v>#DIV/0!</v>
      </c>
      <c r="L36" s="44"/>
      <c r="M36" s="44"/>
      <c r="N36" s="45" t="e">
        <f t="shared" si="9"/>
        <v>#DIV/0!</v>
      </c>
      <c r="O36" s="44"/>
      <c r="P36" s="171" t="e">
        <f t="shared" si="10"/>
        <v>#DIV/0!</v>
      </c>
      <c r="Q36" s="219"/>
      <c r="R36" s="144"/>
      <c r="S36" s="44"/>
      <c r="T36" s="45" t="e">
        <f t="shared" si="11"/>
        <v>#DIV/0!</v>
      </c>
      <c r="U36" s="219"/>
      <c r="V36" s="44"/>
      <c r="W36" s="44"/>
      <c r="X36" s="45" t="e">
        <f t="shared" si="12"/>
        <v>#DIV/0!</v>
      </c>
      <c r="Y36" s="219"/>
      <c r="Z36" s="44"/>
      <c r="AA36" s="44"/>
      <c r="AB36" s="171" t="e">
        <f t="shared" si="13"/>
        <v>#DIV/0!</v>
      </c>
      <c r="AC36" s="219"/>
      <c r="AD36" s="144"/>
      <c r="AE36" s="44"/>
      <c r="AF36" s="141" t="e">
        <f t="shared" si="14"/>
        <v>#DIV/0!</v>
      </c>
      <c r="AG36" s="44"/>
      <c r="AH36" s="44"/>
      <c r="AI36" s="141" t="e">
        <f t="shared" si="0"/>
        <v>#DIV/0!</v>
      </c>
      <c r="AJ36" s="44"/>
      <c r="AK36" s="44"/>
      <c r="AL36" s="148" t="e">
        <f t="shared" si="1"/>
        <v>#DIV/0!</v>
      </c>
      <c r="AM36" s="219"/>
      <c r="AN36" s="144"/>
      <c r="AO36" s="44"/>
      <c r="AP36" s="45" t="e">
        <f t="shared" si="15"/>
        <v>#DIV/0!</v>
      </c>
      <c r="AQ36" s="140"/>
      <c r="AR36" s="249"/>
      <c r="AS36" s="171" t="e">
        <f t="shared" si="16"/>
        <v>#DIV/0!</v>
      </c>
      <c r="AT36" s="219"/>
      <c r="AU36" s="144"/>
      <c r="AV36" s="32"/>
      <c r="AW36" s="45" t="e">
        <f t="shared" si="2"/>
        <v>#DIV/0!</v>
      </c>
      <c r="AX36" s="32"/>
      <c r="AY36" s="32"/>
      <c r="AZ36" s="171" t="e">
        <f t="shared" si="17"/>
        <v>#DIV/0!</v>
      </c>
      <c r="BA36" s="219"/>
      <c r="BB36" s="144"/>
      <c r="BC36" s="44"/>
      <c r="BD36" s="45" t="e">
        <f t="shared" si="39"/>
        <v>#DIV/0!</v>
      </c>
      <c r="BE36" s="44"/>
      <c r="BF36" s="44"/>
      <c r="BG36" s="171" t="e">
        <f t="shared" si="18"/>
        <v>#DIV/0!</v>
      </c>
      <c r="BH36" s="219"/>
      <c r="BI36" s="44"/>
      <c r="BJ36" s="248"/>
      <c r="BK36" s="202" t="e">
        <f t="shared" si="19"/>
        <v>#DIV/0!</v>
      </c>
      <c r="BL36" s="219"/>
      <c r="BM36" s="144"/>
      <c r="BN36" s="44"/>
      <c r="BO36" s="261" t="e">
        <f t="shared" si="20"/>
        <v>#DIV/0!</v>
      </c>
      <c r="BP36" s="144"/>
      <c r="BQ36" s="44"/>
      <c r="BR36" s="171" t="e">
        <f t="shared" si="21"/>
        <v>#DIV/0!</v>
      </c>
      <c r="BS36" s="144"/>
      <c r="BT36" s="44"/>
      <c r="BU36" s="171" t="e">
        <f t="shared" si="22"/>
        <v>#DIV/0!</v>
      </c>
      <c r="BV36" s="144"/>
      <c r="BW36" s="44"/>
      <c r="BX36" s="171" t="e">
        <f t="shared" si="23"/>
        <v>#DIV/0!</v>
      </c>
      <c r="BY36" s="263"/>
      <c r="BZ36" s="256"/>
      <c r="CA36" s="171" t="e">
        <f t="shared" si="24"/>
        <v>#DIV/0!</v>
      </c>
      <c r="CB36" s="32"/>
      <c r="CC36" s="44"/>
      <c r="CD36" s="171" t="e">
        <f t="shared" si="25"/>
        <v>#DIV/0!</v>
      </c>
      <c r="CE36" s="219"/>
      <c r="CF36" s="144"/>
      <c r="CG36" s="32"/>
      <c r="CH36" s="208" t="e">
        <f t="shared" si="26"/>
        <v>#DIV/0!</v>
      </c>
      <c r="CI36" s="32"/>
      <c r="CJ36" s="44"/>
      <c r="CK36" s="45" t="e">
        <f t="shared" si="27"/>
        <v>#DIV/0!</v>
      </c>
      <c r="CL36" s="44"/>
      <c r="CM36" s="171" t="e">
        <f t="shared" si="28"/>
        <v>#DIV/0!</v>
      </c>
      <c r="CN36" s="219"/>
      <c r="CO36" s="144"/>
      <c r="CP36" s="44"/>
      <c r="CQ36" s="268" t="e">
        <f t="shared" si="29"/>
        <v>#DIV/0!</v>
      </c>
      <c r="CR36" s="44"/>
      <c r="CS36" s="179"/>
      <c r="CT36" s="45" t="e">
        <f t="shared" si="30"/>
        <v>#DIV/0!</v>
      </c>
      <c r="CU36" s="44"/>
      <c r="CV36" s="171" t="e">
        <f t="shared" si="4"/>
        <v>#DIV/0!</v>
      </c>
      <c r="CW36" s="219"/>
      <c r="CX36" s="144"/>
      <c r="CY36" s="32"/>
      <c r="CZ36" s="45" t="e">
        <f t="shared" si="5"/>
        <v>#DIV/0!</v>
      </c>
      <c r="DA36" s="32"/>
      <c r="DB36" s="44"/>
      <c r="DC36" s="45" t="e">
        <f t="shared" si="31"/>
        <v>#DIV/0!</v>
      </c>
      <c r="DD36" s="44"/>
      <c r="DE36" s="171" t="e">
        <f t="shared" ref="DE36" si="41">+DD36/CX36</f>
        <v>#DIV/0!</v>
      </c>
      <c r="DF36" s="219"/>
      <c r="DG36" s="144"/>
      <c r="DH36" s="44"/>
      <c r="DI36" s="45" t="e">
        <f t="shared" si="33"/>
        <v>#DIV/0!</v>
      </c>
      <c r="DJ36" s="44"/>
      <c r="DK36" s="44"/>
      <c r="DL36" s="45" t="e">
        <f t="shared" si="34"/>
        <v>#DIV/0!</v>
      </c>
      <c r="DM36" s="44"/>
      <c r="DN36" s="171" t="e">
        <f t="shared" si="35"/>
        <v>#DIV/0!</v>
      </c>
      <c r="DO36" s="219"/>
      <c r="DP36" s="144"/>
      <c r="DQ36" s="44"/>
      <c r="DR36" s="45" t="e">
        <f t="shared" si="36"/>
        <v>#DIV/0!</v>
      </c>
      <c r="DS36" s="44"/>
      <c r="DT36" s="44"/>
      <c r="DU36" s="45" t="e">
        <f t="shared" si="37"/>
        <v>#DIV/0!</v>
      </c>
      <c r="DV36" s="44"/>
      <c r="DW36" s="171" t="e">
        <f t="shared" si="38"/>
        <v>#DIV/0!</v>
      </c>
    </row>
    <row r="37" spans="1:127" ht="13.95" customHeight="1">
      <c r="B37" s="34">
        <f>SUM(B6:B36)</f>
        <v>16758.199999999997</v>
      </c>
      <c r="C37" s="237">
        <f>SUM(C6:C36)</f>
        <v>362783.66</v>
      </c>
      <c r="D37" s="187">
        <f t="shared" si="6"/>
        <v>21.648128080581451</v>
      </c>
      <c r="E37" s="56">
        <f>SUM(E6:E36)</f>
        <v>15673</v>
      </c>
      <c r="F37" s="56">
        <f>SUM(F6:F36)</f>
        <v>28974.859999999993</v>
      </c>
      <c r="G37" s="238">
        <f t="shared" si="7"/>
        <v>1.8487117973585143</v>
      </c>
      <c r="H37" s="222"/>
      <c r="I37" s="34">
        <f>SUM(I6:I36)</f>
        <v>1696.3999999999999</v>
      </c>
      <c r="J37" s="237">
        <f>SUM(J6:J36)</f>
        <v>69457.379447908941</v>
      </c>
      <c r="K37" s="187">
        <f t="shared" si="8"/>
        <v>40.943986941705347</v>
      </c>
      <c r="L37" s="56">
        <f>SUM(L6:L36)</f>
        <v>198079.99188208062</v>
      </c>
      <c r="M37" s="237">
        <f>SUM(M6:M36)</f>
        <v>692.13400475091487</v>
      </c>
      <c r="N37" s="187">
        <f t="shared" si="9"/>
        <v>3.4942146259928689E-3</v>
      </c>
      <c r="O37" s="237">
        <f>SUM(O6:O36)</f>
        <v>12473.045287077102</v>
      </c>
      <c r="P37" s="35">
        <f t="shared" si="10"/>
        <v>6.2435031334630388E-2</v>
      </c>
      <c r="Q37" s="222"/>
      <c r="R37" s="34">
        <f>SUM(R6:R36)</f>
        <v>1343.8</v>
      </c>
      <c r="S37" s="56">
        <f>SUM(S6:S36)</f>
        <v>61139.94</v>
      </c>
      <c r="T37" s="187">
        <f t="shared" si="11"/>
        <v>45.497797291263581</v>
      </c>
      <c r="U37" s="21"/>
      <c r="V37" s="56">
        <f>SUM(V6:V36)</f>
        <v>5917</v>
      </c>
      <c r="W37" s="56">
        <f>SUM(W6:W36)</f>
        <v>65324.150000000009</v>
      </c>
      <c r="X37" s="187">
        <f t="shared" si="12"/>
        <v>11.040079432144669</v>
      </c>
      <c r="Y37" s="21"/>
      <c r="Z37" s="56">
        <f>SUM(Z6:Z36)</f>
        <v>411</v>
      </c>
      <c r="AA37" s="56">
        <f>SUM(AA6:AA36)</f>
        <v>12177.750000000002</v>
      </c>
      <c r="AB37" s="35">
        <f t="shared" si="13"/>
        <v>29.629562043795627</v>
      </c>
      <c r="AC37" s="222"/>
      <c r="AD37" s="146">
        <f>SUM(AD6:AD36)</f>
        <v>27666</v>
      </c>
      <c r="AE37" s="147">
        <f>SUM(AE6:AE36)</f>
        <v>10060.020000000002</v>
      </c>
      <c r="AF37" s="244">
        <f t="shared" si="14"/>
        <v>36.362394274560842</v>
      </c>
      <c r="AG37" s="147">
        <f>SUM(AG6:AG36)</f>
        <v>42612</v>
      </c>
      <c r="AH37" s="147">
        <f>SUM(AH6:AH36)</f>
        <v>13595.400000000001</v>
      </c>
      <c r="AI37" s="244">
        <f t="shared" si="0"/>
        <v>31.905097155730783</v>
      </c>
      <c r="AJ37" s="147">
        <f>SUM(AJ6:AJ36)</f>
        <v>40770</v>
      </c>
      <c r="AK37" s="147">
        <f>SUM(AK6:AK36)</f>
        <v>13127.639999999998</v>
      </c>
      <c r="AL37" s="246">
        <f t="shared" si="1"/>
        <v>32.199264164827071</v>
      </c>
      <c r="AM37" s="222"/>
      <c r="AN37" s="34">
        <f>SUM(AN6:AN36)</f>
        <v>641</v>
      </c>
      <c r="AO37" s="56">
        <f>SUM(AO6:AO36)</f>
        <v>23321.183291979163</v>
      </c>
      <c r="AP37" s="251">
        <f t="shared" si="15"/>
        <v>36.382501235536914</v>
      </c>
      <c r="AQ37" s="252">
        <f>SUM(AQ6:AQ36)</f>
        <v>1284</v>
      </c>
      <c r="AR37" s="56">
        <f>SUM(AR6:AR36)</f>
        <v>51759.761038789198</v>
      </c>
      <c r="AS37" s="238">
        <f t="shared" si="16"/>
        <v>40.311340372888786</v>
      </c>
      <c r="AT37" s="222"/>
      <c r="AU37" s="34">
        <f>SUM(AU6:AU36)</f>
        <v>503.00000000000006</v>
      </c>
      <c r="AV37" s="34">
        <f>SUM(AV6:AV36)</f>
        <v>20956.833466528733</v>
      </c>
      <c r="AW37" s="251">
        <f t="shared" si="2"/>
        <v>41.663684824112785</v>
      </c>
      <c r="AX37" s="34">
        <f t="shared" ref="AX37:AY37" si="42">SUM(AX6:AX36)</f>
        <v>1338.8</v>
      </c>
      <c r="AY37" s="34">
        <f t="shared" si="42"/>
        <v>58608.198064796845</v>
      </c>
      <c r="AZ37" s="254">
        <f t="shared" si="17"/>
        <v>43.776664225274011</v>
      </c>
      <c r="BA37" s="222"/>
      <c r="BB37" s="34">
        <f>SUM(BB6:BB36)</f>
        <v>435</v>
      </c>
      <c r="BC37" s="56">
        <f>SUM(BC6:BC36)</f>
        <v>19908.436052734</v>
      </c>
      <c r="BD37" s="187">
        <f>+BC37/BB37</f>
        <v>45.766519661457473</v>
      </c>
      <c r="BE37" s="56">
        <f>SUM(BE6:BE36)</f>
        <v>1651.4</v>
      </c>
      <c r="BF37" s="56">
        <f>SUM(BF6:BF36)</f>
        <v>69932.189999999973</v>
      </c>
      <c r="BG37" s="35">
        <f t="shared" si="18"/>
        <v>42.347214484679647</v>
      </c>
      <c r="BH37" s="222"/>
      <c r="BI37" s="257">
        <f>SUM(BI6:BI36)</f>
        <v>39958</v>
      </c>
      <c r="BJ37" s="258">
        <f>SUM(BJ6:BJ36)</f>
        <v>255093.82376899352</v>
      </c>
      <c r="BK37" s="259">
        <f t="shared" si="19"/>
        <v>6.3840488455126261</v>
      </c>
      <c r="BL37" s="222"/>
      <c r="BM37" s="34">
        <f>SUM(BM6:BM36)</f>
        <v>630</v>
      </c>
      <c r="BN37" s="56">
        <f>SUM(BN6:BN36)</f>
        <v>7180.6900000000005</v>
      </c>
      <c r="BO37" s="262">
        <f t="shared" si="20"/>
        <v>11.397920634920636</v>
      </c>
      <c r="BP37" s="34">
        <f>SUM(BP6:BP36)</f>
        <v>675</v>
      </c>
      <c r="BQ37" s="56">
        <f>SUM(BQ6:BQ36)</f>
        <v>8520.1500000000015</v>
      </c>
      <c r="BR37" s="35">
        <f t="shared" si="21"/>
        <v>12.622444444444447</v>
      </c>
      <c r="BS37" s="34">
        <f>SUM(BS6:BS36)</f>
        <v>192</v>
      </c>
      <c r="BT37" s="56">
        <f>SUM(BT6:BT36)</f>
        <v>2507.2811532217797</v>
      </c>
      <c r="BU37" s="35">
        <f t="shared" si="22"/>
        <v>13.058756006363437</v>
      </c>
      <c r="BV37" s="34">
        <f t="shared" ref="BV37:BZ37" si="43">SUM(BV6:BV36)</f>
        <v>1188</v>
      </c>
      <c r="BW37" s="56">
        <f t="shared" si="43"/>
        <v>14875.539999999999</v>
      </c>
      <c r="BX37" s="35">
        <f t="shared" si="23"/>
        <v>12.521498316498315</v>
      </c>
      <c r="BY37" s="34">
        <f>SUM(BY6:BY36)</f>
        <v>379</v>
      </c>
      <c r="BZ37" s="56">
        <f t="shared" si="43"/>
        <v>4749.8200000000006</v>
      </c>
      <c r="CA37" s="35">
        <f t="shared" si="24"/>
        <v>12.532506596306071</v>
      </c>
      <c r="CB37" s="36">
        <f t="shared" ref="CB37:CC37" si="44">SUM(CB6:CB36)</f>
        <v>750</v>
      </c>
      <c r="CC37" s="56">
        <f t="shared" si="44"/>
        <v>9555.9100000000017</v>
      </c>
      <c r="CD37" s="35">
        <f t="shared" si="25"/>
        <v>12.741213333333336</v>
      </c>
      <c r="CE37" s="222"/>
      <c r="CF37" s="34">
        <f t="shared" ref="CF37:CG37" si="45">SUM(CF6:CF36)</f>
        <v>34.800000000000004</v>
      </c>
      <c r="CG37" s="56">
        <f t="shared" si="45"/>
        <v>490</v>
      </c>
      <c r="CH37" s="214">
        <f t="shared" si="26"/>
        <v>14.08045977011494</v>
      </c>
      <c r="CI37" s="34">
        <f t="shared" ref="CI37:CJ37" si="46">SUM(CI6:CI36)</f>
        <v>1097.8</v>
      </c>
      <c r="CJ37" s="56">
        <f t="shared" si="46"/>
        <v>9166.5699999999979</v>
      </c>
      <c r="CK37" s="187">
        <f t="shared" si="27"/>
        <v>8.3499453452359251</v>
      </c>
      <c r="CL37" s="56">
        <f>SUM(CL6:CL36)</f>
        <v>1255.7900000000002</v>
      </c>
      <c r="CM37" s="35">
        <f t="shared" si="28"/>
        <v>1.108767437753841</v>
      </c>
      <c r="CN37" s="222"/>
      <c r="CO37" s="34">
        <f t="shared" ref="CO37:CP37" si="47">SUM(CO6:CO36)</f>
        <v>45.599999999999987</v>
      </c>
      <c r="CP37" s="56">
        <f t="shared" si="47"/>
        <v>686</v>
      </c>
      <c r="CQ37" s="270">
        <f t="shared" si="29"/>
        <v>15.043859649122812</v>
      </c>
      <c r="CR37" s="56">
        <f t="shared" ref="CR37:CS37" si="48">SUM(CR6:CR36)</f>
        <v>1016.3999999999997</v>
      </c>
      <c r="CS37" s="56">
        <f t="shared" si="48"/>
        <v>9383.1899999999987</v>
      </c>
      <c r="CT37" s="187">
        <f t="shared" si="30"/>
        <v>9.2317886658795754</v>
      </c>
      <c r="CU37" s="56">
        <f>SUM(CU6:CU36)</f>
        <v>1589.2500000000005</v>
      </c>
      <c r="CV37" s="194">
        <f>+CU37/(CR37+CO37)</f>
        <v>1.496468926553673</v>
      </c>
      <c r="CW37" s="222"/>
      <c r="CX37" s="34">
        <f>SUM(CX6:CX36)</f>
        <v>62.20000000000001</v>
      </c>
      <c r="CY37" s="56">
        <f>SUM(CY6:CY36)</f>
        <v>991.07</v>
      </c>
      <c r="CZ37" s="189">
        <f t="shared" si="5"/>
        <v>15.933601286173632</v>
      </c>
      <c r="DA37" s="34">
        <f>SUM(DA6:DA36)</f>
        <v>1120.5999999999999</v>
      </c>
      <c r="DB37" s="56">
        <f>SUM(DB6:DB36)</f>
        <v>10397.07</v>
      </c>
      <c r="DC37" s="193">
        <f t="shared" si="31"/>
        <v>9.2781277886846336</v>
      </c>
      <c r="DD37" s="56">
        <f>SUM(DD6:DD36)</f>
        <v>1705.06</v>
      </c>
      <c r="DE37" s="194">
        <f>+DD37/(DA37+CX37)</f>
        <v>1.4415454852891445</v>
      </c>
      <c r="DF37" s="222"/>
      <c r="DG37" s="34">
        <f>SUM(DG6:DG36)</f>
        <v>651.6</v>
      </c>
      <c r="DH37" s="56">
        <f>SUM(DH6:DH36)</f>
        <v>18720.7</v>
      </c>
      <c r="DI37" s="57">
        <f t="shared" si="33"/>
        <v>28.730356046654389</v>
      </c>
      <c r="DJ37" s="34">
        <f>SUM(DJ6:DJ36)</f>
        <v>1239.5999999999999</v>
      </c>
      <c r="DK37" s="56">
        <f>SUM(DK6:DK36)</f>
        <v>13460.440000000006</v>
      </c>
      <c r="DL37" s="57">
        <f t="shared" si="34"/>
        <v>10.858696353662477</v>
      </c>
      <c r="DM37" s="56">
        <f>SUM(DM6:DM36)</f>
        <v>1268.47</v>
      </c>
      <c r="DN37" s="35">
        <f t="shared" si="35"/>
        <v>0.67072229272419637</v>
      </c>
      <c r="DO37" s="222"/>
      <c r="DP37" s="34">
        <f>SUM(DP6:DP36)</f>
        <v>0</v>
      </c>
      <c r="DQ37" s="56">
        <f>SUM(DQ6:DQ36)</f>
        <v>0</v>
      </c>
      <c r="DR37" s="57" t="e">
        <f t="shared" si="36"/>
        <v>#DIV/0!</v>
      </c>
      <c r="DS37" s="34">
        <f>SUM(DS6:DS36)</f>
        <v>0</v>
      </c>
      <c r="DT37" s="56">
        <f>SUM(DT6:DT36)</f>
        <v>0</v>
      </c>
      <c r="DU37" s="57" t="e">
        <f t="shared" si="37"/>
        <v>#DIV/0!</v>
      </c>
      <c r="DV37" s="56">
        <f>SUM(DV6:DV36)</f>
        <v>0</v>
      </c>
      <c r="DW37" s="274" t="e">
        <f t="shared" si="38"/>
        <v>#DIV/0!</v>
      </c>
    </row>
  </sheetData>
  <mergeCells count="25">
    <mergeCell ref="CX4:DE4"/>
    <mergeCell ref="DG4:DN4"/>
    <mergeCell ref="DP4:DW4"/>
    <mergeCell ref="A4:A5"/>
    <mergeCell ref="BV4:BX4"/>
    <mergeCell ref="BY4:CA4"/>
    <mergeCell ref="CB4:CD4"/>
    <mergeCell ref="CF4:CM4"/>
    <mergeCell ref="CO4:CV4"/>
    <mergeCell ref="A1:DE1"/>
    <mergeCell ref="A2:DE2"/>
    <mergeCell ref="A3:DE3"/>
    <mergeCell ref="B4:G4"/>
    <mergeCell ref="I4:P4"/>
    <mergeCell ref="R4:T4"/>
    <mergeCell ref="V4:X4"/>
    <mergeCell ref="Z4:AB4"/>
    <mergeCell ref="AD4:AL4"/>
    <mergeCell ref="AN4:AS4"/>
    <mergeCell ref="AU4:AZ4"/>
    <mergeCell ref="BB4:BG4"/>
    <mergeCell ref="BI4:BK4"/>
    <mergeCell ref="BM4:BO4"/>
    <mergeCell ref="BP4:BR4"/>
    <mergeCell ref="BS4:BU4"/>
  </mergeCells>
  <conditionalFormatting sqref="E6:E10">
    <cfRule type="expression" dxfId="3" priority="1">
      <formula>WEEKDAY($B6)=6</formula>
    </cfRule>
  </conditionalFormatting>
  <pageMargins left="0.2" right="0.2" top="0.25" bottom="0.25" header="0.3" footer="0.3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C37"/>
  <sheetViews>
    <sheetView workbookViewId="0">
      <pane xSplit="1" ySplit="5" topLeftCell="BQ6" activePane="bottomRight" state="frozen"/>
      <selection pane="topRight"/>
      <selection pane="bottomLeft"/>
      <selection pane="bottomRight" activeCell="CF6" sqref="CF6:CF36"/>
    </sheetView>
  </sheetViews>
  <sheetFormatPr defaultColWidth="9" defaultRowHeight="14.4"/>
  <cols>
    <col min="1" max="1" width="5.33203125" style="2" customWidth="1"/>
    <col min="2" max="2" width="8" style="2" customWidth="1"/>
    <col min="3" max="3" width="7.5546875" style="2" customWidth="1"/>
    <col min="4" max="4" width="7.33203125" customWidth="1"/>
    <col min="5" max="6" width="6.109375" customWidth="1"/>
    <col min="7" max="7" width="7.109375" customWidth="1"/>
    <col min="8" max="8" width="0.88671875" customWidth="1"/>
    <col min="9" max="9" width="5.5546875" customWidth="1"/>
    <col min="10" max="10" width="9" customWidth="1"/>
    <col min="11" max="12" width="6.6640625" customWidth="1"/>
    <col min="13" max="13" width="8.109375" customWidth="1"/>
    <col min="14" max="14" width="6.6640625" customWidth="1"/>
    <col min="15" max="15" width="7.6640625" customWidth="1"/>
    <col min="16" max="16" width="6.5546875" customWidth="1"/>
    <col min="17" max="17" width="0.88671875" customWidth="1"/>
    <col min="18" max="18" width="5.44140625" customWidth="1"/>
    <col min="19" max="19" width="7.33203125" customWidth="1"/>
    <col min="20" max="20" width="6.6640625" customWidth="1"/>
    <col min="21" max="21" width="0.88671875" customWidth="1"/>
    <col min="22" max="22" width="6.88671875" customWidth="1"/>
    <col min="23" max="23" width="7.6640625" customWidth="1"/>
    <col min="24" max="24" width="7.5546875" customWidth="1"/>
    <col min="25" max="25" width="0.88671875" customWidth="1"/>
    <col min="26" max="26" width="7" customWidth="1"/>
    <col min="27" max="27" width="7.6640625" customWidth="1"/>
    <col min="28" max="28" width="7" style="229" customWidth="1"/>
    <col min="29" max="29" width="0.88671875" customWidth="1"/>
    <col min="30" max="30" width="6.6640625" customWidth="1"/>
    <col min="31" max="32" width="6.109375" customWidth="1"/>
    <col min="33" max="34" width="7.33203125" customWidth="1"/>
    <col min="35" max="35" width="7.109375" customWidth="1"/>
    <col min="36" max="36" width="6.5546875" customWidth="1"/>
    <col min="37" max="38" width="7.44140625" customWidth="1"/>
    <col min="39" max="39" width="0.88671875" customWidth="1"/>
    <col min="40" max="40" width="6.33203125" customWidth="1"/>
    <col min="41" max="41" width="8.6640625" customWidth="1"/>
    <col min="42" max="42" width="7.6640625" style="229" customWidth="1"/>
    <col min="43" max="43" width="6.33203125" style="230" customWidth="1"/>
    <col min="44" max="44" width="12" customWidth="1"/>
    <col min="45" max="45" width="7.33203125" customWidth="1"/>
    <col min="46" max="46" width="0.88671875" customWidth="1"/>
    <col min="47" max="52" width="7.33203125" customWidth="1"/>
    <col min="53" max="53" width="0.88671875" customWidth="1"/>
    <col min="54" max="56" width="7.33203125" customWidth="1"/>
    <col min="57" max="57" width="6" customWidth="1"/>
    <col min="58" max="59" width="7.33203125" customWidth="1"/>
    <col min="60" max="60" width="0.88671875" customWidth="1"/>
    <col min="61" max="61" width="6" customWidth="1"/>
    <col min="62" max="62" width="9" customWidth="1"/>
    <col min="63" max="63" width="6.44140625" customWidth="1"/>
    <col min="64" max="64" width="0.88671875" customWidth="1"/>
    <col min="65" max="65" width="5.6640625" customWidth="1"/>
    <col min="66" max="67" width="7.33203125" customWidth="1"/>
    <col min="68" max="68" width="6.5546875" customWidth="1"/>
    <col min="69" max="69" width="7.33203125" customWidth="1"/>
    <col min="70" max="70" width="7.44140625" customWidth="1"/>
    <col min="71" max="71" width="5.6640625" customWidth="1"/>
    <col min="72" max="72" width="7.33203125" customWidth="1"/>
    <col min="73" max="73" width="7.44140625" customWidth="1"/>
    <col min="74" max="74" width="6.5546875" customWidth="1"/>
    <col min="75" max="75" width="6.88671875" customWidth="1"/>
    <col min="76" max="79" width="6.6640625" style="229" customWidth="1"/>
    <col min="80" max="80" width="5.109375" customWidth="1"/>
    <col min="81" max="81" width="7.33203125" customWidth="1"/>
    <col min="82" max="82" width="7.44140625" customWidth="1"/>
    <col min="83" max="83" width="0.88671875" customWidth="1"/>
    <col min="84" max="84" width="6.88671875" customWidth="1"/>
    <col min="85" max="85" width="6.6640625" customWidth="1"/>
    <col min="86" max="88" width="6.109375" customWidth="1"/>
    <col min="89" max="89" width="7.5546875" customWidth="1"/>
    <col min="90" max="90" width="6.6640625" customWidth="1"/>
    <col min="91" max="91" width="7.44140625" customWidth="1"/>
    <col min="92" max="92" width="6.6640625" customWidth="1"/>
    <col min="93" max="93" width="5.6640625" customWidth="1"/>
    <col min="94" max="94" width="6.5546875" customWidth="1"/>
    <col min="95" max="95" width="0.88671875" customWidth="1"/>
    <col min="96" max="99" width="6.6640625" customWidth="1"/>
    <col min="100" max="100" width="7" customWidth="1"/>
    <col min="101" max="101" width="6.33203125" customWidth="1"/>
    <col min="102" max="102" width="5.109375" customWidth="1"/>
    <col min="103" max="103" width="7.6640625" customWidth="1"/>
    <col min="104" max="104" width="1.44140625" customWidth="1"/>
    <col min="105" max="105" width="7.88671875" customWidth="1"/>
    <col min="106" max="106" width="7.109375" customWidth="1"/>
    <col min="107" max="107" width="6.6640625" customWidth="1"/>
    <col min="108" max="109" width="5.109375" customWidth="1"/>
    <col min="110" max="110" width="7.44140625" customWidth="1"/>
    <col min="111" max="111" width="5.109375" customWidth="1"/>
    <col min="112" max="112" width="9" customWidth="1"/>
    <col min="113" max="113" width="6.44140625" customWidth="1"/>
    <col min="114" max="114" width="7" customWidth="1"/>
    <col min="115" max="115" width="7.33203125" customWidth="1"/>
    <col min="116" max="116" width="0.88671875" customWidth="1"/>
    <col min="117" max="117" width="5.109375" customWidth="1"/>
    <col min="118" max="118" width="9" customWidth="1"/>
    <col min="119" max="119" width="9.5546875" customWidth="1"/>
    <col min="120" max="120" width="6.44140625" customWidth="1"/>
    <col min="121" max="121" width="9" customWidth="1"/>
    <col min="122" max="122" width="7.33203125" customWidth="1"/>
    <col min="123" max="123" width="5.109375" customWidth="1"/>
    <col min="124" max="124" width="7.33203125" customWidth="1"/>
    <col min="125" max="125" width="0.88671875" customWidth="1"/>
    <col min="126" max="127" width="5.109375" hidden="1" customWidth="1"/>
    <col min="128" max="128" width="9.5546875" hidden="1" customWidth="1"/>
    <col min="129" max="129" width="6.44140625" hidden="1" customWidth="1"/>
    <col min="130" max="130" width="5.109375" hidden="1" customWidth="1"/>
    <col min="131" max="131" width="7.33203125" hidden="1" customWidth="1"/>
    <col min="132" max="132" width="5.109375" hidden="1" customWidth="1"/>
    <col min="133" max="133" width="7.33203125" hidden="1" customWidth="1"/>
    <col min="134" max="134" width="8.88671875" customWidth="1"/>
    <col min="135" max="136" width="9.109375" customWidth="1"/>
  </cols>
  <sheetData>
    <row r="1" spans="1:133" ht="18">
      <c r="A1" s="993" t="s">
        <v>0</v>
      </c>
      <c r="B1" s="993"/>
      <c r="C1" s="993"/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993"/>
      <c r="O1" s="993"/>
      <c r="P1" s="993"/>
      <c r="Q1" s="993"/>
      <c r="R1" s="993"/>
      <c r="S1" s="993"/>
      <c r="T1" s="993"/>
      <c r="U1" s="993"/>
      <c r="V1" s="993"/>
      <c r="W1" s="993"/>
      <c r="X1" s="993"/>
      <c r="Y1" s="993"/>
      <c r="Z1" s="993"/>
      <c r="AA1" s="993"/>
      <c r="AB1" s="993"/>
      <c r="AC1" s="993"/>
      <c r="AD1" s="993"/>
      <c r="AE1" s="993"/>
      <c r="AF1" s="993"/>
      <c r="AG1" s="993"/>
      <c r="AH1" s="993"/>
      <c r="AI1" s="993"/>
      <c r="AJ1" s="993"/>
      <c r="AK1" s="993"/>
      <c r="AL1" s="993"/>
      <c r="AM1" s="993"/>
      <c r="AN1" s="993"/>
      <c r="AO1" s="993"/>
      <c r="AP1" s="993"/>
      <c r="AQ1" s="993"/>
      <c r="AR1" s="993"/>
      <c r="AS1" s="993"/>
      <c r="AT1" s="993"/>
      <c r="AU1" s="993"/>
      <c r="AV1" s="993"/>
      <c r="AW1" s="993"/>
      <c r="AX1" s="993"/>
      <c r="AY1" s="993"/>
      <c r="AZ1" s="993"/>
      <c r="BA1" s="993"/>
      <c r="BB1" s="993"/>
      <c r="BC1" s="993"/>
      <c r="BD1" s="993"/>
      <c r="BE1" s="993"/>
      <c r="BF1" s="993"/>
      <c r="BG1" s="993"/>
      <c r="BH1" s="993"/>
      <c r="BI1" s="993"/>
      <c r="BJ1" s="993"/>
      <c r="BK1" s="993"/>
      <c r="BL1" s="993"/>
      <c r="BM1" s="993"/>
      <c r="BN1" s="993"/>
      <c r="BO1" s="993"/>
      <c r="BP1" s="993"/>
      <c r="BQ1" s="993"/>
      <c r="BR1" s="993"/>
      <c r="BS1" s="993"/>
      <c r="BT1" s="993"/>
      <c r="BU1" s="993"/>
      <c r="BV1" s="993"/>
      <c r="BW1" s="993"/>
      <c r="BX1" s="993"/>
      <c r="BY1" s="993"/>
      <c r="BZ1" s="993"/>
      <c r="CA1" s="993"/>
      <c r="CB1" s="993"/>
      <c r="CC1" s="993"/>
      <c r="CD1" s="993"/>
      <c r="CE1" s="993"/>
      <c r="CF1" s="993"/>
      <c r="CG1" s="993"/>
      <c r="CH1" s="993"/>
      <c r="CI1" s="993"/>
      <c r="CJ1" s="993"/>
      <c r="CK1" s="993"/>
      <c r="CL1" s="993"/>
      <c r="CM1" s="993"/>
      <c r="CN1" s="993"/>
      <c r="CO1" s="993"/>
      <c r="CP1" s="993"/>
      <c r="CQ1" s="993"/>
      <c r="CR1" s="993"/>
      <c r="CS1" s="993"/>
      <c r="CT1" s="993"/>
      <c r="CU1" s="993"/>
      <c r="CV1" s="993"/>
      <c r="CW1" s="993"/>
      <c r="CX1" s="993"/>
      <c r="CY1" s="993"/>
      <c r="CZ1" s="993"/>
      <c r="DA1" s="993"/>
      <c r="DB1" s="993"/>
      <c r="DC1" s="993"/>
      <c r="DD1" s="993"/>
      <c r="DE1" s="993"/>
      <c r="DF1" s="993"/>
      <c r="DG1" s="993"/>
      <c r="DH1" s="993"/>
      <c r="DI1" s="993"/>
      <c r="DJ1" s="993"/>
      <c r="DK1" s="993"/>
    </row>
    <row r="2" spans="1:133" ht="18">
      <c r="A2" s="993" t="s">
        <v>1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  <c r="AV2" s="993"/>
      <c r="AW2" s="993"/>
      <c r="AX2" s="993"/>
      <c r="AY2" s="993"/>
      <c r="AZ2" s="993"/>
      <c r="BA2" s="993"/>
      <c r="BB2" s="993"/>
      <c r="BC2" s="993"/>
      <c r="BD2" s="993"/>
      <c r="BE2" s="993"/>
      <c r="BF2" s="993"/>
      <c r="BG2" s="993"/>
      <c r="BH2" s="993"/>
      <c r="BI2" s="993"/>
      <c r="BJ2" s="993"/>
      <c r="BK2" s="993"/>
      <c r="BL2" s="993"/>
      <c r="BM2" s="993"/>
      <c r="BN2" s="993"/>
      <c r="BO2" s="993"/>
      <c r="BP2" s="993"/>
      <c r="BQ2" s="993"/>
      <c r="BR2" s="993"/>
      <c r="BS2" s="993"/>
      <c r="BT2" s="993"/>
      <c r="BU2" s="993"/>
      <c r="BV2" s="993"/>
      <c r="BW2" s="993"/>
      <c r="BX2" s="993"/>
      <c r="BY2" s="993"/>
      <c r="BZ2" s="993"/>
      <c r="CA2" s="993"/>
      <c r="CB2" s="993"/>
      <c r="CC2" s="993"/>
      <c r="CD2" s="993"/>
      <c r="CE2" s="993"/>
      <c r="CF2" s="993"/>
      <c r="CG2" s="993"/>
      <c r="CH2" s="993"/>
      <c r="CI2" s="993"/>
      <c r="CJ2" s="993"/>
      <c r="CK2" s="993"/>
      <c r="CL2" s="993"/>
      <c r="CM2" s="993"/>
      <c r="CN2" s="993"/>
      <c r="CO2" s="993"/>
      <c r="CP2" s="993"/>
      <c r="CQ2" s="993"/>
      <c r="CR2" s="993"/>
      <c r="CS2" s="993"/>
      <c r="CT2" s="993"/>
      <c r="CU2" s="993"/>
      <c r="CV2" s="993"/>
      <c r="CW2" s="993"/>
      <c r="CX2" s="993"/>
      <c r="CY2" s="993"/>
      <c r="CZ2" s="993"/>
      <c r="DA2" s="993"/>
      <c r="DB2" s="993"/>
      <c r="DC2" s="993"/>
      <c r="DD2" s="993"/>
      <c r="DE2" s="993"/>
      <c r="DF2" s="993"/>
      <c r="DG2" s="993"/>
      <c r="DH2" s="993"/>
      <c r="DI2" s="993"/>
      <c r="DJ2" s="993"/>
      <c r="DK2" s="993"/>
    </row>
    <row r="3" spans="1:133" ht="18">
      <c r="A3" s="993" t="s">
        <v>49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  <c r="AV3" s="993"/>
      <c r="AW3" s="993"/>
      <c r="AX3" s="993"/>
      <c r="AY3" s="993"/>
      <c r="AZ3" s="993"/>
      <c r="BA3" s="993"/>
      <c r="BB3" s="993"/>
      <c r="BC3" s="993"/>
      <c r="BD3" s="993"/>
      <c r="BE3" s="993"/>
      <c r="BF3" s="993"/>
      <c r="BG3" s="993"/>
      <c r="BH3" s="993"/>
      <c r="BI3" s="993"/>
      <c r="BJ3" s="993"/>
      <c r="BK3" s="993"/>
      <c r="BL3" s="993"/>
      <c r="BM3" s="993"/>
      <c r="BN3" s="993"/>
      <c r="BO3" s="993"/>
      <c r="BP3" s="993"/>
      <c r="BQ3" s="993"/>
      <c r="BR3" s="993"/>
      <c r="BS3" s="993"/>
      <c r="BT3" s="993"/>
      <c r="BU3" s="993"/>
      <c r="BV3" s="993"/>
      <c r="BW3" s="993"/>
      <c r="BX3" s="993"/>
      <c r="BY3" s="993"/>
      <c r="BZ3" s="993"/>
      <c r="CA3" s="993"/>
      <c r="CB3" s="993"/>
      <c r="CC3" s="993"/>
      <c r="CD3" s="993"/>
      <c r="CE3" s="993"/>
      <c r="CF3" s="993"/>
      <c r="CG3" s="993"/>
      <c r="CH3" s="993"/>
      <c r="CI3" s="993"/>
      <c r="CJ3" s="993"/>
      <c r="CK3" s="993"/>
      <c r="CL3" s="993"/>
      <c r="CM3" s="993"/>
      <c r="CN3" s="993"/>
      <c r="CO3" s="993"/>
      <c r="CP3" s="993"/>
      <c r="CQ3" s="993"/>
      <c r="CR3" s="993"/>
      <c r="CS3" s="993"/>
      <c r="CT3" s="993"/>
      <c r="CU3" s="993"/>
      <c r="CV3" s="993"/>
      <c r="CW3" s="993"/>
      <c r="CX3" s="993"/>
      <c r="CY3" s="993"/>
      <c r="CZ3" s="993"/>
      <c r="DA3" s="993"/>
      <c r="DB3" s="993"/>
      <c r="DC3" s="993"/>
      <c r="DD3" s="993"/>
      <c r="DE3" s="993"/>
      <c r="DF3" s="993"/>
      <c r="DG3" s="993"/>
      <c r="DH3" s="993"/>
      <c r="DI3" s="993"/>
      <c r="DJ3" s="993"/>
      <c r="DK3" s="993"/>
    </row>
    <row r="4" spans="1:133" s="1" customFormat="1" ht="15.6">
      <c r="A4" s="1012" t="s">
        <v>3</v>
      </c>
      <c r="B4" s="994" t="s">
        <v>4</v>
      </c>
      <c r="C4" s="995"/>
      <c r="D4" s="995"/>
      <c r="E4" s="995"/>
      <c r="F4" s="995"/>
      <c r="G4" s="996"/>
      <c r="H4" s="222"/>
      <c r="I4" s="994" t="s">
        <v>5</v>
      </c>
      <c r="J4" s="995"/>
      <c r="K4" s="995"/>
      <c r="L4" s="995"/>
      <c r="M4" s="995"/>
      <c r="N4" s="995"/>
      <c r="O4" s="995"/>
      <c r="P4" s="996"/>
      <c r="Q4" s="222"/>
      <c r="R4" s="997" t="s">
        <v>6</v>
      </c>
      <c r="S4" s="998"/>
      <c r="T4" s="999"/>
      <c r="U4" s="224"/>
      <c r="V4" s="1000" t="s">
        <v>7</v>
      </c>
      <c r="W4" s="995"/>
      <c r="X4" s="1001"/>
      <c r="Y4" s="224"/>
      <c r="Z4" s="1000" t="s">
        <v>8</v>
      </c>
      <c r="AA4" s="995"/>
      <c r="AB4" s="996"/>
      <c r="AC4" s="222"/>
      <c r="AD4" s="1014" t="s">
        <v>9</v>
      </c>
      <c r="AE4" s="1015"/>
      <c r="AF4" s="1015"/>
      <c r="AG4" s="1015"/>
      <c r="AH4" s="1015"/>
      <c r="AI4" s="1016"/>
      <c r="AJ4" s="1017"/>
      <c r="AK4" s="1017"/>
      <c r="AL4" s="1018"/>
      <c r="AM4" s="222"/>
      <c r="AN4" s="994" t="s">
        <v>10</v>
      </c>
      <c r="AO4" s="995"/>
      <c r="AP4" s="995"/>
      <c r="AQ4" s="995"/>
      <c r="AR4" s="995"/>
      <c r="AS4" s="996"/>
      <c r="AT4" s="222"/>
      <c r="AU4" s="1019" t="s">
        <v>50</v>
      </c>
      <c r="AV4" s="1008"/>
      <c r="AW4" s="1008"/>
      <c r="AX4" s="1008"/>
      <c r="AY4" s="1008"/>
      <c r="AZ4" s="1020"/>
      <c r="BA4" s="222"/>
      <c r="BB4" s="994" t="s">
        <v>11</v>
      </c>
      <c r="BC4" s="995"/>
      <c r="BD4" s="995"/>
      <c r="BE4" s="995"/>
      <c r="BF4" s="995"/>
      <c r="BG4" s="996"/>
      <c r="BH4" s="222"/>
      <c r="BI4" s="1007" t="s">
        <v>12</v>
      </c>
      <c r="BJ4" s="1008"/>
      <c r="BK4" s="1009"/>
      <c r="BL4" s="222"/>
      <c r="BM4" s="1021" t="s">
        <v>13</v>
      </c>
      <c r="BN4" s="1022"/>
      <c r="BO4" s="1022"/>
      <c r="BP4" s="1023" t="s">
        <v>14</v>
      </c>
      <c r="BQ4" s="995"/>
      <c r="BR4" s="1024"/>
      <c r="BS4" s="994" t="s">
        <v>15</v>
      </c>
      <c r="BT4" s="995"/>
      <c r="BU4" s="996"/>
      <c r="BV4" s="994" t="s">
        <v>16</v>
      </c>
      <c r="BW4" s="995"/>
      <c r="BX4" s="996"/>
      <c r="BY4" s="994" t="s">
        <v>17</v>
      </c>
      <c r="BZ4" s="995"/>
      <c r="CA4" s="996"/>
      <c r="CB4" s="995" t="s">
        <v>51</v>
      </c>
      <c r="CC4" s="995"/>
      <c r="CD4" s="996"/>
      <c r="CE4" s="222"/>
      <c r="CF4" s="994" t="s">
        <v>18</v>
      </c>
      <c r="CG4" s="995"/>
      <c r="CH4" s="995"/>
      <c r="CI4" s="995"/>
      <c r="CJ4" s="995"/>
      <c r="CK4" s="995"/>
      <c r="CL4" s="995"/>
      <c r="CM4" s="995"/>
      <c r="CN4" s="995"/>
      <c r="CO4" s="995"/>
      <c r="CP4" s="996"/>
      <c r="CQ4" s="266"/>
      <c r="CR4" s="1025" t="s">
        <v>19</v>
      </c>
      <c r="CS4" s="1026"/>
      <c r="CT4" s="1026"/>
      <c r="CU4" s="1026"/>
      <c r="CV4" s="1026"/>
      <c r="CW4" s="1026"/>
      <c r="CX4" s="1026"/>
      <c r="CY4" s="1027"/>
      <c r="CZ4" s="222"/>
      <c r="DA4" s="223"/>
      <c r="DB4" s="224"/>
      <c r="DC4" s="275"/>
      <c r="DD4" s="1021" t="s">
        <v>20</v>
      </c>
      <c r="DE4" s="1022"/>
      <c r="DF4" s="1022"/>
      <c r="DG4" s="1022"/>
      <c r="DH4" s="1022"/>
      <c r="DI4" s="1022"/>
      <c r="DJ4" s="1022"/>
      <c r="DK4" s="1022"/>
      <c r="DL4" s="217"/>
      <c r="DM4" s="994" t="s">
        <v>52</v>
      </c>
      <c r="DN4" s="995"/>
      <c r="DO4" s="995"/>
      <c r="DP4" s="995"/>
      <c r="DQ4" s="995"/>
      <c r="DR4" s="995"/>
      <c r="DS4" s="995"/>
      <c r="DT4" s="996"/>
      <c r="DU4" s="222"/>
      <c r="DV4" s="994" t="s">
        <v>53</v>
      </c>
      <c r="DW4" s="995"/>
      <c r="DX4" s="995"/>
      <c r="DY4" s="995"/>
      <c r="DZ4" s="995"/>
      <c r="EA4" s="995"/>
      <c r="EB4" s="995"/>
      <c r="EC4" s="996"/>
    </row>
    <row r="5" spans="1:133" ht="41.4">
      <c r="A5" s="1013"/>
      <c r="B5" s="228" t="s">
        <v>21</v>
      </c>
      <c r="C5" s="231" t="s">
        <v>22</v>
      </c>
      <c r="D5" s="232" t="s">
        <v>23</v>
      </c>
      <c r="E5" s="231" t="s">
        <v>24</v>
      </c>
      <c r="F5" s="231" t="s">
        <v>25</v>
      </c>
      <c r="G5" s="233" t="s">
        <v>26</v>
      </c>
      <c r="H5" s="234"/>
      <c r="I5" s="228" t="s">
        <v>27</v>
      </c>
      <c r="J5" s="231" t="s">
        <v>28</v>
      </c>
      <c r="K5" s="232" t="s">
        <v>23</v>
      </c>
      <c r="L5" s="231" t="s">
        <v>29</v>
      </c>
      <c r="M5" s="231" t="s">
        <v>28</v>
      </c>
      <c r="N5" s="232" t="s">
        <v>23</v>
      </c>
      <c r="O5" s="231" t="s">
        <v>30</v>
      </c>
      <c r="P5" s="239" t="s">
        <v>31</v>
      </c>
      <c r="Q5" s="234"/>
      <c r="R5" s="162" t="s">
        <v>21</v>
      </c>
      <c r="S5" s="169" t="s">
        <v>22</v>
      </c>
      <c r="T5" s="38" t="s">
        <v>32</v>
      </c>
      <c r="U5" s="234"/>
      <c r="V5" s="169" t="s">
        <v>21</v>
      </c>
      <c r="W5" s="169" t="s">
        <v>22</v>
      </c>
      <c r="X5" s="38" t="s">
        <v>23</v>
      </c>
      <c r="Y5" s="234"/>
      <c r="Z5" s="169" t="s">
        <v>21</v>
      </c>
      <c r="AA5" s="169" t="s">
        <v>22</v>
      </c>
      <c r="AB5" s="243" t="s">
        <v>23</v>
      </c>
      <c r="AC5" s="234"/>
      <c r="AD5" s="162" t="s">
        <v>33</v>
      </c>
      <c r="AE5" s="169" t="s">
        <v>22</v>
      </c>
      <c r="AF5" s="38" t="s">
        <v>23</v>
      </c>
      <c r="AG5" s="169" t="s">
        <v>34</v>
      </c>
      <c r="AH5" s="169" t="s">
        <v>22</v>
      </c>
      <c r="AI5" s="38" t="s">
        <v>23</v>
      </c>
      <c r="AJ5" s="169" t="s">
        <v>35</v>
      </c>
      <c r="AK5" s="169" t="s">
        <v>22</v>
      </c>
      <c r="AL5" s="170" t="s">
        <v>23</v>
      </c>
      <c r="AM5" s="234"/>
      <c r="AN5" s="162" t="s">
        <v>36</v>
      </c>
      <c r="AO5" s="169" t="s">
        <v>28</v>
      </c>
      <c r="AP5" s="247" t="s">
        <v>37</v>
      </c>
      <c r="AQ5" s="169" t="s">
        <v>38</v>
      </c>
      <c r="AR5" s="169" t="s">
        <v>28</v>
      </c>
      <c r="AS5" s="170" t="s">
        <v>39</v>
      </c>
      <c r="AT5" s="234"/>
      <c r="AU5" s="162" t="s">
        <v>36</v>
      </c>
      <c r="AV5" s="169" t="s">
        <v>28</v>
      </c>
      <c r="AW5" s="247" t="s">
        <v>37</v>
      </c>
      <c r="AX5" s="169" t="s">
        <v>38</v>
      </c>
      <c r="AY5" s="169" t="s">
        <v>28</v>
      </c>
      <c r="AZ5" s="170" t="s">
        <v>39</v>
      </c>
      <c r="BA5" s="234"/>
      <c r="BB5" s="162" t="s">
        <v>36</v>
      </c>
      <c r="BC5" s="169" t="s">
        <v>28</v>
      </c>
      <c r="BD5" s="247" t="s">
        <v>37</v>
      </c>
      <c r="BE5" s="169" t="s">
        <v>38</v>
      </c>
      <c r="BF5" s="169" t="s">
        <v>28</v>
      </c>
      <c r="BG5" s="170" t="s">
        <v>39</v>
      </c>
      <c r="BH5" s="234"/>
      <c r="BI5" s="169" t="s">
        <v>21</v>
      </c>
      <c r="BJ5" s="169" t="s">
        <v>22</v>
      </c>
      <c r="BK5" s="38" t="s">
        <v>23</v>
      </c>
      <c r="BL5" s="234"/>
      <c r="BM5" s="216" t="s">
        <v>21</v>
      </c>
      <c r="BN5" s="176" t="s">
        <v>22</v>
      </c>
      <c r="BO5" s="260" t="s">
        <v>23</v>
      </c>
      <c r="BP5" s="162" t="s">
        <v>21</v>
      </c>
      <c r="BQ5" s="169" t="s">
        <v>40</v>
      </c>
      <c r="BR5" s="170" t="s">
        <v>23</v>
      </c>
      <c r="BS5" s="162" t="s">
        <v>21</v>
      </c>
      <c r="BT5" s="37" t="s">
        <v>22</v>
      </c>
      <c r="BU5" s="170" t="s">
        <v>23</v>
      </c>
      <c r="BV5" s="162" t="s">
        <v>21</v>
      </c>
      <c r="BW5" s="37" t="s">
        <v>22</v>
      </c>
      <c r="BX5" s="243" t="s">
        <v>23</v>
      </c>
      <c r="BY5" s="162" t="s">
        <v>21</v>
      </c>
      <c r="BZ5" s="37" t="s">
        <v>22</v>
      </c>
      <c r="CA5" s="170" t="s">
        <v>23</v>
      </c>
      <c r="CB5" s="29" t="s">
        <v>21</v>
      </c>
      <c r="CC5" s="37" t="s">
        <v>22</v>
      </c>
      <c r="CD5" s="170" t="s">
        <v>23</v>
      </c>
      <c r="CE5" s="234"/>
      <c r="CF5" s="162" t="s">
        <v>61</v>
      </c>
      <c r="CG5" s="169" t="s">
        <v>62</v>
      </c>
      <c r="CH5" s="200" t="s">
        <v>46</v>
      </c>
      <c r="CI5" s="228" t="s">
        <v>54</v>
      </c>
      <c r="CJ5" s="37" t="s">
        <v>22</v>
      </c>
      <c r="CK5" s="200" t="s">
        <v>46</v>
      </c>
      <c r="CL5" s="162" t="s">
        <v>41</v>
      </c>
      <c r="CM5" s="169" t="s">
        <v>42</v>
      </c>
      <c r="CN5" s="38" t="s">
        <v>23</v>
      </c>
      <c r="CO5" s="169" t="s">
        <v>25</v>
      </c>
      <c r="CP5" s="170" t="s">
        <v>43</v>
      </c>
      <c r="CQ5" s="267"/>
      <c r="CR5" s="215" t="s">
        <v>54</v>
      </c>
      <c r="CS5" s="173" t="s">
        <v>22</v>
      </c>
      <c r="CT5" s="174" t="s">
        <v>46</v>
      </c>
      <c r="CU5" s="175" t="s">
        <v>55</v>
      </c>
      <c r="CV5" s="175" t="s">
        <v>45</v>
      </c>
      <c r="CW5" s="174" t="s">
        <v>46</v>
      </c>
      <c r="CX5" s="175" t="s">
        <v>25</v>
      </c>
      <c r="CY5" s="225" t="s">
        <v>47</v>
      </c>
      <c r="CZ5" s="234"/>
      <c r="DA5" s="216" t="s">
        <v>61</v>
      </c>
      <c r="DB5" s="176" t="s">
        <v>62</v>
      </c>
      <c r="DC5" s="177" t="s">
        <v>46</v>
      </c>
      <c r="DD5" s="190" t="s">
        <v>54</v>
      </c>
      <c r="DE5" s="191" t="s">
        <v>22</v>
      </c>
      <c r="DF5" s="177" t="s">
        <v>46</v>
      </c>
      <c r="DG5" s="190" t="s">
        <v>56</v>
      </c>
      <c r="DH5" s="191" t="s">
        <v>22</v>
      </c>
      <c r="DI5" s="177" t="s">
        <v>46</v>
      </c>
      <c r="DJ5" s="176" t="s">
        <v>48</v>
      </c>
      <c r="DK5" s="192" t="s">
        <v>47</v>
      </c>
      <c r="DL5" s="234"/>
      <c r="DM5" s="162" t="s">
        <v>57</v>
      </c>
      <c r="DN5" s="37" t="s">
        <v>22</v>
      </c>
      <c r="DO5" s="38" t="s">
        <v>58</v>
      </c>
      <c r="DP5" s="162" t="s">
        <v>59</v>
      </c>
      <c r="DQ5" s="37" t="s">
        <v>22</v>
      </c>
      <c r="DR5" s="38" t="s">
        <v>60</v>
      </c>
      <c r="DS5" s="169" t="s">
        <v>48</v>
      </c>
      <c r="DT5" s="170" t="s">
        <v>47</v>
      </c>
      <c r="DU5" s="218"/>
      <c r="DV5" s="136" t="s">
        <v>57</v>
      </c>
      <c r="DW5" s="272" t="s">
        <v>22</v>
      </c>
      <c r="DX5" s="138" t="s">
        <v>58</v>
      </c>
      <c r="DY5" s="136" t="s">
        <v>59</v>
      </c>
      <c r="DZ5" s="272" t="s">
        <v>22</v>
      </c>
      <c r="EA5" s="138" t="s">
        <v>60</v>
      </c>
      <c r="EB5" s="137" t="s">
        <v>48</v>
      </c>
      <c r="EC5" s="273" t="s">
        <v>47</v>
      </c>
    </row>
    <row r="6" spans="1:133" ht="13.95" customHeight="1">
      <c r="A6" s="12">
        <v>1</v>
      </c>
      <c r="B6" s="144">
        <v>603.6</v>
      </c>
      <c r="C6" s="167">
        <v>13472.94</v>
      </c>
      <c r="D6" s="45">
        <f>+C6/B6</f>
        <v>22.320974155069582</v>
      </c>
      <c r="E6" s="44">
        <v>564</v>
      </c>
      <c r="F6" s="44"/>
      <c r="G6" s="171">
        <f>+F6/E6</f>
        <v>0</v>
      </c>
      <c r="H6" s="219"/>
      <c r="I6" s="240">
        <v>119.8</v>
      </c>
      <c r="J6" s="167">
        <v>2599.2606363504401</v>
      </c>
      <c r="K6" s="45">
        <f>+J6/I6</f>
        <v>21.696666413609684</v>
      </c>
      <c r="L6" s="240">
        <v>1189.2</v>
      </c>
      <c r="M6" s="167">
        <v>7855.5597305063702</v>
      </c>
      <c r="N6" s="45">
        <f>+M6/L6</f>
        <v>6.6057515392754542</v>
      </c>
      <c r="O6" s="44"/>
      <c r="P6" s="171">
        <f>+O6/(L6+I6)</f>
        <v>0</v>
      </c>
      <c r="Q6" s="219"/>
      <c r="R6" s="144">
        <v>55.8</v>
      </c>
      <c r="S6" s="44">
        <v>2516.9</v>
      </c>
      <c r="T6" s="45">
        <f>+S6/R6</f>
        <v>45.105734767025091</v>
      </c>
      <c r="U6" s="219"/>
      <c r="V6" s="44">
        <v>192</v>
      </c>
      <c r="W6" s="44">
        <v>2167.92</v>
      </c>
      <c r="X6" s="45">
        <f>+W6/V6</f>
        <v>11.29125</v>
      </c>
      <c r="Y6" s="219"/>
      <c r="Z6" s="44">
        <v>14</v>
      </c>
      <c r="AA6" s="44">
        <v>388.85</v>
      </c>
      <c r="AB6" s="171">
        <f>+AA6/Z6</f>
        <v>27.775000000000002</v>
      </c>
      <c r="AC6" s="219"/>
      <c r="AD6" s="139">
        <v>754</v>
      </c>
      <c r="AE6" s="140">
        <v>255.74</v>
      </c>
      <c r="AF6" s="141">
        <f>+AE6/AD6*100</f>
        <v>33.917771883289127</v>
      </c>
      <c r="AG6" s="142">
        <v>1484</v>
      </c>
      <c r="AH6" s="143">
        <v>456.89</v>
      </c>
      <c r="AI6" s="141">
        <f t="shared" ref="AI6:AI37" si="0">+AH6/AG6*100</f>
        <v>30.787735849056602</v>
      </c>
      <c r="AJ6" s="142">
        <v>1260</v>
      </c>
      <c r="AK6" s="140">
        <v>373.69</v>
      </c>
      <c r="AL6" s="148">
        <f t="shared" ref="AL6:AL37" si="1">+AK6/AJ6*100</f>
        <v>29.657936507936505</v>
      </c>
      <c r="AM6" s="219"/>
      <c r="AN6" s="245">
        <v>20.6</v>
      </c>
      <c r="AO6" s="248">
        <v>821.07865142316905</v>
      </c>
      <c r="AP6" s="45">
        <f>+AO6/AN6</f>
        <v>39.858186962289757</v>
      </c>
      <c r="AQ6" s="140">
        <v>41.2</v>
      </c>
      <c r="AR6" s="248">
        <v>1690.3360023831599</v>
      </c>
      <c r="AS6" s="171">
        <f>+AR6/AQ6</f>
        <v>41.027572873377665</v>
      </c>
      <c r="AT6" s="219"/>
      <c r="AU6" s="144">
        <v>11</v>
      </c>
      <c r="AV6" s="44">
        <v>905.417965005263</v>
      </c>
      <c r="AW6" s="45">
        <f t="shared" ref="AW6:AW37" si="2">+AV6/AU6</f>
        <v>82.310724091387542</v>
      </c>
      <c r="AX6" s="44">
        <v>54.6</v>
      </c>
      <c r="AY6" s="167">
        <v>2763.8633495920999</v>
      </c>
      <c r="AZ6" s="171">
        <f>+AY6/AX6</f>
        <v>50.620207867987176</v>
      </c>
      <c r="BA6" s="219"/>
      <c r="BB6" s="144">
        <v>5.6</v>
      </c>
      <c r="BC6" s="44">
        <v>372.42990386153002</v>
      </c>
      <c r="BD6" s="45">
        <f t="shared" ref="BD6:BD19" si="3">+BC6/BB6</f>
        <v>66.505339975273216</v>
      </c>
      <c r="BE6" s="44">
        <v>45.8</v>
      </c>
      <c r="BF6" s="167">
        <v>2270.36</v>
      </c>
      <c r="BG6" s="171">
        <f>+BF6/BE6</f>
        <v>49.571179039301313</v>
      </c>
      <c r="BH6" s="219"/>
      <c r="BI6" s="44">
        <v>1364</v>
      </c>
      <c r="BJ6" s="255">
        <v>8388.9172171739592</v>
      </c>
      <c r="BK6" s="202">
        <f>+BJ6/BI6</f>
        <v>6.1502325639105271</v>
      </c>
      <c r="BL6" s="219"/>
      <c r="BM6" s="144">
        <v>23</v>
      </c>
      <c r="BN6" s="44">
        <v>279</v>
      </c>
      <c r="BO6" s="261">
        <f>+BN6/BM6</f>
        <v>12.130434782608695</v>
      </c>
      <c r="BP6" s="144">
        <v>15</v>
      </c>
      <c r="BQ6" s="44">
        <v>195.31</v>
      </c>
      <c r="BR6" s="171">
        <f>+BQ6/BP6</f>
        <v>13.020666666666667</v>
      </c>
      <c r="BS6" s="144">
        <v>2</v>
      </c>
      <c r="BT6" s="44">
        <v>26.58</v>
      </c>
      <c r="BU6" s="171">
        <f>+BT6/BS6</f>
        <v>13.29</v>
      </c>
      <c r="BV6" s="144">
        <v>46</v>
      </c>
      <c r="BW6" s="44">
        <v>574</v>
      </c>
      <c r="BX6" s="171">
        <f>+BW6/BV6</f>
        <v>12.478260869565217</v>
      </c>
      <c r="BY6" s="144">
        <v>24</v>
      </c>
      <c r="BZ6" s="44">
        <v>281.73</v>
      </c>
      <c r="CA6" s="171">
        <f>+BZ6/BY6</f>
        <v>11.738750000000001</v>
      </c>
      <c r="CB6" s="32">
        <v>20</v>
      </c>
      <c r="CC6" s="44">
        <v>250.33</v>
      </c>
      <c r="CD6" s="171">
        <f>+CC6/CB6</f>
        <v>12.516500000000001</v>
      </c>
      <c r="CE6" s="219"/>
      <c r="CF6" s="32">
        <v>0</v>
      </c>
      <c r="CG6" s="32"/>
      <c r="CH6" s="208" t="e">
        <f>+CG6/CF6</f>
        <v>#DIV/0!</v>
      </c>
      <c r="CI6" s="264">
        <v>1.6</v>
      </c>
      <c r="CJ6" s="265">
        <v>22</v>
      </c>
      <c r="CK6" s="208">
        <f>+CJ6/CI6</f>
        <v>13.75</v>
      </c>
      <c r="CL6" s="32">
        <v>45.6</v>
      </c>
      <c r="CM6" s="44">
        <v>392.49</v>
      </c>
      <c r="CN6" s="45">
        <f>+CM6/CL6</f>
        <v>8.6072368421052623</v>
      </c>
      <c r="CO6" s="44">
        <v>52.94</v>
      </c>
      <c r="CP6" s="171">
        <f t="shared" ref="CP6:CP37" si="4">+CO6/(+CL6+CF6)</f>
        <v>1.1609649122807018</v>
      </c>
      <c r="CQ6" s="219"/>
      <c r="CR6" s="220">
        <v>1.4</v>
      </c>
      <c r="CS6" s="221">
        <v>20</v>
      </c>
      <c r="CT6" s="268">
        <f>+CS6/CR6</f>
        <v>14.285714285714286</v>
      </c>
      <c r="CU6" s="163">
        <v>5</v>
      </c>
      <c r="CV6" s="179">
        <v>45.23</v>
      </c>
      <c r="CW6" s="45">
        <f>+CV6/CU6</f>
        <v>9.0459999999999994</v>
      </c>
      <c r="CX6" s="44">
        <v>8.6999999999999993</v>
      </c>
      <c r="CY6" s="171">
        <f t="shared" ref="CY6:CY36" si="5">+CX6/CU6</f>
        <v>1.7399999999999998</v>
      </c>
      <c r="CZ6" s="219"/>
      <c r="DA6" s="144">
        <v>0</v>
      </c>
      <c r="DB6" s="44"/>
      <c r="DC6" s="45" t="e">
        <f t="shared" ref="DC6:DC37" si="6">+DB6/DA6</f>
        <v>#DIV/0!</v>
      </c>
      <c r="DD6" s="32">
        <v>1.6</v>
      </c>
      <c r="DE6" s="44">
        <v>24.49</v>
      </c>
      <c r="DF6" s="45">
        <f t="shared" ref="DF6:DF37" si="7">+DE6/DD6</f>
        <v>15.306249999999999</v>
      </c>
      <c r="DG6" s="32">
        <v>36.4</v>
      </c>
      <c r="DH6" s="44">
        <v>381.19</v>
      </c>
      <c r="DI6" s="45">
        <f>+DH6/DG6</f>
        <v>10.472252747252748</v>
      </c>
      <c r="DJ6" s="44">
        <v>58.55</v>
      </c>
      <c r="DK6" s="171">
        <f>+DJ6/(+DG6+DD6)</f>
        <v>1.5407894736842105</v>
      </c>
      <c r="DL6" s="219"/>
      <c r="DM6" s="144">
        <v>43.8</v>
      </c>
      <c r="DN6" s="44">
        <v>797.82</v>
      </c>
      <c r="DO6" s="45">
        <f>+DN6/DM6</f>
        <v>18.215068493150689</v>
      </c>
      <c r="DP6" s="44">
        <v>75</v>
      </c>
      <c r="DQ6" s="44">
        <v>854.62</v>
      </c>
      <c r="DR6" s="45">
        <f>+DQ6/DP6</f>
        <v>11.394933333333334</v>
      </c>
      <c r="DS6" s="44">
        <v>82.65</v>
      </c>
      <c r="DT6" s="171">
        <f>+DS6/(DP6+DM6)</f>
        <v>0.69570707070707072</v>
      </c>
      <c r="DU6" s="219"/>
      <c r="DV6" s="144"/>
      <c r="DW6" s="44"/>
      <c r="DX6" s="45" t="e">
        <f>+DW6/DV6</f>
        <v>#DIV/0!</v>
      </c>
      <c r="DY6" s="44"/>
      <c r="DZ6" s="44"/>
      <c r="EA6" s="45" t="e">
        <f>+DZ6/DY6</f>
        <v>#DIV/0!</v>
      </c>
      <c r="EB6" s="44"/>
      <c r="EC6" s="171" t="e">
        <f>+EB6/DV6</f>
        <v>#DIV/0!</v>
      </c>
    </row>
    <row r="7" spans="1:133" ht="13.95" customHeight="1">
      <c r="A7" s="12">
        <v>2</v>
      </c>
      <c r="B7" s="144">
        <v>602.6</v>
      </c>
      <c r="C7" s="167">
        <v>13585.98</v>
      </c>
      <c r="D7" s="45">
        <f t="shared" ref="D7:D37" si="8">+C7/B7</f>
        <v>22.54560238964487</v>
      </c>
      <c r="E7" s="44">
        <v>563</v>
      </c>
      <c r="F7" s="44">
        <v>1029.19</v>
      </c>
      <c r="G7" s="171">
        <f t="shared" ref="G7:G37" si="9">+F7/E7</f>
        <v>1.8280461811722915</v>
      </c>
      <c r="H7" s="219"/>
      <c r="I7" s="240">
        <v>69.2</v>
      </c>
      <c r="J7" s="167">
        <v>2574.7508893311001</v>
      </c>
      <c r="K7" s="45">
        <f t="shared" ref="K7:K37" si="10">+J7/I7</f>
        <v>37.207382793802026</v>
      </c>
      <c r="L7" s="240">
        <v>291.60000000000002</v>
      </c>
      <c r="M7" s="167">
        <v>7848.2111121058497</v>
      </c>
      <c r="N7" s="45">
        <f t="shared" ref="N7:N37" si="11">+M7/L7</f>
        <v>26.914304225328699</v>
      </c>
      <c r="O7" s="44"/>
      <c r="P7" s="171">
        <f t="shared" ref="P7:P37" si="12">+O7/(L7+I7)</f>
        <v>0</v>
      </c>
      <c r="Q7" s="219"/>
      <c r="R7" s="144">
        <v>55</v>
      </c>
      <c r="S7" s="44">
        <v>2239.89</v>
      </c>
      <c r="T7" s="45">
        <f t="shared" ref="T7:T37" si="13">+S7/R7</f>
        <v>40.725272727272724</v>
      </c>
      <c r="U7" s="219"/>
      <c r="V7" s="44">
        <v>194</v>
      </c>
      <c r="W7" s="44">
        <v>2159.4699999999998</v>
      </c>
      <c r="X7" s="45">
        <f t="shared" ref="X7:X37" si="14">+W7/V7</f>
        <v>11.131288659793814</v>
      </c>
      <c r="Y7" s="219"/>
      <c r="Z7" s="44">
        <v>14</v>
      </c>
      <c r="AA7" s="44">
        <v>387.97</v>
      </c>
      <c r="AB7" s="171">
        <f t="shared" ref="AB7:AB37" si="15">+AA7/Z7</f>
        <v>27.712142857142858</v>
      </c>
      <c r="AC7" s="219"/>
      <c r="AD7" s="139">
        <v>812</v>
      </c>
      <c r="AE7" s="140">
        <v>289.89</v>
      </c>
      <c r="AF7" s="141">
        <f t="shared" ref="AF7:AF37" si="16">+AE7/AD7*100</f>
        <v>35.700738916256157</v>
      </c>
      <c r="AG7" s="142">
        <v>1484</v>
      </c>
      <c r="AH7" s="143">
        <v>491.29</v>
      </c>
      <c r="AI7" s="141">
        <f t="shared" si="0"/>
        <v>33.105795148247978</v>
      </c>
      <c r="AJ7" s="142">
        <v>1260</v>
      </c>
      <c r="AK7" s="140">
        <v>461.28</v>
      </c>
      <c r="AL7" s="148">
        <f t="shared" si="1"/>
        <v>36.609523809523807</v>
      </c>
      <c r="AM7" s="219"/>
      <c r="AN7" s="245">
        <v>19</v>
      </c>
      <c r="AO7" s="248">
        <v>807.76919206483205</v>
      </c>
      <c r="AP7" s="45">
        <f t="shared" ref="AP7:AP37" si="17">+AO7/AN7</f>
        <v>42.514168003412216</v>
      </c>
      <c r="AQ7" s="140">
        <v>41.2</v>
      </c>
      <c r="AR7" s="248">
        <v>1615.7625915087399</v>
      </c>
      <c r="AS7" s="171">
        <f t="shared" ref="AS7:AS37" si="18">+AR7/AQ7</f>
        <v>39.217538628852907</v>
      </c>
      <c r="AT7" s="219"/>
      <c r="AU7" s="144">
        <v>8.4</v>
      </c>
      <c r="AV7" s="44">
        <v>486.05462745097998</v>
      </c>
      <c r="AW7" s="45">
        <f t="shared" si="2"/>
        <v>57.863646125116659</v>
      </c>
      <c r="AX7" s="44">
        <v>51</v>
      </c>
      <c r="AY7" s="167">
        <v>2770.1654907867</v>
      </c>
      <c r="AZ7" s="171">
        <f t="shared" ref="AZ7:AZ37" si="19">+AY7/AX7</f>
        <v>54.316970407582353</v>
      </c>
      <c r="BA7" s="219"/>
      <c r="BB7" s="144">
        <v>5.4</v>
      </c>
      <c r="BC7" s="44">
        <v>321.95469250131498</v>
      </c>
      <c r="BD7" s="45">
        <f t="shared" si="3"/>
        <v>59.621239352095365</v>
      </c>
      <c r="BE7" s="44">
        <v>42.4</v>
      </c>
      <c r="BF7" s="167">
        <v>1956.26</v>
      </c>
      <c r="BG7" s="171">
        <f t="shared" ref="BG7:BG37" si="20">+BF7/BE7</f>
        <v>46.138207547169813</v>
      </c>
      <c r="BH7" s="219"/>
      <c r="BI7" s="44">
        <v>1390</v>
      </c>
      <c r="BJ7" s="255">
        <v>8448.4329806269307</v>
      </c>
      <c r="BK7" s="202">
        <f t="shared" ref="BK7:BK37" si="21">+BJ7/BI7</f>
        <v>6.0780093385805261</v>
      </c>
      <c r="BL7" s="219"/>
      <c r="BM7" s="144">
        <v>24</v>
      </c>
      <c r="BN7" s="44">
        <v>360</v>
      </c>
      <c r="BO7" s="261">
        <f t="shared" ref="BO7:BO37" si="22">+BN7/BM7</f>
        <v>15</v>
      </c>
      <c r="BP7" s="144">
        <v>17</v>
      </c>
      <c r="BQ7" s="44">
        <v>218</v>
      </c>
      <c r="BR7" s="171">
        <f t="shared" ref="BR7:BR37" si="23">+BQ7/BP7</f>
        <v>12.823529411764707</v>
      </c>
      <c r="BS7" s="144">
        <v>2</v>
      </c>
      <c r="BT7" s="44">
        <v>29.06</v>
      </c>
      <c r="BU7" s="171">
        <f t="shared" ref="BU7:BU37" si="24">+BT7/BS7</f>
        <v>14.53</v>
      </c>
      <c r="BV7" s="144">
        <v>51</v>
      </c>
      <c r="BW7" s="44">
        <v>658</v>
      </c>
      <c r="BX7" s="171">
        <f t="shared" ref="BX7:BX37" si="25">+BW7/BV7</f>
        <v>12.901960784313726</v>
      </c>
      <c r="BY7" s="144">
        <v>12</v>
      </c>
      <c r="BZ7" s="44">
        <v>151</v>
      </c>
      <c r="CA7" s="171">
        <f t="shared" ref="CA7:CA37" si="26">+BZ7/BY7</f>
        <v>12.583333333333334</v>
      </c>
      <c r="CB7" s="32">
        <v>21</v>
      </c>
      <c r="CC7" s="44">
        <v>277</v>
      </c>
      <c r="CD7" s="171">
        <f t="shared" ref="CD7:CD37" si="27">+CC7/CB7</f>
        <v>13.19047619047619</v>
      </c>
      <c r="CE7" s="219"/>
      <c r="CF7" s="32">
        <v>0</v>
      </c>
      <c r="CG7" s="32"/>
      <c r="CH7" s="208" t="e">
        <f t="shared" ref="CH7:CH19" si="28">+CG7/CF7</f>
        <v>#DIV/0!</v>
      </c>
      <c r="CI7" s="264">
        <v>3.2</v>
      </c>
      <c r="CJ7" s="265">
        <v>40</v>
      </c>
      <c r="CK7" s="208">
        <f t="shared" ref="CK7:CK37" si="29">+CJ7/CI7</f>
        <v>12.5</v>
      </c>
      <c r="CL7" s="32">
        <v>47.6</v>
      </c>
      <c r="CM7" s="44">
        <v>376.36</v>
      </c>
      <c r="CN7" s="45">
        <f t="shared" ref="CN7:CN37" si="30">+CM7/CL7</f>
        <v>7.9067226890756306</v>
      </c>
      <c r="CO7" s="44">
        <v>51.57</v>
      </c>
      <c r="CP7" s="171">
        <f t="shared" si="4"/>
        <v>1.0834033613445377</v>
      </c>
      <c r="CQ7" s="219"/>
      <c r="CR7" s="220">
        <v>1.4</v>
      </c>
      <c r="CS7" s="221">
        <v>21</v>
      </c>
      <c r="CT7" s="268">
        <f t="shared" ref="CT7:CT37" si="31">+CS7/CR7</f>
        <v>15.000000000000002</v>
      </c>
      <c r="CU7" s="163">
        <v>7</v>
      </c>
      <c r="CV7" s="179">
        <v>73.239999999999995</v>
      </c>
      <c r="CW7" s="45">
        <f t="shared" ref="CW7:CW37" si="32">+CV7/CU7</f>
        <v>10.462857142857143</v>
      </c>
      <c r="CX7" s="44">
        <v>10.23</v>
      </c>
      <c r="CY7" s="171">
        <f t="shared" si="5"/>
        <v>1.4614285714285715</v>
      </c>
      <c r="CZ7" s="219"/>
      <c r="DA7" s="144">
        <v>0</v>
      </c>
      <c r="DB7" s="44"/>
      <c r="DC7" s="45" t="e">
        <f t="shared" si="6"/>
        <v>#DIV/0!</v>
      </c>
      <c r="DD7" s="32">
        <v>1.6</v>
      </c>
      <c r="DE7" s="44">
        <v>25.73</v>
      </c>
      <c r="DF7" s="45">
        <f t="shared" si="7"/>
        <v>16.081250000000001</v>
      </c>
      <c r="DG7" s="32">
        <v>45.8</v>
      </c>
      <c r="DH7" s="44">
        <v>466.34</v>
      </c>
      <c r="DI7" s="45">
        <f t="shared" ref="DI7:DI37" si="33">+DH7/DG7</f>
        <v>10.182096069868996</v>
      </c>
      <c r="DJ7" s="44">
        <v>72.05</v>
      </c>
      <c r="DK7" s="171">
        <f t="shared" ref="DK7:DK35" si="34">+DJ7/(+DG7+DD7)</f>
        <v>1.520042194092827</v>
      </c>
      <c r="DL7" s="219"/>
      <c r="DM7" s="144">
        <v>35.799999999999997</v>
      </c>
      <c r="DN7" s="44">
        <v>878.67</v>
      </c>
      <c r="DO7" s="45">
        <f t="shared" ref="DO7:DO37" si="35">+DN7/DM7</f>
        <v>24.543854748603351</v>
      </c>
      <c r="DP7" s="44">
        <v>40</v>
      </c>
      <c r="DQ7" s="44">
        <v>455.47</v>
      </c>
      <c r="DR7" s="45">
        <f t="shared" ref="DR7:DR37" si="36">+DQ7/DP7</f>
        <v>11.386750000000001</v>
      </c>
      <c r="DS7" s="44">
        <v>43.02</v>
      </c>
      <c r="DT7" s="171">
        <f t="shared" ref="DT7:DT37" si="37">+DS7/(DP7+DM7)</f>
        <v>0.56754617414248032</v>
      </c>
      <c r="DU7" s="219"/>
      <c r="DV7" s="144"/>
      <c r="DW7" s="44"/>
      <c r="DX7" s="45" t="e">
        <f t="shared" ref="DX7:DX37" si="38">+DW7/DV7</f>
        <v>#DIV/0!</v>
      </c>
      <c r="DY7" s="44"/>
      <c r="DZ7" s="44"/>
      <c r="EA7" s="45" t="e">
        <f t="shared" ref="EA7:EA37" si="39">+DZ7/DY7</f>
        <v>#DIV/0!</v>
      </c>
      <c r="EB7" s="44"/>
      <c r="EC7" s="171" t="e">
        <f>+EB7/DV7</f>
        <v>#DIV/0!</v>
      </c>
    </row>
    <row r="8" spans="1:133" ht="13.95" customHeight="1">
      <c r="A8" s="12">
        <v>3</v>
      </c>
      <c r="B8" s="144">
        <v>603.6</v>
      </c>
      <c r="C8" s="167">
        <v>13397.14</v>
      </c>
      <c r="D8" s="45">
        <f t="shared" si="8"/>
        <v>22.195394300861494</v>
      </c>
      <c r="E8" s="44">
        <v>564</v>
      </c>
      <c r="F8" s="44">
        <v>3136.03</v>
      </c>
      <c r="G8" s="171">
        <f t="shared" si="9"/>
        <v>5.5603368794326249</v>
      </c>
      <c r="H8" s="219"/>
      <c r="I8" s="240">
        <v>64.400000000000006</v>
      </c>
      <c r="J8" s="167">
        <v>2578.5580392736301</v>
      </c>
      <c r="K8" s="45">
        <f t="shared" si="10"/>
        <v>40.039721106733381</v>
      </c>
      <c r="L8" s="240">
        <v>593.6</v>
      </c>
      <c r="M8" s="167">
        <v>7849.1423427116897</v>
      </c>
      <c r="N8" s="45">
        <f t="shared" si="11"/>
        <v>13.222948690552037</v>
      </c>
      <c r="O8" s="44">
        <v>885.619260142641</v>
      </c>
      <c r="P8" s="171">
        <f t="shared" si="12"/>
        <v>1.3459259272684514</v>
      </c>
      <c r="Q8" s="219"/>
      <c r="R8" s="144">
        <v>55.2</v>
      </c>
      <c r="S8" s="44">
        <v>2595.94</v>
      </c>
      <c r="T8" s="45">
        <f t="shared" si="13"/>
        <v>47.027898550724636</v>
      </c>
      <c r="U8" s="219"/>
      <c r="V8" s="44">
        <v>194</v>
      </c>
      <c r="W8" s="44">
        <v>2156.5100000000002</v>
      </c>
      <c r="X8" s="45">
        <f t="shared" si="14"/>
        <v>11.116030927835054</v>
      </c>
      <c r="Y8" s="219"/>
      <c r="Z8" s="44">
        <v>14</v>
      </c>
      <c r="AA8" s="44">
        <v>303.39999999999998</v>
      </c>
      <c r="AB8" s="171">
        <f t="shared" si="15"/>
        <v>21.671428571428571</v>
      </c>
      <c r="AC8" s="219"/>
      <c r="AD8" s="139">
        <v>812</v>
      </c>
      <c r="AE8" s="140">
        <v>304.33</v>
      </c>
      <c r="AF8" s="141">
        <f t="shared" si="16"/>
        <v>37.479064039408868</v>
      </c>
      <c r="AG8" s="44">
        <v>1484</v>
      </c>
      <c r="AH8" s="44">
        <v>486.33</v>
      </c>
      <c r="AI8" s="141">
        <f t="shared" si="0"/>
        <v>32.771563342318061</v>
      </c>
      <c r="AJ8" s="142">
        <v>1440</v>
      </c>
      <c r="AK8" s="140">
        <v>511.93</v>
      </c>
      <c r="AL8" s="148">
        <f t="shared" si="1"/>
        <v>35.550694444444446</v>
      </c>
      <c r="AM8" s="219"/>
      <c r="AN8" s="245">
        <v>16.399999999999999</v>
      </c>
      <c r="AO8" s="248">
        <v>737.55835479182201</v>
      </c>
      <c r="AP8" s="45">
        <f t="shared" si="17"/>
        <v>44.973070414135492</v>
      </c>
      <c r="AQ8" s="140">
        <v>51</v>
      </c>
      <c r="AR8" s="248">
        <v>1909.20950818292</v>
      </c>
      <c r="AS8" s="171">
        <f t="shared" si="18"/>
        <v>37.435480552606272</v>
      </c>
      <c r="AT8" s="219"/>
      <c r="AU8" s="144">
        <v>6.6</v>
      </c>
      <c r="AV8" s="44">
        <v>564.55243452843797</v>
      </c>
      <c r="AW8" s="45">
        <f t="shared" si="2"/>
        <v>85.538247655823938</v>
      </c>
      <c r="AX8" s="44">
        <v>69.400000000000006</v>
      </c>
      <c r="AY8" s="167">
        <v>2695.07545815204</v>
      </c>
      <c r="AZ8" s="171">
        <f t="shared" si="19"/>
        <v>38.833940319193658</v>
      </c>
      <c r="BA8" s="219"/>
      <c r="BB8" s="144">
        <v>5.4</v>
      </c>
      <c r="BC8" s="44">
        <v>276.84716643038701</v>
      </c>
      <c r="BD8" s="45">
        <f t="shared" si="3"/>
        <v>51.267993783404997</v>
      </c>
      <c r="BE8" s="44">
        <v>45</v>
      </c>
      <c r="BF8" s="167">
        <v>2006.57</v>
      </c>
      <c r="BG8" s="171">
        <f t="shared" si="20"/>
        <v>44.590444444444444</v>
      </c>
      <c r="BH8" s="219"/>
      <c r="BI8" s="44">
        <v>1397</v>
      </c>
      <c r="BJ8" s="255">
        <v>8487.0355780892896</v>
      </c>
      <c r="BK8" s="202">
        <f t="shared" si="21"/>
        <v>6.0751865269071503</v>
      </c>
      <c r="BL8" s="219"/>
      <c r="BM8" s="144">
        <v>24</v>
      </c>
      <c r="BN8" s="44">
        <v>291.61</v>
      </c>
      <c r="BO8" s="261">
        <f t="shared" si="22"/>
        <v>12.150416666666667</v>
      </c>
      <c r="BP8" s="144">
        <v>16</v>
      </c>
      <c r="BQ8" s="44">
        <v>205</v>
      </c>
      <c r="BR8" s="171">
        <f t="shared" si="23"/>
        <v>12.8125</v>
      </c>
      <c r="BS8" s="144">
        <v>2</v>
      </c>
      <c r="BT8" s="44">
        <v>27.52</v>
      </c>
      <c r="BU8" s="171">
        <f t="shared" si="24"/>
        <v>13.76</v>
      </c>
      <c r="BV8" s="144">
        <v>50</v>
      </c>
      <c r="BW8" s="44">
        <v>643</v>
      </c>
      <c r="BX8" s="171">
        <f t="shared" si="25"/>
        <v>12.86</v>
      </c>
      <c r="BY8" s="144">
        <v>13</v>
      </c>
      <c r="BZ8" s="44">
        <v>161</v>
      </c>
      <c r="CA8" s="171">
        <f t="shared" si="26"/>
        <v>12.384615384615385</v>
      </c>
      <c r="CB8" s="32">
        <v>21</v>
      </c>
      <c r="CC8" s="44">
        <v>262</v>
      </c>
      <c r="CD8" s="171">
        <f t="shared" si="27"/>
        <v>12.476190476190476</v>
      </c>
      <c r="CE8" s="219"/>
      <c r="CF8" s="32">
        <v>0</v>
      </c>
      <c r="CG8" s="32"/>
      <c r="CH8" s="208" t="e">
        <f t="shared" si="28"/>
        <v>#DIV/0!</v>
      </c>
      <c r="CI8" s="264">
        <v>1.6</v>
      </c>
      <c r="CJ8" s="265">
        <v>23</v>
      </c>
      <c r="CK8" s="208">
        <f t="shared" si="29"/>
        <v>14.375</v>
      </c>
      <c r="CL8" s="32">
        <v>45.6</v>
      </c>
      <c r="CM8" s="44">
        <v>396.87</v>
      </c>
      <c r="CN8" s="45">
        <f t="shared" si="30"/>
        <v>8.7032894736842099</v>
      </c>
      <c r="CO8" s="44">
        <v>50.04</v>
      </c>
      <c r="CP8" s="171">
        <f t="shared" si="4"/>
        <v>1.0973684210526315</v>
      </c>
      <c r="CQ8" s="219"/>
      <c r="CR8" s="220">
        <v>1.4</v>
      </c>
      <c r="CS8" s="221">
        <v>22</v>
      </c>
      <c r="CT8" s="268">
        <f t="shared" si="31"/>
        <v>15.714285714285715</v>
      </c>
      <c r="CU8" s="163">
        <v>7</v>
      </c>
      <c r="CV8" s="179">
        <v>69.72</v>
      </c>
      <c r="CW8" s="45">
        <f t="shared" si="32"/>
        <v>9.9599999999999991</v>
      </c>
      <c r="CX8" s="44">
        <v>10.23</v>
      </c>
      <c r="CY8" s="171">
        <f t="shared" si="5"/>
        <v>1.4614285714285715</v>
      </c>
      <c r="CZ8" s="219"/>
      <c r="DA8" s="144">
        <v>0</v>
      </c>
      <c r="DB8" s="44"/>
      <c r="DC8" s="45" t="e">
        <f t="shared" si="6"/>
        <v>#DIV/0!</v>
      </c>
      <c r="DD8" s="32">
        <v>1.6</v>
      </c>
      <c r="DE8" s="44">
        <v>24.17</v>
      </c>
      <c r="DF8" s="45">
        <f t="shared" si="7"/>
        <v>15.106250000000001</v>
      </c>
      <c r="DG8" s="32">
        <v>49.4</v>
      </c>
      <c r="DH8" s="44">
        <v>402.87</v>
      </c>
      <c r="DI8" s="45">
        <f t="shared" si="33"/>
        <v>8.155263157894737</v>
      </c>
      <c r="DJ8" s="44">
        <v>83.55</v>
      </c>
      <c r="DK8" s="171"/>
      <c r="DL8" s="219"/>
      <c r="DM8" s="144">
        <v>35</v>
      </c>
      <c r="DN8" s="44">
        <v>916.07</v>
      </c>
      <c r="DO8" s="45">
        <f t="shared" si="35"/>
        <v>26.173428571428573</v>
      </c>
      <c r="DP8" s="44">
        <v>40</v>
      </c>
      <c r="DQ8" s="44">
        <v>459.96</v>
      </c>
      <c r="DR8" s="45">
        <f t="shared" si="36"/>
        <v>11.498999999999999</v>
      </c>
      <c r="DS8" s="44">
        <v>50</v>
      </c>
      <c r="DT8" s="171">
        <f t="shared" si="37"/>
        <v>0.66666666666666663</v>
      </c>
      <c r="DU8" s="219"/>
      <c r="DV8" s="144"/>
      <c r="DW8" s="44"/>
      <c r="DX8" s="45" t="e">
        <f t="shared" si="38"/>
        <v>#DIV/0!</v>
      </c>
      <c r="DY8" s="44"/>
      <c r="DZ8" s="44"/>
      <c r="EA8" s="45" t="e">
        <f t="shared" si="39"/>
        <v>#DIV/0!</v>
      </c>
      <c r="EB8" s="44"/>
      <c r="EC8" s="171" t="e">
        <f t="shared" ref="EC8:EC37" si="40">+EB8/DV8</f>
        <v>#DIV/0!</v>
      </c>
    </row>
    <row r="9" spans="1:133" ht="13.95" customHeight="1">
      <c r="A9" s="12">
        <v>4</v>
      </c>
      <c r="B9" s="144">
        <v>606.79999999999995</v>
      </c>
      <c r="C9" s="167">
        <v>13734.7</v>
      </c>
      <c r="D9" s="45">
        <f t="shared" si="8"/>
        <v>22.634640738299279</v>
      </c>
      <c r="E9" s="44">
        <v>562</v>
      </c>
      <c r="F9" s="163"/>
      <c r="G9" s="171">
        <f t="shared" si="9"/>
        <v>0</v>
      </c>
      <c r="H9" s="219"/>
      <c r="I9" s="240">
        <v>61</v>
      </c>
      <c r="J9" s="167">
        <v>2604.72804959827</v>
      </c>
      <c r="K9" s="45">
        <f t="shared" si="10"/>
        <v>42.700459829479833</v>
      </c>
      <c r="L9" s="240">
        <v>411.6</v>
      </c>
      <c r="M9" s="167">
        <v>7847.2624251998895</v>
      </c>
      <c r="N9" s="45">
        <f t="shared" si="11"/>
        <v>19.065263423712071</v>
      </c>
      <c r="O9" s="44"/>
      <c r="P9" s="171">
        <f t="shared" si="12"/>
        <v>0</v>
      </c>
      <c r="Q9" s="219"/>
      <c r="R9" s="144">
        <v>54.6</v>
      </c>
      <c r="S9" s="44">
        <v>2478.21</v>
      </c>
      <c r="T9" s="45">
        <f t="shared" si="13"/>
        <v>45.388461538461534</v>
      </c>
      <c r="U9" s="219"/>
      <c r="V9" s="44">
        <v>194</v>
      </c>
      <c r="W9" s="44">
        <v>2140.87</v>
      </c>
      <c r="X9" s="45">
        <f t="shared" si="14"/>
        <v>11.03541237113402</v>
      </c>
      <c r="Y9" s="219"/>
      <c r="Z9" s="44">
        <v>14</v>
      </c>
      <c r="AA9" s="44">
        <v>289.24</v>
      </c>
      <c r="AB9" s="171">
        <f t="shared" si="15"/>
        <v>20.66</v>
      </c>
      <c r="AC9" s="219"/>
      <c r="AD9" s="139">
        <v>812</v>
      </c>
      <c r="AE9" s="140">
        <v>272.69</v>
      </c>
      <c r="AF9" s="141">
        <f t="shared" si="16"/>
        <v>33.582512315270932</v>
      </c>
      <c r="AG9" s="44">
        <v>1484</v>
      </c>
      <c r="AH9" s="44">
        <v>490.87</v>
      </c>
      <c r="AI9" s="141">
        <f t="shared" si="0"/>
        <v>33.07749326145553</v>
      </c>
      <c r="AJ9" s="142">
        <v>1440</v>
      </c>
      <c r="AK9" s="140">
        <v>500.41</v>
      </c>
      <c r="AL9" s="148">
        <f t="shared" si="1"/>
        <v>34.750694444444449</v>
      </c>
      <c r="AM9" s="219"/>
      <c r="AN9" s="245">
        <v>13.2</v>
      </c>
      <c r="AO9" s="248">
        <v>709.17682879371603</v>
      </c>
      <c r="AP9" s="45">
        <f t="shared" si="17"/>
        <v>53.725517332857279</v>
      </c>
      <c r="AQ9" s="140">
        <v>66</v>
      </c>
      <c r="AR9" s="248">
        <v>2181.7733744991401</v>
      </c>
      <c r="AS9" s="171">
        <f t="shared" si="18"/>
        <v>33.057172340896059</v>
      </c>
      <c r="AT9" s="219"/>
      <c r="AU9" s="144">
        <v>8.1999999999999993</v>
      </c>
      <c r="AV9" s="44">
        <v>525.30278665575997</v>
      </c>
      <c r="AW9" s="45">
        <f t="shared" si="2"/>
        <v>64.061315445824391</v>
      </c>
      <c r="AX9" s="44">
        <v>56</v>
      </c>
      <c r="AY9" s="167">
        <v>2692.857442304</v>
      </c>
      <c r="AZ9" s="171">
        <f t="shared" si="19"/>
        <v>48.086740041142853</v>
      </c>
      <c r="BA9" s="219"/>
      <c r="BB9" s="144">
        <v>6.6</v>
      </c>
      <c r="BC9" s="44">
        <v>348.70815310775203</v>
      </c>
      <c r="BD9" s="45">
        <f t="shared" si="3"/>
        <v>52.834568652689704</v>
      </c>
      <c r="BE9" s="44">
        <v>45</v>
      </c>
      <c r="BF9" s="167">
        <v>2020.43</v>
      </c>
      <c r="BG9" s="171">
        <f t="shared" si="20"/>
        <v>44.898444444444443</v>
      </c>
      <c r="BH9" s="219"/>
      <c r="BI9" s="44">
        <v>1400</v>
      </c>
      <c r="BJ9" s="255">
        <v>9153.0922530716707</v>
      </c>
      <c r="BK9" s="202">
        <f t="shared" si="21"/>
        <v>6.5379230379083362</v>
      </c>
      <c r="BL9" s="219"/>
      <c r="BM9" s="144">
        <v>24</v>
      </c>
      <c r="BN9" s="44">
        <v>283.55</v>
      </c>
      <c r="BO9" s="261">
        <f t="shared" si="22"/>
        <v>11.814583333333333</v>
      </c>
      <c r="BP9" s="144">
        <v>20</v>
      </c>
      <c r="BQ9" s="44">
        <v>262.52999999999997</v>
      </c>
      <c r="BR9" s="171">
        <f t="shared" si="23"/>
        <v>13.126499999999998</v>
      </c>
      <c r="BS9" s="144">
        <v>2</v>
      </c>
      <c r="BT9" s="44">
        <v>29.69</v>
      </c>
      <c r="BU9" s="171">
        <f t="shared" si="24"/>
        <v>14.845000000000001</v>
      </c>
      <c r="BV9" s="144">
        <v>45</v>
      </c>
      <c r="BW9" s="44">
        <v>582</v>
      </c>
      <c r="BX9" s="171">
        <f t="shared" si="25"/>
        <v>12.933333333333334</v>
      </c>
      <c r="BY9" s="144">
        <v>13</v>
      </c>
      <c r="BZ9" s="44">
        <v>157.63999999999999</v>
      </c>
      <c r="CA9" s="171">
        <f t="shared" si="26"/>
        <v>12.126153846153844</v>
      </c>
      <c r="CB9" s="32">
        <v>20</v>
      </c>
      <c r="CC9" s="44">
        <v>257</v>
      </c>
      <c r="CD9" s="171">
        <f t="shared" si="27"/>
        <v>12.85</v>
      </c>
      <c r="CE9" s="219"/>
      <c r="CF9" s="32">
        <v>0</v>
      </c>
      <c r="CG9" s="32"/>
      <c r="CH9" s="208" t="e">
        <f t="shared" si="28"/>
        <v>#DIV/0!</v>
      </c>
      <c r="CI9" s="264">
        <v>1.6</v>
      </c>
      <c r="CJ9" s="265">
        <v>24</v>
      </c>
      <c r="CK9" s="208">
        <f t="shared" si="29"/>
        <v>15</v>
      </c>
      <c r="CL9" s="32">
        <v>45.6</v>
      </c>
      <c r="CM9" s="163">
        <v>375.75</v>
      </c>
      <c r="CN9" s="45">
        <f t="shared" si="30"/>
        <v>8.2401315789473681</v>
      </c>
      <c r="CO9" s="44">
        <v>46.93</v>
      </c>
      <c r="CP9" s="171">
        <f t="shared" si="4"/>
        <v>1.0291666666666666</v>
      </c>
      <c r="CQ9" s="219"/>
      <c r="CR9" s="220">
        <v>1.4</v>
      </c>
      <c r="CS9" s="221">
        <v>21</v>
      </c>
      <c r="CT9" s="268">
        <f t="shared" si="31"/>
        <v>15.000000000000002</v>
      </c>
      <c r="CU9" s="163">
        <v>7</v>
      </c>
      <c r="CV9" s="179">
        <v>61.92</v>
      </c>
      <c r="CW9" s="45">
        <f t="shared" si="32"/>
        <v>8.8457142857142852</v>
      </c>
      <c r="CX9" s="44">
        <v>10.23</v>
      </c>
      <c r="CY9" s="171">
        <f t="shared" si="5"/>
        <v>1.4614285714285715</v>
      </c>
      <c r="CZ9" s="219"/>
      <c r="DA9" s="144">
        <v>0</v>
      </c>
      <c r="DB9" s="44"/>
      <c r="DC9" s="45" t="e">
        <f t="shared" si="6"/>
        <v>#DIV/0!</v>
      </c>
      <c r="DD9" s="32">
        <v>1.6</v>
      </c>
      <c r="DE9" s="44">
        <v>25.26</v>
      </c>
      <c r="DF9" s="45">
        <f t="shared" si="7"/>
        <v>15.7875</v>
      </c>
      <c r="DG9" s="32">
        <v>49.4</v>
      </c>
      <c r="DH9" s="44">
        <v>379.15</v>
      </c>
      <c r="DI9" s="45">
        <f t="shared" si="33"/>
        <v>7.6751012145748989</v>
      </c>
      <c r="DJ9" s="44">
        <v>47.05</v>
      </c>
      <c r="DK9" s="171">
        <f t="shared" si="34"/>
        <v>0.92254901960784308</v>
      </c>
      <c r="DL9" s="219"/>
      <c r="DM9" s="144">
        <v>30</v>
      </c>
      <c r="DN9" s="44">
        <v>759.76</v>
      </c>
      <c r="DO9" s="45">
        <f t="shared" si="35"/>
        <v>25.325333333333333</v>
      </c>
      <c r="DP9" s="44">
        <v>28</v>
      </c>
      <c r="DQ9" s="44">
        <v>319.5</v>
      </c>
      <c r="DR9" s="45">
        <f t="shared" si="36"/>
        <v>11.410714285714286</v>
      </c>
      <c r="DS9" s="44">
        <v>38.11</v>
      </c>
      <c r="DT9" s="171">
        <f t="shared" si="37"/>
        <v>0.65706896551724137</v>
      </c>
      <c r="DU9" s="219"/>
      <c r="DV9" s="144"/>
      <c r="DW9" s="44"/>
      <c r="DX9" s="45" t="e">
        <f t="shared" si="38"/>
        <v>#DIV/0!</v>
      </c>
      <c r="DY9" s="44"/>
      <c r="DZ9" s="44"/>
      <c r="EA9" s="45" t="e">
        <f t="shared" si="39"/>
        <v>#DIV/0!</v>
      </c>
      <c r="EB9" s="44"/>
      <c r="EC9" s="171" t="e">
        <f t="shared" si="40"/>
        <v>#DIV/0!</v>
      </c>
    </row>
    <row r="10" spans="1:133" ht="13.95" customHeight="1">
      <c r="A10" s="12">
        <v>5</v>
      </c>
      <c r="B10" s="144">
        <v>548</v>
      </c>
      <c r="C10" s="167">
        <v>13432.55</v>
      </c>
      <c r="D10" s="45">
        <f t="shared" si="8"/>
        <v>24.511952554744525</v>
      </c>
      <c r="E10" s="44">
        <v>541</v>
      </c>
      <c r="F10" s="44">
        <v>1853.89</v>
      </c>
      <c r="G10" s="171">
        <f t="shared" si="9"/>
        <v>3.4267837338262477</v>
      </c>
      <c r="H10" s="219"/>
      <c r="I10" s="240">
        <v>47</v>
      </c>
      <c r="J10" s="167">
        <v>2608.0070405349602</v>
      </c>
      <c r="K10" s="45">
        <f t="shared" si="10"/>
        <v>55.489511500743831</v>
      </c>
      <c r="L10" s="240">
        <v>290.2</v>
      </c>
      <c r="M10" s="167">
        <v>7846.0070239446104</v>
      </c>
      <c r="N10" s="45">
        <f t="shared" si="11"/>
        <v>27.0365507372316</v>
      </c>
      <c r="O10" s="44"/>
      <c r="P10" s="171">
        <f t="shared" si="12"/>
        <v>0</v>
      </c>
      <c r="Q10" s="219"/>
      <c r="R10" s="144">
        <v>34.799999999999997</v>
      </c>
      <c r="S10" s="44">
        <v>1278.74</v>
      </c>
      <c r="T10" s="45">
        <f t="shared" si="13"/>
        <v>36.745402298850578</v>
      </c>
      <c r="U10" s="219"/>
      <c r="V10" s="44">
        <v>194</v>
      </c>
      <c r="W10" s="44">
        <v>2255.1</v>
      </c>
      <c r="X10" s="45">
        <f t="shared" si="14"/>
        <v>11.62422680412371</v>
      </c>
      <c r="Y10" s="219"/>
      <c r="Z10" s="44">
        <v>12</v>
      </c>
      <c r="AA10" s="44">
        <v>382.64</v>
      </c>
      <c r="AB10" s="171">
        <f t="shared" si="15"/>
        <v>31.886666666666667</v>
      </c>
      <c r="AC10" s="219"/>
      <c r="AD10" s="139">
        <v>812</v>
      </c>
      <c r="AE10" s="140">
        <v>280.67</v>
      </c>
      <c r="AF10" s="141">
        <f t="shared" si="16"/>
        <v>34.565270935960598</v>
      </c>
      <c r="AG10" s="44">
        <v>1484</v>
      </c>
      <c r="AH10" s="44">
        <v>489.59</v>
      </c>
      <c r="AI10" s="141">
        <f t="shared" si="0"/>
        <v>32.991239892183287</v>
      </c>
      <c r="AJ10" s="142">
        <v>1440</v>
      </c>
      <c r="AK10" s="140">
        <v>518.96</v>
      </c>
      <c r="AL10" s="148">
        <f t="shared" si="1"/>
        <v>36.038888888888891</v>
      </c>
      <c r="AM10" s="219"/>
      <c r="AN10" s="245">
        <v>9</v>
      </c>
      <c r="AO10" s="248">
        <v>601.07528584424404</v>
      </c>
      <c r="AP10" s="45">
        <f t="shared" si="17"/>
        <v>66.786142871582669</v>
      </c>
      <c r="AQ10" s="140">
        <v>68.8</v>
      </c>
      <c r="AR10" s="248">
        <v>1981.4449291022399</v>
      </c>
      <c r="AS10" s="171">
        <f t="shared" si="18"/>
        <v>28.800071643927907</v>
      </c>
      <c r="AT10" s="219"/>
      <c r="AU10" s="144">
        <v>10</v>
      </c>
      <c r="AV10" s="44">
        <v>525.93261802685402</v>
      </c>
      <c r="AW10" s="45">
        <f t="shared" si="2"/>
        <v>52.593261802685404</v>
      </c>
      <c r="AX10" s="44">
        <v>50.4</v>
      </c>
      <c r="AY10" s="167">
        <v>2716.6975357767701</v>
      </c>
      <c r="AZ10" s="171">
        <f t="shared" si="19"/>
        <v>53.902728884459727</v>
      </c>
      <c r="BA10" s="219"/>
      <c r="BB10" s="144">
        <v>6.6</v>
      </c>
      <c r="BC10" s="44">
        <v>377.72</v>
      </c>
      <c r="BD10" s="45">
        <f t="shared" si="3"/>
        <v>57.230303030303034</v>
      </c>
      <c r="BE10" s="44">
        <v>49</v>
      </c>
      <c r="BF10" s="167">
        <v>2247</v>
      </c>
      <c r="BG10" s="171">
        <f t="shared" si="20"/>
        <v>45.857142857142854</v>
      </c>
      <c r="BH10" s="219"/>
      <c r="BI10" s="44">
        <v>1400</v>
      </c>
      <c r="BJ10" s="255">
        <v>8863.6980063187202</v>
      </c>
      <c r="BK10" s="202">
        <f t="shared" si="21"/>
        <v>6.3312128616562289</v>
      </c>
      <c r="BL10" s="219"/>
      <c r="BM10" s="144">
        <v>25</v>
      </c>
      <c r="BN10" s="44">
        <v>321</v>
      </c>
      <c r="BO10" s="261">
        <f t="shared" si="22"/>
        <v>12.84</v>
      </c>
      <c r="BP10" s="144">
        <v>21</v>
      </c>
      <c r="BQ10" s="44">
        <v>278</v>
      </c>
      <c r="BR10" s="171">
        <f t="shared" si="23"/>
        <v>13.238095238095237</v>
      </c>
      <c r="BS10" s="144">
        <v>2</v>
      </c>
      <c r="BT10" s="44">
        <v>30.52</v>
      </c>
      <c r="BU10" s="171">
        <f t="shared" si="24"/>
        <v>15.26</v>
      </c>
      <c r="BV10" s="144">
        <v>45</v>
      </c>
      <c r="BW10" s="44">
        <v>588</v>
      </c>
      <c r="BX10" s="171">
        <f t="shared" si="25"/>
        <v>13.066666666666666</v>
      </c>
      <c r="BY10" s="144">
        <v>16</v>
      </c>
      <c r="BZ10" s="44">
        <v>211</v>
      </c>
      <c r="CA10" s="171">
        <f t="shared" si="26"/>
        <v>13.1875</v>
      </c>
      <c r="CB10" s="32">
        <v>30</v>
      </c>
      <c r="CC10" s="44">
        <v>409</v>
      </c>
      <c r="CD10" s="171">
        <f t="shared" si="27"/>
        <v>13.633333333333333</v>
      </c>
      <c r="CE10" s="219"/>
      <c r="CF10" s="32">
        <v>0</v>
      </c>
      <c r="CG10" s="32"/>
      <c r="CH10" s="208" t="e">
        <f t="shared" si="28"/>
        <v>#DIV/0!</v>
      </c>
      <c r="CI10" s="264">
        <v>0</v>
      </c>
      <c r="CJ10" s="265">
        <v>0</v>
      </c>
      <c r="CK10" s="208"/>
      <c r="CL10" s="32">
        <v>4</v>
      </c>
      <c r="CM10" s="44">
        <v>36.409999999999997</v>
      </c>
      <c r="CN10" s="45">
        <f t="shared" si="30"/>
        <v>9.1024999999999991</v>
      </c>
      <c r="CO10" s="44">
        <v>18.52</v>
      </c>
      <c r="CP10" s="171">
        <f t="shared" si="4"/>
        <v>4.63</v>
      </c>
      <c r="CQ10" s="219"/>
      <c r="CR10" s="220">
        <v>1</v>
      </c>
      <c r="CS10" s="221">
        <v>15</v>
      </c>
      <c r="CT10" s="268">
        <f t="shared" si="31"/>
        <v>15</v>
      </c>
      <c r="CU10" s="163">
        <v>4</v>
      </c>
      <c r="CV10" s="179">
        <v>38.07</v>
      </c>
      <c r="CW10" s="45">
        <f t="shared" si="32"/>
        <v>9.5175000000000001</v>
      </c>
      <c r="CX10" s="44">
        <v>7.35</v>
      </c>
      <c r="CY10" s="171">
        <f t="shared" si="5"/>
        <v>1.8374999999999999</v>
      </c>
      <c r="CZ10" s="219"/>
      <c r="DA10" s="144">
        <v>0</v>
      </c>
      <c r="DB10" s="44"/>
      <c r="DC10" s="45" t="e">
        <f t="shared" si="6"/>
        <v>#DIV/0!</v>
      </c>
      <c r="DD10" s="32">
        <v>0</v>
      </c>
      <c r="DE10" s="44"/>
      <c r="DF10" s="45" t="e">
        <f t="shared" si="7"/>
        <v>#DIV/0!</v>
      </c>
      <c r="DG10" s="32">
        <v>0</v>
      </c>
      <c r="DH10" s="44"/>
      <c r="DI10" s="45" t="e">
        <f t="shared" si="33"/>
        <v>#DIV/0!</v>
      </c>
      <c r="DJ10" s="44"/>
      <c r="DK10" s="171" t="e">
        <f t="shared" si="34"/>
        <v>#DIV/0!</v>
      </c>
      <c r="DL10" s="219"/>
      <c r="DM10" s="144">
        <v>28</v>
      </c>
      <c r="DN10" s="44">
        <v>795.42</v>
      </c>
      <c r="DO10" s="45">
        <f t="shared" si="35"/>
        <v>28.407857142857143</v>
      </c>
      <c r="DP10" s="44">
        <v>8</v>
      </c>
      <c r="DQ10" s="44">
        <v>90.15</v>
      </c>
      <c r="DR10" s="45">
        <f t="shared" si="36"/>
        <v>11.268750000000001</v>
      </c>
      <c r="DS10" s="44">
        <v>25</v>
      </c>
      <c r="DT10" s="171">
        <f t="shared" si="37"/>
        <v>0.69444444444444442</v>
      </c>
      <c r="DU10" s="219"/>
      <c r="DV10" s="144"/>
      <c r="DW10" s="44"/>
      <c r="DX10" s="45" t="e">
        <f t="shared" si="38"/>
        <v>#DIV/0!</v>
      </c>
      <c r="DY10" s="44"/>
      <c r="DZ10" s="44"/>
      <c r="EA10" s="45" t="e">
        <f t="shared" si="39"/>
        <v>#DIV/0!</v>
      </c>
      <c r="EB10" s="44"/>
      <c r="EC10" s="171" t="e">
        <f t="shared" si="40"/>
        <v>#DIV/0!</v>
      </c>
    </row>
    <row r="11" spans="1:133" ht="13.95" customHeight="1">
      <c r="A11" s="12">
        <v>6</v>
      </c>
      <c r="B11" s="144">
        <v>586.4</v>
      </c>
      <c r="C11" s="167">
        <v>13004.18</v>
      </c>
      <c r="D11" s="45">
        <f t="shared" si="8"/>
        <v>22.176296043656208</v>
      </c>
      <c r="E11" s="44">
        <v>546</v>
      </c>
      <c r="F11" s="44">
        <v>1779.96</v>
      </c>
      <c r="G11" s="171">
        <f t="shared" si="9"/>
        <v>3.2600000000000002</v>
      </c>
      <c r="H11" s="219"/>
      <c r="I11" s="240">
        <v>48</v>
      </c>
      <c r="J11" s="167">
        <v>2585.5522843820399</v>
      </c>
      <c r="K11" s="45">
        <f t="shared" si="10"/>
        <v>53.865672591292501</v>
      </c>
      <c r="L11" s="240">
        <v>400.8</v>
      </c>
      <c r="M11" s="167">
        <v>7851.5383881282296</v>
      </c>
      <c r="N11" s="45">
        <f t="shared" si="11"/>
        <v>19.589666637046481</v>
      </c>
      <c r="O11" s="167">
        <v>2397.0911170847398</v>
      </c>
      <c r="P11" s="171">
        <f t="shared" si="12"/>
        <v>5.3411121147164433</v>
      </c>
      <c r="Q11" s="219"/>
      <c r="R11" s="144">
        <v>39.6</v>
      </c>
      <c r="S11" s="44">
        <v>1969.51</v>
      </c>
      <c r="T11" s="45">
        <f t="shared" si="13"/>
        <v>49.735101010101005</v>
      </c>
      <c r="U11" s="219"/>
      <c r="V11" s="44">
        <v>194</v>
      </c>
      <c r="W11" s="44">
        <v>2174.11</v>
      </c>
      <c r="X11" s="45">
        <f t="shared" si="14"/>
        <v>11.206752577319588</v>
      </c>
      <c r="Y11" s="219"/>
      <c r="Z11" s="44">
        <v>13</v>
      </c>
      <c r="AA11" s="44">
        <v>351.27</v>
      </c>
      <c r="AB11" s="171">
        <f t="shared" si="15"/>
        <v>27.020769230769229</v>
      </c>
      <c r="AC11" s="219"/>
      <c r="AD11" s="139">
        <v>812</v>
      </c>
      <c r="AE11" s="140">
        <v>271.63</v>
      </c>
      <c r="AF11" s="141">
        <f t="shared" si="16"/>
        <v>33.451970443349751</v>
      </c>
      <c r="AG11" s="44">
        <v>1696</v>
      </c>
      <c r="AH11" s="44">
        <v>545.24</v>
      </c>
      <c r="AI11" s="141">
        <f t="shared" si="0"/>
        <v>32.148584905660378</v>
      </c>
      <c r="AJ11" s="142">
        <v>1440</v>
      </c>
      <c r="AK11" s="140">
        <v>432.93</v>
      </c>
      <c r="AL11" s="148">
        <f t="shared" si="1"/>
        <v>30.064583333333335</v>
      </c>
      <c r="AM11" s="219"/>
      <c r="AN11" s="245">
        <v>11.6</v>
      </c>
      <c r="AO11" s="248">
        <v>544.73553671189995</v>
      </c>
      <c r="AP11" s="45">
        <f t="shared" si="17"/>
        <v>46.959960061370687</v>
      </c>
      <c r="AQ11" s="140">
        <v>77.599999999999994</v>
      </c>
      <c r="AR11" s="249">
        <v>2560.8795727281299</v>
      </c>
      <c r="AS11" s="171">
        <f t="shared" si="18"/>
        <v>33.001025421754257</v>
      </c>
      <c r="AT11" s="219"/>
      <c r="AU11" s="144">
        <v>12</v>
      </c>
      <c r="AV11" s="44">
        <v>629.268383106393</v>
      </c>
      <c r="AW11" s="45">
        <f t="shared" si="2"/>
        <v>52.439031925532753</v>
      </c>
      <c r="AX11" s="44">
        <v>45.2</v>
      </c>
      <c r="AY11" s="167">
        <v>2905.7414407497599</v>
      </c>
      <c r="AZ11" s="171">
        <f t="shared" si="19"/>
        <v>64.286315060835392</v>
      </c>
      <c r="BA11" s="219"/>
      <c r="BB11" s="144">
        <v>6.2</v>
      </c>
      <c r="BC11" s="44">
        <v>291.05972719765799</v>
      </c>
      <c r="BD11" s="45">
        <f t="shared" si="3"/>
        <v>46.945117289944839</v>
      </c>
      <c r="BE11" s="44">
        <v>47</v>
      </c>
      <c r="BF11" s="167">
        <v>2133.5500000000002</v>
      </c>
      <c r="BG11" s="171">
        <f t="shared" si="20"/>
        <v>45.394680851063832</v>
      </c>
      <c r="BH11" s="219"/>
      <c r="BI11" s="44">
        <v>1400</v>
      </c>
      <c r="BJ11" s="255">
        <v>9021.1395561853096</v>
      </c>
      <c r="BK11" s="202">
        <f t="shared" si="21"/>
        <v>6.4436711115609357</v>
      </c>
      <c r="BL11" s="219"/>
      <c r="BM11" s="144">
        <v>24</v>
      </c>
      <c r="BN11" s="44">
        <v>273</v>
      </c>
      <c r="BO11" s="261">
        <f t="shared" si="22"/>
        <v>11.375</v>
      </c>
      <c r="BP11" s="144">
        <v>18</v>
      </c>
      <c r="BQ11" s="44">
        <v>235</v>
      </c>
      <c r="BR11" s="171">
        <f t="shared" si="23"/>
        <v>13.055555555555555</v>
      </c>
      <c r="BS11" s="144">
        <v>2</v>
      </c>
      <c r="BT11" s="44">
        <v>27</v>
      </c>
      <c r="BU11" s="171">
        <f t="shared" si="24"/>
        <v>13.5</v>
      </c>
      <c r="BV11" s="144">
        <v>43</v>
      </c>
      <c r="BW11" s="44">
        <v>559</v>
      </c>
      <c r="BX11" s="171">
        <f t="shared" si="25"/>
        <v>13</v>
      </c>
      <c r="BY11" s="144">
        <v>12</v>
      </c>
      <c r="BZ11" s="44">
        <v>137</v>
      </c>
      <c r="CA11" s="171">
        <f t="shared" si="26"/>
        <v>11.416666666666666</v>
      </c>
      <c r="CB11" s="32">
        <v>22</v>
      </c>
      <c r="CC11" s="44">
        <v>275</v>
      </c>
      <c r="CD11" s="171">
        <f t="shared" si="27"/>
        <v>12.5</v>
      </c>
      <c r="CE11" s="219"/>
      <c r="CF11" s="32">
        <v>0</v>
      </c>
      <c r="CG11" s="32"/>
      <c r="CH11" s="208" t="e">
        <f t="shared" si="28"/>
        <v>#DIV/0!</v>
      </c>
      <c r="CI11" s="264">
        <v>1</v>
      </c>
      <c r="CJ11" s="265">
        <v>13</v>
      </c>
      <c r="CK11" s="208">
        <f t="shared" si="29"/>
        <v>13</v>
      </c>
      <c r="CL11" s="32">
        <v>41.6</v>
      </c>
      <c r="CM11" s="44">
        <v>381.85</v>
      </c>
      <c r="CN11" s="45">
        <f t="shared" si="30"/>
        <v>9.1790865384615383</v>
      </c>
      <c r="CO11" s="44">
        <v>52.94</v>
      </c>
      <c r="CP11" s="171">
        <f t="shared" si="4"/>
        <v>1.2725961538461537</v>
      </c>
      <c r="CQ11" s="219"/>
      <c r="CR11" s="220">
        <v>1</v>
      </c>
      <c r="CS11" s="221">
        <v>12</v>
      </c>
      <c r="CT11" s="268">
        <f t="shared" si="31"/>
        <v>12</v>
      </c>
      <c r="CU11" s="163">
        <v>5</v>
      </c>
      <c r="CV11" s="179">
        <v>24.02</v>
      </c>
      <c r="CW11" s="45">
        <f t="shared" si="32"/>
        <v>4.8040000000000003</v>
      </c>
      <c r="CX11" s="44">
        <v>10.23</v>
      </c>
      <c r="CY11" s="171">
        <f t="shared" si="5"/>
        <v>2.0460000000000003</v>
      </c>
      <c r="CZ11" s="219"/>
      <c r="DA11" s="144">
        <v>0</v>
      </c>
      <c r="DB11" s="44"/>
      <c r="DC11" s="45" t="e">
        <f t="shared" si="6"/>
        <v>#DIV/0!</v>
      </c>
      <c r="DD11" s="32">
        <v>1.6</v>
      </c>
      <c r="DE11" s="44">
        <v>26.59</v>
      </c>
      <c r="DF11" s="45">
        <f t="shared" si="7"/>
        <v>16.618749999999999</v>
      </c>
      <c r="DG11" s="32">
        <v>49.4</v>
      </c>
      <c r="DH11" s="44">
        <v>403.68</v>
      </c>
      <c r="DI11" s="45">
        <f t="shared" si="33"/>
        <v>8.1716599190283397</v>
      </c>
      <c r="DJ11" s="44">
        <v>83.55</v>
      </c>
      <c r="DK11" s="171">
        <f t="shared" si="34"/>
        <v>1.638235294117647</v>
      </c>
      <c r="DL11" s="219"/>
      <c r="DM11" s="144">
        <v>30</v>
      </c>
      <c r="DN11" s="44">
        <v>867.98</v>
      </c>
      <c r="DO11" s="45">
        <f t="shared" si="35"/>
        <v>28.932666666666666</v>
      </c>
      <c r="DP11" s="44">
        <v>48</v>
      </c>
      <c r="DQ11" s="44">
        <v>550.55999999999995</v>
      </c>
      <c r="DR11" s="45">
        <f t="shared" si="36"/>
        <v>11.469999999999999</v>
      </c>
      <c r="DS11" s="44">
        <v>74.02</v>
      </c>
      <c r="DT11" s="171">
        <f t="shared" si="37"/>
        <v>0.94897435897435889</v>
      </c>
      <c r="DU11" s="219"/>
      <c r="DV11" s="144"/>
      <c r="DW11" s="44"/>
      <c r="DX11" s="45" t="e">
        <f t="shared" si="38"/>
        <v>#DIV/0!</v>
      </c>
      <c r="DY11" s="44"/>
      <c r="DZ11" s="44"/>
      <c r="EA11" s="45" t="e">
        <f t="shared" si="39"/>
        <v>#DIV/0!</v>
      </c>
      <c r="EB11" s="44"/>
      <c r="EC11" s="171" t="e">
        <f t="shared" si="40"/>
        <v>#DIV/0!</v>
      </c>
    </row>
    <row r="12" spans="1:133" ht="13.95" customHeight="1">
      <c r="A12" s="12">
        <v>7</v>
      </c>
      <c r="B12" s="144">
        <v>591.6</v>
      </c>
      <c r="C12" s="167">
        <v>13114.54</v>
      </c>
      <c r="D12" s="45">
        <f t="shared" si="8"/>
        <v>22.167917511832322</v>
      </c>
      <c r="E12" s="44">
        <v>552</v>
      </c>
      <c r="F12" s="44">
        <v>217.54</v>
      </c>
      <c r="G12" s="171">
        <f t="shared" si="9"/>
        <v>0.39409420289855068</v>
      </c>
      <c r="H12" s="219"/>
      <c r="I12" s="240">
        <v>63</v>
      </c>
      <c r="J12" s="167">
        <v>2637.9188316529799</v>
      </c>
      <c r="K12" s="45">
        <f t="shared" si="10"/>
        <v>41.871727486555237</v>
      </c>
      <c r="L12" s="240">
        <v>292</v>
      </c>
      <c r="M12" s="167">
        <v>7812.7240869732595</v>
      </c>
      <c r="N12" s="45">
        <f t="shared" si="11"/>
        <v>26.755904407442671</v>
      </c>
      <c r="O12" s="44"/>
      <c r="P12" s="171">
        <f t="shared" si="12"/>
        <v>0</v>
      </c>
      <c r="Q12" s="219"/>
      <c r="R12" s="144">
        <v>54.2</v>
      </c>
      <c r="S12" s="44">
        <v>3280.54</v>
      </c>
      <c r="T12" s="45">
        <f t="shared" si="13"/>
        <v>60.526568265682656</v>
      </c>
      <c r="U12" s="219"/>
      <c r="V12" s="44">
        <v>194</v>
      </c>
      <c r="W12" s="44">
        <v>2150.64</v>
      </c>
      <c r="X12" s="45">
        <f t="shared" si="14"/>
        <v>11.085773195876287</v>
      </c>
      <c r="Y12" s="219"/>
      <c r="Z12" s="44">
        <v>14</v>
      </c>
      <c r="AA12" s="44">
        <v>396.85</v>
      </c>
      <c r="AB12" s="171">
        <f t="shared" si="15"/>
        <v>28.346428571428572</v>
      </c>
      <c r="AC12" s="219"/>
      <c r="AD12" s="144">
        <v>812</v>
      </c>
      <c r="AE12" s="44">
        <v>313.05</v>
      </c>
      <c r="AF12" s="141">
        <f t="shared" si="16"/>
        <v>38.552955665024626</v>
      </c>
      <c r="AG12" s="44">
        <v>1802</v>
      </c>
      <c r="AH12" s="44">
        <v>593.02</v>
      </c>
      <c r="AI12" s="141">
        <f t="shared" si="0"/>
        <v>32.90899001109878</v>
      </c>
      <c r="AJ12" s="142">
        <v>1620</v>
      </c>
      <c r="AK12" s="44">
        <v>543.34</v>
      </c>
      <c r="AL12" s="148">
        <f t="shared" si="1"/>
        <v>33.539506172839509</v>
      </c>
      <c r="AM12" s="219"/>
      <c r="AN12" s="245">
        <v>13.8</v>
      </c>
      <c r="AO12" s="248">
        <v>572.02205965571204</v>
      </c>
      <c r="AP12" s="45">
        <f t="shared" si="17"/>
        <v>41.450873888095074</v>
      </c>
      <c r="AQ12" s="140">
        <v>79.8</v>
      </c>
      <c r="AR12" s="249">
        <v>2830.8259299244701</v>
      </c>
      <c r="AS12" s="171">
        <f t="shared" si="18"/>
        <v>35.474009146923187</v>
      </c>
      <c r="AT12" s="219"/>
      <c r="AU12" s="144">
        <v>21</v>
      </c>
      <c r="AV12" s="44">
        <v>1049.5885659322801</v>
      </c>
      <c r="AW12" s="45">
        <f t="shared" si="2"/>
        <v>49.980407901537149</v>
      </c>
      <c r="AX12" s="44">
        <v>43</v>
      </c>
      <c r="AY12" s="167">
        <v>2702.9561106441402</v>
      </c>
      <c r="AZ12" s="171">
        <f t="shared" si="19"/>
        <v>62.859444433584656</v>
      </c>
      <c r="BA12" s="219"/>
      <c r="BB12" s="144">
        <v>5</v>
      </c>
      <c r="BC12" s="44">
        <v>270.75231382486697</v>
      </c>
      <c r="BD12" s="45">
        <f t="shared" si="3"/>
        <v>54.150462764973398</v>
      </c>
      <c r="BE12" s="44">
        <v>47</v>
      </c>
      <c r="BF12" s="167">
        <v>2106.1999999999998</v>
      </c>
      <c r="BG12" s="171">
        <f t="shared" si="20"/>
        <v>44.812765957446807</v>
      </c>
      <c r="BH12" s="219"/>
      <c r="BI12" s="44">
        <v>1444</v>
      </c>
      <c r="BJ12" s="248">
        <v>8959.4069662507609</v>
      </c>
      <c r="BK12" s="202">
        <f t="shared" si="21"/>
        <v>6.2045754613924933</v>
      </c>
      <c r="BL12" s="219"/>
      <c r="BM12" s="144">
        <v>25</v>
      </c>
      <c r="BN12" s="44">
        <v>310</v>
      </c>
      <c r="BO12" s="261">
        <f t="shared" si="22"/>
        <v>12.4</v>
      </c>
      <c r="BP12" s="144">
        <v>18</v>
      </c>
      <c r="BQ12" s="44">
        <v>215</v>
      </c>
      <c r="BR12" s="171">
        <f t="shared" si="23"/>
        <v>11.944444444444445</v>
      </c>
      <c r="BS12" s="144">
        <v>2</v>
      </c>
      <c r="BT12" s="44">
        <v>27.4</v>
      </c>
      <c r="BU12" s="171">
        <f t="shared" si="24"/>
        <v>13.7</v>
      </c>
      <c r="BV12" s="144">
        <v>40</v>
      </c>
      <c r="BW12" s="44">
        <v>500</v>
      </c>
      <c r="BX12" s="171">
        <f t="shared" si="25"/>
        <v>12.5</v>
      </c>
      <c r="BY12" s="144">
        <v>11</v>
      </c>
      <c r="BZ12" s="44">
        <v>127</v>
      </c>
      <c r="CA12" s="171">
        <f t="shared" si="26"/>
        <v>11.545454545454545</v>
      </c>
      <c r="CB12" s="32">
        <v>20</v>
      </c>
      <c r="CC12" s="44">
        <v>257</v>
      </c>
      <c r="CD12" s="171">
        <f t="shared" si="27"/>
        <v>12.85</v>
      </c>
      <c r="CE12" s="219"/>
      <c r="CF12" s="32">
        <v>0</v>
      </c>
      <c r="CG12" s="32"/>
      <c r="CH12" s="208" t="e">
        <f t="shared" si="28"/>
        <v>#DIV/0!</v>
      </c>
      <c r="CI12" s="264">
        <v>1.6</v>
      </c>
      <c r="CJ12" s="265">
        <v>25</v>
      </c>
      <c r="CK12" s="208">
        <f t="shared" si="29"/>
        <v>15.625</v>
      </c>
      <c r="CL12" s="32">
        <v>44</v>
      </c>
      <c r="CM12" s="44">
        <v>396.53</v>
      </c>
      <c r="CN12" s="45">
        <f t="shared" si="30"/>
        <v>9.0120454545454542</v>
      </c>
      <c r="CO12" s="44">
        <v>50.2</v>
      </c>
      <c r="CP12" s="171">
        <f t="shared" si="4"/>
        <v>1.1409090909090909</v>
      </c>
      <c r="CQ12" s="219"/>
      <c r="CR12" s="220">
        <v>1.8</v>
      </c>
      <c r="CS12" s="221">
        <v>24.12</v>
      </c>
      <c r="CT12" s="268">
        <f t="shared" si="31"/>
        <v>13.4</v>
      </c>
      <c r="CU12" s="44">
        <v>7</v>
      </c>
      <c r="CV12" s="179">
        <v>40</v>
      </c>
      <c r="CW12" s="45">
        <f t="shared" si="32"/>
        <v>5.7142857142857144</v>
      </c>
      <c r="CX12" s="44">
        <v>10.23</v>
      </c>
      <c r="CY12" s="171">
        <f t="shared" si="5"/>
        <v>1.4614285714285715</v>
      </c>
      <c r="CZ12" s="219"/>
      <c r="DA12" s="144">
        <v>0</v>
      </c>
      <c r="DB12" s="44"/>
      <c r="DC12" s="45" t="e">
        <f t="shared" si="6"/>
        <v>#DIV/0!</v>
      </c>
      <c r="DD12" s="32">
        <v>1.6</v>
      </c>
      <c r="DE12" s="44">
        <v>23.74</v>
      </c>
      <c r="DF12" s="45">
        <f t="shared" si="7"/>
        <v>14.837499999999999</v>
      </c>
      <c r="DG12" s="32">
        <v>50</v>
      </c>
      <c r="DH12" s="44">
        <v>525.26</v>
      </c>
      <c r="DI12" s="45">
        <f t="shared" si="33"/>
        <v>10.5052</v>
      </c>
      <c r="DJ12" s="44">
        <v>70.05</v>
      </c>
      <c r="DK12" s="171">
        <f t="shared" si="34"/>
        <v>1.3575581395348837</v>
      </c>
      <c r="DL12" s="219"/>
      <c r="DM12" s="144">
        <v>32.799999999999997</v>
      </c>
      <c r="DN12" s="44">
        <v>998.27</v>
      </c>
      <c r="DO12" s="45">
        <f t="shared" si="35"/>
        <v>30.435060975609758</v>
      </c>
      <c r="DP12" s="44">
        <v>48</v>
      </c>
      <c r="DQ12" s="44">
        <v>561.01</v>
      </c>
      <c r="DR12" s="45">
        <f t="shared" si="36"/>
        <v>11.687708333333333</v>
      </c>
      <c r="DS12" s="44">
        <v>77.319999999999993</v>
      </c>
      <c r="DT12" s="171">
        <f t="shared" si="37"/>
        <v>0.95693069306930689</v>
      </c>
      <c r="DU12" s="219"/>
      <c r="DV12" s="144"/>
      <c r="DW12" s="44"/>
      <c r="DX12" s="45" t="e">
        <f t="shared" si="38"/>
        <v>#DIV/0!</v>
      </c>
      <c r="DY12" s="44"/>
      <c r="DZ12" s="44"/>
      <c r="EA12" s="45" t="e">
        <f t="shared" si="39"/>
        <v>#DIV/0!</v>
      </c>
      <c r="EB12" s="44"/>
      <c r="EC12" s="171" t="e">
        <f t="shared" si="40"/>
        <v>#DIV/0!</v>
      </c>
    </row>
    <row r="13" spans="1:133" ht="13.95" customHeight="1">
      <c r="A13" s="12">
        <v>8</v>
      </c>
      <c r="B13" s="144">
        <v>589.6</v>
      </c>
      <c r="C13" s="167">
        <v>13256.02</v>
      </c>
      <c r="D13" s="45">
        <f t="shared" si="8"/>
        <v>22.48307327001357</v>
      </c>
      <c r="E13" s="44">
        <v>550</v>
      </c>
      <c r="F13" s="44"/>
      <c r="G13" s="171">
        <f t="shared" si="9"/>
        <v>0</v>
      </c>
      <c r="H13" s="219"/>
      <c r="I13" s="240">
        <v>64.8</v>
      </c>
      <c r="J13" s="167">
        <v>2609.5216062238801</v>
      </c>
      <c r="K13" s="45">
        <f t="shared" si="10"/>
        <v>40.27039515777593</v>
      </c>
      <c r="L13" s="240">
        <v>292</v>
      </c>
      <c r="M13" s="167">
        <v>7845.7036198475998</v>
      </c>
      <c r="N13" s="45">
        <f t="shared" si="11"/>
        <v>26.868848013176713</v>
      </c>
      <c r="O13" s="44"/>
      <c r="P13" s="171">
        <f t="shared" si="12"/>
        <v>0</v>
      </c>
      <c r="Q13" s="219"/>
      <c r="R13" s="144">
        <v>55</v>
      </c>
      <c r="S13" s="44">
        <v>2449.9299999999998</v>
      </c>
      <c r="T13" s="45">
        <f t="shared" si="13"/>
        <v>44.544181818181812</v>
      </c>
      <c r="U13" s="219"/>
      <c r="V13" s="44">
        <v>194</v>
      </c>
      <c r="W13" s="44">
        <v>2263.96</v>
      </c>
      <c r="X13" s="45">
        <f t="shared" si="14"/>
        <v>11.669896907216495</v>
      </c>
      <c r="Y13" s="219"/>
      <c r="Z13" s="44">
        <v>14</v>
      </c>
      <c r="AA13" s="44">
        <v>336.26</v>
      </c>
      <c r="AB13" s="171">
        <f t="shared" si="15"/>
        <v>24.018571428571427</v>
      </c>
      <c r="AC13" s="219"/>
      <c r="AD13" s="144">
        <v>812</v>
      </c>
      <c r="AE13" s="44">
        <v>318.86</v>
      </c>
      <c r="AF13" s="141">
        <f t="shared" si="16"/>
        <v>39.268472906403943</v>
      </c>
      <c r="AG13" s="44">
        <v>1484</v>
      </c>
      <c r="AH13" s="44">
        <v>468.35</v>
      </c>
      <c r="AI13" s="141">
        <f t="shared" si="0"/>
        <v>31.559973045822105</v>
      </c>
      <c r="AJ13" s="44">
        <v>1350</v>
      </c>
      <c r="AK13" s="44">
        <v>413.82</v>
      </c>
      <c r="AL13" s="148">
        <f t="shared" si="1"/>
        <v>30.653333333333332</v>
      </c>
      <c r="AM13" s="219"/>
      <c r="AN13" s="144">
        <v>12.6</v>
      </c>
      <c r="AO13" s="248">
        <v>596.21306837003101</v>
      </c>
      <c r="AP13" s="45">
        <f t="shared" si="17"/>
        <v>47.318497489685001</v>
      </c>
      <c r="AQ13" s="140">
        <v>83.2</v>
      </c>
      <c r="AR13" s="249">
        <v>3003.71488354947</v>
      </c>
      <c r="AS13" s="171">
        <f t="shared" si="18"/>
        <v>36.102342350354206</v>
      </c>
      <c r="AT13" s="219"/>
      <c r="AU13" s="144">
        <v>16.600000000000001</v>
      </c>
      <c r="AV13" s="44">
        <v>654.15152292155597</v>
      </c>
      <c r="AW13" s="45">
        <f t="shared" si="2"/>
        <v>39.406718248286502</v>
      </c>
      <c r="AX13" s="44">
        <v>46.4</v>
      </c>
      <c r="AY13" s="167">
        <v>2695.2881917178702</v>
      </c>
      <c r="AZ13" s="171">
        <f t="shared" si="19"/>
        <v>58.088107580126511</v>
      </c>
      <c r="BA13" s="219"/>
      <c r="BB13" s="144">
        <v>6</v>
      </c>
      <c r="BC13" s="44">
        <v>289.43693870182602</v>
      </c>
      <c r="BD13" s="45">
        <f t="shared" si="3"/>
        <v>48.239489783637673</v>
      </c>
      <c r="BE13" s="44">
        <v>49</v>
      </c>
      <c r="BF13" s="167">
        <v>2398.98</v>
      </c>
      <c r="BG13" s="171">
        <f t="shared" si="20"/>
        <v>48.958775510204084</v>
      </c>
      <c r="BH13" s="219"/>
      <c r="BI13" s="44">
        <v>1428</v>
      </c>
      <c r="BJ13" s="248">
        <v>8906.8909141286204</v>
      </c>
      <c r="BK13" s="202">
        <f t="shared" si="21"/>
        <v>6.2373185673169607</v>
      </c>
      <c r="BL13" s="219"/>
      <c r="BM13" s="144">
        <v>27</v>
      </c>
      <c r="BN13" s="44">
        <v>300</v>
      </c>
      <c r="BO13" s="261">
        <f t="shared" si="22"/>
        <v>11.111111111111111</v>
      </c>
      <c r="BP13" s="144">
        <v>18</v>
      </c>
      <c r="BQ13" s="44">
        <v>229</v>
      </c>
      <c r="BR13" s="171">
        <f t="shared" si="23"/>
        <v>12.722222222222221</v>
      </c>
      <c r="BS13" s="144">
        <v>2</v>
      </c>
      <c r="BT13" s="44">
        <v>28.3</v>
      </c>
      <c r="BU13" s="171">
        <f t="shared" si="24"/>
        <v>14.15</v>
      </c>
      <c r="BV13" s="144">
        <v>40</v>
      </c>
      <c r="BW13" s="44">
        <v>509</v>
      </c>
      <c r="BX13" s="171">
        <f t="shared" si="25"/>
        <v>12.725</v>
      </c>
      <c r="BY13" s="144">
        <v>13</v>
      </c>
      <c r="BZ13" s="44">
        <v>168</v>
      </c>
      <c r="CA13" s="171">
        <f t="shared" si="26"/>
        <v>12.923076923076923</v>
      </c>
      <c r="CB13" s="32">
        <v>22</v>
      </c>
      <c r="CC13" s="44">
        <v>296</v>
      </c>
      <c r="CD13" s="171">
        <f t="shared" si="27"/>
        <v>13.454545454545455</v>
      </c>
      <c r="CE13" s="219"/>
      <c r="CF13" s="32">
        <v>0</v>
      </c>
      <c r="CG13" s="32"/>
      <c r="CH13" s="208" t="e">
        <f t="shared" si="28"/>
        <v>#DIV/0!</v>
      </c>
      <c r="CI13" s="264">
        <v>2.2000000000000002</v>
      </c>
      <c r="CJ13" s="265">
        <v>24</v>
      </c>
      <c r="CK13" s="208">
        <f t="shared" si="29"/>
        <v>10.909090909090908</v>
      </c>
      <c r="CL13" s="32">
        <v>47.2</v>
      </c>
      <c r="CM13" s="44">
        <v>382.9</v>
      </c>
      <c r="CN13" s="45">
        <f t="shared" si="30"/>
        <v>8.1122881355932197</v>
      </c>
      <c r="CO13" s="44">
        <v>50.04</v>
      </c>
      <c r="CP13" s="171">
        <f t="shared" si="4"/>
        <v>1.0601694915254236</v>
      </c>
      <c r="CQ13" s="219"/>
      <c r="CR13" s="220"/>
      <c r="CS13" s="221"/>
      <c r="CT13" s="268" t="e">
        <f t="shared" si="31"/>
        <v>#DIV/0!</v>
      </c>
      <c r="CU13" s="44"/>
      <c r="CV13" s="179"/>
      <c r="CW13" s="45" t="e">
        <f t="shared" si="32"/>
        <v>#DIV/0!</v>
      </c>
      <c r="CX13" s="44"/>
      <c r="CY13" s="171" t="e">
        <f t="shared" si="5"/>
        <v>#DIV/0!</v>
      </c>
      <c r="CZ13" s="219"/>
      <c r="DA13" s="144">
        <v>0</v>
      </c>
      <c r="DB13" s="44"/>
      <c r="DC13" s="45" t="e">
        <f t="shared" si="6"/>
        <v>#DIV/0!</v>
      </c>
      <c r="DD13" s="32">
        <v>1.6</v>
      </c>
      <c r="DE13" s="44">
        <v>23.67</v>
      </c>
      <c r="DF13" s="45">
        <f t="shared" si="7"/>
        <v>14.793750000000001</v>
      </c>
      <c r="DG13" s="32">
        <v>50</v>
      </c>
      <c r="DH13" s="44">
        <v>523</v>
      </c>
      <c r="DI13" s="45">
        <f t="shared" si="33"/>
        <v>10.46</v>
      </c>
      <c r="DJ13" s="44">
        <v>47.05</v>
      </c>
      <c r="DK13" s="171">
        <f t="shared" si="34"/>
        <v>0.91182170542635654</v>
      </c>
      <c r="DL13" s="219"/>
      <c r="DM13" s="144">
        <v>32.799999999999997</v>
      </c>
      <c r="DN13" s="44">
        <v>671.95</v>
      </c>
      <c r="DO13" s="45">
        <f t="shared" si="35"/>
        <v>20.48628048780488</v>
      </c>
      <c r="DP13" s="44">
        <v>48</v>
      </c>
      <c r="DQ13" s="44">
        <v>574.73</v>
      </c>
      <c r="DR13" s="45">
        <f t="shared" si="36"/>
        <v>11.973541666666668</v>
      </c>
      <c r="DS13" s="44">
        <v>78.290000000000006</v>
      </c>
      <c r="DT13" s="171">
        <f t="shared" si="37"/>
        <v>0.96893564356435657</v>
      </c>
      <c r="DU13" s="219"/>
      <c r="DV13" s="144"/>
      <c r="DW13" s="44"/>
      <c r="DX13" s="45" t="e">
        <f t="shared" si="38"/>
        <v>#DIV/0!</v>
      </c>
      <c r="DY13" s="44"/>
      <c r="DZ13" s="44"/>
      <c r="EA13" s="45" t="e">
        <f t="shared" si="39"/>
        <v>#DIV/0!</v>
      </c>
      <c r="EB13" s="44"/>
      <c r="EC13" s="171" t="e">
        <f t="shared" si="40"/>
        <v>#DIV/0!</v>
      </c>
    </row>
    <row r="14" spans="1:133" ht="13.95" customHeight="1">
      <c r="A14" s="12">
        <v>9</v>
      </c>
      <c r="B14" s="144">
        <v>590.6</v>
      </c>
      <c r="C14" s="167">
        <v>13236.67</v>
      </c>
      <c r="D14" s="45">
        <f t="shared" si="8"/>
        <v>22.412241788012189</v>
      </c>
      <c r="E14" s="44">
        <v>551</v>
      </c>
      <c r="F14" s="44">
        <v>876.3</v>
      </c>
      <c r="G14" s="171">
        <f t="shared" si="9"/>
        <v>1.5903811252268603</v>
      </c>
      <c r="H14" s="219"/>
      <c r="I14" s="240">
        <v>64</v>
      </c>
      <c r="J14" s="167">
        <v>2594.24965986998</v>
      </c>
      <c r="K14" s="45">
        <f t="shared" si="10"/>
        <v>40.535150935468437</v>
      </c>
      <c r="L14" s="240">
        <v>634.4</v>
      </c>
      <c r="M14" s="167">
        <v>7848.4576029381396</v>
      </c>
      <c r="N14" s="45">
        <f t="shared" si="11"/>
        <v>12.37146532619505</v>
      </c>
      <c r="O14" s="44">
        <v>860.80542554580097</v>
      </c>
      <c r="P14" s="171">
        <f t="shared" si="12"/>
        <v>1.2325392691091079</v>
      </c>
      <c r="Q14" s="219"/>
      <c r="R14" s="144">
        <v>55.4</v>
      </c>
      <c r="S14" s="44">
        <v>2805.59</v>
      </c>
      <c r="T14" s="45">
        <f t="shared" si="13"/>
        <v>50.642418772563182</v>
      </c>
      <c r="U14" s="219"/>
      <c r="V14" s="44">
        <v>194</v>
      </c>
      <c r="W14" s="44">
        <v>2131.0100000000002</v>
      </c>
      <c r="X14" s="45">
        <f t="shared" si="14"/>
        <v>10.984587628865981</v>
      </c>
      <c r="Y14" s="219"/>
      <c r="Z14" s="44">
        <v>14</v>
      </c>
      <c r="AA14" s="44">
        <v>321.20999999999998</v>
      </c>
      <c r="AB14" s="171">
        <f t="shared" si="15"/>
        <v>22.943571428571428</v>
      </c>
      <c r="AC14" s="219"/>
      <c r="AD14" s="144">
        <v>812</v>
      </c>
      <c r="AE14" s="44">
        <v>312.99</v>
      </c>
      <c r="AF14" s="141">
        <f t="shared" si="16"/>
        <v>38.54556650246306</v>
      </c>
      <c r="AG14" s="44">
        <v>1696</v>
      </c>
      <c r="AH14" s="44">
        <v>573.66</v>
      </c>
      <c r="AI14" s="141">
        <f t="shared" si="0"/>
        <v>33.824292452830186</v>
      </c>
      <c r="AJ14" s="44">
        <v>1350</v>
      </c>
      <c r="AK14" s="44">
        <v>480.86</v>
      </c>
      <c r="AL14" s="148">
        <f t="shared" si="1"/>
        <v>35.619259259259259</v>
      </c>
      <c r="AM14" s="219"/>
      <c r="AN14" s="144">
        <v>11</v>
      </c>
      <c r="AO14" s="248">
        <v>419.79680597363699</v>
      </c>
      <c r="AP14" s="45">
        <f t="shared" si="17"/>
        <v>38.163345997603365</v>
      </c>
      <c r="AQ14" s="140">
        <v>71.400000000000006</v>
      </c>
      <c r="AR14" s="249">
        <v>1898.9410465026799</v>
      </c>
      <c r="AS14" s="171">
        <f t="shared" si="18"/>
        <v>26.595812976228007</v>
      </c>
      <c r="AT14" s="219"/>
      <c r="AU14" s="144">
        <v>23.2</v>
      </c>
      <c r="AV14" s="44">
        <v>1050.1095817755499</v>
      </c>
      <c r="AW14" s="45">
        <f t="shared" si="2"/>
        <v>45.263344042049567</v>
      </c>
      <c r="AX14" s="44">
        <v>45</v>
      </c>
      <c r="AY14" s="167">
        <v>2623.3097451337298</v>
      </c>
      <c r="AZ14" s="171">
        <f t="shared" si="19"/>
        <v>58.295772114082887</v>
      </c>
      <c r="BA14" s="219"/>
      <c r="BB14" s="144">
        <v>6</v>
      </c>
      <c r="BC14" s="44">
        <v>453.74196968416499</v>
      </c>
      <c r="BD14" s="45">
        <f t="shared" si="3"/>
        <v>75.623661614027498</v>
      </c>
      <c r="BE14" s="44">
        <v>53</v>
      </c>
      <c r="BF14" s="167">
        <v>2739.26</v>
      </c>
      <c r="BG14" s="171">
        <f t="shared" si="20"/>
        <v>51.684150943396233</v>
      </c>
      <c r="BH14" s="219"/>
      <c r="BI14" s="44">
        <v>1409</v>
      </c>
      <c r="BJ14" s="248">
        <v>8570.1576703691007</v>
      </c>
      <c r="BK14" s="202">
        <f t="shared" si="21"/>
        <v>6.0824397944422293</v>
      </c>
      <c r="BL14" s="219"/>
      <c r="BM14" s="144">
        <v>32</v>
      </c>
      <c r="BN14" s="44">
        <v>353</v>
      </c>
      <c r="BO14" s="261">
        <f t="shared" si="22"/>
        <v>11.03125</v>
      </c>
      <c r="BP14" s="144">
        <v>19</v>
      </c>
      <c r="BQ14" s="44">
        <v>246</v>
      </c>
      <c r="BR14" s="171">
        <f t="shared" si="23"/>
        <v>12.947368421052632</v>
      </c>
      <c r="BS14" s="144">
        <v>1</v>
      </c>
      <c r="BT14" s="44">
        <v>13.39</v>
      </c>
      <c r="BU14" s="171">
        <f t="shared" si="24"/>
        <v>13.39</v>
      </c>
      <c r="BV14" s="144">
        <v>47</v>
      </c>
      <c r="BW14" s="44">
        <v>624</v>
      </c>
      <c r="BX14" s="171">
        <f t="shared" si="25"/>
        <v>13.276595744680851</v>
      </c>
      <c r="BY14" s="263">
        <v>12</v>
      </c>
      <c r="BZ14" s="256">
        <v>151.44999999999999</v>
      </c>
      <c r="CA14" s="171">
        <f t="shared" si="26"/>
        <v>12.620833333333332</v>
      </c>
      <c r="CB14" s="32">
        <v>24</v>
      </c>
      <c r="CC14" s="44">
        <v>311</v>
      </c>
      <c r="CD14" s="171">
        <f t="shared" si="27"/>
        <v>12.958333333333334</v>
      </c>
      <c r="CE14" s="219"/>
      <c r="CF14" s="32">
        <v>0</v>
      </c>
      <c r="CG14" s="32"/>
      <c r="CH14" s="208" t="e">
        <f t="shared" si="28"/>
        <v>#DIV/0!</v>
      </c>
      <c r="CI14" s="264">
        <v>1.6</v>
      </c>
      <c r="CJ14" s="265">
        <v>23</v>
      </c>
      <c r="CK14" s="208">
        <f t="shared" si="29"/>
        <v>14.375</v>
      </c>
      <c r="CL14" s="32">
        <v>46</v>
      </c>
      <c r="CM14" s="44">
        <v>386.74</v>
      </c>
      <c r="CN14" s="45">
        <f t="shared" si="30"/>
        <v>8.4073913043478257</v>
      </c>
      <c r="CO14" s="44">
        <v>48.97</v>
      </c>
      <c r="CP14" s="171">
        <f t="shared" si="4"/>
        <v>1.0645652173913043</v>
      </c>
      <c r="CQ14" s="219"/>
      <c r="CR14" s="220"/>
      <c r="CS14" s="221"/>
      <c r="CT14" s="268" t="e">
        <f t="shared" si="31"/>
        <v>#DIV/0!</v>
      </c>
      <c r="CU14" s="44"/>
      <c r="CV14" s="179"/>
      <c r="CW14" s="45" t="e">
        <f t="shared" si="32"/>
        <v>#DIV/0!</v>
      </c>
      <c r="CX14" s="44"/>
      <c r="CY14" s="171" t="e">
        <f t="shared" si="5"/>
        <v>#DIV/0!</v>
      </c>
      <c r="CZ14" s="219"/>
      <c r="DA14" s="144">
        <v>0</v>
      </c>
      <c r="DB14" s="44"/>
      <c r="DC14" s="45" t="e">
        <f t="shared" si="6"/>
        <v>#DIV/0!</v>
      </c>
      <c r="DD14" s="32">
        <v>1.6</v>
      </c>
      <c r="DE14" s="44">
        <v>23.69</v>
      </c>
      <c r="DF14" s="45">
        <f t="shared" si="7"/>
        <v>14.80625</v>
      </c>
      <c r="DG14" s="32">
        <v>50</v>
      </c>
      <c r="DH14" s="44">
        <v>396.34</v>
      </c>
      <c r="DI14" s="45">
        <f t="shared" si="33"/>
        <v>7.9267999999999992</v>
      </c>
      <c r="DJ14" s="44">
        <v>58.55</v>
      </c>
      <c r="DK14" s="171">
        <f t="shared" si="34"/>
        <v>1.1346899224806202</v>
      </c>
      <c r="DL14" s="219"/>
      <c r="DM14" s="144">
        <v>32.799999999999997</v>
      </c>
      <c r="DN14" s="44">
        <v>906.16</v>
      </c>
      <c r="DO14" s="45">
        <f t="shared" si="35"/>
        <v>27.626829268292685</v>
      </c>
      <c r="DP14" s="44">
        <v>48</v>
      </c>
      <c r="DQ14" s="44">
        <v>541.74</v>
      </c>
      <c r="DR14" s="45">
        <f t="shared" si="36"/>
        <v>11.286250000000001</v>
      </c>
      <c r="DS14" s="44">
        <v>102.58</v>
      </c>
      <c r="DT14" s="171">
        <f t="shared" si="37"/>
        <v>1.2695544554455447</v>
      </c>
      <c r="DU14" s="219"/>
      <c r="DV14" s="144"/>
      <c r="DW14" s="44"/>
      <c r="DX14" s="45" t="e">
        <f t="shared" si="38"/>
        <v>#DIV/0!</v>
      </c>
      <c r="DY14" s="44"/>
      <c r="DZ14" s="44"/>
      <c r="EA14" s="45" t="e">
        <f t="shared" si="39"/>
        <v>#DIV/0!</v>
      </c>
      <c r="EB14" s="44"/>
      <c r="EC14" s="171" t="e">
        <f t="shared" si="40"/>
        <v>#DIV/0!</v>
      </c>
    </row>
    <row r="15" spans="1:133" ht="13.95" customHeight="1">
      <c r="A15" s="12">
        <v>10</v>
      </c>
      <c r="B15" s="144">
        <v>592.4</v>
      </c>
      <c r="C15" s="167">
        <v>13599.82</v>
      </c>
      <c r="D15" s="45">
        <f t="shared" si="8"/>
        <v>22.957157326130993</v>
      </c>
      <c r="E15" s="44">
        <v>552</v>
      </c>
      <c r="F15" s="44">
        <v>3337.27</v>
      </c>
      <c r="G15" s="171">
        <f t="shared" si="9"/>
        <v>6.0457789855072459</v>
      </c>
      <c r="H15" s="219"/>
      <c r="I15" s="240">
        <v>65.400000000000006</v>
      </c>
      <c r="J15" s="167">
        <v>2575.05005160785</v>
      </c>
      <c r="K15" s="45">
        <f t="shared" si="10"/>
        <v>39.373854000120026</v>
      </c>
      <c r="L15" s="240">
        <v>313</v>
      </c>
      <c r="M15" s="167">
        <v>7803.5823713353502</v>
      </c>
      <c r="N15" s="45">
        <f t="shared" si="11"/>
        <v>24.931573071358947</v>
      </c>
      <c r="O15" s="44"/>
      <c r="P15" s="171">
        <f t="shared" si="12"/>
        <v>0</v>
      </c>
      <c r="Q15" s="219"/>
      <c r="R15" s="144">
        <v>57.6</v>
      </c>
      <c r="S15" s="44">
        <v>2358.04</v>
      </c>
      <c r="T15" s="45">
        <f t="shared" si="13"/>
        <v>40.938194444444441</v>
      </c>
      <c r="U15" s="219"/>
      <c r="V15" s="44">
        <v>181</v>
      </c>
      <c r="W15" s="44">
        <v>2164.91</v>
      </c>
      <c r="X15" s="45">
        <f t="shared" si="14"/>
        <v>11.960828729281767</v>
      </c>
      <c r="Y15" s="219"/>
      <c r="Z15" s="44">
        <v>14</v>
      </c>
      <c r="AA15" s="44">
        <v>370.02</v>
      </c>
      <c r="AB15" s="171">
        <f t="shared" si="15"/>
        <v>26.43</v>
      </c>
      <c r="AC15" s="219"/>
      <c r="AD15" s="144">
        <v>812</v>
      </c>
      <c r="AE15" s="44">
        <v>301.24</v>
      </c>
      <c r="AF15" s="141">
        <f t="shared" si="16"/>
        <v>37.098522167487687</v>
      </c>
      <c r="AG15" s="44">
        <v>1696</v>
      </c>
      <c r="AH15" s="44">
        <v>556.99</v>
      </c>
      <c r="AI15" s="141">
        <f t="shared" si="0"/>
        <v>32.841391509433961</v>
      </c>
      <c r="AJ15" s="44">
        <v>1530</v>
      </c>
      <c r="AK15" s="44">
        <v>562.02</v>
      </c>
      <c r="AL15" s="148">
        <f t="shared" si="1"/>
        <v>36.733333333333334</v>
      </c>
      <c r="AM15" s="219"/>
      <c r="AN15" s="144">
        <v>14.8</v>
      </c>
      <c r="AO15" s="248">
        <v>622.23796968535999</v>
      </c>
      <c r="AP15" s="45">
        <f t="shared" si="17"/>
        <v>42.043106059821618</v>
      </c>
      <c r="AQ15" s="140">
        <v>47.8</v>
      </c>
      <c r="AR15" s="249">
        <v>1567.6610018225099</v>
      </c>
      <c r="AS15" s="171">
        <f t="shared" si="18"/>
        <v>32.796255268253347</v>
      </c>
      <c r="AT15" s="219"/>
      <c r="AU15" s="144">
        <v>18.600000000000001</v>
      </c>
      <c r="AV15" s="44">
        <v>1007.0396681585</v>
      </c>
      <c r="AW15" s="45">
        <f t="shared" si="2"/>
        <v>54.141917642930103</v>
      </c>
      <c r="AX15" s="44">
        <v>58.6</v>
      </c>
      <c r="AY15" s="167">
        <v>2691.6687544837</v>
      </c>
      <c r="AZ15" s="171">
        <f t="shared" si="19"/>
        <v>45.932913899039249</v>
      </c>
      <c r="BA15" s="219"/>
      <c r="BB15" s="144">
        <v>5</v>
      </c>
      <c r="BC15" s="44">
        <v>264.37607720013602</v>
      </c>
      <c r="BD15" s="45">
        <f t="shared" si="3"/>
        <v>52.875215440027205</v>
      </c>
      <c r="BE15" s="44">
        <v>50</v>
      </c>
      <c r="BF15" s="167">
        <v>2267.66</v>
      </c>
      <c r="BG15" s="171">
        <f t="shared" si="20"/>
        <v>45.353199999999994</v>
      </c>
      <c r="BH15" s="219"/>
      <c r="BI15" s="44">
        <v>1392</v>
      </c>
      <c r="BJ15" s="248">
        <v>8814.9572375163207</v>
      </c>
      <c r="BK15" s="202">
        <f t="shared" si="21"/>
        <v>6.3325842223536783</v>
      </c>
      <c r="BL15" s="219"/>
      <c r="BM15" s="144">
        <v>30</v>
      </c>
      <c r="BN15" s="44">
        <v>325</v>
      </c>
      <c r="BO15" s="261">
        <f t="shared" si="22"/>
        <v>10.833333333333334</v>
      </c>
      <c r="BP15" s="144">
        <v>19</v>
      </c>
      <c r="BQ15" s="44">
        <v>240</v>
      </c>
      <c r="BR15" s="171">
        <f t="shared" si="23"/>
        <v>12.631578947368421</v>
      </c>
      <c r="BS15" s="144">
        <v>2</v>
      </c>
      <c r="BT15" s="44">
        <v>28.79</v>
      </c>
      <c r="BU15" s="171">
        <f t="shared" si="24"/>
        <v>14.395</v>
      </c>
      <c r="BV15" s="144">
        <v>45</v>
      </c>
      <c r="BW15" s="44">
        <v>582.26</v>
      </c>
      <c r="BX15" s="171">
        <f t="shared" si="25"/>
        <v>12.93911111111111</v>
      </c>
      <c r="BY15" s="263">
        <v>12</v>
      </c>
      <c r="BZ15" s="256">
        <v>153.85</v>
      </c>
      <c r="CA15" s="171">
        <f t="shared" si="26"/>
        <v>12.820833333333333</v>
      </c>
      <c r="CB15" s="32">
        <v>22</v>
      </c>
      <c r="CC15" s="44">
        <v>285</v>
      </c>
      <c r="CD15" s="171">
        <f t="shared" si="27"/>
        <v>12.954545454545455</v>
      </c>
      <c r="CE15" s="219"/>
      <c r="CF15" s="32">
        <v>0</v>
      </c>
      <c r="CG15" s="32"/>
      <c r="CH15" s="208" t="e">
        <f t="shared" si="28"/>
        <v>#DIV/0!</v>
      </c>
      <c r="CI15" s="264">
        <v>1.6</v>
      </c>
      <c r="CJ15" s="265">
        <v>24</v>
      </c>
      <c r="CK15" s="208">
        <f t="shared" si="29"/>
        <v>15</v>
      </c>
      <c r="CL15" s="32">
        <v>46</v>
      </c>
      <c r="CM15" s="44">
        <v>402.09</v>
      </c>
      <c r="CN15" s="45">
        <f t="shared" si="30"/>
        <v>8.7410869565217393</v>
      </c>
      <c r="CO15" s="44">
        <v>50.04</v>
      </c>
      <c r="CP15" s="171">
        <f t="shared" si="4"/>
        <v>1.0878260869565217</v>
      </c>
      <c r="CQ15" s="219"/>
      <c r="CR15" s="220"/>
      <c r="CS15" s="221"/>
      <c r="CT15" s="268" t="e">
        <f t="shared" si="31"/>
        <v>#DIV/0!</v>
      </c>
      <c r="CU15" s="44"/>
      <c r="CV15" s="179"/>
      <c r="CW15" s="45" t="e">
        <f t="shared" si="32"/>
        <v>#DIV/0!</v>
      </c>
      <c r="CX15" s="44"/>
      <c r="CY15" s="171" t="e">
        <f t="shared" si="5"/>
        <v>#DIV/0!</v>
      </c>
      <c r="CZ15" s="219"/>
      <c r="DA15" s="144">
        <v>0</v>
      </c>
      <c r="DB15" s="44"/>
      <c r="DC15" s="45" t="e">
        <f t="shared" si="6"/>
        <v>#DIV/0!</v>
      </c>
      <c r="DD15" s="32">
        <v>2.8</v>
      </c>
      <c r="DE15" s="44">
        <v>44.39</v>
      </c>
      <c r="DF15" s="45">
        <f t="shared" si="7"/>
        <v>15.85357142857143</v>
      </c>
      <c r="DG15" s="32">
        <v>50</v>
      </c>
      <c r="DH15" s="44">
        <v>517.69000000000005</v>
      </c>
      <c r="DI15" s="45">
        <f t="shared" si="33"/>
        <v>10.353800000000001</v>
      </c>
      <c r="DJ15" s="44">
        <v>58.55</v>
      </c>
      <c r="DK15" s="171">
        <f t="shared" si="34"/>
        <v>1.1089015151515151</v>
      </c>
      <c r="DL15" s="219"/>
      <c r="DM15" s="144">
        <v>32.799999999999997</v>
      </c>
      <c r="DN15" s="44">
        <v>979.44</v>
      </c>
      <c r="DO15" s="45">
        <f t="shared" si="35"/>
        <v>29.860975609756103</v>
      </c>
      <c r="DP15" s="44">
        <v>48</v>
      </c>
      <c r="DQ15" s="44">
        <v>540.52</v>
      </c>
      <c r="DR15" s="45">
        <f t="shared" si="36"/>
        <v>11.260833333333332</v>
      </c>
      <c r="DS15" s="44">
        <v>105.55</v>
      </c>
      <c r="DT15" s="171">
        <f t="shared" si="37"/>
        <v>1.3063118811881189</v>
      </c>
      <c r="DU15" s="219"/>
      <c r="DV15" s="144"/>
      <c r="DW15" s="44"/>
      <c r="DX15" s="45" t="e">
        <f t="shared" si="38"/>
        <v>#DIV/0!</v>
      </c>
      <c r="DY15" s="44"/>
      <c r="DZ15" s="44"/>
      <c r="EA15" s="45" t="e">
        <f t="shared" si="39"/>
        <v>#DIV/0!</v>
      </c>
      <c r="EB15" s="44"/>
      <c r="EC15" s="171" t="e">
        <f t="shared" si="40"/>
        <v>#DIV/0!</v>
      </c>
    </row>
    <row r="16" spans="1:133" ht="13.95" customHeight="1">
      <c r="A16" s="12">
        <v>11</v>
      </c>
      <c r="B16" s="144">
        <v>593.79999999999995</v>
      </c>
      <c r="C16" s="167">
        <v>13244.17</v>
      </c>
      <c r="D16" s="45">
        <f t="shared" si="8"/>
        <v>22.304092286965311</v>
      </c>
      <c r="E16" s="44">
        <v>551</v>
      </c>
      <c r="F16" s="44">
        <v>814.73</v>
      </c>
      <c r="G16" s="171">
        <f t="shared" si="9"/>
        <v>1.4786388384754992</v>
      </c>
      <c r="H16" s="219"/>
      <c r="I16" s="240">
        <v>62</v>
      </c>
      <c r="J16" s="167">
        <v>2570.3806413704001</v>
      </c>
      <c r="K16" s="45">
        <f t="shared" si="10"/>
        <v>41.457752280167746</v>
      </c>
      <c r="L16" s="240">
        <v>297.39999999999998</v>
      </c>
      <c r="M16" s="167">
        <v>7845.2648831140696</v>
      </c>
      <c r="N16" s="45">
        <f t="shared" si="11"/>
        <v>26.379505323181139</v>
      </c>
      <c r="O16" s="44"/>
      <c r="P16" s="171">
        <f t="shared" si="12"/>
        <v>0</v>
      </c>
      <c r="Q16" s="219"/>
      <c r="R16" s="144">
        <v>52.2</v>
      </c>
      <c r="S16" s="44">
        <v>2588.23</v>
      </c>
      <c r="T16" s="45">
        <f t="shared" si="13"/>
        <v>49.58295019157088</v>
      </c>
      <c r="U16" s="219"/>
      <c r="V16" s="44">
        <v>181</v>
      </c>
      <c r="W16" s="44">
        <v>2283.7800000000002</v>
      </c>
      <c r="X16" s="45">
        <f t="shared" si="14"/>
        <v>12.617569060773482</v>
      </c>
      <c r="Y16" s="219"/>
      <c r="Z16" s="44">
        <v>14</v>
      </c>
      <c r="AA16" s="44">
        <v>325.83</v>
      </c>
      <c r="AB16" s="171">
        <f t="shared" si="15"/>
        <v>23.273571428571426</v>
      </c>
      <c r="AC16" s="219"/>
      <c r="AD16" s="144">
        <v>812</v>
      </c>
      <c r="AE16" s="44">
        <v>282.08</v>
      </c>
      <c r="AF16" s="141">
        <f t="shared" si="16"/>
        <v>34.73891625615763</v>
      </c>
      <c r="AG16" s="44">
        <v>1484</v>
      </c>
      <c r="AH16" s="44">
        <v>475.15</v>
      </c>
      <c r="AI16" s="141">
        <f t="shared" si="0"/>
        <v>32.018194070080867</v>
      </c>
      <c r="AJ16" s="44">
        <v>1350</v>
      </c>
      <c r="AK16" s="44">
        <v>485.95</v>
      </c>
      <c r="AL16" s="148">
        <f t="shared" si="1"/>
        <v>35.996296296296293</v>
      </c>
      <c r="AM16" s="219"/>
      <c r="AN16" s="144">
        <v>14.4</v>
      </c>
      <c r="AO16" s="248">
        <v>721.81134205224396</v>
      </c>
      <c r="AP16" s="45">
        <f t="shared" si="17"/>
        <v>50.12578764251694</v>
      </c>
      <c r="AQ16" s="140">
        <v>44.8</v>
      </c>
      <c r="AR16" s="249">
        <v>2062.6479689419298</v>
      </c>
      <c r="AS16" s="171">
        <f t="shared" si="18"/>
        <v>46.041249306739509</v>
      </c>
      <c r="AT16" s="219"/>
      <c r="AU16" s="144">
        <v>19.600000000000001</v>
      </c>
      <c r="AV16" s="32">
        <v>618.49534610863998</v>
      </c>
      <c r="AW16" s="45">
        <f t="shared" si="2"/>
        <v>31.555885005542855</v>
      </c>
      <c r="AX16" s="32">
        <v>43.2</v>
      </c>
      <c r="AY16" s="253">
        <v>3045.1711136097802</v>
      </c>
      <c r="AZ16" s="171">
        <f t="shared" si="19"/>
        <v>70.490072074300457</v>
      </c>
      <c r="BA16" s="219"/>
      <c r="BB16" s="144">
        <v>5</v>
      </c>
      <c r="BC16" s="167">
        <v>270.85750732415499</v>
      </c>
      <c r="BD16" s="45">
        <f t="shared" si="3"/>
        <v>54.171501464830996</v>
      </c>
      <c r="BE16" s="44">
        <v>52</v>
      </c>
      <c r="BF16" s="167">
        <v>2368.4699999999998</v>
      </c>
      <c r="BG16" s="171">
        <f t="shared" si="20"/>
        <v>45.547499999999999</v>
      </c>
      <c r="BH16" s="219"/>
      <c r="BI16" s="44">
        <v>1394</v>
      </c>
      <c r="BJ16" s="248">
        <v>8709.5045272445495</v>
      </c>
      <c r="BK16" s="202">
        <f t="shared" si="21"/>
        <v>6.247851167320337</v>
      </c>
      <c r="BL16" s="219"/>
      <c r="BM16" s="144">
        <v>30</v>
      </c>
      <c r="BN16" s="44">
        <v>332</v>
      </c>
      <c r="BO16" s="261">
        <f t="shared" si="22"/>
        <v>11.066666666666666</v>
      </c>
      <c r="BP16" s="144">
        <v>19</v>
      </c>
      <c r="BQ16" s="44">
        <v>250</v>
      </c>
      <c r="BR16" s="171">
        <f t="shared" si="23"/>
        <v>13.157894736842104</v>
      </c>
      <c r="BS16" s="144">
        <v>2</v>
      </c>
      <c r="BT16" s="44">
        <v>28.79</v>
      </c>
      <c r="BU16" s="171">
        <f t="shared" si="24"/>
        <v>14.395</v>
      </c>
      <c r="BV16" s="144">
        <v>45</v>
      </c>
      <c r="BW16" s="44">
        <v>538</v>
      </c>
      <c r="BX16" s="171">
        <f t="shared" si="25"/>
        <v>11.955555555555556</v>
      </c>
      <c r="BY16" s="263">
        <v>17</v>
      </c>
      <c r="BZ16" s="256">
        <v>212</v>
      </c>
      <c r="CA16" s="171">
        <f t="shared" si="26"/>
        <v>12.470588235294118</v>
      </c>
      <c r="CB16" s="32">
        <v>24</v>
      </c>
      <c r="CC16" s="44">
        <v>311</v>
      </c>
      <c r="CD16" s="171">
        <f t="shared" si="27"/>
        <v>12.958333333333334</v>
      </c>
      <c r="CE16" s="219"/>
      <c r="CF16" s="32">
        <v>0</v>
      </c>
      <c r="CG16" s="32"/>
      <c r="CH16" s="208" t="e">
        <f t="shared" si="28"/>
        <v>#DIV/0!</v>
      </c>
      <c r="CI16" s="264">
        <v>1.6</v>
      </c>
      <c r="CJ16" s="265">
        <v>23</v>
      </c>
      <c r="CK16" s="208">
        <f t="shared" si="29"/>
        <v>14.375</v>
      </c>
      <c r="CL16" s="32">
        <v>46</v>
      </c>
      <c r="CM16" s="44">
        <v>396.05</v>
      </c>
      <c r="CN16" s="45">
        <f t="shared" si="30"/>
        <v>8.609782608695653</v>
      </c>
      <c r="CO16" s="44">
        <v>46.43</v>
      </c>
      <c r="CP16" s="171">
        <f t="shared" si="4"/>
        <v>1.0093478260869566</v>
      </c>
      <c r="CQ16" s="219"/>
      <c r="CR16" s="220"/>
      <c r="CS16" s="221"/>
      <c r="CT16" s="268" t="e">
        <f t="shared" si="31"/>
        <v>#DIV/0!</v>
      </c>
      <c r="CU16" s="44"/>
      <c r="CV16" s="179"/>
      <c r="CW16" s="45" t="e">
        <f t="shared" si="32"/>
        <v>#DIV/0!</v>
      </c>
      <c r="CX16" s="44"/>
      <c r="CY16" s="171" t="e">
        <f t="shared" si="5"/>
        <v>#DIV/0!</v>
      </c>
      <c r="CZ16" s="219"/>
      <c r="DA16" s="144">
        <v>0</v>
      </c>
      <c r="DB16" s="44"/>
      <c r="DC16" s="45" t="e">
        <f t="shared" si="6"/>
        <v>#DIV/0!</v>
      </c>
      <c r="DD16" s="32">
        <v>2</v>
      </c>
      <c r="DE16" s="44">
        <v>31.43</v>
      </c>
      <c r="DF16" s="45">
        <f t="shared" si="7"/>
        <v>15.715</v>
      </c>
      <c r="DG16" s="32">
        <v>51</v>
      </c>
      <c r="DH16" s="44">
        <v>558.83000000000004</v>
      </c>
      <c r="DI16" s="45">
        <f t="shared" si="33"/>
        <v>10.957450980392158</v>
      </c>
      <c r="DJ16" s="44">
        <v>58.55</v>
      </c>
      <c r="DK16" s="171">
        <f t="shared" si="34"/>
        <v>1.1047169811320754</v>
      </c>
      <c r="DL16" s="219"/>
      <c r="DM16" s="144">
        <v>32.799999999999997</v>
      </c>
      <c r="DN16" s="44">
        <v>1060.73</v>
      </c>
      <c r="DO16" s="45">
        <f t="shared" si="35"/>
        <v>32.339329268292687</v>
      </c>
      <c r="DP16" s="44">
        <v>48</v>
      </c>
      <c r="DQ16" s="44">
        <v>538.51</v>
      </c>
      <c r="DR16" s="45">
        <f t="shared" si="36"/>
        <v>11.218958333333333</v>
      </c>
      <c r="DS16" s="44">
        <v>67.040000000000006</v>
      </c>
      <c r="DT16" s="171">
        <f t="shared" si="37"/>
        <v>0.82970297029702977</v>
      </c>
      <c r="DU16" s="219"/>
      <c r="DV16" s="144"/>
      <c r="DW16" s="44"/>
      <c r="DX16" s="45" t="e">
        <f t="shared" si="38"/>
        <v>#DIV/0!</v>
      </c>
      <c r="DY16" s="44"/>
      <c r="DZ16" s="44"/>
      <c r="EA16" s="45" t="e">
        <f t="shared" si="39"/>
        <v>#DIV/0!</v>
      </c>
      <c r="EB16" s="44"/>
      <c r="EC16" s="171" t="e">
        <f t="shared" si="40"/>
        <v>#DIV/0!</v>
      </c>
    </row>
    <row r="17" spans="1:133" ht="13.95" customHeight="1">
      <c r="A17" s="12">
        <v>12</v>
      </c>
      <c r="B17" s="144">
        <v>546</v>
      </c>
      <c r="C17" s="167">
        <v>12727.09</v>
      </c>
      <c r="D17" s="45">
        <f t="shared" si="8"/>
        <v>23.309688644688645</v>
      </c>
      <c r="E17" s="44">
        <v>539</v>
      </c>
      <c r="F17" s="44"/>
      <c r="G17" s="171">
        <f t="shared" si="9"/>
        <v>0</v>
      </c>
      <c r="H17" s="219"/>
      <c r="I17" s="144">
        <v>47</v>
      </c>
      <c r="J17" s="167">
        <v>2626.5341284156402</v>
      </c>
      <c r="K17" s="45">
        <f t="shared" si="10"/>
        <v>55.88370485990724</v>
      </c>
      <c r="L17" s="240">
        <v>280</v>
      </c>
      <c r="M17" s="167">
        <v>7849.2900045886799</v>
      </c>
      <c r="N17" s="45">
        <f t="shared" si="11"/>
        <v>28.033178587816714</v>
      </c>
      <c r="O17" s="44"/>
      <c r="P17" s="171">
        <f t="shared" si="12"/>
        <v>0</v>
      </c>
      <c r="Q17" s="219"/>
      <c r="R17" s="144">
        <v>36</v>
      </c>
      <c r="S17" s="44">
        <v>1370.03</v>
      </c>
      <c r="T17" s="45">
        <f t="shared" si="13"/>
        <v>38.05638888888889</v>
      </c>
      <c r="U17" s="219"/>
      <c r="V17" s="44">
        <v>181</v>
      </c>
      <c r="W17" s="44">
        <v>2130.79</v>
      </c>
      <c r="X17" s="45">
        <f t="shared" si="14"/>
        <v>11.772320441988951</v>
      </c>
      <c r="Y17" s="219"/>
      <c r="Z17" s="44">
        <v>14</v>
      </c>
      <c r="AA17" s="44">
        <v>348.76</v>
      </c>
      <c r="AB17" s="171">
        <f t="shared" si="15"/>
        <v>24.911428571428569</v>
      </c>
      <c r="AC17" s="219"/>
      <c r="AD17" s="144">
        <v>812</v>
      </c>
      <c r="AE17" s="44">
        <v>270.74</v>
      </c>
      <c r="AF17" s="141">
        <f t="shared" si="16"/>
        <v>33.342364532019708</v>
      </c>
      <c r="AG17" s="44">
        <v>1590</v>
      </c>
      <c r="AH17" s="44">
        <v>481.17</v>
      </c>
      <c r="AI17" s="141">
        <f t="shared" si="0"/>
        <v>30.262264150943395</v>
      </c>
      <c r="AJ17" s="44">
        <v>1350</v>
      </c>
      <c r="AK17" s="44">
        <v>492.17</v>
      </c>
      <c r="AL17" s="148">
        <f t="shared" si="1"/>
        <v>36.45703703703704</v>
      </c>
      <c r="AM17" s="219"/>
      <c r="AN17" s="144">
        <v>15.2</v>
      </c>
      <c r="AO17" s="248">
        <v>525.66399229429101</v>
      </c>
      <c r="AP17" s="45">
        <f t="shared" si="17"/>
        <v>34.583157387782308</v>
      </c>
      <c r="AQ17" s="140">
        <v>41.4</v>
      </c>
      <c r="AR17" s="249">
        <v>1744.62182238326</v>
      </c>
      <c r="AS17" s="171">
        <f t="shared" si="18"/>
        <v>42.140623729064252</v>
      </c>
      <c r="AT17" s="219"/>
      <c r="AU17" s="144">
        <v>26.6</v>
      </c>
      <c r="AV17" s="32">
        <v>1420.00713324618</v>
      </c>
      <c r="AW17" s="45">
        <f t="shared" si="2"/>
        <v>53.383726813766167</v>
      </c>
      <c r="AX17" s="32">
        <v>42.4</v>
      </c>
      <c r="AY17" s="253">
        <v>3099.2029960230798</v>
      </c>
      <c r="AZ17" s="171">
        <f t="shared" si="19"/>
        <v>73.094410283563207</v>
      </c>
      <c r="BA17" s="219"/>
      <c r="BB17" s="144">
        <v>6</v>
      </c>
      <c r="BC17" s="167">
        <v>269.08979946908698</v>
      </c>
      <c r="BD17" s="45">
        <f t="shared" si="3"/>
        <v>44.848299911514495</v>
      </c>
      <c r="BE17" s="44">
        <v>53</v>
      </c>
      <c r="BF17" s="167">
        <v>2624.56</v>
      </c>
      <c r="BG17" s="171">
        <f t="shared" si="20"/>
        <v>49.519999999999996</v>
      </c>
      <c r="BH17" s="219"/>
      <c r="BI17" s="44">
        <v>1415</v>
      </c>
      <c r="BJ17" s="248">
        <v>8690.6354376724594</v>
      </c>
      <c r="BK17" s="202">
        <f t="shared" si="21"/>
        <v>6.1417918287437878</v>
      </c>
      <c r="BL17" s="219"/>
      <c r="BM17" s="144">
        <v>32</v>
      </c>
      <c r="BN17" s="44">
        <v>347</v>
      </c>
      <c r="BO17" s="261">
        <f t="shared" si="22"/>
        <v>10.84375</v>
      </c>
      <c r="BP17" s="144">
        <v>23</v>
      </c>
      <c r="BQ17" s="44">
        <v>298</v>
      </c>
      <c r="BR17" s="171">
        <f t="shared" si="23"/>
        <v>12.956521739130435</v>
      </c>
      <c r="BS17" s="144">
        <v>1</v>
      </c>
      <c r="BT17" s="44">
        <v>15.24</v>
      </c>
      <c r="BU17" s="171">
        <f t="shared" si="24"/>
        <v>15.24</v>
      </c>
      <c r="BV17" s="144">
        <v>45</v>
      </c>
      <c r="BW17" s="44">
        <v>581</v>
      </c>
      <c r="BX17" s="171">
        <f t="shared" si="25"/>
        <v>12.911111111111111</v>
      </c>
      <c r="BY17" s="263">
        <v>15</v>
      </c>
      <c r="BZ17" s="256">
        <v>192</v>
      </c>
      <c r="CA17" s="171">
        <f t="shared" si="26"/>
        <v>12.8</v>
      </c>
      <c r="CB17" s="32">
        <v>29</v>
      </c>
      <c r="CC17" s="44">
        <v>384</v>
      </c>
      <c r="CD17" s="171">
        <f t="shared" si="27"/>
        <v>13.241379310344827</v>
      </c>
      <c r="CE17" s="219"/>
      <c r="CF17" s="32">
        <v>0</v>
      </c>
      <c r="CG17" s="32"/>
      <c r="CH17" s="208" t="e">
        <f t="shared" si="28"/>
        <v>#DIV/0!</v>
      </c>
      <c r="CI17" s="264">
        <v>0</v>
      </c>
      <c r="CJ17" s="265">
        <v>0</v>
      </c>
      <c r="CK17" s="208"/>
      <c r="CL17" s="32">
        <v>4</v>
      </c>
      <c r="CM17" s="44">
        <v>36.409999999999997</v>
      </c>
      <c r="CN17" s="45">
        <f t="shared" si="30"/>
        <v>9.1024999999999991</v>
      </c>
      <c r="CO17" s="44">
        <v>18.22</v>
      </c>
      <c r="CP17" s="171">
        <f t="shared" si="4"/>
        <v>4.5549999999999997</v>
      </c>
      <c r="CQ17" s="219"/>
      <c r="CR17" s="220"/>
      <c r="CS17" s="221"/>
      <c r="CT17" s="268" t="e">
        <f t="shared" si="31"/>
        <v>#DIV/0!</v>
      </c>
      <c r="CU17" s="44"/>
      <c r="CV17" s="179"/>
      <c r="CW17" s="45" t="e">
        <f t="shared" si="32"/>
        <v>#DIV/0!</v>
      </c>
      <c r="CX17" s="44"/>
      <c r="CY17" s="171" t="e">
        <f t="shared" si="5"/>
        <v>#DIV/0!</v>
      </c>
      <c r="CZ17" s="219"/>
      <c r="DA17" s="144">
        <v>0</v>
      </c>
      <c r="DB17" s="44"/>
      <c r="DC17" s="45" t="e">
        <f t="shared" si="6"/>
        <v>#DIV/0!</v>
      </c>
      <c r="DD17" s="32">
        <v>0</v>
      </c>
      <c r="DE17" s="44"/>
      <c r="DF17" s="45" t="e">
        <f t="shared" si="7"/>
        <v>#DIV/0!</v>
      </c>
      <c r="DG17" s="32">
        <v>0</v>
      </c>
      <c r="DH17" s="44"/>
      <c r="DI17" s="45" t="e">
        <f t="shared" si="33"/>
        <v>#DIV/0!</v>
      </c>
      <c r="DJ17" s="44"/>
      <c r="DK17" s="171" t="e">
        <f t="shared" si="34"/>
        <v>#DIV/0!</v>
      </c>
      <c r="DL17" s="219"/>
      <c r="DM17" s="144">
        <v>32</v>
      </c>
      <c r="DN17" s="44">
        <v>677.6</v>
      </c>
      <c r="DO17" s="45">
        <f t="shared" si="35"/>
        <v>21.175000000000001</v>
      </c>
      <c r="DP17" s="44">
        <v>48</v>
      </c>
      <c r="DQ17" s="44">
        <v>496.89</v>
      </c>
      <c r="DR17" s="45">
        <f t="shared" si="36"/>
        <v>10.351875</v>
      </c>
      <c r="DS17" s="44">
        <v>102.02</v>
      </c>
      <c r="DT17" s="171">
        <f t="shared" si="37"/>
        <v>1.27525</v>
      </c>
      <c r="DU17" s="219"/>
      <c r="DV17" s="144"/>
      <c r="DW17" s="44"/>
      <c r="DX17" s="45" t="e">
        <f t="shared" si="38"/>
        <v>#DIV/0!</v>
      </c>
      <c r="DY17" s="44"/>
      <c r="DZ17" s="44"/>
      <c r="EA17" s="45" t="e">
        <f t="shared" si="39"/>
        <v>#DIV/0!</v>
      </c>
      <c r="EB17" s="44"/>
      <c r="EC17" s="171" t="e">
        <f t="shared" si="40"/>
        <v>#DIV/0!</v>
      </c>
    </row>
    <row r="18" spans="1:133" ht="13.95" customHeight="1">
      <c r="A18" s="12">
        <v>13</v>
      </c>
      <c r="B18" s="144">
        <v>580.6</v>
      </c>
      <c r="C18" s="235">
        <v>13124.66</v>
      </c>
      <c r="D18" s="45">
        <f t="shared" si="8"/>
        <v>22.605339304168101</v>
      </c>
      <c r="E18" s="44">
        <v>541</v>
      </c>
      <c r="F18" s="44">
        <v>1456.73</v>
      </c>
      <c r="G18" s="171">
        <f t="shared" si="9"/>
        <v>2.6926617375231054</v>
      </c>
      <c r="H18" s="219"/>
      <c r="I18" s="144">
        <v>47</v>
      </c>
      <c r="J18" s="167">
        <v>2565.7527069439702</v>
      </c>
      <c r="K18" s="45">
        <f t="shared" si="10"/>
        <v>54.590483126467454</v>
      </c>
      <c r="L18" s="240">
        <v>282</v>
      </c>
      <c r="M18" s="167">
        <v>7850.69833645579</v>
      </c>
      <c r="N18" s="45">
        <f t="shared" si="11"/>
        <v>27.839355803034717</v>
      </c>
      <c r="O18" s="167">
        <v>2422.3471790097901</v>
      </c>
      <c r="P18" s="171">
        <f t="shared" si="12"/>
        <v>7.3627573830084803</v>
      </c>
      <c r="Q18" s="219"/>
      <c r="R18" s="144">
        <v>38.200000000000003</v>
      </c>
      <c r="S18" s="44">
        <v>2243.17</v>
      </c>
      <c r="T18" s="45">
        <f t="shared" si="13"/>
        <v>58.721727748691094</v>
      </c>
      <c r="U18" s="219"/>
      <c r="V18" s="44">
        <v>181</v>
      </c>
      <c r="W18" s="44">
        <v>1964.83</v>
      </c>
      <c r="X18" s="45">
        <f t="shared" si="14"/>
        <v>10.855414364640884</v>
      </c>
      <c r="Y18" s="219"/>
      <c r="Z18" s="44">
        <v>14</v>
      </c>
      <c r="AA18" s="44">
        <v>302.77</v>
      </c>
      <c r="AB18" s="171">
        <f t="shared" si="15"/>
        <v>21.626428571428569</v>
      </c>
      <c r="AC18" s="219"/>
      <c r="AD18" s="144">
        <v>812</v>
      </c>
      <c r="AE18" s="44">
        <v>294.31</v>
      </c>
      <c r="AF18" s="141">
        <f t="shared" si="16"/>
        <v>36.245073891625616</v>
      </c>
      <c r="AG18" s="44">
        <v>1590</v>
      </c>
      <c r="AH18" s="44">
        <v>518.54999999999995</v>
      </c>
      <c r="AI18" s="141">
        <f t="shared" si="0"/>
        <v>32.613207547169807</v>
      </c>
      <c r="AJ18" s="44">
        <v>1350</v>
      </c>
      <c r="AK18" s="44">
        <v>416.5</v>
      </c>
      <c r="AL18" s="148">
        <f t="shared" si="1"/>
        <v>30.851851851851851</v>
      </c>
      <c r="AM18" s="219"/>
      <c r="AN18" s="144">
        <v>14</v>
      </c>
      <c r="AO18" s="248">
        <v>673.98441049327096</v>
      </c>
      <c r="AP18" s="45">
        <f t="shared" si="17"/>
        <v>48.14174360666221</v>
      </c>
      <c r="AQ18" s="140">
        <v>40</v>
      </c>
      <c r="AR18" s="249">
        <v>2035.0254735491701</v>
      </c>
      <c r="AS18" s="171">
        <f t="shared" si="18"/>
        <v>50.87563683872925</v>
      </c>
      <c r="AT18" s="219"/>
      <c r="AU18" s="144">
        <v>23.2</v>
      </c>
      <c r="AV18" s="32">
        <v>1135.9925585605599</v>
      </c>
      <c r="AW18" s="45">
        <f t="shared" si="2"/>
        <v>48.965196489679307</v>
      </c>
      <c r="AX18" s="32">
        <v>42</v>
      </c>
      <c r="AY18" s="253">
        <v>2839.403451146</v>
      </c>
      <c r="AZ18" s="171">
        <f t="shared" si="19"/>
        <v>67.604844074904761</v>
      </c>
      <c r="BA18" s="219"/>
      <c r="BB18" s="144">
        <v>6</v>
      </c>
      <c r="BC18" s="44">
        <v>238.39241486119801</v>
      </c>
      <c r="BD18" s="45">
        <f t="shared" si="3"/>
        <v>39.732069143533003</v>
      </c>
      <c r="BE18" s="44">
        <v>53</v>
      </c>
      <c r="BF18" s="167">
        <v>2364.86</v>
      </c>
      <c r="BG18" s="171">
        <f t="shared" si="20"/>
        <v>44.620000000000005</v>
      </c>
      <c r="BH18" s="219"/>
      <c r="BI18" s="44">
        <v>1463</v>
      </c>
      <c r="BJ18" s="248">
        <v>9822.1866367335097</v>
      </c>
      <c r="BK18" s="202">
        <f t="shared" si="21"/>
        <v>6.7137297585328159</v>
      </c>
      <c r="BL18" s="219"/>
      <c r="BM18" s="144">
        <v>35</v>
      </c>
      <c r="BN18" s="44">
        <v>405</v>
      </c>
      <c r="BO18" s="261">
        <f t="shared" si="22"/>
        <v>11.571428571428571</v>
      </c>
      <c r="BP18" s="144">
        <v>18</v>
      </c>
      <c r="BQ18" s="44">
        <v>216</v>
      </c>
      <c r="BR18" s="171">
        <f t="shared" si="23"/>
        <v>12</v>
      </c>
      <c r="BS18" s="144">
        <v>2</v>
      </c>
      <c r="BT18" s="44">
        <v>28</v>
      </c>
      <c r="BU18" s="171">
        <f t="shared" si="24"/>
        <v>14</v>
      </c>
      <c r="BV18" s="144">
        <v>43</v>
      </c>
      <c r="BW18" s="44">
        <v>552</v>
      </c>
      <c r="BX18" s="171">
        <f t="shared" si="25"/>
        <v>12.837209302325581</v>
      </c>
      <c r="BY18" s="263">
        <v>10</v>
      </c>
      <c r="BZ18" s="256">
        <v>128.06</v>
      </c>
      <c r="CA18" s="171">
        <f t="shared" si="26"/>
        <v>12.806000000000001</v>
      </c>
      <c r="CB18" s="32">
        <v>20</v>
      </c>
      <c r="CC18" s="44">
        <v>220.37</v>
      </c>
      <c r="CD18" s="171">
        <f t="shared" si="27"/>
        <v>11.0185</v>
      </c>
      <c r="CE18" s="219"/>
      <c r="CF18" s="32">
        <v>0</v>
      </c>
      <c r="CG18" s="32"/>
      <c r="CH18" s="208" t="e">
        <f t="shared" si="28"/>
        <v>#DIV/0!</v>
      </c>
      <c r="CI18" s="264">
        <v>1</v>
      </c>
      <c r="CJ18" s="265">
        <v>15</v>
      </c>
      <c r="CK18" s="208">
        <f t="shared" si="29"/>
        <v>15</v>
      </c>
      <c r="CL18" s="32">
        <v>44</v>
      </c>
      <c r="CM18" s="44">
        <v>401.67</v>
      </c>
      <c r="CN18" s="45">
        <f t="shared" si="30"/>
        <v>9.1288636363636364</v>
      </c>
      <c r="CO18" s="44">
        <v>49.67</v>
      </c>
      <c r="CP18" s="171">
        <f t="shared" si="4"/>
        <v>1.1288636363636364</v>
      </c>
      <c r="CQ18" s="219"/>
      <c r="CR18" s="220"/>
      <c r="CS18" s="221"/>
      <c r="CT18" s="268" t="e">
        <f t="shared" si="31"/>
        <v>#DIV/0!</v>
      </c>
      <c r="CU18" s="44"/>
      <c r="CV18" s="179"/>
      <c r="CW18" s="45" t="e">
        <f t="shared" si="32"/>
        <v>#DIV/0!</v>
      </c>
      <c r="CX18" s="44"/>
      <c r="CY18" s="171" t="e">
        <f t="shared" si="5"/>
        <v>#DIV/0!</v>
      </c>
      <c r="CZ18" s="219"/>
      <c r="DA18" s="144">
        <v>0</v>
      </c>
      <c r="DB18" s="44"/>
      <c r="DC18" s="45" t="e">
        <f t="shared" si="6"/>
        <v>#DIV/0!</v>
      </c>
      <c r="DD18" s="32">
        <v>2</v>
      </c>
      <c r="DE18" s="44">
        <v>32.049999999999997</v>
      </c>
      <c r="DF18" s="45">
        <f t="shared" si="7"/>
        <v>16.024999999999999</v>
      </c>
      <c r="DG18" s="32">
        <v>50.4</v>
      </c>
      <c r="DH18" s="44">
        <v>569.17999999999995</v>
      </c>
      <c r="DI18" s="45">
        <f t="shared" si="33"/>
        <v>11.293253968253968</v>
      </c>
      <c r="DJ18" s="44">
        <v>47.05</v>
      </c>
      <c r="DK18" s="171">
        <f t="shared" si="34"/>
        <v>0.89790076335877855</v>
      </c>
      <c r="DL18" s="219"/>
      <c r="DM18" s="144">
        <v>32.799999999999997</v>
      </c>
      <c r="DN18" s="44">
        <v>872.69</v>
      </c>
      <c r="DO18" s="45">
        <f t="shared" si="35"/>
        <v>26.606402439024393</v>
      </c>
      <c r="DP18" s="44">
        <v>48</v>
      </c>
      <c r="DQ18" s="44">
        <v>495.35</v>
      </c>
      <c r="DR18" s="45">
        <f t="shared" si="36"/>
        <v>10.319791666666667</v>
      </c>
      <c r="DS18" s="44">
        <v>67.040000000000006</v>
      </c>
      <c r="DT18" s="171">
        <f t="shared" si="37"/>
        <v>0.82970297029702977</v>
      </c>
      <c r="DU18" s="219"/>
      <c r="DV18" s="144"/>
      <c r="DW18" s="44"/>
      <c r="DX18" s="45" t="e">
        <f t="shared" si="38"/>
        <v>#DIV/0!</v>
      </c>
      <c r="DY18" s="44"/>
      <c r="DZ18" s="44"/>
      <c r="EA18" s="45" t="e">
        <f t="shared" si="39"/>
        <v>#DIV/0!</v>
      </c>
      <c r="EB18" s="44"/>
      <c r="EC18" s="171" t="e">
        <f t="shared" si="40"/>
        <v>#DIV/0!</v>
      </c>
    </row>
    <row r="19" spans="1:133" ht="13.95" customHeight="1">
      <c r="A19" s="12">
        <v>14</v>
      </c>
      <c r="B19" s="144">
        <v>584.6</v>
      </c>
      <c r="C19" s="235">
        <v>12540.95</v>
      </c>
      <c r="D19" s="45">
        <f t="shared" si="8"/>
        <v>21.452189531303457</v>
      </c>
      <c r="E19" s="44">
        <v>545</v>
      </c>
      <c r="F19" s="44"/>
      <c r="G19" s="171">
        <f t="shared" si="9"/>
        <v>0</v>
      </c>
      <c r="H19" s="219"/>
      <c r="I19" s="144">
        <v>62</v>
      </c>
      <c r="J19" s="167">
        <v>2530.1828978971898</v>
      </c>
      <c r="K19" s="45">
        <f t="shared" si="10"/>
        <v>40.809401578986936</v>
      </c>
      <c r="L19" s="44">
        <v>280</v>
      </c>
      <c r="M19" s="167">
        <v>7802.5926669910496</v>
      </c>
      <c r="N19" s="45">
        <f t="shared" si="11"/>
        <v>27.866402382110891</v>
      </c>
      <c r="O19" s="241"/>
      <c r="P19" s="171">
        <f t="shared" si="12"/>
        <v>0</v>
      </c>
      <c r="Q19" s="219"/>
      <c r="R19" s="144">
        <v>54.2</v>
      </c>
      <c r="S19" s="44">
        <v>3251.73</v>
      </c>
      <c r="T19" s="45">
        <f t="shared" si="13"/>
        <v>59.995018450184496</v>
      </c>
      <c r="U19" s="219"/>
      <c r="V19" s="44">
        <v>181</v>
      </c>
      <c r="W19" s="44">
        <v>1954.26</v>
      </c>
      <c r="X19" s="45">
        <f t="shared" si="14"/>
        <v>10.797016574585635</v>
      </c>
      <c r="Y19" s="219"/>
      <c r="Z19" s="44">
        <v>13</v>
      </c>
      <c r="AA19" s="44">
        <v>366.12</v>
      </c>
      <c r="AB19" s="171">
        <f t="shared" si="15"/>
        <v>28.163076923076922</v>
      </c>
      <c r="AC19" s="219"/>
      <c r="AD19" s="144">
        <v>812</v>
      </c>
      <c r="AE19" s="44">
        <v>297.97000000000003</v>
      </c>
      <c r="AF19" s="141">
        <f t="shared" si="16"/>
        <v>36.695812807881779</v>
      </c>
      <c r="AG19" s="44">
        <v>1590</v>
      </c>
      <c r="AH19" s="44">
        <v>496.37</v>
      </c>
      <c r="AI19" s="141">
        <f t="shared" si="0"/>
        <v>31.218238993710688</v>
      </c>
      <c r="AJ19" s="44">
        <v>1350</v>
      </c>
      <c r="AK19" s="44">
        <v>491.05</v>
      </c>
      <c r="AL19" s="148">
        <f t="shared" si="1"/>
        <v>36.374074074074073</v>
      </c>
      <c r="AM19" s="219"/>
      <c r="AN19" s="144">
        <v>13.6</v>
      </c>
      <c r="AO19" s="248">
        <v>636.22897281792598</v>
      </c>
      <c r="AP19" s="45">
        <f t="shared" si="17"/>
        <v>46.781542118965149</v>
      </c>
      <c r="AQ19" s="140">
        <v>40.4</v>
      </c>
      <c r="AR19" s="249">
        <v>1986.09286336887</v>
      </c>
      <c r="AS19" s="171">
        <f t="shared" si="18"/>
        <v>49.160714439823515</v>
      </c>
      <c r="AT19" s="219"/>
      <c r="AU19" s="144">
        <v>22.8</v>
      </c>
      <c r="AV19" s="32">
        <v>782.45085092138902</v>
      </c>
      <c r="AW19" s="45">
        <f t="shared" si="2"/>
        <v>34.318019777253902</v>
      </c>
      <c r="AX19" s="32">
        <v>40.4</v>
      </c>
      <c r="AY19" s="253">
        <v>1576.96185893611</v>
      </c>
      <c r="AZ19" s="171">
        <f t="shared" si="19"/>
        <v>39.033709379606684</v>
      </c>
      <c r="BA19" s="219"/>
      <c r="BB19" s="144">
        <v>5</v>
      </c>
      <c r="BC19" s="44">
        <v>211.017516262567</v>
      </c>
      <c r="BD19" s="45">
        <f t="shared" si="3"/>
        <v>42.2035032525134</v>
      </c>
      <c r="BE19" s="44">
        <v>54</v>
      </c>
      <c r="BF19" s="167">
        <v>2631.92</v>
      </c>
      <c r="BG19" s="171">
        <f t="shared" si="20"/>
        <v>48.739259259259264</v>
      </c>
      <c r="BH19" s="219"/>
      <c r="BI19" s="44">
        <v>1580</v>
      </c>
      <c r="BJ19" s="256">
        <v>8791.1849876279102</v>
      </c>
      <c r="BK19" s="202">
        <f t="shared" si="21"/>
        <v>5.56404113141007</v>
      </c>
      <c r="BL19" s="219"/>
      <c r="BM19" s="144">
        <v>30</v>
      </c>
      <c r="BN19" s="44">
        <v>310</v>
      </c>
      <c r="BO19" s="261">
        <f t="shared" si="22"/>
        <v>10.333333333333334</v>
      </c>
      <c r="BP19" s="144">
        <v>23</v>
      </c>
      <c r="BQ19" s="44">
        <v>297</v>
      </c>
      <c r="BR19" s="171">
        <f t="shared" si="23"/>
        <v>12.913043478260869</v>
      </c>
      <c r="BS19" s="144">
        <v>1</v>
      </c>
      <c r="BT19" s="44">
        <v>12.76</v>
      </c>
      <c r="BU19" s="171">
        <f t="shared" si="24"/>
        <v>12.76</v>
      </c>
      <c r="BV19" s="144">
        <v>42</v>
      </c>
      <c r="BW19" s="44">
        <v>502</v>
      </c>
      <c r="BX19" s="171">
        <f t="shared" si="25"/>
        <v>11.952380952380953</v>
      </c>
      <c r="BY19" s="263">
        <v>10</v>
      </c>
      <c r="BZ19" s="256">
        <v>128.56</v>
      </c>
      <c r="CA19" s="171">
        <f t="shared" si="26"/>
        <v>12.856</v>
      </c>
      <c r="CB19" s="32">
        <v>20</v>
      </c>
      <c r="CC19" s="44">
        <v>241.51</v>
      </c>
      <c r="CD19" s="171">
        <f t="shared" si="27"/>
        <v>12.0755</v>
      </c>
      <c r="CE19" s="219"/>
      <c r="CF19" s="32">
        <v>13.2</v>
      </c>
      <c r="CG19" s="32">
        <v>9345.4500000000007</v>
      </c>
      <c r="CH19" s="208">
        <f t="shared" si="28"/>
        <v>707.98863636363649</v>
      </c>
      <c r="CI19" s="264">
        <v>2.6</v>
      </c>
      <c r="CJ19" s="265">
        <v>30</v>
      </c>
      <c r="CK19" s="208">
        <f t="shared" si="29"/>
        <v>11.538461538461538</v>
      </c>
      <c r="CL19" s="32">
        <v>44.8</v>
      </c>
      <c r="CM19" s="44">
        <v>375.25</v>
      </c>
      <c r="CN19" s="45">
        <f t="shared" si="30"/>
        <v>8.3761160714285712</v>
      </c>
      <c r="CO19" s="44">
        <v>52.91</v>
      </c>
      <c r="CP19" s="171">
        <f t="shared" si="4"/>
        <v>0.91224137931034477</v>
      </c>
      <c r="CQ19" s="219"/>
      <c r="CR19" s="220"/>
      <c r="CS19" s="221"/>
      <c r="CT19" s="268" t="e">
        <f t="shared" si="31"/>
        <v>#DIV/0!</v>
      </c>
      <c r="CU19" s="44"/>
      <c r="CV19" s="179"/>
      <c r="CW19" s="45" t="e">
        <f t="shared" si="32"/>
        <v>#DIV/0!</v>
      </c>
      <c r="CX19" s="44"/>
      <c r="CY19" s="171" t="e">
        <f t="shared" si="5"/>
        <v>#DIV/0!</v>
      </c>
      <c r="CZ19" s="219"/>
      <c r="DA19" s="144">
        <v>0</v>
      </c>
      <c r="DB19" s="44"/>
      <c r="DC19" s="45" t="e">
        <f t="shared" si="6"/>
        <v>#DIV/0!</v>
      </c>
      <c r="DD19" s="32">
        <v>2</v>
      </c>
      <c r="DE19" s="44">
        <v>32.21</v>
      </c>
      <c r="DF19" s="45">
        <f t="shared" si="7"/>
        <v>16.105</v>
      </c>
      <c r="DG19" s="32">
        <v>51</v>
      </c>
      <c r="DH19" s="44">
        <v>522.5</v>
      </c>
      <c r="DI19" s="45">
        <f t="shared" si="33"/>
        <v>10.245098039215685</v>
      </c>
      <c r="DJ19" s="44">
        <v>65.900000000000006</v>
      </c>
      <c r="DK19" s="171">
        <f t="shared" si="34"/>
        <v>1.2433962264150944</v>
      </c>
      <c r="DL19" s="219"/>
      <c r="DM19" s="144">
        <v>32.799999999999997</v>
      </c>
      <c r="DN19" s="44">
        <v>838.29</v>
      </c>
      <c r="DO19" s="45">
        <f t="shared" si="35"/>
        <v>25.557621951219513</v>
      </c>
      <c r="DP19" s="44">
        <v>48</v>
      </c>
      <c r="DQ19" s="44">
        <v>656.9</v>
      </c>
      <c r="DR19" s="45">
        <f t="shared" si="36"/>
        <v>13.685416666666667</v>
      </c>
      <c r="DS19" s="44">
        <v>67.040000000000006</v>
      </c>
      <c r="DT19" s="171">
        <f t="shared" si="37"/>
        <v>0.82970297029702977</v>
      </c>
      <c r="DU19" s="219"/>
      <c r="DV19" s="144"/>
      <c r="DW19" s="44"/>
      <c r="DX19" s="45" t="e">
        <f t="shared" si="38"/>
        <v>#DIV/0!</v>
      </c>
      <c r="DY19" s="44"/>
      <c r="DZ19" s="44"/>
      <c r="EA19" s="45" t="e">
        <f t="shared" si="39"/>
        <v>#DIV/0!</v>
      </c>
      <c r="EB19" s="44"/>
      <c r="EC19" s="171" t="e">
        <f t="shared" si="40"/>
        <v>#DIV/0!</v>
      </c>
    </row>
    <row r="20" spans="1:133" ht="13.95" customHeight="1">
      <c r="A20" s="12">
        <v>15</v>
      </c>
      <c r="B20" s="144">
        <v>585.79999999999995</v>
      </c>
      <c r="C20" s="235">
        <v>13665.28</v>
      </c>
      <c r="D20" s="45">
        <f t="shared" si="8"/>
        <v>23.327552065551387</v>
      </c>
      <c r="E20" s="44">
        <v>547</v>
      </c>
      <c r="F20" s="44">
        <v>439.41</v>
      </c>
      <c r="G20" s="171">
        <f t="shared" si="9"/>
        <v>0.80330895795246804</v>
      </c>
      <c r="H20" s="219"/>
      <c r="I20" s="144">
        <v>65</v>
      </c>
      <c r="J20" s="167">
        <v>2541.7244089327701</v>
      </c>
      <c r="K20" s="45">
        <f t="shared" si="10"/>
        <v>39.103452445119537</v>
      </c>
      <c r="L20" s="44">
        <v>301.2</v>
      </c>
      <c r="M20" s="167">
        <v>7845.9384358444504</v>
      </c>
      <c r="N20" s="45">
        <f t="shared" si="11"/>
        <v>26.048932389921816</v>
      </c>
      <c r="O20" s="44">
        <v>880.21758907412402</v>
      </c>
      <c r="P20" s="171">
        <f t="shared" si="12"/>
        <v>2.4036526189899621</v>
      </c>
      <c r="Q20" s="219"/>
      <c r="R20" s="144">
        <v>55.6</v>
      </c>
      <c r="S20" s="44">
        <v>2954.82</v>
      </c>
      <c r="T20" s="45">
        <f t="shared" si="13"/>
        <v>53.144244604316548</v>
      </c>
      <c r="U20" s="219"/>
      <c r="V20" s="44">
        <v>181</v>
      </c>
      <c r="W20" s="44">
        <v>2249.29</v>
      </c>
      <c r="X20" s="45">
        <f t="shared" si="14"/>
        <v>12.427016574585636</v>
      </c>
      <c r="Y20" s="219"/>
      <c r="Z20" s="44">
        <v>13</v>
      </c>
      <c r="AA20" s="44">
        <v>304.14999999999998</v>
      </c>
      <c r="AB20" s="171">
        <f t="shared" si="15"/>
        <v>23.396153846153844</v>
      </c>
      <c r="AC20" s="219"/>
      <c r="AD20" s="144">
        <v>812</v>
      </c>
      <c r="AE20" s="44">
        <v>307.12</v>
      </c>
      <c r="AF20" s="141">
        <f t="shared" si="16"/>
        <v>37.822660098522171</v>
      </c>
      <c r="AG20" s="44">
        <v>1590</v>
      </c>
      <c r="AH20" s="44">
        <v>494.94</v>
      </c>
      <c r="AI20" s="141">
        <f t="shared" si="0"/>
        <v>31.128301886792453</v>
      </c>
      <c r="AJ20" s="44">
        <v>1440</v>
      </c>
      <c r="AK20" s="44">
        <v>525.62</v>
      </c>
      <c r="AL20" s="148">
        <f t="shared" si="1"/>
        <v>36.50138888888889</v>
      </c>
      <c r="AM20" s="219"/>
      <c r="AN20" s="144">
        <v>14</v>
      </c>
      <c r="AO20" s="248">
        <v>630.01768067475098</v>
      </c>
      <c r="AP20" s="45">
        <f t="shared" si="17"/>
        <v>45.001262905339352</v>
      </c>
      <c r="AQ20" s="140">
        <v>41.2</v>
      </c>
      <c r="AR20" s="249">
        <v>1907.8822570102</v>
      </c>
      <c r="AS20" s="171">
        <f t="shared" si="18"/>
        <v>46.307821772092232</v>
      </c>
      <c r="AT20" s="219"/>
      <c r="AU20" s="144">
        <v>23.2</v>
      </c>
      <c r="AV20" s="32">
        <v>1168.48066861404</v>
      </c>
      <c r="AW20" s="45">
        <f t="shared" si="2"/>
        <v>50.365546060950003</v>
      </c>
      <c r="AX20" s="32">
        <v>39</v>
      </c>
      <c r="AY20" s="253">
        <v>1778.93128347376</v>
      </c>
      <c r="AZ20" s="171">
        <f t="shared" si="19"/>
        <v>45.61362265317333</v>
      </c>
      <c r="BA20" s="219"/>
      <c r="BB20" s="144">
        <v>6.6</v>
      </c>
      <c r="BC20" s="44">
        <v>292.539758318559</v>
      </c>
      <c r="BD20" s="45">
        <f t="shared" ref="BD20:BD36" si="41">+BC20/AU20</f>
        <v>12.609472341317199</v>
      </c>
      <c r="BE20" s="44">
        <v>50</v>
      </c>
      <c r="BF20" s="167">
        <v>2330.13</v>
      </c>
      <c r="BG20" s="171">
        <f t="shared" si="20"/>
        <v>46.602600000000002</v>
      </c>
      <c r="BH20" s="219"/>
      <c r="BI20" s="44">
        <v>1612</v>
      </c>
      <c r="BJ20" s="248">
        <v>9999.8193906356992</v>
      </c>
      <c r="BK20" s="202">
        <f t="shared" si="21"/>
        <v>6.2033619048608557</v>
      </c>
      <c r="BL20" s="219"/>
      <c r="BM20" s="144">
        <v>30</v>
      </c>
      <c r="BN20" s="44">
        <v>328</v>
      </c>
      <c r="BO20" s="261">
        <f t="shared" si="22"/>
        <v>10.933333333333334</v>
      </c>
      <c r="BP20" s="144">
        <v>20</v>
      </c>
      <c r="BQ20" s="44">
        <v>256</v>
      </c>
      <c r="BR20" s="171">
        <f t="shared" si="23"/>
        <v>12.8</v>
      </c>
      <c r="BS20" s="144">
        <v>2</v>
      </c>
      <c r="BT20" s="44">
        <v>29</v>
      </c>
      <c r="BU20" s="171">
        <f t="shared" si="24"/>
        <v>14.5</v>
      </c>
      <c r="BV20" s="144">
        <v>45</v>
      </c>
      <c r="BW20" s="44">
        <v>575</v>
      </c>
      <c r="BX20" s="171">
        <f t="shared" si="25"/>
        <v>12.777777777777779</v>
      </c>
      <c r="BY20" s="263">
        <v>9</v>
      </c>
      <c r="BZ20" s="256">
        <v>120</v>
      </c>
      <c r="CA20" s="171">
        <f t="shared" si="26"/>
        <v>13.333333333333334</v>
      </c>
      <c r="CB20" s="32">
        <v>20</v>
      </c>
      <c r="CC20" s="44">
        <v>222</v>
      </c>
      <c r="CD20" s="171">
        <f t="shared" si="27"/>
        <v>11.1</v>
      </c>
      <c r="CE20" s="219"/>
      <c r="CF20" s="32">
        <v>17.399999999999999</v>
      </c>
      <c r="CG20" s="32">
        <v>4996.68</v>
      </c>
      <c r="CH20" s="208">
        <f t="shared" ref="CH20:CH37" si="42">+CG20/CF20</f>
        <v>287.16551724137935</v>
      </c>
      <c r="CI20" s="264">
        <v>1.6</v>
      </c>
      <c r="CJ20" s="265">
        <v>24</v>
      </c>
      <c r="CK20" s="208">
        <f t="shared" si="29"/>
        <v>15</v>
      </c>
      <c r="CL20" s="32">
        <v>44.2</v>
      </c>
      <c r="CM20" s="44">
        <v>344.38</v>
      </c>
      <c r="CN20" s="45">
        <f t="shared" si="30"/>
        <v>7.7914027149321257</v>
      </c>
      <c r="CO20" s="44">
        <v>42.64</v>
      </c>
      <c r="CP20" s="171">
        <f t="shared" si="4"/>
        <v>0.69220779220779216</v>
      </c>
      <c r="CQ20" s="219"/>
      <c r="CR20" s="144"/>
      <c r="CS20" s="44"/>
      <c r="CT20" s="269" t="e">
        <f t="shared" si="31"/>
        <v>#DIV/0!</v>
      </c>
      <c r="CU20" s="44"/>
      <c r="CV20" s="179"/>
      <c r="CW20" s="45" t="e">
        <f t="shared" si="32"/>
        <v>#DIV/0!</v>
      </c>
      <c r="CX20" s="44"/>
      <c r="CY20" s="171" t="e">
        <f t="shared" si="5"/>
        <v>#DIV/0!</v>
      </c>
      <c r="CZ20" s="219"/>
      <c r="DA20" s="144">
        <v>74</v>
      </c>
      <c r="DB20" s="44">
        <v>1521.78</v>
      </c>
      <c r="DC20" s="45">
        <f t="shared" si="6"/>
        <v>20.564594594594595</v>
      </c>
      <c r="DD20" s="32">
        <v>2</v>
      </c>
      <c r="DE20" s="44">
        <v>32.21</v>
      </c>
      <c r="DF20" s="45">
        <f t="shared" si="7"/>
        <v>16.105</v>
      </c>
      <c r="DG20" s="32">
        <v>51</v>
      </c>
      <c r="DH20" s="44">
        <v>444.36</v>
      </c>
      <c r="DI20" s="45">
        <f t="shared" si="33"/>
        <v>8.7129411764705882</v>
      </c>
      <c r="DJ20" s="44">
        <v>90.9</v>
      </c>
      <c r="DK20" s="171">
        <f t="shared" si="34"/>
        <v>1.7150943396226417</v>
      </c>
      <c r="DL20" s="219"/>
      <c r="DM20" s="144">
        <v>32.799999999999997</v>
      </c>
      <c r="DN20" s="44">
        <v>832.01</v>
      </c>
      <c r="DO20" s="45">
        <f t="shared" si="35"/>
        <v>25.366158536585367</v>
      </c>
      <c r="DP20" s="44">
        <v>48</v>
      </c>
      <c r="DQ20" s="44">
        <v>387.36</v>
      </c>
      <c r="DR20" s="45">
        <f t="shared" si="36"/>
        <v>8.07</v>
      </c>
      <c r="DS20" s="44">
        <v>92.04</v>
      </c>
      <c r="DT20" s="171">
        <f t="shared" si="37"/>
        <v>1.1391089108910892</v>
      </c>
      <c r="DU20" s="219"/>
      <c r="DV20" s="144"/>
      <c r="DW20" s="44"/>
      <c r="DX20" s="45" t="e">
        <f t="shared" si="38"/>
        <v>#DIV/0!</v>
      </c>
      <c r="DY20" s="44"/>
      <c r="DZ20" s="44"/>
      <c r="EA20" s="45" t="e">
        <f t="shared" si="39"/>
        <v>#DIV/0!</v>
      </c>
      <c r="EB20" s="44"/>
      <c r="EC20" s="171" t="e">
        <f t="shared" si="40"/>
        <v>#DIV/0!</v>
      </c>
    </row>
    <row r="21" spans="1:133" ht="13.95" customHeight="1">
      <c r="A21" s="12">
        <v>16</v>
      </c>
      <c r="B21" s="144">
        <v>584.4</v>
      </c>
      <c r="C21" s="235">
        <v>13512.25</v>
      </c>
      <c r="D21" s="45">
        <f t="shared" si="8"/>
        <v>23.121577686516087</v>
      </c>
      <c r="E21" s="44">
        <v>546</v>
      </c>
      <c r="F21" s="44">
        <v>1379.38</v>
      </c>
      <c r="G21" s="171">
        <f t="shared" si="9"/>
        <v>2.5263369963369966</v>
      </c>
      <c r="H21" s="219"/>
      <c r="I21" s="144">
        <v>67.2</v>
      </c>
      <c r="J21" s="167">
        <v>2536.7592969183302</v>
      </c>
      <c r="K21" s="45">
        <f t="shared" si="10"/>
        <v>37.749394299379908</v>
      </c>
      <c r="L21" s="44">
        <v>287.60000000000002</v>
      </c>
      <c r="M21" s="167">
        <v>7851.6336337886896</v>
      </c>
      <c r="N21" s="45">
        <f t="shared" si="11"/>
        <v>27.300534192589321</v>
      </c>
      <c r="O21" s="44"/>
      <c r="P21" s="171">
        <f t="shared" si="12"/>
        <v>0</v>
      </c>
      <c r="Q21" s="219"/>
      <c r="R21" s="144">
        <v>54</v>
      </c>
      <c r="S21" s="44">
        <v>2373.0700000000002</v>
      </c>
      <c r="T21" s="45">
        <f t="shared" si="13"/>
        <v>43.945740740740746</v>
      </c>
      <c r="U21" s="219"/>
      <c r="V21" s="44">
        <v>182</v>
      </c>
      <c r="W21" s="44">
        <v>2202.4499999999998</v>
      </c>
      <c r="X21" s="45">
        <f t="shared" si="14"/>
        <v>12.101373626373626</v>
      </c>
      <c r="Y21" s="219"/>
      <c r="Z21" s="44">
        <v>13</v>
      </c>
      <c r="AA21" s="44">
        <v>349.54</v>
      </c>
      <c r="AB21" s="171">
        <f t="shared" si="15"/>
        <v>26.887692307692308</v>
      </c>
      <c r="AC21" s="219"/>
      <c r="AD21" s="144">
        <v>812</v>
      </c>
      <c r="AE21" s="44">
        <v>286.29000000000002</v>
      </c>
      <c r="AF21" s="141">
        <f t="shared" si="16"/>
        <v>35.25738916256158</v>
      </c>
      <c r="AG21" s="44">
        <v>1590</v>
      </c>
      <c r="AH21" s="44">
        <v>508.17</v>
      </c>
      <c r="AI21" s="141">
        <f t="shared" si="0"/>
        <v>31.960377358490565</v>
      </c>
      <c r="AJ21" s="44">
        <v>1440</v>
      </c>
      <c r="AK21" s="44">
        <v>432.68</v>
      </c>
      <c r="AL21" s="148">
        <f t="shared" si="1"/>
        <v>30.047222222222224</v>
      </c>
      <c r="AM21" s="219"/>
      <c r="AN21" s="144">
        <v>19.399999999999999</v>
      </c>
      <c r="AO21" s="248">
        <v>628.49214835092096</v>
      </c>
      <c r="AP21" s="45">
        <f t="shared" si="17"/>
        <v>32.396502492315513</v>
      </c>
      <c r="AQ21" s="140">
        <v>44.8</v>
      </c>
      <c r="AR21" s="249">
        <v>1916.11744089888</v>
      </c>
      <c r="AS21" s="171">
        <f t="shared" si="18"/>
        <v>42.770478591492861</v>
      </c>
      <c r="AT21" s="219"/>
      <c r="AU21" s="144">
        <v>27.4</v>
      </c>
      <c r="AV21" s="32">
        <v>1150.43036481012</v>
      </c>
      <c r="AW21" s="45">
        <f t="shared" si="2"/>
        <v>41.98650966460292</v>
      </c>
      <c r="AX21" s="32">
        <v>40.4</v>
      </c>
      <c r="AY21" s="253">
        <v>1675.5900727711401</v>
      </c>
      <c r="AZ21" s="171">
        <f t="shared" si="19"/>
        <v>41.475001801265847</v>
      </c>
      <c r="BA21" s="219"/>
      <c r="BB21" s="144">
        <v>6</v>
      </c>
      <c r="BC21" s="44">
        <v>237.13771288177699</v>
      </c>
      <c r="BD21" s="45">
        <f t="shared" si="41"/>
        <v>8.6546610540794529</v>
      </c>
      <c r="BE21" s="44">
        <v>52</v>
      </c>
      <c r="BF21" s="167">
        <v>2434.15</v>
      </c>
      <c r="BG21" s="171">
        <f t="shared" si="20"/>
        <v>46.810576923076923</v>
      </c>
      <c r="BH21" s="219"/>
      <c r="BI21" s="44">
        <v>1627</v>
      </c>
      <c r="BJ21" s="248">
        <v>10626.353223095601</v>
      </c>
      <c r="BK21" s="202">
        <f t="shared" si="21"/>
        <v>6.5312558224312234</v>
      </c>
      <c r="BL21" s="219"/>
      <c r="BM21" s="144">
        <v>28</v>
      </c>
      <c r="BN21" s="44">
        <v>297</v>
      </c>
      <c r="BO21" s="261">
        <f t="shared" si="22"/>
        <v>10.607142857142858</v>
      </c>
      <c r="BP21" s="144">
        <v>18</v>
      </c>
      <c r="BQ21" s="44">
        <v>203.53</v>
      </c>
      <c r="BR21" s="171">
        <f t="shared" si="23"/>
        <v>11.307222222222222</v>
      </c>
      <c r="BS21" s="144">
        <v>2</v>
      </c>
      <c r="BT21" s="44">
        <v>23</v>
      </c>
      <c r="BU21" s="171">
        <f t="shared" si="24"/>
        <v>11.5</v>
      </c>
      <c r="BV21" s="144">
        <v>42</v>
      </c>
      <c r="BW21" s="44">
        <v>533</v>
      </c>
      <c r="BX21" s="171">
        <f t="shared" si="25"/>
        <v>12.69047619047619</v>
      </c>
      <c r="BY21" s="263">
        <v>11</v>
      </c>
      <c r="BZ21" s="256">
        <v>141</v>
      </c>
      <c r="CA21" s="171">
        <f t="shared" si="26"/>
        <v>12.818181818181818</v>
      </c>
      <c r="CB21" s="32">
        <v>18</v>
      </c>
      <c r="CC21" s="44">
        <v>210</v>
      </c>
      <c r="CD21" s="171">
        <f t="shared" si="27"/>
        <v>11.666666666666666</v>
      </c>
      <c r="CE21" s="219"/>
      <c r="CF21" s="32">
        <v>10.4</v>
      </c>
      <c r="CG21" s="32">
        <v>2440.39</v>
      </c>
      <c r="CH21" s="208">
        <f t="shared" si="42"/>
        <v>234.65288461538461</v>
      </c>
      <c r="CI21" s="144">
        <v>2.6</v>
      </c>
      <c r="CJ21" s="207">
        <v>27</v>
      </c>
      <c r="CK21" s="208">
        <f t="shared" si="29"/>
        <v>10.384615384615385</v>
      </c>
      <c r="CL21" s="32">
        <v>45.6</v>
      </c>
      <c r="CM21" s="44">
        <v>335.46</v>
      </c>
      <c r="CN21" s="45">
        <f t="shared" si="30"/>
        <v>7.35657894736842</v>
      </c>
      <c r="CO21" s="44">
        <v>51.54</v>
      </c>
      <c r="CP21" s="171">
        <f t="shared" si="4"/>
        <v>0.92035714285714287</v>
      </c>
      <c r="CQ21" s="219"/>
      <c r="CR21" s="144"/>
      <c r="CS21" s="44"/>
      <c r="CT21" s="269" t="e">
        <f t="shared" si="31"/>
        <v>#DIV/0!</v>
      </c>
      <c r="CU21" s="44"/>
      <c r="CV21" s="179"/>
      <c r="CW21" s="45" t="e">
        <f t="shared" si="32"/>
        <v>#DIV/0!</v>
      </c>
      <c r="CX21" s="44"/>
      <c r="CY21" s="171" t="e">
        <f t="shared" si="5"/>
        <v>#DIV/0!</v>
      </c>
      <c r="CZ21" s="219"/>
      <c r="DA21" s="144">
        <v>74</v>
      </c>
      <c r="DB21" s="44">
        <v>202.06</v>
      </c>
      <c r="DC21" s="45">
        <f t="shared" si="6"/>
        <v>2.7305405405405407</v>
      </c>
      <c r="DD21" s="32">
        <v>2</v>
      </c>
      <c r="DE21" s="32">
        <v>30.53</v>
      </c>
      <c r="DF21" s="45">
        <f t="shared" si="7"/>
        <v>15.265000000000001</v>
      </c>
      <c r="DG21" s="32">
        <v>47.4</v>
      </c>
      <c r="DH21" s="44">
        <v>440.83</v>
      </c>
      <c r="DI21" s="45">
        <f t="shared" si="33"/>
        <v>9.3002109704641356</v>
      </c>
      <c r="DJ21" s="44">
        <v>90.9</v>
      </c>
      <c r="DK21" s="171">
        <f t="shared" si="34"/>
        <v>1.8400809716599191</v>
      </c>
      <c r="DL21" s="219"/>
      <c r="DM21" s="144">
        <v>32.799999999999997</v>
      </c>
      <c r="DN21" s="44">
        <v>860.57</v>
      </c>
      <c r="DO21" s="45">
        <f t="shared" si="35"/>
        <v>26.236890243902444</v>
      </c>
      <c r="DP21" s="44">
        <v>48</v>
      </c>
      <c r="DQ21" s="44">
        <v>424.95</v>
      </c>
      <c r="DR21" s="45">
        <f t="shared" si="36"/>
        <v>8.8531250000000004</v>
      </c>
      <c r="DS21" s="44">
        <v>98.04</v>
      </c>
      <c r="DT21" s="171">
        <f t="shared" si="37"/>
        <v>1.2133663366336636</v>
      </c>
      <c r="DU21" s="219"/>
      <c r="DV21" s="144"/>
      <c r="DW21" s="44"/>
      <c r="DX21" s="45" t="e">
        <f t="shared" si="38"/>
        <v>#DIV/0!</v>
      </c>
      <c r="DY21" s="44"/>
      <c r="DZ21" s="44"/>
      <c r="EA21" s="45" t="e">
        <f t="shared" si="39"/>
        <v>#DIV/0!</v>
      </c>
      <c r="EB21" s="44"/>
      <c r="EC21" s="171" t="e">
        <f t="shared" si="40"/>
        <v>#DIV/0!</v>
      </c>
    </row>
    <row r="22" spans="1:133" ht="13.95" customHeight="1">
      <c r="A22" s="12">
        <v>17</v>
      </c>
      <c r="B22" s="144">
        <v>587.4</v>
      </c>
      <c r="C22" s="235">
        <v>13308.51</v>
      </c>
      <c r="D22" s="45">
        <f t="shared" si="8"/>
        <v>22.656639427987745</v>
      </c>
      <c r="E22" s="44">
        <v>549</v>
      </c>
      <c r="F22" s="44">
        <v>3094.7</v>
      </c>
      <c r="G22" s="171">
        <f t="shared" si="9"/>
        <v>5.6369763205828773</v>
      </c>
      <c r="H22" s="219"/>
      <c r="I22" s="144">
        <v>63.8</v>
      </c>
      <c r="J22" s="167">
        <v>2582.35991779495</v>
      </c>
      <c r="K22" s="45">
        <f t="shared" si="10"/>
        <v>40.475860780485114</v>
      </c>
      <c r="L22" s="44">
        <v>295.60000000000002</v>
      </c>
      <c r="M22" s="167">
        <v>7849.87137304927</v>
      </c>
      <c r="N22" s="45">
        <f t="shared" si="11"/>
        <v>26.555721830342588</v>
      </c>
      <c r="O22" s="44"/>
      <c r="P22" s="171">
        <f t="shared" si="12"/>
        <v>0</v>
      </c>
      <c r="Q22" s="219"/>
      <c r="R22" s="144">
        <v>58</v>
      </c>
      <c r="S22" s="44">
        <v>1872.59</v>
      </c>
      <c r="T22" s="45">
        <f t="shared" si="13"/>
        <v>32.286034482758616</v>
      </c>
      <c r="U22" s="219"/>
      <c r="V22" s="44">
        <v>185</v>
      </c>
      <c r="W22" s="44">
        <v>2106.0100000000002</v>
      </c>
      <c r="X22" s="45">
        <f t="shared" si="14"/>
        <v>11.38383783783784</v>
      </c>
      <c r="Y22" s="219"/>
      <c r="Z22" s="44">
        <v>14</v>
      </c>
      <c r="AA22" s="44">
        <v>315.08</v>
      </c>
      <c r="AB22" s="171">
        <f t="shared" si="15"/>
        <v>22.505714285714284</v>
      </c>
      <c r="AC22" s="219"/>
      <c r="AD22" s="144">
        <v>812</v>
      </c>
      <c r="AE22" s="44">
        <v>294.3</v>
      </c>
      <c r="AF22" s="141">
        <f t="shared" si="16"/>
        <v>36.243842364532021</v>
      </c>
      <c r="AG22" s="44">
        <v>1961</v>
      </c>
      <c r="AH22" s="44">
        <v>597.6</v>
      </c>
      <c r="AI22" s="141">
        <f t="shared" si="0"/>
        <v>30.474247832738399</v>
      </c>
      <c r="AJ22" s="44">
        <v>1530</v>
      </c>
      <c r="AK22" s="44">
        <v>482.71</v>
      </c>
      <c r="AL22" s="148">
        <f t="shared" si="1"/>
        <v>31.549673202614375</v>
      </c>
      <c r="AM22" s="219"/>
      <c r="AN22" s="144">
        <v>22</v>
      </c>
      <c r="AO22" s="250">
        <v>682.597113108352</v>
      </c>
      <c r="AP22" s="45">
        <f t="shared" si="17"/>
        <v>31.02714150492509</v>
      </c>
      <c r="AQ22" s="140">
        <v>44</v>
      </c>
      <c r="AR22" s="249">
        <v>1842.43210826781</v>
      </c>
      <c r="AS22" s="171">
        <f t="shared" si="18"/>
        <v>41.873457006086589</v>
      </c>
      <c r="AT22" s="219"/>
      <c r="AU22" s="144">
        <v>24</v>
      </c>
      <c r="AV22" s="32">
        <v>971.48351702561001</v>
      </c>
      <c r="AW22" s="45">
        <f t="shared" si="2"/>
        <v>40.478479876067084</v>
      </c>
      <c r="AX22" s="32">
        <v>53.6</v>
      </c>
      <c r="AY22" s="253">
        <v>1560.4512082922699</v>
      </c>
      <c r="AZ22" s="171">
        <f t="shared" si="19"/>
        <v>29.112895677094588</v>
      </c>
      <c r="BA22" s="219"/>
      <c r="BB22" s="144">
        <v>6.6</v>
      </c>
      <c r="BC22" s="44">
        <v>292.08738697586699</v>
      </c>
      <c r="BD22" s="45">
        <f>+BC22/BB22</f>
        <v>44.255664693313186</v>
      </c>
      <c r="BE22" s="44">
        <v>52</v>
      </c>
      <c r="BF22" s="167">
        <v>2411.3000000000002</v>
      </c>
      <c r="BG22" s="171">
        <f t="shared" si="20"/>
        <v>46.371153846153852</v>
      </c>
      <c r="BH22" s="219"/>
      <c r="BI22" s="44">
        <v>1626</v>
      </c>
      <c r="BJ22" s="248">
        <v>10563.479022376499</v>
      </c>
      <c r="BK22" s="202">
        <f t="shared" si="21"/>
        <v>6.4966045648071953</v>
      </c>
      <c r="BL22" s="219"/>
      <c r="BM22" s="144">
        <v>32</v>
      </c>
      <c r="BN22" s="44">
        <v>379</v>
      </c>
      <c r="BO22" s="261">
        <f t="shared" si="22"/>
        <v>11.84375</v>
      </c>
      <c r="BP22" s="144">
        <v>22</v>
      </c>
      <c r="BQ22" s="44">
        <v>260</v>
      </c>
      <c r="BR22" s="171">
        <f t="shared" si="23"/>
        <v>11.818181818181818</v>
      </c>
      <c r="BS22" s="144">
        <v>1</v>
      </c>
      <c r="BT22" s="44">
        <v>13</v>
      </c>
      <c r="BU22" s="171">
        <f t="shared" si="24"/>
        <v>13</v>
      </c>
      <c r="BV22" s="144">
        <v>40</v>
      </c>
      <c r="BW22" s="44">
        <v>497</v>
      </c>
      <c r="BX22" s="171">
        <f t="shared" si="25"/>
        <v>12.425000000000001</v>
      </c>
      <c r="BY22" s="263">
        <v>11</v>
      </c>
      <c r="BZ22" s="256">
        <v>145</v>
      </c>
      <c r="CA22" s="171">
        <f t="shared" si="26"/>
        <v>13.181818181818182</v>
      </c>
      <c r="CB22" s="32">
        <v>20</v>
      </c>
      <c r="CC22" s="44">
        <v>262</v>
      </c>
      <c r="CD22" s="171">
        <f t="shared" si="27"/>
        <v>13.1</v>
      </c>
      <c r="CE22" s="219"/>
      <c r="CF22" s="32">
        <v>9.8000000000000007</v>
      </c>
      <c r="CG22" s="32">
        <v>2185.16</v>
      </c>
      <c r="CH22" s="208">
        <f t="shared" si="42"/>
        <v>222.97551020408162</v>
      </c>
      <c r="CI22" s="144">
        <v>2.6</v>
      </c>
      <c r="CJ22" s="32">
        <v>35</v>
      </c>
      <c r="CK22" s="208">
        <f t="shared" si="29"/>
        <v>13.461538461538462</v>
      </c>
      <c r="CL22" s="32">
        <v>45.6</v>
      </c>
      <c r="CM22" s="44">
        <v>355.73</v>
      </c>
      <c r="CN22" s="45">
        <f t="shared" si="30"/>
        <v>7.80109649122807</v>
      </c>
      <c r="CO22" s="44">
        <v>51.54</v>
      </c>
      <c r="CP22" s="171">
        <f t="shared" si="4"/>
        <v>0.93032490974729232</v>
      </c>
      <c r="CQ22" s="219"/>
      <c r="CR22" s="144"/>
      <c r="CS22" s="44"/>
      <c r="CT22" s="269" t="e">
        <f t="shared" si="31"/>
        <v>#DIV/0!</v>
      </c>
      <c r="CU22" s="44"/>
      <c r="CV22" s="179"/>
      <c r="CW22" s="45" t="e">
        <f t="shared" si="32"/>
        <v>#DIV/0!</v>
      </c>
      <c r="CX22" s="44"/>
      <c r="CY22" s="171" t="e">
        <f t="shared" si="5"/>
        <v>#DIV/0!</v>
      </c>
      <c r="CZ22" s="219"/>
      <c r="DA22" s="144">
        <v>74</v>
      </c>
      <c r="DB22" s="44">
        <v>404.07</v>
      </c>
      <c r="DC22" s="45">
        <f t="shared" si="6"/>
        <v>5.460405405405405</v>
      </c>
      <c r="DD22" s="32">
        <v>2</v>
      </c>
      <c r="DE22" s="32">
        <v>32.06</v>
      </c>
      <c r="DF22" s="45">
        <f t="shared" si="7"/>
        <v>16.03</v>
      </c>
      <c r="DG22" s="32">
        <v>51</v>
      </c>
      <c r="DH22" s="44">
        <v>545.12</v>
      </c>
      <c r="DI22" s="45">
        <f t="shared" si="33"/>
        <v>10.688627450980393</v>
      </c>
      <c r="DJ22" s="44">
        <v>86.25</v>
      </c>
      <c r="DK22" s="171">
        <f t="shared" si="34"/>
        <v>1.6273584905660377</v>
      </c>
      <c r="DL22" s="219"/>
      <c r="DM22" s="144">
        <v>32.799999999999997</v>
      </c>
      <c r="DN22" s="44">
        <v>843.16</v>
      </c>
      <c r="DO22" s="45">
        <f t="shared" si="35"/>
        <v>25.706097560975611</v>
      </c>
      <c r="DP22" s="44">
        <v>48</v>
      </c>
      <c r="DQ22" s="44">
        <v>553.70000000000005</v>
      </c>
      <c r="DR22" s="45">
        <f t="shared" si="36"/>
        <v>11.535416666666668</v>
      </c>
      <c r="DS22" s="44">
        <v>98.04</v>
      </c>
      <c r="DT22" s="171">
        <f t="shared" si="37"/>
        <v>1.2133663366336636</v>
      </c>
      <c r="DU22" s="219"/>
      <c r="DV22" s="144"/>
      <c r="DW22" s="44"/>
      <c r="DX22" s="45" t="e">
        <f t="shared" si="38"/>
        <v>#DIV/0!</v>
      </c>
      <c r="DY22" s="44"/>
      <c r="DZ22" s="44"/>
      <c r="EA22" s="45" t="e">
        <f t="shared" si="39"/>
        <v>#DIV/0!</v>
      </c>
      <c r="EB22" s="44"/>
      <c r="EC22" s="171" t="e">
        <f t="shared" si="40"/>
        <v>#DIV/0!</v>
      </c>
    </row>
    <row r="23" spans="1:133" ht="13.95" customHeight="1">
      <c r="A23" s="12">
        <v>18</v>
      </c>
      <c r="B23" s="144">
        <v>592</v>
      </c>
      <c r="C23" s="236">
        <v>13463.91</v>
      </c>
      <c r="D23" s="45">
        <f t="shared" si="8"/>
        <v>22.743091216216214</v>
      </c>
      <c r="E23" s="44">
        <v>548</v>
      </c>
      <c r="F23" s="44">
        <v>1341.77</v>
      </c>
      <c r="G23" s="171">
        <f t="shared" si="9"/>
        <v>2.448485401459854</v>
      </c>
      <c r="H23" s="219"/>
      <c r="I23" s="144">
        <v>62</v>
      </c>
      <c r="J23" s="167">
        <v>2556.01056848096</v>
      </c>
      <c r="K23" s="45">
        <f t="shared" si="10"/>
        <v>41.225976910983228</v>
      </c>
      <c r="L23" s="44">
        <v>281</v>
      </c>
      <c r="M23" s="167">
        <v>7810.4696486601897</v>
      </c>
      <c r="N23" s="45">
        <f t="shared" si="11"/>
        <v>27.795265653594981</v>
      </c>
      <c r="O23" s="44"/>
      <c r="P23" s="171">
        <f t="shared" si="12"/>
        <v>0</v>
      </c>
      <c r="Q23" s="219"/>
      <c r="R23" s="144">
        <v>50.4</v>
      </c>
      <c r="S23" s="44">
        <v>2084.15</v>
      </c>
      <c r="T23" s="45">
        <f t="shared" si="13"/>
        <v>41.352182539682545</v>
      </c>
      <c r="U23" s="219"/>
      <c r="V23" s="44">
        <v>193</v>
      </c>
      <c r="W23" s="44">
        <v>2209.15</v>
      </c>
      <c r="X23" s="45">
        <f t="shared" si="14"/>
        <v>11.446373056994819</v>
      </c>
      <c r="Y23" s="219"/>
      <c r="Z23" s="44">
        <v>14</v>
      </c>
      <c r="AA23" s="44">
        <v>334.84</v>
      </c>
      <c r="AB23" s="171">
        <f t="shared" si="15"/>
        <v>23.917142857142856</v>
      </c>
      <c r="AC23" s="219"/>
      <c r="AD23" s="144">
        <v>812</v>
      </c>
      <c r="AE23" s="44">
        <v>301.83</v>
      </c>
      <c r="AF23" s="141">
        <f t="shared" si="16"/>
        <v>37.171182266009851</v>
      </c>
      <c r="AG23" s="44">
        <v>1855</v>
      </c>
      <c r="AH23" s="44">
        <v>549.94000000000005</v>
      </c>
      <c r="AI23" s="141">
        <f t="shared" si="0"/>
        <v>29.646361185983832</v>
      </c>
      <c r="AJ23" s="44">
        <v>1440</v>
      </c>
      <c r="AK23" s="44">
        <v>442.19</v>
      </c>
      <c r="AL23" s="148">
        <f t="shared" si="1"/>
        <v>30.707638888888887</v>
      </c>
      <c r="AM23" s="219"/>
      <c r="AN23" s="144">
        <v>21.8</v>
      </c>
      <c r="AO23" s="250">
        <v>678.06188603098894</v>
      </c>
      <c r="AP23" s="45">
        <f t="shared" si="17"/>
        <v>31.103756239953622</v>
      </c>
      <c r="AQ23" s="140">
        <v>44</v>
      </c>
      <c r="AR23" s="249">
        <v>2185.7825256726901</v>
      </c>
      <c r="AS23" s="171">
        <f t="shared" si="18"/>
        <v>49.676875583470228</v>
      </c>
      <c r="AT23" s="219"/>
      <c r="AU23" s="144">
        <v>16</v>
      </c>
      <c r="AV23" s="32">
        <v>458.28965009515701</v>
      </c>
      <c r="AW23" s="45">
        <f t="shared" si="2"/>
        <v>28.643103130947313</v>
      </c>
      <c r="AX23" s="32">
        <v>43.6</v>
      </c>
      <c r="AY23" s="253">
        <v>1820.1944953684899</v>
      </c>
      <c r="AZ23" s="171">
        <f t="shared" si="19"/>
        <v>41.747580169002063</v>
      </c>
      <c r="BA23" s="219"/>
      <c r="BB23" s="144">
        <v>7.6</v>
      </c>
      <c r="BC23" s="44">
        <v>328</v>
      </c>
      <c r="BD23" s="45">
        <f t="shared" ref="BD23:BD26" si="43">+BC23/BB23</f>
        <v>43.15789473684211</v>
      </c>
      <c r="BE23" s="44">
        <v>51.8</v>
      </c>
      <c r="BF23" s="167">
        <v>2448.63</v>
      </c>
      <c r="BG23" s="171">
        <f t="shared" si="20"/>
        <v>47.270849420849423</v>
      </c>
      <c r="BH23" s="219"/>
      <c r="BI23" s="44">
        <v>1615</v>
      </c>
      <c r="BJ23" s="248">
        <v>10474.4371735279</v>
      </c>
      <c r="BK23" s="202">
        <f t="shared" si="21"/>
        <v>6.4857196120915788</v>
      </c>
      <c r="BL23" s="219"/>
      <c r="BM23" s="144">
        <v>32</v>
      </c>
      <c r="BN23" s="44">
        <v>367.18</v>
      </c>
      <c r="BO23" s="261">
        <f t="shared" si="22"/>
        <v>11.474375</v>
      </c>
      <c r="BP23" s="144">
        <v>22</v>
      </c>
      <c r="BQ23" s="44">
        <v>248</v>
      </c>
      <c r="BR23" s="171">
        <f t="shared" si="23"/>
        <v>11.272727272727273</v>
      </c>
      <c r="BS23" s="144">
        <v>2</v>
      </c>
      <c r="BT23" s="44">
        <v>27.35</v>
      </c>
      <c r="BU23" s="171">
        <f t="shared" si="24"/>
        <v>13.675000000000001</v>
      </c>
      <c r="BV23" s="144">
        <v>45</v>
      </c>
      <c r="BW23" s="44">
        <v>586</v>
      </c>
      <c r="BX23" s="171">
        <f t="shared" si="25"/>
        <v>13.022222222222222</v>
      </c>
      <c r="BY23" s="263">
        <v>10</v>
      </c>
      <c r="BZ23" s="256">
        <v>127</v>
      </c>
      <c r="CA23" s="171">
        <f t="shared" si="26"/>
        <v>12.7</v>
      </c>
      <c r="CB23" s="32">
        <v>21</v>
      </c>
      <c r="CC23" s="44">
        <v>269</v>
      </c>
      <c r="CD23" s="171">
        <f t="shared" si="27"/>
        <v>12.80952380952381</v>
      </c>
      <c r="CE23" s="219"/>
      <c r="CF23" s="32">
        <v>5.8</v>
      </c>
      <c r="CG23" s="32">
        <v>2379.2399999999998</v>
      </c>
      <c r="CH23" s="208">
        <f t="shared" si="42"/>
        <v>410.21379310344827</v>
      </c>
      <c r="CI23" s="144">
        <v>3</v>
      </c>
      <c r="CJ23" s="32">
        <v>40</v>
      </c>
      <c r="CK23" s="208">
        <f t="shared" si="29"/>
        <v>13.333333333333334</v>
      </c>
      <c r="CL23" s="32">
        <v>45.6</v>
      </c>
      <c r="CM23" s="44">
        <v>364.06</v>
      </c>
      <c r="CN23" s="45">
        <f t="shared" si="30"/>
        <v>7.9837719298245613</v>
      </c>
      <c r="CO23" s="44">
        <v>48.65</v>
      </c>
      <c r="CP23" s="171">
        <f t="shared" si="4"/>
        <v>0.94649805447470814</v>
      </c>
      <c r="CQ23" s="219"/>
      <c r="CR23" s="144"/>
      <c r="CS23" s="44"/>
      <c r="CT23" s="268" t="e">
        <f t="shared" si="31"/>
        <v>#DIV/0!</v>
      </c>
      <c r="CU23" s="44"/>
      <c r="CV23" s="179"/>
      <c r="CW23" s="45" t="e">
        <f t="shared" si="32"/>
        <v>#DIV/0!</v>
      </c>
      <c r="CX23" s="44"/>
      <c r="CY23" s="171" t="e">
        <f t="shared" si="5"/>
        <v>#DIV/0!</v>
      </c>
      <c r="CZ23" s="219"/>
      <c r="DA23" s="144">
        <v>0</v>
      </c>
      <c r="DB23" s="44"/>
      <c r="DC23" s="45" t="e">
        <f t="shared" si="6"/>
        <v>#DIV/0!</v>
      </c>
      <c r="DD23" s="32">
        <v>2</v>
      </c>
      <c r="DE23" s="32">
        <v>28.08</v>
      </c>
      <c r="DF23" s="45">
        <f t="shared" si="7"/>
        <v>14.04</v>
      </c>
      <c r="DG23" s="32">
        <v>51</v>
      </c>
      <c r="DH23" s="44">
        <v>530.91</v>
      </c>
      <c r="DI23" s="45">
        <f t="shared" si="33"/>
        <v>10.41</v>
      </c>
      <c r="DJ23" s="44">
        <v>90.9</v>
      </c>
      <c r="DK23" s="171">
        <f t="shared" si="34"/>
        <v>1.7150943396226417</v>
      </c>
      <c r="DL23" s="219"/>
      <c r="DM23" s="144">
        <v>28.8</v>
      </c>
      <c r="DN23" s="44">
        <v>930.22</v>
      </c>
      <c r="DO23" s="45">
        <f t="shared" si="35"/>
        <v>32.299305555555556</v>
      </c>
      <c r="DP23" s="44">
        <v>50</v>
      </c>
      <c r="DQ23" s="44">
        <v>513.1</v>
      </c>
      <c r="DR23" s="45">
        <f t="shared" si="36"/>
        <v>10.262</v>
      </c>
      <c r="DS23" s="44">
        <v>95.03</v>
      </c>
      <c r="DT23" s="171">
        <f t="shared" si="37"/>
        <v>1.2059644670050762</v>
      </c>
      <c r="DU23" s="219"/>
      <c r="DV23" s="144"/>
      <c r="DW23" s="44"/>
      <c r="DX23" s="45" t="e">
        <f t="shared" si="38"/>
        <v>#DIV/0!</v>
      </c>
      <c r="DY23" s="44"/>
      <c r="DZ23" s="44"/>
      <c r="EA23" s="45" t="e">
        <f t="shared" si="39"/>
        <v>#DIV/0!</v>
      </c>
      <c r="EB23" s="44"/>
      <c r="EC23" s="171" t="e">
        <f t="shared" si="40"/>
        <v>#DIV/0!</v>
      </c>
    </row>
    <row r="24" spans="1:133" ht="13.95" customHeight="1">
      <c r="A24" s="12">
        <v>19</v>
      </c>
      <c r="B24" s="144">
        <v>549</v>
      </c>
      <c r="C24" s="236">
        <v>13379.88</v>
      </c>
      <c r="D24" s="45">
        <f t="shared" si="8"/>
        <v>24.371366120218578</v>
      </c>
      <c r="E24" s="44">
        <v>542</v>
      </c>
      <c r="F24" s="44"/>
      <c r="G24" s="171">
        <f t="shared" si="9"/>
        <v>0</v>
      </c>
      <c r="H24" s="219"/>
      <c r="I24" s="144">
        <v>46</v>
      </c>
      <c r="J24" s="167">
        <v>2591.1770953446398</v>
      </c>
      <c r="K24" s="45">
        <f t="shared" si="10"/>
        <v>56.329936855318259</v>
      </c>
      <c r="L24" s="44">
        <v>287.8</v>
      </c>
      <c r="M24" s="167">
        <v>7799.9021486709298</v>
      </c>
      <c r="N24" s="45">
        <f t="shared" si="11"/>
        <v>27.101814276132487</v>
      </c>
      <c r="O24" s="44">
        <v>257.64359797889398</v>
      </c>
      <c r="P24" s="171">
        <f t="shared" si="12"/>
        <v>0.77185020365156976</v>
      </c>
      <c r="Q24" s="219"/>
      <c r="R24" s="144">
        <v>36</v>
      </c>
      <c r="S24" s="44">
        <v>1587.14</v>
      </c>
      <c r="T24" s="45">
        <f t="shared" si="13"/>
        <v>44.087222222222223</v>
      </c>
      <c r="U24" s="219"/>
      <c r="V24" s="44">
        <v>193</v>
      </c>
      <c r="W24" s="44">
        <v>2241.92</v>
      </c>
      <c r="X24" s="45">
        <f t="shared" si="14"/>
        <v>11.616165803108808</v>
      </c>
      <c r="Y24" s="219"/>
      <c r="Z24" s="44">
        <v>12</v>
      </c>
      <c r="AA24" s="44">
        <v>401.26</v>
      </c>
      <c r="AB24" s="171">
        <f t="shared" si="15"/>
        <v>33.438333333333333</v>
      </c>
      <c r="AC24" s="219"/>
      <c r="AD24" s="144">
        <v>812</v>
      </c>
      <c r="AE24" s="44">
        <v>281.31</v>
      </c>
      <c r="AF24" s="141">
        <f t="shared" si="16"/>
        <v>34.64408866995074</v>
      </c>
      <c r="AG24" s="44">
        <v>1855</v>
      </c>
      <c r="AH24" s="44">
        <v>559.11</v>
      </c>
      <c r="AI24" s="141">
        <f t="shared" si="0"/>
        <v>30.140700808625336</v>
      </c>
      <c r="AJ24" s="44">
        <v>1530</v>
      </c>
      <c r="AK24" s="44">
        <v>486.19</v>
      </c>
      <c r="AL24" s="148">
        <f t="shared" si="1"/>
        <v>31.777124183006535</v>
      </c>
      <c r="AM24" s="219"/>
      <c r="AN24" s="144">
        <v>15.2</v>
      </c>
      <c r="AO24" s="250">
        <v>683.43256942788196</v>
      </c>
      <c r="AP24" s="45">
        <f t="shared" si="17"/>
        <v>44.962669041308025</v>
      </c>
      <c r="AQ24" s="140">
        <v>44.8</v>
      </c>
      <c r="AR24" s="249">
        <v>2029.17247003139</v>
      </c>
      <c r="AS24" s="171">
        <f t="shared" si="18"/>
        <v>45.294028348914956</v>
      </c>
      <c r="AT24" s="219"/>
      <c r="AU24" s="144">
        <v>21</v>
      </c>
      <c r="AV24" s="32">
        <v>894.48675266957298</v>
      </c>
      <c r="AW24" s="45">
        <f t="shared" si="2"/>
        <v>42.594607269979669</v>
      </c>
      <c r="AX24" s="32">
        <v>43.2</v>
      </c>
      <c r="AY24" s="253">
        <v>1670.1361918299599</v>
      </c>
      <c r="AZ24" s="171">
        <f t="shared" si="19"/>
        <v>38.660559996063881</v>
      </c>
      <c r="BA24" s="219"/>
      <c r="BB24" s="144">
        <v>6.8</v>
      </c>
      <c r="BC24" s="44">
        <v>300.44336666287199</v>
      </c>
      <c r="BD24" s="45">
        <f t="shared" si="43"/>
        <v>44.182848038657646</v>
      </c>
      <c r="BE24" s="44">
        <v>53</v>
      </c>
      <c r="BF24" s="167">
        <v>2532.56</v>
      </c>
      <c r="BG24" s="171">
        <f t="shared" si="20"/>
        <v>47.784150943396227</v>
      </c>
      <c r="BH24" s="219"/>
      <c r="BI24" s="44">
        <v>1595</v>
      </c>
      <c r="BJ24" s="248">
        <v>9690.8808859029305</v>
      </c>
      <c r="BK24" s="202">
        <f t="shared" si="21"/>
        <v>6.0757873892808343</v>
      </c>
      <c r="BL24" s="219"/>
      <c r="BM24" s="144">
        <v>32</v>
      </c>
      <c r="BN24" s="44">
        <v>343</v>
      </c>
      <c r="BO24" s="261">
        <f t="shared" si="22"/>
        <v>10.71875</v>
      </c>
      <c r="BP24" s="144">
        <v>22</v>
      </c>
      <c r="BQ24" s="44">
        <v>272</v>
      </c>
      <c r="BR24" s="171">
        <f t="shared" si="23"/>
        <v>12.363636363636363</v>
      </c>
      <c r="BS24" s="144">
        <v>2</v>
      </c>
      <c r="BT24" s="44">
        <v>25</v>
      </c>
      <c r="BU24" s="171">
        <f t="shared" si="24"/>
        <v>12.5</v>
      </c>
      <c r="BV24" s="144">
        <v>45</v>
      </c>
      <c r="BW24" s="44">
        <v>567</v>
      </c>
      <c r="BX24" s="171">
        <f t="shared" si="25"/>
        <v>12.6</v>
      </c>
      <c r="BY24" s="263">
        <v>11</v>
      </c>
      <c r="BZ24" s="256">
        <v>146</v>
      </c>
      <c r="CA24" s="171">
        <f t="shared" si="26"/>
        <v>13.272727272727273</v>
      </c>
      <c r="CB24" s="32">
        <v>25</v>
      </c>
      <c r="CC24" s="44">
        <v>330</v>
      </c>
      <c r="CD24" s="171">
        <f t="shared" si="27"/>
        <v>13.2</v>
      </c>
      <c r="CE24" s="219"/>
      <c r="CF24" s="32">
        <v>7.4</v>
      </c>
      <c r="CG24" s="32">
        <v>3828.95</v>
      </c>
      <c r="CH24" s="208">
        <f t="shared" si="42"/>
        <v>517.42567567567562</v>
      </c>
      <c r="CI24" s="144">
        <v>0</v>
      </c>
      <c r="CJ24" s="32">
        <v>0</v>
      </c>
      <c r="CK24" s="208"/>
      <c r="CL24" s="32">
        <v>24.8</v>
      </c>
      <c r="CM24" s="44">
        <v>229.91</v>
      </c>
      <c r="CN24" s="45">
        <f t="shared" si="30"/>
        <v>9.2705645161290313</v>
      </c>
      <c r="CO24" s="44">
        <v>30.14</v>
      </c>
      <c r="CP24" s="171">
        <f t="shared" si="4"/>
        <v>0.93602484472049685</v>
      </c>
      <c r="CQ24" s="219"/>
      <c r="CR24" s="144"/>
      <c r="CS24" s="44"/>
      <c r="CT24" s="268" t="e">
        <f t="shared" si="31"/>
        <v>#DIV/0!</v>
      </c>
      <c r="CU24" s="44"/>
      <c r="CV24" s="179"/>
      <c r="CW24" s="45" t="e">
        <f t="shared" si="32"/>
        <v>#DIV/0!</v>
      </c>
      <c r="CX24" s="44"/>
      <c r="CY24" s="171" t="e">
        <f t="shared" si="5"/>
        <v>#DIV/0!</v>
      </c>
      <c r="CZ24" s="219"/>
      <c r="DA24" s="144">
        <v>0</v>
      </c>
      <c r="DB24" s="44"/>
      <c r="DC24" s="45" t="e">
        <f t="shared" si="6"/>
        <v>#DIV/0!</v>
      </c>
      <c r="DD24" s="32">
        <v>0</v>
      </c>
      <c r="DE24" s="32"/>
      <c r="DF24" s="45" t="e">
        <f t="shared" si="7"/>
        <v>#DIV/0!</v>
      </c>
      <c r="DG24" s="32">
        <v>0</v>
      </c>
      <c r="DH24" s="44"/>
      <c r="DI24" s="45" t="e">
        <f t="shared" si="33"/>
        <v>#DIV/0!</v>
      </c>
      <c r="DJ24" s="44"/>
      <c r="DK24" s="171" t="e">
        <f t="shared" si="34"/>
        <v>#DIV/0!</v>
      </c>
      <c r="DL24" s="219"/>
      <c r="DM24" s="144">
        <v>25</v>
      </c>
      <c r="DN24" s="44">
        <v>965.03</v>
      </c>
      <c r="DO24" s="45">
        <f t="shared" si="35"/>
        <v>38.601199999999999</v>
      </c>
      <c r="DP24" s="44">
        <v>25</v>
      </c>
      <c r="DQ24" s="44">
        <v>278.45999999999998</v>
      </c>
      <c r="DR24" s="45">
        <f t="shared" si="36"/>
        <v>11.138399999999999</v>
      </c>
      <c r="DS24" s="44">
        <v>80.94</v>
      </c>
      <c r="DT24" s="171">
        <f t="shared" si="37"/>
        <v>1.6188</v>
      </c>
      <c r="DU24" s="219"/>
      <c r="DV24" s="144"/>
      <c r="DW24" s="44"/>
      <c r="DX24" s="45" t="e">
        <f t="shared" si="38"/>
        <v>#DIV/0!</v>
      </c>
      <c r="DY24" s="44"/>
      <c r="DZ24" s="44"/>
      <c r="EA24" s="45" t="e">
        <f t="shared" si="39"/>
        <v>#DIV/0!</v>
      </c>
      <c r="EB24" s="44"/>
      <c r="EC24" s="171" t="e">
        <f t="shared" si="40"/>
        <v>#DIV/0!</v>
      </c>
    </row>
    <row r="25" spans="1:133" ht="13.95" customHeight="1">
      <c r="A25" s="12">
        <v>20</v>
      </c>
      <c r="B25" s="144">
        <v>596.4</v>
      </c>
      <c r="C25" s="167">
        <v>13221.03</v>
      </c>
      <c r="D25" s="45">
        <f t="shared" si="8"/>
        <v>22.168058350100605</v>
      </c>
      <c r="E25" s="44">
        <v>558</v>
      </c>
      <c r="F25" s="44">
        <v>267.2</v>
      </c>
      <c r="G25" s="171">
        <f t="shared" si="9"/>
        <v>0.47885304659498207</v>
      </c>
      <c r="H25" s="219"/>
      <c r="I25" s="144">
        <v>48</v>
      </c>
      <c r="J25" s="167">
        <v>2548.64126753144</v>
      </c>
      <c r="K25" s="45">
        <f t="shared" si="10"/>
        <v>53.096693073571664</v>
      </c>
      <c r="L25" s="44">
        <v>280</v>
      </c>
      <c r="M25" s="167">
        <v>7803.9945935522401</v>
      </c>
      <c r="N25" s="45">
        <f t="shared" si="11"/>
        <v>27.871409262686573</v>
      </c>
      <c r="O25" s="44">
        <v>2324.7359210651598</v>
      </c>
      <c r="P25" s="171">
        <f t="shared" si="12"/>
        <v>7.0876095154425602</v>
      </c>
      <c r="Q25" s="219"/>
      <c r="R25" s="144">
        <v>38.200000000000003</v>
      </c>
      <c r="S25" s="44">
        <v>2091.9899999999998</v>
      </c>
      <c r="T25" s="45">
        <f t="shared" si="13"/>
        <v>54.764136125654439</v>
      </c>
      <c r="U25" s="219"/>
      <c r="V25" s="44">
        <v>193</v>
      </c>
      <c r="W25" s="44">
        <v>2166.11</v>
      </c>
      <c r="X25" s="45">
        <f t="shared" si="14"/>
        <v>11.22336787564767</v>
      </c>
      <c r="Y25" s="219"/>
      <c r="Z25" s="44">
        <v>14</v>
      </c>
      <c r="AA25" s="44">
        <v>350.24</v>
      </c>
      <c r="AB25" s="171">
        <f t="shared" si="15"/>
        <v>25.017142857142858</v>
      </c>
      <c r="AC25" s="219"/>
      <c r="AD25" s="144">
        <v>812</v>
      </c>
      <c r="AE25" s="44">
        <v>313.10000000000002</v>
      </c>
      <c r="AF25" s="141">
        <f t="shared" si="16"/>
        <v>38.559113300492612</v>
      </c>
      <c r="AG25" s="44">
        <v>1961</v>
      </c>
      <c r="AH25" s="44">
        <v>588.47</v>
      </c>
      <c r="AI25" s="141">
        <f t="shared" si="0"/>
        <v>30.008669046404897</v>
      </c>
      <c r="AJ25" s="44">
        <v>1350</v>
      </c>
      <c r="AK25" s="44">
        <v>458.71</v>
      </c>
      <c r="AL25" s="148">
        <f t="shared" si="1"/>
        <v>33.97851851851852</v>
      </c>
      <c r="AM25" s="219"/>
      <c r="AN25" s="144">
        <v>16</v>
      </c>
      <c r="AO25" s="250">
        <v>681.604315178614</v>
      </c>
      <c r="AP25" s="45">
        <f t="shared" si="17"/>
        <v>42.600269698663375</v>
      </c>
      <c r="AQ25" s="140">
        <v>44</v>
      </c>
      <c r="AR25" s="249">
        <v>1941.72177195161</v>
      </c>
      <c r="AS25" s="171">
        <f t="shared" si="18"/>
        <v>44.1300402716275</v>
      </c>
      <c r="AT25" s="219"/>
      <c r="AU25" s="144">
        <v>14.4</v>
      </c>
      <c r="AV25" s="32">
        <v>846.87254946734697</v>
      </c>
      <c r="AW25" s="45">
        <f t="shared" si="2"/>
        <v>58.810593713010206</v>
      </c>
      <c r="AX25" s="32">
        <v>44.6</v>
      </c>
      <c r="AY25" s="32">
        <v>1544.45907411187</v>
      </c>
      <c r="AZ25" s="171">
        <f t="shared" si="19"/>
        <v>34.629127222239234</v>
      </c>
      <c r="BA25" s="219"/>
      <c r="BB25" s="144">
        <v>11.6</v>
      </c>
      <c r="BC25" s="44">
        <v>477.003842175925</v>
      </c>
      <c r="BD25" s="45">
        <f t="shared" si="43"/>
        <v>41.121020877234912</v>
      </c>
      <c r="BE25" s="44">
        <v>55</v>
      </c>
      <c r="BF25" s="167">
        <v>2592.6</v>
      </c>
      <c r="BG25" s="171">
        <f t="shared" si="20"/>
        <v>47.138181818181813</v>
      </c>
      <c r="BH25" s="219"/>
      <c r="BI25" s="44">
        <v>1594</v>
      </c>
      <c r="BJ25" s="248">
        <v>9142.3179896491692</v>
      </c>
      <c r="BK25" s="202">
        <f t="shared" si="21"/>
        <v>5.7354567061789012</v>
      </c>
      <c r="BL25" s="219"/>
      <c r="BM25" s="144">
        <v>30</v>
      </c>
      <c r="BN25" s="44">
        <v>330</v>
      </c>
      <c r="BO25" s="261">
        <f t="shared" si="22"/>
        <v>11</v>
      </c>
      <c r="BP25" s="144">
        <v>24</v>
      </c>
      <c r="BQ25" s="44">
        <v>272</v>
      </c>
      <c r="BR25" s="171">
        <f t="shared" si="23"/>
        <v>11.333333333333334</v>
      </c>
      <c r="BS25" s="144">
        <v>2</v>
      </c>
      <c r="BT25" s="44">
        <v>28</v>
      </c>
      <c r="BU25" s="171">
        <f t="shared" si="24"/>
        <v>14</v>
      </c>
      <c r="BV25" s="144">
        <v>43</v>
      </c>
      <c r="BW25" s="44">
        <v>557</v>
      </c>
      <c r="BX25" s="171">
        <f t="shared" si="25"/>
        <v>12.953488372093023</v>
      </c>
      <c r="BY25" s="263">
        <v>11</v>
      </c>
      <c r="BZ25" s="256">
        <v>140</v>
      </c>
      <c r="CA25" s="171">
        <f t="shared" si="26"/>
        <v>12.727272727272727</v>
      </c>
      <c r="CB25" s="32">
        <v>22</v>
      </c>
      <c r="CC25" s="44">
        <v>280</v>
      </c>
      <c r="CD25" s="171">
        <f t="shared" si="27"/>
        <v>12.727272727272727</v>
      </c>
      <c r="CE25" s="144"/>
      <c r="CF25" s="32">
        <v>8.6</v>
      </c>
      <c r="CG25" s="32">
        <v>2856.81</v>
      </c>
      <c r="CH25" s="208">
        <f t="shared" si="42"/>
        <v>332.18720930232558</v>
      </c>
      <c r="CI25" s="32">
        <v>1</v>
      </c>
      <c r="CJ25" s="32">
        <v>13</v>
      </c>
      <c r="CK25" s="208">
        <f t="shared" si="29"/>
        <v>13</v>
      </c>
      <c r="CL25" s="32">
        <v>33.799999999999997</v>
      </c>
      <c r="CM25" s="44">
        <v>287.08999999999997</v>
      </c>
      <c r="CN25" s="45">
        <f t="shared" si="30"/>
        <v>8.4937869822485208</v>
      </c>
      <c r="CO25" s="210">
        <v>36.64</v>
      </c>
      <c r="CP25" s="171">
        <f t="shared" si="4"/>
        <v>0.86415094339622645</v>
      </c>
      <c r="CQ25" s="219"/>
      <c r="CR25" s="144"/>
      <c r="CS25" s="44"/>
      <c r="CT25" s="268" t="e">
        <f t="shared" si="31"/>
        <v>#DIV/0!</v>
      </c>
      <c r="CU25" s="44"/>
      <c r="CV25" s="179"/>
      <c r="CW25" s="45" t="e">
        <f t="shared" si="32"/>
        <v>#DIV/0!</v>
      </c>
      <c r="CX25" s="44"/>
      <c r="CY25" s="171" t="e">
        <f t="shared" si="5"/>
        <v>#DIV/0!</v>
      </c>
      <c r="CZ25" s="219"/>
      <c r="DA25" s="144">
        <v>0</v>
      </c>
      <c r="DB25" s="44"/>
      <c r="DC25" s="45" t="e">
        <f t="shared" si="6"/>
        <v>#DIV/0!</v>
      </c>
      <c r="DD25" s="32">
        <v>1.6</v>
      </c>
      <c r="DE25" s="32">
        <v>33.69</v>
      </c>
      <c r="DF25" s="45">
        <f t="shared" si="7"/>
        <v>21.056249999999999</v>
      </c>
      <c r="DG25" s="32">
        <v>50.4</v>
      </c>
      <c r="DH25" s="44">
        <v>529.72</v>
      </c>
      <c r="DI25" s="45">
        <f t="shared" si="33"/>
        <v>10.510317460317461</v>
      </c>
      <c r="DJ25" s="44">
        <v>120.4</v>
      </c>
      <c r="DK25" s="171">
        <f t="shared" si="34"/>
        <v>2.3153846153846156</v>
      </c>
      <c r="DL25" s="219"/>
      <c r="DM25" s="144">
        <v>28</v>
      </c>
      <c r="DN25" s="44">
        <v>795.18</v>
      </c>
      <c r="DO25" s="45">
        <f t="shared" si="35"/>
        <v>28.399285714285714</v>
      </c>
      <c r="DP25" s="44">
        <v>50</v>
      </c>
      <c r="DQ25" s="44">
        <v>519.58000000000004</v>
      </c>
      <c r="DR25" s="45">
        <f t="shared" si="36"/>
        <v>10.3916</v>
      </c>
      <c r="DS25" s="44">
        <v>77.19</v>
      </c>
      <c r="DT25" s="171">
        <f t="shared" si="37"/>
        <v>0.98961538461538456</v>
      </c>
      <c r="DU25" s="219"/>
      <c r="DV25" s="144"/>
      <c r="DW25" s="44"/>
      <c r="DX25" s="45" t="e">
        <f t="shared" si="38"/>
        <v>#DIV/0!</v>
      </c>
      <c r="DY25" s="44"/>
      <c r="DZ25" s="44"/>
      <c r="EA25" s="45" t="e">
        <f t="shared" si="39"/>
        <v>#DIV/0!</v>
      </c>
      <c r="EB25" s="44"/>
      <c r="EC25" s="171" t="e">
        <f t="shared" si="40"/>
        <v>#DIV/0!</v>
      </c>
    </row>
    <row r="26" spans="1:133" ht="13.95" customHeight="1">
      <c r="A26" s="12">
        <v>21</v>
      </c>
      <c r="B26" s="144">
        <v>609.4</v>
      </c>
      <c r="C26" s="167">
        <v>13473.39</v>
      </c>
      <c r="D26" s="45">
        <f t="shared" si="8"/>
        <v>22.109271414506072</v>
      </c>
      <c r="E26" s="44">
        <v>571</v>
      </c>
      <c r="F26" s="44">
        <v>1369.34</v>
      </c>
      <c r="G26" s="171">
        <f t="shared" si="9"/>
        <v>2.3981436077057792</v>
      </c>
      <c r="H26" s="219"/>
      <c r="I26" s="144">
        <v>62.8</v>
      </c>
      <c r="J26" s="167">
        <v>2605.3684496154301</v>
      </c>
      <c r="K26" s="45">
        <f t="shared" si="10"/>
        <v>41.48675875183806</v>
      </c>
      <c r="L26" s="44">
        <v>280</v>
      </c>
      <c r="M26" s="167">
        <v>7791.6603667084501</v>
      </c>
      <c r="N26" s="45">
        <f t="shared" si="11"/>
        <v>27.827358452530177</v>
      </c>
      <c r="O26" s="44"/>
      <c r="P26" s="171">
        <f t="shared" si="12"/>
        <v>0</v>
      </c>
      <c r="Q26" s="219"/>
      <c r="R26" s="144">
        <v>53.4</v>
      </c>
      <c r="S26" s="44">
        <v>3039.03</v>
      </c>
      <c r="T26" s="45">
        <f t="shared" si="13"/>
        <v>56.910674157303376</v>
      </c>
      <c r="U26" s="219"/>
      <c r="V26" s="44">
        <v>195</v>
      </c>
      <c r="W26" s="44">
        <v>2188.52</v>
      </c>
      <c r="X26" s="45">
        <f t="shared" si="14"/>
        <v>11.223179487179488</v>
      </c>
      <c r="Y26" s="219"/>
      <c r="Z26" s="44">
        <v>14</v>
      </c>
      <c r="AA26" s="44">
        <v>387.8</v>
      </c>
      <c r="AB26" s="171">
        <f t="shared" si="15"/>
        <v>27.7</v>
      </c>
      <c r="AC26" s="219"/>
      <c r="AD26" s="144">
        <v>812</v>
      </c>
      <c r="AE26" s="44">
        <v>309.88</v>
      </c>
      <c r="AF26" s="141">
        <f t="shared" si="16"/>
        <v>38.162561576354683</v>
      </c>
      <c r="AG26" s="44">
        <v>1802</v>
      </c>
      <c r="AH26" s="44">
        <v>521.69000000000005</v>
      </c>
      <c r="AI26" s="141">
        <f t="shared" si="0"/>
        <v>28.950610432852393</v>
      </c>
      <c r="AJ26" s="44">
        <v>1530</v>
      </c>
      <c r="AK26" s="44">
        <v>461.82</v>
      </c>
      <c r="AL26" s="148">
        <f t="shared" si="1"/>
        <v>30.184313725490199</v>
      </c>
      <c r="AM26" s="219"/>
      <c r="AN26" s="144">
        <v>17.8</v>
      </c>
      <c r="AO26" s="44">
        <v>770.29366841515798</v>
      </c>
      <c r="AP26" s="45">
        <f t="shared" si="17"/>
        <v>43.274925191862806</v>
      </c>
      <c r="AQ26" s="140">
        <v>44</v>
      </c>
      <c r="AR26" s="249">
        <v>2097.0798252640798</v>
      </c>
      <c r="AS26" s="171">
        <f t="shared" si="18"/>
        <v>47.66090511963818</v>
      </c>
      <c r="AT26" s="219"/>
      <c r="AU26" s="144">
        <v>21.2</v>
      </c>
      <c r="AV26" s="32">
        <v>934.23162188143897</v>
      </c>
      <c r="AW26" s="45">
        <f t="shared" si="2"/>
        <v>44.067529334030141</v>
      </c>
      <c r="AX26" s="32">
        <v>41.8</v>
      </c>
      <c r="AY26" s="32">
        <v>1742.2470856007401</v>
      </c>
      <c r="AZ26" s="171">
        <f t="shared" si="19"/>
        <v>41.680552287099047</v>
      </c>
      <c r="BA26" s="219"/>
      <c r="BB26" s="144">
        <v>7.2</v>
      </c>
      <c r="BC26" s="44">
        <v>326.17235679937698</v>
      </c>
      <c r="BD26" s="45">
        <f t="shared" si="43"/>
        <v>45.301716222135688</v>
      </c>
      <c r="BE26" s="44">
        <v>50</v>
      </c>
      <c r="BF26" s="167">
        <v>2433.0500000000002</v>
      </c>
      <c r="BG26" s="171">
        <f t="shared" si="20"/>
        <v>48.661000000000001</v>
      </c>
      <c r="BH26" s="219"/>
      <c r="BI26" s="44">
        <v>1435</v>
      </c>
      <c r="BJ26" s="248">
        <v>8396.8962746321504</v>
      </c>
      <c r="BK26" s="202">
        <f t="shared" si="21"/>
        <v>5.8514956617645648</v>
      </c>
      <c r="BL26" s="219"/>
      <c r="BM26" s="144">
        <v>30</v>
      </c>
      <c r="BN26" s="44">
        <v>327</v>
      </c>
      <c r="BO26" s="261">
        <f t="shared" si="22"/>
        <v>10.9</v>
      </c>
      <c r="BP26" s="144">
        <v>22</v>
      </c>
      <c r="BQ26" s="44">
        <v>287</v>
      </c>
      <c r="BR26" s="171">
        <f t="shared" si="23"/>
        <v>13.045454545454545</v>
      </c>
      <c r="BS26" s="144">
        <v>1</v>
      </c>
      <c r="BT26" s="44">
        <v>13</v>
      </c>
      <c r="BU26" s="171">
        <f t="shared" si="24"/>
        <v>13</v>
      </c>
      <c r="BV26" s="144">
        <v>40</v>
      </c>
      <c r="BW26" s="44">
        <v>462</v>
      </c>
      <c r="BX26" s="171">
        <f t="shared" si="25"/>
        <v>11.55</v>
      </c>
      <c r="BY26" s="263">
        <v>11</v>
      </c>
      <c r="BZ26" s="256">
        <v>141</v>
      </c>
      <c r="CA26" s="171">
        <f t="shared" si="26"/>
        <v>12.818181818181818</v>
      </c>
      <c r="CB26" s="32">
        <v>20</v>
      </c>
      <c r="CC26" s="44">
        <v>254</v>
      </c>
      <c r="CD26" s="171">
        <f t="shared" si="27"/>
        <v>12.7</v>
      </c>
      <c r="CE26" s="144"/>
      <c r="CF26" s="32">
        <v>14</v>
      </c>
      <c r="CG26" s="32">
        <v>3600.03</v>
      </c>
      <c r="CH26" s="208">
        <f t="shared" si="42"/>
        <v>257.14500000000004</v>
      </c>
      <c r="CI26" s="32">
        <v>1.6</v>
      </c>
      <c r="CJ26" s="32">
        <v>23</v>
      </c>
      <c r="CK26" s="208">
        <f t="shared" si="29"/>
        <v>14.375</v>
      </c>
      <c r="CL26" s="32">
        <v>46</v>
      </c>
      <c r="CM26" s="44">
        <v>352.45</v>
      </c>
      <c r="CN26" s="45">
        <f t="shared" si="30"/>
        <v>7.6619565217391301</v>
      </c>
      <c r="CO26" s="210">
        <v>52.91</v>
      </c>
      <c r="CP26" s="171">
        <f t="shared" si="4"/>
        <v>0.88183333333333325</v>
      </c>
      <c r="CQ26" s="219"/>
      <c r="CR26" s="144"/>
      <c r="CS26" s="44"/>
      <c r="CT26" s="268" t="e">
        <f t="shared" si="31"/>
        <v>#DIV/0!</v>
      </c>
      <c r="CU26" s="44"/>
      <c r="CV26" s="179"/>
      <c r="CW26" s="45" t="e">
        <f t="shared" si="32"/>
        <v>#DIV/0!</v>
      </c>
      <c r="CX26" s="44"/>
      <c r="CY26" s="171" t="e">
        <f t="shared" si="5"/>
        <v>#DIV/0!</v>
      </c>
      <c r="CZ26" s="219"/>
      <c r="DA26" s="144">
        <v>74</v>
      </c>
      <c r="DB26" s="44">
        <v>1202.26</v>
      </c>
      <c r="DC26" s="45">
        <f t="shared" si="6"/>
        <v>16.246756756756756</v>
      </c>
      <c r="DD26" s="32">
        <v>2</v>
      </c>
      <c r="DE26" s="32">
        <v>30.18</v>
      </c>
      <c r="DF26" s="45">
        <f t="shared" si="7"/>
        <v>15.09</v>
      </c>
      <c r="DG26" s="32">
        <v>51</v>
      </c>
      <c r="DH26" s="44">
        <v>488.29</v>
      </c>
      <c r="DI26" s="45">
        <f t="shared" si="33"/>
        <v>9.574313725490196</v>
      </c>
      <c r="DJ26" s="44">
        <v>102.4</v>
      </c>
      <c r="DK26" s="171">
        <f t="shared" si="34"/>
        <v>1.9320754716981132</v>
      </c>
      <c r="DL26" s="219"/>
      <c r="DM26" s="144">
        <v>30.8</v>
      </c>
      <c r="DN26" s="44">
        <v>891.28</v>
      </c>
      <c r="DO26" s="45">
        <f t="shared" si="35"/>
        <v>28.937662337662335</v>
      </c>
      <c r="DP26" s="44">
        <v>52</v>
      </c>
      <c r="DQ26" s="44">
        <v>644.4</v>
      </c>
      <c r="DR26" s="45">
        <f t="shared" si="36"/>
        <v>12.392307692307693</v>
      </c>
      <c r="DS26" s="44">
        <v>75.83</v>
      </c>
      <c r="DT26" s="171">
        <f t="shared" si="37"/>
        <v>0.91582125603864739</v>
      </c>
      <c r="DU26" s="219"/>
      <c r="DV26" s="144"/>
      <c r="DW26" s="44"/>
      <c r="DX26" s="45" t="e">
        <f t="shared" si="38"/>
        <v>#DIV/0!</v>
      </c>
      <c r="DY26" s="44"/>
      <c r="DZ26" s="44"/>
      <c r="EA26" s="45" t="e">
        <f t="shared" si="39"/>
        <v>#DIV/0!</v>
      </c>
      <c r="EB26" s="44"/>
      <c r="EC26" s="171" t="e">
        <f t="shared" si="40"/>
        <v>#DIV/0!</v>
      </c>
    </row>
    <row r="27" spans="1:133" ht="13.95" customHeight="1">
      <c r="A27" s="12">
        <v>22</v>
      </c>
      <c r="B27" s="144">
        <v>614</v>
      </c>
      <c r="C27" s="167">
        <v>13412.89</v>
      </c>
      <c r="D27" s="45">
        <f t="shared" si="8"/>
        <v>21.845097719869706</v>
      </c>
      <c r="E27" s="44">
        <v>574</v>
      </c>
      <c r="F27" s="44"/>
      <c r="G27" s="171">
        <f t="shared" si="9"/>
        <v>0</v>
      </c>
      <c r="H27" s="219"/>
      <c r="I27" s="144">
        <v>64</v>
      </c>
      <c r="J27" s="167">
        <v>2496.1084476677502</v>
      </c>
      <c r="K27" s="45">
        <f t="shared" si="10"/>
        <v>39.001694494808596</v>
      </c>
      <c r="L27" s="44">
        <v>287.8</v>
      </c>
      <c r="M27" s="167">
        <v>7845.3242135358796</v>
      </c>
      <c r="N27" s="45">
        <f t="shared" si="11"/>
        <v>27.259639379902289</v>
      </c>
      <c r="O27" s="44"/>
      <c r="P27" s="171">
        <f t="shared" si="12"/>
        <v>0</v>
      </c>
      <c r="Q27" s="219"/>
      <c r="R27" s="144">
        <v>55.6</v>
      </c>
      <c r="S27" s="44">
        <v>2609.12</v>
      </c>
      <c r="T27" s="45">
        <f t="shared" si="13"/>
        <v>46.92661870503597</v>
      </c>
      <c r="U27" s="219"/>
      <c r="V27" s="44">
        <v>195</v>
      </c>
      <c r="W27" s="44">
        <v>2122.48</v>
      </c>
      <c r="X27" s="45">
        <f t="shared" si="14"/>
        <v>10.884512820512821</v>
      </c>
      <c r="Y27" s="219"/>
      <c r="Z27" s="44">
        <v>14</v>
      </c>
      <c r="AA27" s="44">
        <v>388</v>
      </c>
      <c r="AB27" s="171">
        <f t="shared" si="15"/>
        <v>27.714285714285715</v>
      </c>
      <c r="AC27" s="219"/>
      <c r="AD27" s="144">
        <v>812</v>
      </c>
      <c r="AE27" s="44">
        <v>316.88</v>
      </c>
      <c r="AF27" s="141">
        <f t="shared" si="16"/>
        <v>39.024630541871922</v>
      </c>
      <c r="AG27" s="44">
        <v>1590</v>
      </c>
      <c r="AH27" s="44">
        <v>494.64</v>
      </c>
      <c r="AI27" s="141">
        <f t="shared" si="0"/>
        <v>31.109433962264148</v>
      </c>
      <c r="AJ27" s="44">
        <v>1350</v>
      </c>
      <c r="AK27" s="44">
        <v>405.21</v>
      </c>
      <c r="AL27" s="148">
        <f t="shared" si="1"/>
        <v>30.015555555555558</v>
      </c>
      <c r="AM27" s="219"/>
      <c r="AN27" s="144">
        <v>21.2</v>
      </c>
      <c r="AO27" s="44">
        <v>688.85314801333402</v>
      </c>
      <c r="AP27" s="45">
        <f t="shared" si="17"/>
        <v>32.49307301949689</v>
      </c>
      <c r="AQ27" s="140">
        <v>44.8</v>
      </c>
      <c r="AR27" s="249">
        <v>1909.3593561100499</v>
      </c>
      <c r="AS27" s="171">
        <f t="shared" si="18"/>
        <v>42.619628484599332</v>
      </c>
      <c r="AT27" s="219"/>
      <c r="AU27" s="144">
        <v>18.399999999999999</v>
      </c>
      <c r="AV27" s="32">
        <v>855.96980102748603</v>
      </c>
      <c r="AW27" s="45">
        <f t="shared" si="2"/>
        <v>46.520097881928592</v>
      </c>
      <c r="AX27" s="32">
        <v>44.8</v>
      </c>
      <c r="AY27" s="32">
        <v>1722.6320925262</v>
      </c>
      <c r="AZ27" s="171">
        <f t="shared" si="19"/>
        <v>38.451609208174112</v>
      </c>
      <c r="BA27" s="219"/>
      <c r="BB27" s="144">
        <v>9.1999999999999993</v>
      </c>
      <c r="BC27" s="44">
        <v>440.14897698814701</v>
      </c>
      <c r="BD27" s="45">
        <f t="shared" si="41"/>
        <v>23.921140053703645</v>
      </c>
      <c r="BE27" s="44">
        <v>55</v>
      </c>
      <c r="BF27" s="167">
        <v>2573.8200000000002</v>
      </c>
      <c r="BG27" s="171">
        <f t="shared" si="20"/>
        <v>46.796727272727274</v>
      </c>
      <c r="BH27" s="219"/>
      <c r="BI27" s="44">
        <v>1472</v>
      </c>
      <c r="BJ27" s="248">
        <v>9299.1579054121903</v>
      </c>
      <c r="BK27" s="202">
        <f t="shared" si="21"/>
        <v>6.3173627074811076</v>
      </c>
      <c r="BL27" s="219"/>
      <c r="BM27" s="144">
        <v>30</v>
      </c>
      <c r="BN27" s="44">
        <v>351</v>
      </c>
      <c r="BO27" s="261">
        <f t="shared" si="22"/>
        <v>11.7</v>
      </c>
      <c r="BP27" s="144">
        <v>22</v>
      </c>
      <c r="BQ27" s="44">
        <v>264.5</v>
      </c>
      <c r="BR27" s="171">
        <f t="shared" si="23"/>
        <v>12.022727272727273</v>
      </c>
      <c r="BS27" s="144">
        <v>1</v>
      </c>
      <c r="BT27" s="44">
        <v>12.76</v>
      </c>
      <c r="BU27" s="171">
        <f t="shared" si="24"/>
        <v>12.76</v>
      </c>
      <c r="BV27" s="144">
        <v>40</v>
      </c>
      <c r="BW27" s="44">
        <v>481</v>
      </c>
      <c r="BX27" s="171">
        <f t="shared" si="25"/>
        <v>12.025</v>
      </c>
      <c r="BY27" s="263">
        <v>15</v>
      </c>
      <c r="BZ27" s="256">
        <v>203</v>
      </c>
      <c r="CA27" s="171">
        <f t="shared" si="26"/>
        <v>13.533333333333333</v>
      </c>
      <c r="CB27" s="32">
        <v>16</v>
      </c>
      <c r="CC27" s="44">
        <v>205</v>
      </c>
      <c r="CD27" s="171">
        <f t="shared" si="27"/>
        <v>12.8125</v>
      </c>
      <c r="CE27" s="144"/>
      <c r="CF27" s="32">
        <v>11.2</v>
      </c>
      <c r="CG27" s="32">
        <v>3969.59</v>
      </c>
      <c r="CH27" s="208">
        <f t="shared" si="42"/>
        <v>354.4276785714286</v>
      </c>
      <c r="CI27" s="32">
        <v>1.6</v>
      </c>
      <c r="CJ27" s="32">
        <v>24</v>
      </c>
      <c r="CK27" s="208">
        <f t="shared" si="29"/>
        <v>15</v>
      </c>
      <c r="CL27" s="32">
        <v>37.6</v>
      </c>
      <c r="CM27" s="44">
        <v>307.20999999999998</v>
      </c>
      <c r="CN27" s="45">
        <f t="shared" si="30"/>
        <v>8.1704787234042549</v>
      </c>
      <c r="CO27" s="210">
        <v>51.54</v>
      </c>
      <c r="CP27" s="171">
        <f t="shared" si="4"/>
        <v>1.0561475409836065</v>
      </c>
      <c r="CQ27" s="219"/>
      <c r="CR27" s="144"/>
      <c r="CS27" s="44"/>
      <c r="CT27" s="268" t="e">
        <f t="shared" si="31"/>
        <v>#DIV/0!</v>
      </c>
      <c r="CU27" s="44"/>
      <c r="CV27" s="179"/>
      <c r="CW27" s="45" t="e">
        <f t="shared" si="32"/>
        <v>#DIV/0!</v>
      </c>
      <c r="CX27" s="44"/>
      <c r="CY27" s="171" t="e">
        <f t="shared" si="5"/>
        <v>#DIV/0!</v>
      </c>
      <c r="CZ27" s="219"/>
      <c r="DA27" s="144">
        <v>74</v>
      </c>
      <c r="DB27" s="44">
        <v>2775.18</v>
      </c>
      <c r="DC27" s="45">
        <f t="shared" si="6"/>
        <v>37.502432432432428</v>
      </c>
      <c r="DD27" s="32">
        <v>2</v>
      </c>
      <c r="DE27" s="32">
        <v>31.24</v>
      </c>
      <c r="DF27" s="45">
        <f t="shared" si="7"/>
        <v>15.62</v>
      </c>
      <c r="DG27" s="32">
        <v>51</v>
      </c>
      <c r="DH27" s="44">
        <v>507.95</v>
      </c>
      <c r="DI27" s="45">
        <f t="shared" si="33"/>
        <v>9.9598039215686267</v>
      </c>
      <c r="DJ27" s="44">
        <v>90.9</v>
      </c>
      <c r="DK27" s="171">
        <f t="shared" si="34"/>
        <v>1.7150943396226417</v>
      </c>
      <c r="DL27" s="219"/>
      <c r="DM27" s="144">
        <v>28</v>
      </c>
      <c r="DN27" s="44">
        <v>1305.18</v>
      </c>
      <c r="DO27" s="45">
        <f t="shared" si="35"/>
        <v>46.613571428571433</v>
      </c>
      <c r="DP27" s="44">
        <v>52</v>
      </c>
      <c r="DQ27" s="44">
        <v>557.99</v>
      </c>
      <c r="DR27" s="45">
        <f t="shared" si="36"/>
        <v>10.730576923076923</v>
      </c>
      <c r="DS27" s="44">
        <v>83.05</v>
      </c>
      <c r="DT27" s="171">
        <f t="shared" si="37"/>
        <v>1.038125</v>
      </c>
      <c r="DU27" s="219"/>
      <c r="DV27" s="144"/>
      <c r="DW27" s="44"/>
      <c r="DX27" s="45" t="e">
        <f t="shared" si="38"/>
        <v>#DIV/0!</v>
      </c>
      <c r="DY27" s="44"/>
      <c r="DZ27" s="44"/>
      <c r="EA27" s="45" t="e">
        <f t="shared" si="39"/>
        <v>#DIV/0!</v>
      </c>
      <c r="EB27" s="44"/>
      <c r="EC27" s="171" t="e">
        <f t="shared" si="40"/>
        <v>#DIV/0!</v>
      </c>
    </row>
    <row r="28" spans="1:133" ht="13.95" customHeight="1">
      <c r="A28" s="12">
        <v>23</v>
      </c>
      <c r="B28" s="144">
        <v>614.79999999999995</v>
      </c>
      <c r="C28" s="167">
        <v>13350.31</v>
      </c>
      <c r="D28" s="45">
        <f t="shared" si="8"/>
        <v>21.714882888744309</v>
      </c>
      <c r="E28" s="44">
        <v>576</v>
      </c>
      <c r="F28" s="44">
        <v>348.75</v>
      </c>
      <c r="G28" s="171">
        <f t="shared" si="9"/>
        <v>0.60546875</v>
      </c>
      <c r="H28" s="219"/>
      <c r="I28" s="144">
        <v>63</v>
      </c>
      <c r="J28" s="167">
        <v>2446.7698046209098</v>
      </c>
      <c r="K28" s="45">
        <f t="shared" si="10"/>
        <v>38.837615946363648</v>
      </c>
      <c r="L28" s="44">
        <v>290</v>
      </c>
      <c r="M28" s="167">
        <v>7852.2226363865102</v>
      </c>
      <c r="N28" s="45">
        <f t="shared" si="11"/>
        <v>27.076629780643138</v>
      </c>
      <c r="O28" s="44"/>
      <c r="P28" s="171">
        <f t="shared" si="12"/>
        <v>0</v>
      </c>
      <c r="Q28" s="219"/>
      <c r="R28" s="144">
        <v>51.8</v>
      </c>
      <c r="S28" s="44">
        <v>2704.09</v>
      </c>
      <c r="T28" s="45">
        <f t="shared" si="13"/>
        <v>52.202509652509661</v>
      </c>
      <c r="U28" s="219"/>
      <c r="V28" s="44">
        <v>195</v>
      </c>
      <c r="W28" s="44">
        <v>2210.87</v>
      </c>
      <c r="X28" s="45">
        <f t="shared" si="14"/>
        <v>11.337794871794872</v>
      </c>
      <c r="Y28" s="219"/>
      <c r="Z28" s="44">
        <v>14</v>
      </c>
      <c r="AA28" s="44">
        <v>370.55</v>
      </c>
      <c r="AB28" s="171">
        <f t="shared" si="15"/>
        <v>26.467857142857145</v>
      </c>
      <c r="AC28" s="219"/>
      <c r="AD28" s="144">
        <v>754</v>
      </c>
      <c r="AE28" s="44">
        <v>286.93</v>
      </c>
      <c r="AF28" s="141">
        <f t="shared" si="16"/>
        <v>38.054376657824932</v>
      </c>
      <c r="AG28" s="44">
        <v>1484</v>
      </c>
      <c r="AH28" s="44">
        <v>453.02</v>
      </c>
      <c r="AI28" s="141">
        <f t="shared" si="0"/>
        <v>30.526954177897576</v>
      </c>
      <c r="AJ28" s="44">
        <v>1260</v>
      </c>
      <c r="AK28" s="44">
        <v>368.55</v>
      </c>
      <c r="AL28" s="148">
        <f t="shared" si="1"/>
        <v>29.25</v>
      </c>
      <c r="AM28" s="219"/>
      <c r="AN28" s="144">
        <v>23.4</v>
      </c>
      <c r="AO28" s="44">
        <v>709.900718973989</v>
      </c>
      <c r="AP28" s="45">
        <f t="shared" si="17"/>
        <v>30.337637562990984</v>
      </c>
      <c r="AQ28" s="140">
        <v>44</v>
      </c>
      <c r="AR28" s="249">
        <v>1936.0580797643599</v>
      </c>
      <c r="AS28" s="171">
        <f t="shared" si="18"/>
        <v>44.001319994644547</v>
      </c>
      <c r="AT28" s="219"/>
      <c r="AU28" s="245">
        <v>16</v>
      </c>
      <c r="AV28" s="140">
        <v>755.484433652456</v>
      </c>
      <c r="AW28" s="45">
        <f t="shared" si="2"/>
        <v>47.2177771032785</v>
      </c>
      <c r="AX28" s="140">
        <v>43.8</v>
      </c>
      <c r="AY28" s="140">
        <v>1595.2324998993299</v>
      </c>
      <c r="AZ28" s="171">
        <f t="shared" si="19"/>
        <v>36.420833331034935</v>
      </c>
      <c r="BA28" s="219"/>
      <c r="BB28" s="245">
        <v>8.4</v>
      </c>
      <c r="BC28" s="241">
        <v>379.29892151086199</v>
      </c>
      <c r="BD28" s="45">
        <f t="shared" si="41"/>
        <v>23.706182594428874</v>
      </c>
      <c r="BE28" s="44">
        <v>54.6</v>
      </c>
      <c r="BF28" s="44">
        <v>2496.7800000000002</v>
      </c>
      <c r="BG28" s="171">
        <f t="shared" si="20"/>
        <v>45.728571428571428</v>
      </c>
      <c r="BH28" s="219"/>
      <c r="BI28" s="44">
        <v>1474</v>
      </c>
      <c r="BJ28" s="248">
        <v>9796.9715275962499</v>
      </c>
      <c r="BK28" s="202">
        <f t="shared" si="21"/>
        <v>6.6465207107165876</v>
      </c>
      <c r="BL28" s="219"/>
      <c r="BM28" s="144">
        <v>29</v>
      </c>
      <c r="BN28" s="44">
        <v>335</v>
      </c>
      <c r="BO28" s="261">
        <f t="shared" si="22"/>
        <v>11.551724137931034</v>
      </c>
      <c r="BP28" s="144">
        <v>24</v>
      </c>
      <c r="BQ28" s="44">
        <v>268</v>
      </c>
      <c r="BR28" s="171">
        <f t="shared" si="23"/>
        <v>11.166666666666666</v>
      </c>
      <c r="BS28" s="144">
        <v>1</v>
      </c>
      <c r="BT28" s="44">
        <v>15</v>
      </c>
      <c r="BU28" s="171">
        <f t="shared" si="24"/>
        <v>15</v>
      </c>
      <c r="BV28" s="144">
        <v>40</v>
      </c>
      <c r="BW28" s="44">
        <v>494</v>
      </c>
      <c r="BX28" s="171">
        <f t="shared" si="25"/>
        <v>12.35</v>
      </c>
      <c r="BY28" s="263">
        <v>10</v>
      </c>
      <c r="BZ28" s="256">
        <v>132</v>
      </c>
      <c r="CA28" s="171">
        <f t="shared" si="26"/>
        <v>13.2</v>
      </c>
      <c r="CB28" s="32">
        <v>17</v>
      </c>
      <c r="CC28" s="44">
        <v>223</v>
      </c>
      <c r="CD28" s="171">
        <f t="shared" si="27"/>
        <v>13.117647058823529</v>
      </c>
      <c r="CE28" s="144"/>
      <c r="CF28" s="32">
        <v>21</v>
      </c>
      <c r="CG28" s="32">
        <v>3154.73</v>
      </c>
      <c r="CH28" s="208">
        <f t="shared" si="42"/>
        <v>150.2252380952381</v>
      </c>
      <c r="CI28" s="32">
        <v>1.6</v>
      </c>
      <c r="CJ28" s="32">
        <v>24</v>
      </c>
      <c r="CK28" s="208">
        <f t="shared" si="29"/>
        <v>15</v>
      </c>
      <c r="CL28" s="32">
        <v>42.4</v>
      </c>
      <c r="CM28" s="44">
        <v>368.93</v>
      </c>
      <c r="CN28" s="45">
        <f t="shared" si="30"/>
        <v>8.7011792452830186</v>
      </c>
      <c r="CO28" s="44">
        <v>52.91</v>
      </c>
      <c r="CP28" s="171">
        <f t="shared" si="4"/>
        <v>0.83454258675078863</v>
      </c>
      <c r="CQ28" s="219"/>
      <c r="CR28" s="144"/>
      <c r="CS28" s="44"/>
      <c r="CT28" s="268" t="e">
        <f t="shared" si="31"/>
        <v>#DIV/0!</v>
      </c>
      <c r="CU28" s="44"/>
      <c r="CV28" s="179"/>
      <c r="CW28" s="45" t="e">
        <f t="shared" si="32"/>
        <v>#DIV/0!</v>
      </c>
      <c r="CX28" s="44"/>
      <c r="CY28" s="171" t="e">
        <f t="shared" si="5"/>
        <v>#DIV/0!</v>
      </c>
      <c r="CZ28" s="219"/>
      <c r="DA28" s="144">
        <v>74</v>
      </c>
      <c r="DB28" s="44">
        <v>2521.13</v>
      </c>
      <c r="DC28" s="45">
        <f t="shared" si="6"/>
        <v>34.069324324324327</v>
      </c>
      <c r="DD28" s="32">
        <v>2.8</v>
      </c>
      <c r="DE28" s="32">
        <v>42.64</v>
      </c>
      <c r="DF28" s="45">
        <f t="shared" si="7"/>
        <v>15.22857142857143</v>
      </c>
      <c r="DG28" s="32">
        <v>51</v>
      </c>
      <c r="DH28" s="44">
        <v>527.46</v>
      </c>
      <c r="DI28" s="45">
        <f t="shared" si="33"/>
        <v>10.342352941176472</v>
      </c>
      <c r="DJ28" s="44">
        <v>79.400000000000006</v>
      </c>
      <c r="DK28" s="171">
        <f t="shared" si="34"/>
        <v>1.475836431226766</v>
      </c>
      <c r="DL28" s="219"/>
      <c r="DM28" s="144">
        <v>28.8</v>
      </c>
      <c r="DN28" s="44">
        <v>794.95</v>
      </c>
      <c r="DO28" s="45">
        <f t="shared" si="35"/>
        <v>27.602430555555557</v>
      </c>
      <c r="DP28" s="44">
        <v>52</v>
      </c>
      <c r="DQ28" s="44">
        <v>574.15</v>
      </c>
      <c r="DR28" s="45">
        <f t="shared" si="36"/>
        <v>11.041346153846153</v>
      </c>
      <c r="DS28" s="44">
        <v>89.44</v>
      </c>
      <c r="DT28" s="171">
        <f t="shared" si="37"/>
        <v>1.106930693069307</v>
      </c>
      <c r="DU28" s="219"/>
      <c r="DV28" s="144"/>
      <c r="DW28" s="44"/>
      <c r="DX28" s="45" t="e">
        <f t="shared" si="38"/>
        <v>#DIV/0!</v>
      </c>
      <c r="DY28" s="44"/>
      <c r="DZ28" s="44"/>
      <c r="EA28" s="45" t="e">
        <f t="shared" si="39"/>
        <v>#DIV/0!</v>
      </c>
      <c r="EB28" s="44"/>
      <c r="EC28" s="171" t="e">
        <f t="shared" si="40"/>
        <v>#DIV/0!</v>
      </c>
    </row>
    <row r="29" spans="1:133" ht="13.95" customHeight="1">
      <c r="A29" s="12">
        <v>24</v>
      </c>
      <c r="B29" s="144">
        <v>613.4</v>
      </c>
      <c r="C29" s="167">
        <v>13419.67</v>
      </c>
      <c r="D29" s="45">
        <f t="shared" si="8"/>
        <v>21.877518747962178</v>
      </c>
      <c r="E29" s="44">
        <v>575</v>
      </c>
      <c r="F29" s="44">
        <v>1160.1500000000001</v>
      </c>
      <c r="G29" s="171">
        <f t="shared" si="9"/>
        <v>2.0176521739130435</v>
      </c>
      <c r="H29" s="219"/>
      <c r="I29" s="144">
        <v>63</v>
      </c>
      <c r="J29" s="167">
        <v>2502.8064002777801</v>
      </c>
      <c r="K29" s="45">
        <f t="shared" si="10"/>
        <v>39.727085718694923</v>
      </c>
      <c r="L29" s="44">
        <v>313.2</v>
      </c>
      <c r="M29" s="167">
        <v>7851.7960793798502</v>
      </c>
      <c r="N29" s="45">
        <f t="shared" si="11"/>
        <v>25.069591568901181</v>
      </c>
      <c r="O29" s="44"/>
      <c r="P29" s="171">
        <f t="shared" si="12"/>
        <v>0</v>
      </c>
      <c r="Q29" s="219"/>
      <c r="R29" s="144">
        <v>56.8</v>
      </c>
      <c r="S29" s="44">
        <v>2972.22</v>
      </c>
      <c r="T29" s="45">
        <f t="shared" si="13"/>
        <v>52.327816901408447</v>
      </c>
      <c r="U29" s="219"/>
      <c r="V29" s="44">
        <v>196</v>
      </c>
      <c r="W29" s="44">
        <v>2224.5</v>
      </c>
      <c r="X29" s="45">
        <f t="shared" si="14"/>
        <v>11.349489795918368</v>
      </c>
      <c r="Y29" s="219"/>
      <c r="Z29" s="44">
        <v>14</v>
      </c>
      <c r="AA29" s="44">
        <v>341.12</v>
      </c>
      <c r="AB29" s="171">
        <f t="shared" si="15"/>
        <v>24.365714285714287</v>
      </c>
      <c r="AC29" s="219"/>
      <c r="AD29" s="144">
        <v>754</v>
      </c>
      <c r="AE29" s="44">
        <v>309.58999999999997</v>
      </c>
      <c r="AF29" s="141">
        <f t="shared" si="16"/>
        <v>41.059681697612724</v>
      </c>
      <c r="AG29" s="44">
        <v>1643</v>
      </c>
      <c r="AH29" s="44">
        <v>538.26</v>
      </c>
      <c r="AI29" s="141">
        <f t="shared" si="0"/>
        <v>32.760803408399269</v>
      </c>
      <c r="AJ29" s="44">
        <v>1395</v>
      </c>
      <c r="AK29" s="44">
        <v>450</v>
      </c>
      <c r="AL29" s="148">
        <f t="shared" si="1"/>
        <v>32.258064516129032</v>
      </c>
      <c r="AM29" s="219"/>
      <c r="AN29" s="144">
        <v>17</v>
      </c>
      <c r="AO29" s="44">
        <v>793.82589524125797</v>
      </c>
      <c r="AP29" s="45">
        <f t="shared" si="17"/>
        <v>46.695640896544589</v>
      </c>
      <c r="AQ29" s="140">
        <v>44</v>
      </c>
      <c r="AR29" s="249">
        <v>2133.5033004328802</v>
      </c>
      <c r="AS29" s="171">
        <f t="shared" si="18"/>
        <v>48.488711373474551</v>
      </c>
      <c r="AT29" s="219"/>
      <c r="AU29" s="144">
        <v>13.4</v>
      </c>
      <c r="AV29" s="32">
        <v>633.92438345637595</v>
      </c>
      <c r="AW29" s="45">
        <f t="shared" si="2"/>
        <v>47.307789810177312</v>
      </c>
      <c r="AX29" s="32">
        <v>57.4</v>
      </c>
      <c r="AY29" s="32">
        <v>1550.17944121553</v>
      </c>
      <c r="AZ29" s="171">
        <f t="shared" si="19"/>
        <v>27.006610474138153</v>
      </c>
      <c r="BA29" s="219"/>
      <c r="BB29" s="144">
        <v>6.8</v>
      </c>
      <c r="BC29" s="44">
        <v>301.00071594733498</v>
      </c>
      <c r="BD29" s="45">
        <f t="shared" si="41"/>
        <v>22.462739996069775</v>
      </c>
      <c r="BE29" s="44">
        <v>54</v>
      </c>
      <c r="BF29" s="44">
        <v>2433.96</v>
      </c>
      <c r="BG29" s="171">
        <f t="shared" si="20"/>
        <v>45.073333333333331</v>
      </c>
      <c r="BH29" s="219"/>
      <c r="BI29" s="44">
        <v>1460</v>
      </c>
      <c r="BJ29" s="248">
        <v>9801.8363860117606</v>
      </c>
      <c r="BK29" s="202">
        <f t="shared" si="21"/>
        <v>6.7135865657614797</v>
      </c>
      <c r="BL29" s="219"/>
      <c r="BM29" s="144">
        <v>30</v>
      </c>
      <c r="BN29" s="44">
        <v>314</v>
      </c>
      <c r="BO29" s="261">
        <f t="shared" si="22"/>
        <v>10.466666666666667</v>
      </c>
      <c r="BP29" s="144">
        <v>22</v>
      </c>
      <c r="BQ29" s="44">
        <v>265</v>
      </c>
      <c r="BR29" s="171">
        <f t="shared" si="23"/>
        <v>12.045454545454545</v>
      </c>
      <c r="BS29" s="144">
        <v>1</v>
      </c>
      <c r="BT29" s="44">
        <v>12.76</v>
      </c>
      <c r="BU29" s="171">
        <f t="shared" si="24"/>
        <v>12.76</v>
      </c>
      <c r="BV29" s="144">
        <v>42</v>
      </c>
      <c r="BW29" s="44">
        <v>546</v>
      </c>
      <c r="BX29" s="171">
        <f t="shared" si="25"/>
        <v>13</v>
      </c>
      <c r="BY29" s="263">
        <v>11</v>
      </c>
      <c r="BZ29" s="256">
        <v>139</v>
      </c>
      <c r="CA29" s="171">
        <f t="shared" si="26"/>
        <v>12.636363636363637</v>
      </c>
      <c r="CB29" s="32">
        <v>15</v>
      </c>
      <c r="CC29" s="44">
        <v>195</v>
      </c>
      <c r="CD29" s="171">
        <f t="shared" si="27"/>
        <v>13</v>
      </c>
      <c r="CE29" s="144"/>
      <c r="CF29" s="32">
        <v>12.8</v>
      </c>
      <c r="CG29" s="32">
        <v>3085.56</v>
      </c>
      <c r="CH29" s="208">
        <f t="shared" si="42"/>
        <v>241.05937499999999</v>
      </c>
      <c r="CI29" s="32">
        <v>1.6</v>
      </c>
      <c r="CJ29" s="32">
        <v>23</v>
      </c>
      <c r="CK29" s="208">
        <f t="shared" si="29"/>
        <v>14.375</v>
      </c>
      <c r="CL29" s="32">
        <v>43.4</v>
      </c>
      <c r="CM29" s="44">
        <v>344.06</v>
      </c>
      <c r="CN29" s="45">
        <f t="shared" si="30"/>
        <v>7.9276497695852539</v>
      </c>
      <c r="CO29" s="44">
        <v>50.01</v>
      </c>
      <c r="CP29" s="171">
        <f t="shared" si="4"/>
        <v>0.8898576512455515</v>
      </c>
      <c r="CQ29" s="219"/>
      <c r="CR29" s="144"/>
      <c r="CS29" s="44"/>
      <c r="CT29" s="268" t="e">
        <f t="shared" si="31"/>
        <v>#DIV/0!</v>
      </c>
      <c r="CU29" s="44"/>
      <c r="CV29" s="179"/>
      <c r="CW29" s="45" t="e">
        <f t="shared" si="32"/>
        <v>#DIV/0!</v>
      </c>
      <c r="CX29" s="44"/>
      <c r="CY29" s="171" t="e">
        <f t="shared" si="5"/>
        <v>#DIV/0!</v>
      </c>
      <c r="CZ29" s="219"/>
      <c r="DA29" s="144">
        <v>74</v>
      </c>
      <c r="DB29" s="44">
        <v>2617.0500000000002</v>
      </c>
      <c r="DC29" s="45">
        <f t="shared" si="6"/>
        <v>35.365540540540543</v>
      </c>
      <c r="DD29" s="32">
        <v>2</v>
      </c>
      <c r="DE29" s="32">
        <v>29.43</v>
      </c>
      <c r="DF29" s="45">
        <f t="shared" si="7"/>
        <v>14.715</v>
      </c>
      <c r="DG29" s="32">
        <v>51</v>
      </c>
      <c r="DH29" s="44">
        <v>593.32000000000005</v>
      </c>
      <c r="DI29" s="45">
        <f t="shared" si="33"/>
        <v>11.633725490196079</v>
      </c>
      <c r="DJ29" s="44">
        <v>90.9</v>
      </c>
      <c r="DK29" s="171">
        <f t="shared" si="34"/>
        <v>1.7150943396226417</v>
      </c>
      <c r="DL29" s="219"/>
      <c r="DM29" s="144">
        <v>28.8</v>
      </c>
      <c r="DN29" s="44">
        <v>934.77</v>
      </c>
      <c r="DO29" s="45">
        <f t="shared" si="35"/>
        <v>32.457291666666663</v>
      </c>
      <c r="DP29" s="44">
        <v>54</v>
      </c>
      <c r="DQ29" s="44">
        <v>615.69000000000005</v>
      </c>
      <c r="DR29" s="45">
        <f t="shared" si="36"/>
        <v>11.401666666666667</v>
      </c>
      <c r="DS29" s="44">
        <v>87.01</v>
      </c>
      <c r="DT29" s="171">
        <f t="shared" si="37"/>
        <v>1.0508454106280194</v>
      </c>
      <c r="DU29" s="219"/>
      <c r="DV29" s="144"/>
      <c r="DW29" s="44"/>
      <c r="DX29" s="45" t="e">
        <f t="shared" si="38"/>
        <v>#DIV/0!</v>
      </c>
      <c r="DY29" s="44"/>
      <c r="DZ29" s="44"/>
      <c r="EA29" s="45" t="e">
        <f t="shared" si="39"/>
        <v>#DIV/0!</v>
      </c>
      <c r="EB29" s="44"/>
      <c r="EC29" s="171" t="e">
        <f t="shared" si="40"/>
        <v>#DIV/0!</v>
      </c>
    </row>
    <row r="30" spans="1:133" ht="13.95" customHeight="1">
      <c r="A30" s="12">
        <v>25</v>
      </c>
      <c r="B30" s="144">
        <v>615.20000000000005</v>
      </c>
      <c r="C30" s="167">
        <v>13374.55</v>
      </c>
      <c r="D30" s="45">
        <f t="shared" si="8"/>
        <v>21.74016579973992</v>
      </c>
      <c r="E30" s="44">
        <v>574</v>
      </c>
      <c r="F30" s="44">
        <v>186.84</v>
      </c>
      <c r="G30" s="171">
        <f t="shared" si="9"/>
        <v>0.32550522648083624</v>
      </c>
      <c r="H30" s="219"/>
      <c r="I30" s="144">
        <v>63</v>
      </c>
      <c r="J30" s="167">
        <v>2480.5393621353101</v>
      </c>
      <c r="K30" s="45">
        <f t="shared" si="10"/>
        <v>39.373640668814446</v>
      </c>
      <c r="L30" s="44">
        <v>279</v>
      </c>
      <c r="M30" s="167">
        <v>7725.2378550182302</v>
      </c>
      <c r="N30" s="45">
        <f t="shared" si="11"/>
        <v>27.689024569957816</v>
      </c>
      <c r="O30" s="44"/>
      <c r="P30" s="171">
        <f t="shared" si="12"/>
        <v>0</v>
      </c>
      <c r="Q30" s="219"/>
      <c r="R30" s="144">
        <v>54.2</v>
      </c>
      <c r="S30" s="44">
        <v>2889.67</v>
      </c>
      <c r="T30" s="45">
        <f t="shared" si="13"/>
        <v>53.314944649446495</v>
      </c>
      <c r="U30" s="219"/>
      <c r="V30" s="44">
        <v>200</v>
      </c>
      <c r="W30" s="44">
        <v>2248.8200000000002</v>
      </c>
      <c r="X30" s="45">
        <f t="shared" si="14"/>
        <v>11.244100000000001</v>
      </c>
      <c r="Y30" s="219"/>
      <c r="Z30" s="44">
        <v>14</v>
      </c>
      <c r="AA30" s="44">
        <v>382.13</v>
      </c>
      <c r="AB30" s="171">
        <f t="shared" si="15"/>
        <v>27.294999999999998</v>
      </c>
      <c r="AC30" s="219"/>
      <c r="AD30" s="144">
        <v>812</v>
      </c>
      <c r="AE30" s="44">
        <v>321.64</v>
      </c>
      <c r="AF30" s="141">
        <f t="shared" si="16"/>
        <v>39.610837438423644</v>
      </c>
      <c r="AG30" s="44">
        <v>1484</v>
      </c>
      <c r="AH30" s="44">
        <v>456.7</v>
      </c>
      <c r="AI30" s="141">
        <f t="shared" si="0"/>
        <v>30.774932614555254</v>
      </c>
      <c r="AJ30" s="44">
        <v>1305</v>
      </c>
      <c r="AK30" s="44">
        <v>362.17</v>
      </c>
      <c r="AL30" s="148">
        <f t="shared" si="1"/>
        <v>27.752490421455938</v>
      </c>
      <c r="AM30" s="219"/>
      <c r="AN30" s="144">
        <v>12.8</v>
      </c>
      <c r="AO30" s="44">
        <v>598.57744797479097</v>
      </c>
      <c r="AP30" s="45">
        <f t="shared" si="17"/>
        <v>46.763863123030539</v>
      </c>
      <c r="AQ30" s="140">
        <v>44</v>
      </c>
      <c r="AR30" s="249">
        <v>2241.62613691356</v>
      </c>
      <c r="AS30" s="171">
        <f t="shared" si="18"/>
        <v>50.946048566217272</v>
      </c>
      <c r="AT30" s="219"/>
      <c r="AU30" s="144">
        <v>15.6</v>
      </c>
      <c r="AV30" s="32">
        <v>702.72071783914203</v>
      </c>
      <c r="AW30" s="45">
        <f t="shared" si="2"/>
        <v>45.046199861483466</v>
      </c>
      <c r="AX30" s="32">
        <v>39.799999999999997</v>
      </c>
      <c r="AY30" s="32">
        <v>1639.84446857935</v>
      </c>
      <c r="AZ30" s="171">
        <f t="shared" si="19"/>
        <v>41.202122326114321</v>
      </c>
      <c r="BA30" s="219"/>
      <c r="BB30" s="144">
        <v>7.4</v>
      </c>
      <c r="BC30" s="44">
        <v>317.33633647552301</v>
      </c>
      <c r="BD30" s="45">
        <f t="shared" si="41"/>
        <v>20.342072850995066</v>
      </c>
      <c r="BE30" s="44">
        <v>58</v>
      </c>
      <c r="BF30" s="44">
        <v>2636.47</v>
      </c>
      <c r="BG30" s="171">
        <f t="shared" si="20"/>
        <v>45.456379310344822</v>
      </c>
      <c r="BH30" s="219"/>
      <c r="BI30" s="44">
        <v>1456</v>
      </c>
      <c r="BJ30" s="248">
        <v>9827.6182756338803</v>
      </c>
      <c r="BK30" s="202">
        <f t="shared" si="21"/>
        <v>6.7497378266716215</v>
      </c>
      <c r="BL30" s="219"/>
      <c r="BM30" s="144">
        <v>30</v>
      </c>
      <c r="BN30" s="44">
        <v>370</v>
      </c>
      <c r="BO30" s="261">
        <f t="shared" si="22"/>
        <v>12.333333333333334</v>
      </c>
      <c r="BP30" s="144">
        <v>29</v>
      </c>
      <c r="BQ30" s="44">
        <v>329</v>
      </c>
      <c r="BR30" s="171">
        <f t="shared" si="23"/>
        <v>11.344827586206897</v>
      </c>
      <c r="BS30" s="144">
        <v>1</v>
      </c>
      <c r="BT30" s="44">
        <v>13.2</v>
      </c>
      <c r="BU30" s="171">
        <f t="shared" si="24"/>
        <v>13.2</v>
      </c>
      <c r="BV30" s="144">
        <v>38</v>
      </c>
      <c r="BW30" s="44">
        <v>428</v>
      </c>
      <c r="BX30" s="171">
        <f t="shared" si="25"/>
        <v>11.263157894736842</v>
      </c>
      <c r="BY30" s="263">
        <v>11</v>
      </c>
      <c r="BZ30" s="256">
        <v>138</v>
      </c>
      <c r="CA30" s="171">
        <f t="shared" si="26"/>
        <v>12.545454545454545</v>
      </c>
      <c r="CB30" s="32">
        <v>18</v>
      </c>
      <c r="CC30" s="44">
        <v>233</v>
      </c>
      <c r="CD30" s="171">
        <f t="shared" si="27"/>
        <v>12.944444444444445</v>
      </c>
      <c r="CE30" s="144"/>
      <c r="CF30" s="32">
        <v>15.8</v>
      </c>
      <c r="CG30" s="32">
        <v>2832.1</v>
      </c>
      <c r="CH30" s="208">
        <f t="shared" si="42"/>
        <v>179.24683544303795</v>
      </c>
      <c r="CI30" s="32">
        <v>1.6</v>
      </c>
      <c r="CJ30" s="32">
        <v>24</v>
      </c>
      <c r="CK30" s="208">
        <f t="shared" si="29"/>
        <v>15</v>
      </c>
      <c r="CL30" s="32">
        <v>44</v>
      </c>
      <c r="CM30" s="44">
        <v>315.31</v>
      </c>
      <c r="CN30" s="45">
        <f t="shared" si="30"/>
        <v>7.1661363636363635</v>
      </c>
      <c r="CO30" s="44">
        <v>51.54</v>
      </c>
      <c r="CP30" s="171">
        <f t="shared" si="4"/>
        <v>0.86187290969899666</v>
      </c>
      <c r="CQ30" s="219"/>
      <c r="CR30" s="144"/>
      <c r="CS30" s="44"/>
      <c r="CT30" s="268" t="e">
        <f t="shared" si="31"/>
        <v>#DIV/0!</v>
      </c>
      <c r="CU30" s="44"/>
      <c r="CV30" s="179"/>
      <c r="CW30" s="45" t="e">
        <f t="shared" si="32"/>
        <v>#DIV/0!</v>
      </c>
      <c r="CX30" s="44"/>
      <c r="CY30" s="171" t="e">
        <f t="shared" si="5"/>
        <v>#DIV/0!</v>
      </c>
      <c r="CZ30" s="219"/>
      <c r="DA30" s="144">
        <v>38</v>
      </c>
      <c r="DB30" s="44">
        <v>1869.79</v>
      </c>
      <c r="DC30" s="45">
        <f t="shared" si="6"/>
        <v>49.204999999999998</v>
      </c>
      <c r="DD30" s="32">
        <v>2</v>
      </c>
      <c r="DE30" s="32">
        <v>35.979999999999997</v>
      </c>
      <c r="DF30" s="45">
        <f t="shared" si="7"/>
        <v>17.989999999999998</v>
      </c>
      <c r="DG30" s="32">
        <v>51</v>
      </c>
      <c r="DH30" s="44">
        <v>601.66999999999996</v>
      </c>
      <c r="DI30" s="45">
        <f t="shared" si="33"/>
        <v>11.797450980392156</v>
      </c>
      <c r="DJ30" s="44">
        <v>90.9</v>
      </c>
      <c r="DK30" s="171">
        <f t="shared" si="34"/>
        <v>1.7150943396226417</v>
      </c>
      <c r="DL30" s="219"/>
      <c r="DM30" s="144">
        <v>26.4</v>
      </c>
      <c r="DN30" s="44">
        <v>905.6</v>
      </c>
      <c r="DO30" s="45">
        <f t="shared" si="35"/>
        <v>34.303030303030305</v>
      </c>
      <c r="DP30" s="44">
        <v>62</v>
      </c>
      <c r="DQ30" s="44">
        <v>717.95</v>
      </c>
      <c r="DR30" s="45">
        <f t="shared" si="36"/>
        <v>11.57983870967742</v>
      </c>
      <c r="DS30" s="44">
        <v>84.12</v>
      </c>
      <c r="DT30" s="171">
        <f t="shared" si="37"/>
        <v>0.95158371040723977</v>
      </c>
      <c r="DU30" s="219"/>
      <c r="DV30" s="144"/>
      <c r="DW30" s="44"/>
      <c r="DX30" s="45" t="e">
        <f t="shared" si="38"/>
        <v>#DIV/0!</v>
      </c>
      <c r="DY30" s="44"/>
      <c r="DZ30" s="44"/>
      <c r="EA30" s="45" t="e">
        <f t="shared" si="39"/>
        <v>#DIV/0!</v>
      </c>
      <c r="EB30" s="44"/>
      <c r="EC30" s="171" t="e">
        <f t="shared" si="40"/>
        <v>#DIV/0!</v>
      </c>
    </row>
    <row r="31" spans="1:133" ht="13.95" customHeight="1">
      <c r="A31" s="12">
        <v>26</v>
      </c>
      <c r="B31" s="144">
        <v>564</v>
      </c>
      <c r="C31" s="44">
        <v>13627.48</v>
      </c>
      <c r="D31" s="45">
        <f t="shared" si="8"/>
        <v>24.162198581560283</v>
      </c>
      <c r="E31" s="44">
        <v>557</v>
      </c>
      <c r="F31" s="44"/>
      <c r="G31" s="171">
        <f t="shared" si="9"/>
        <v>0</v>
      </c>
      <c r="H31" s="219"/>
      <c r="I31" s="144">
        <v>45</v>
      </c>
      <c r="J31" s="44">
        <v>2552.24232832085</v>
      </c>
      <c r="K31" s="45">
        <f t="shared" si="10"/>
        <v>56.716496184907776</v>
      </c>
      <c r="L31" s="44">
        <v>277</v>
      </c>
      <c r="M31" s="44">
        <v>7846.3399849139296</v>
      </c>
      <c r="N31" s="45">
        <f t="shared" si="11"/>
        <v>28.326137129653176</v>
      </c>
      <c r="O31" s="44">
        <v>340</v>
      </c>
      <c r="P31" s="171">
        <f t="shared" si="12"/>
        <v>1.0559006211180124</v>
      </c>
      <c r="Q31" s="219"/>
      <c r="R31" s="144">
        <v>33.200000000000003</v>
      </c>
      <c r="S31" s="44">
        <v>1567.89</v>
      </c>
      <c r="T31" s="45">
        <f t="shared" si="13"/>
        <v>47.225602409638554</v>
      </c>
      <c r="U31" s="219"/>
      <c r="V31" s="44">
        <v>208</v>
      </c>
      <c r="W31" s="44">
        <v>2356.88</v>
      </c>
      <c r="X31" s="45">
        <f t="shared" si="14"/>
        <v>11.331153846153846</v>
      </c>
      <c r="Y31" s="219"/>
      <c r="Z31" s="44">
        <v>12</v>
      </c>
      <c r="AA31" s="44">
        <v>386.52</v>
      </c>
      <c r="AB31" s="171">
        <f t="shared" si="15"/>
        <v>32.21</v>
      </c>
      <c r="AC31" s="219"/>
      <c r="AD31" s="144">
        <v>870</v>
      </c>
      <c r="AE31" s="44">
        <v>320.63</v>
      </c>
      <c r="AF31" s="141">
        <f t="shared" si="16"/>
        <v>36.854022988505747</v>
      </c>
      <c r="AG31" s="44">
        <v>1643</v>
      </c>
      <c r="AH31" s="44">
        <v>507.32</v>
      </c>
      <c r="AI31" s="141">
        <f t="shared" si="0"/>
        <v>30.877662811929397</v>
      </c>
      <c r="AJ31" s="44">
        <v>1440</v>
      </c>
      <c r="AK31" s="44">
        <v>461.85</v>
      </c>
      <c r="AL31" s="148">
        <f t="shared" si="1"/>
        <v>32.072916666666664</v>
      </c>
      <c r="AM31" s="219"/>
      <c r="AN31" s="144">
        <v>4</v>
      </c>
      <c r="AO31" s="44">
        <v>618.26737550856103</v>
      </c>
      <c r="AP31" s="45">
        <f t="shared" si="17"/>
        <v>154.56684387714026</v>
      </c>
      <c r="AQ31" s="140">
        <v>44</v>
      </c>
      <c r="AR31" s="249">
        <v>2215.5462096248202</v>
      </c>
      <c r="AS31" s="171">
        <f t="shared" si="18"/>
        <v>50.353322946018643</v>
      </c>
      <c r="AT31" s="219"/>
      <c r="AU31" s="144">
        <v>17</v>
      </c>
      <c r="AV31" s="32">
        <v>683.62276504328099</v>
      </c>
      <c r="AW31" s="45">
        <f t="shared" si="2"/>
        <v>40.213103826075354</v>
      </c>
      <c r="AX31" s="32">
        <v>41.8</v>
      </c>
      <c r="AY31" s="32">
        <v>1775.2478861038401</v>
      </c>
      <c r="AZ31" s="171">
        <f t="shared" si="19"/>
        <v>42.470045122101439</v>
      </c>
      <c r="BA31" s="219"/>
      <c r="BB31" s="144">
        <v>9</v>
      </c>
      <c r="BC31" s="44">
        <v>351.15280842308402</v>
      </c>
      <c r="BD31" s="45">
        <f t="shared" si="41"/>
        <v>20.656047554299061</v>
      </c>
      <c r="BE31" s="44">
        <v>54.4</v>
      </c>
      <c r="BF31" s="44">
        <v>2468.42</v>
      </c>
      <c r="BG31" s="171">
        <f t="shared" si="20"/>
        <v>45.375367647058823</v>
      </c>
      <c r="BH31" s="219"/>
      <c r="BI31" s="44">
        <v>1459</v>
      </c>
      <c r="BJ31" s="248">
        <v>9031.0251162190198</v>
      </c>
      <c r="BK31" s="202">
        <f t="shared" si="21"/>
        <v>6.1898732804791088</v>
      </c>
      <c r="BL31" s="219"/>
      <c r="BM31" s="144">
        <v>35</v>
      </c>
      <c r="BN31" s="44">
        <v>399</v>
      </c>
      <c r="BO31" s="261">
        <f t="shared" si="22"/>
        <v>11.4</v>
      </c>
      <c r="BP31" s="144">
        <v>29</v>
      </c>
      <c r="BQ31" s="44">
        <v>341</v>
      </c>
      <c r="BR31" s="171">
        <f t="shared" si="23"/>
        <v>11.758620689655173</v>
      </c>
      <c r="BS31" s="144">
        <v>0</v>
      </c>
      <c r="BT31" s="44">
        <v>0</v>
      </c>
      <c r="BU31" s="171" t="e">
        <f t="shared" si="24"/>
        <v>#DIV/0!</v>
      </c>
      <c r="BV31" s="144">
        <v>40</v>
      </c>
      <c r="BW31" s="44">
        <v>514</v>
      </c>
      <c r="BX31" s="171">
        <f t="shared" si="25"/>
        <v>12.85</v>
      </c>
      <c r="BY31" s="263">
        <v>11</v>
      </c>
      <c r="BZ31" s="256">
        <v>140</v>
      </c>
      <c r="CA31" s="171">
        <f t="shared" si="26"/>
        <v>12.727272727272727</v>
      </c>
      <c r="CB31" s="32">
        <v>20</v>
      </c>
      <c r="CC31" s="44">
        <v>266</v>
      </c>
      <c r="CD31" s="171">
        <f t="shared" si="27"/>
        <v>13.3</v>
      </c>
      <c r="CE31" s="144"/>
      <c r="CF31" s="32">
        <v>15.2</v>
      </c>
      <c r="CG31" s="32">
        <v>2984.02</v>
      </c>
      <c r="CH31" s="208">
        <f t="shared" si="42"/>
        <v>196.31710526315791</v>
      </c>
      <c r="CI31" s="206">
        <v>0</v>
      </c>
      <c r="CJ31" s="206">
        <v>0</v>
      </c>
      <c r="CK31" s="208" t="e">
        <f t="shared" si="29"/>
        <v>#DIV/0!</v>
      </c>
      <c r="CL31" s="32">
        <v>21.6</v>
      </c>
      <c r="CM31" s="44">
        <v>199.07</v>
      </c>
      <c r="CN31" s="45">
        <f t="shared" si="30"/>
        <v>9.2162037037037035</v>
      </c>
      <c r="CO31" s="44">
        <v>28.77</v>
      </c>
      <c r="CP31" s="171">
        <f t="shared" si="4"/>
        <v>0.78179347826086965</v>
      </c>
      <c r="CQ31" s="219"/>
      <c r="CR31" s="144"/>
      <c r="CS31" s="44"/>
      <c r="CT31" s="268" t="e">
        <f t="shared" si="31"/>
        <v>#DIV/0!</v>
      </c>
      <c r="CU31" s="44"/>
      <c r="CV31" s="179"/>
      <c r="CW31" s="45" t="e">
        <f t="shared" si="32"/>
        <v>#DIV/0!</v>
      </c>
      <c r="CX31" s="44"/>
      <c r="CY31" s="171" t="e">
        <f t="shared" si="5"/>
        <v>#DIV/0!</v>
      </c>
      <c r="CZ31" s="219"/>
      <c r="DA31" s="144">
        <v>0</v>
      </c>
      <c r="DB31" s="44"/>
      <c r="DC31" s="45" t="e">
        <f t="shared" si="6"/>
        <v>#DIV/0!</v>
      </c>
      <c r="DD31" s="32"/>
      <c r="DE31" s="32"/>
      <c r="DF31" s="45" t="e">
        <f t="shared" si="7"/>
        <v>#DIV/0!</v>
      </c>
      <c r="DG31" s="32">
        <v>0</v>
      </c>
      <c r="DH31" s="44"/>
      <c r="DI31" s="45" t="e">
        <f t="shared" si="33"/>
        <v>#DIV/0!</v>
      </c>
      <c r="DJ31" s="44"/>
      <c r="DK31" s="171" t="e">
        <f t="shared" si="34"/>
        <v>#DIV/0!</v>
      </c>
      <c r="DL31" s="219"/>
      <c r="DM31" s="144">
        <v>26.2</v>
      </c>
      <c r="DN31" s="44">
        <v>859.11</v>
      </c>
      <c r="DO31" s="45">
        <f t="shared" si="35"/>
        <v>32.790458015267177</v>
      </c>
      <c r="DP31" s="44">
        <v>64</v>
      </c>
      <c r="DQ31" s="44">
        <v>660.31</v>
      </c>
      <c r="DR31" s="45">
        <f t="shared" si="36"/>
        <v>10.317343749999999</v>
      </c>
      <c r="DS31" s="44">
        <v>87.9</v>
      </c>
      <c r="DT31" s="171">
        <f t="shared" si="37"/>
        <v>0.9745011086474501</v>
      </c>
      <c r="DU31" s="219"/>
      <c r="DV31" s="144"/>
      <c r="DW31" s="44"/>
      <c r="DX31" s="45" t="e">
        <f t="shared" si="38"/>
        <v>#DIV/0!</v>
      </c>
      <c r="DY31" s="44"/>
      <c r="DZ31" s="44"/>
      <c r="EA31" s="45" t="e">
        <f t="shared" si="39"/>
        <v>#DIV/0!</v>
      </c>
      <c r="EB31" s="44"/>
      <c r="EC31" s="171" t="e">
        <f t="shared" si="40"/>
        <v>#DIV/0!</v>
      </c>
    </row>
    <row r="32" spans="1:133" ht="13.95" customHeight="1">
      <c r="A32" s="12">
        <v>27</v>
      </c>
      <c r="B32" s="144">
        <v>598.4</v>
      </c>
      <c r="C32" s="44">
        <v>13222.86</v>
      </c>
      <c r="D32" s="45">
        <f t="shared" si="8"/>
        <v>22.097025401069519</v>
      </c>
      <c r="E32" s="44">
        <v>558</v>
      </c>
      <c r="F32" s="44">
        <v>2206</v>
      </c>
      <c r="G32" s="171">
        <f t="shared" si="9"/>
        <v>3.9534050179211468</v>
      </c>
      <c r="H32" s="219"/>
      <c r="I32" s="144">
        <v>44</v>
      </c>
      <c r="J32" s="44">
        <v>2468.7952041674298</v>
      </c>
      <c r="K32" s="45">
        <f t="shared" si="10"/>
        <v>56.108981912896134</v>
      </c>
      <c r="L32" s="44">
        <v>284</v>
      </c>
      <c r="M32" s="44">
        <v>7846.3820232636299</v>
      </c>
      <c r="N32" s="45">
        <f t="shared" si="11"/>
        <v>27.628105715717005</v>
      </c>
      <c r="O32" s="44">
        <v>2402.2800000000002</v>
      </c>
      <c r="P32" s="171">
        <f t="shared" si="12"/>
        <v>7.3240243902439026</v>
      </c>
      <c r="Q32" s="219"/>
      <c r="R32" s="144">
        <v>34.6</v>
      </c>
      <c r="S32" s="44">
        <v>2168.02</v>
      </c>
      <c r="T32" s="45">
        <f t="shared" si="13"/>
        <v>62.65953757225433</v>
      </c>
      <c r="U32" s="219"/>
      <c r="V32" s="44">
        <v>207</v>
      </c>
      <c r="W32" s="44">
        <v>2167.38</v>
      </c>
      <c r="X32" s="45">
        <f t="shared" si="14"/>
        <v>10.470434782608697</v>
      </c>
      <c r="Y32" s="219"/>
      <c r="Z32" s="44">
        <v>12</v>
      </c>
      <c r="AA32" s="44">
        <v>406.69</v>
      </c>
      <c r="AB32" s="171">
        <f t="shared" si="15"/>
        <v>33.890833333333333</v>
      </c>
      <c r="AC32" s="219"/>
      <c r="AD32" s="144">
        <v>812</v>
      </c>
      <c r="AE32" s="44">
        <v>319.5</v>
      </c>
      <c r="AF32" s="141">
        <f t="shared" si="16"/>
        <v>39.347290640394093</v>
      </c>
      <c r="AG32" s="44">
        <v>1484</v>
      </c>
      <c r="AH32" s="44">
        <v>460.45</v>
      </c>
      <c r="AI32" s="141">
        <f t="shared" si="0"/>
        <v>31.02762803234501</v>
      </c>
      <c r="AJ32" s="44">
        <v>1350</v>
      </c>
      <c r="AK32" s="44">
        <v>426.56</v>
      </c>
      <c r="AL32" s="148">
        <f t="shared" si="1"/>
        <v>31.597037037037033</v>
      </c>
      <c r="AM32" s="219"/>
      <c r="AN32" s="144">
        <v>18.399999999999999</v>
      </c>
      <c r="AO32" s="44">
        <v>661.28629655736597</v>
      </c>
      <c r="AP32" s="45">
        <f t="shared" si="17"/>
        <v>35.939472638987283</v>
      </c>
      <c r="AQ32" s="140">
        <v>44</v>
      </c>
      <c r="AR32" s="249">
        <v>2334.1734891822498</v>
      </c>
      <c r="AS32" s="171">
        <f t="shared" si="18"/>
        <v>53.049397481414765</v>
      </c>
      <c r="AT32" s="219"/>
      <c r="AU32" s="144">
        <v>20.6</v>
      </c>
      <c r="AV32" s="32">
        <v>729.99757129811405</v>
      </c>
      <c r="AW32" s="45">
        <f t="shared" si="2"/>
        <v>35.43677530573369</v>
      </c>
      <c r="AX32" s="32">
        <v>42.8</v>
      </c>
      <c r="AY32" s="32">
        <v>1748.3462443037099</v>
      </c>
      <c r="AZ32" s="171">
        <f t="shared" si="19"/>
        <v>40.84921131550724</v>
      </c>
      <c r="BA32" s="219"/>
      <c r="BB32" s="144">
        <v>8.6</v>
      </c>
      <c r="BC32" s="44">
        <v>400.21515208908102</v>
      </c>
      <c r="BD32" s="45">
        <f t="shared" si="41"/>
        <v>19.427920004324321</v>
      </c>
      <c r="BE32" s="44">
        <v>54.4</v>
      </c>
      <c r="BF32" s="44">
        <v>2492.61</v>
      </c>
      <c r="BG32" s="171">
        <f t="shared" si="20"/>
        <v>45.820036764705883</v>
      </c>
      <c r="BH32" s="219"/>
      <c r="BI32" s="44">
        <v>1459</v>
      </c>
      <c r="BJ32" s="248">
        <v>8846.2966761838798</v>
      </c>
      <c r="BK32" s="202">
        <f t="shared" si="21"/>
        <v>6.0632602304207541</v>
      </c>
      <c r="BL32" s="219"/>
      <c r="BM32" s="144">
        <v>30</v>
      </c>
      <c r="BN32" s="44">
        <v>380</v>
      </c>
      <c r="BO32" s="261">
        <f t="shared" si="22"/>
        <v>12.666666666666666</v>
      </c>
      <c r="BP32" s="144">
        <v>32</v>
      </c>
      <c r="BQ32" s="44">
        <v>417</v>
      </c>
      <c r="BR32" s="171">
        <f t="shared" si="23"/>
        <v>13.03125</v>
      </c>
      <c r="BS32" s="144">
        <v>0</v>
      </c>
      <c r="BT32" s="44">
        <v>0</v>
      </c>
      <c r="BU32" s="171" t="e">
        <f t="shared" si="24"/>
        <v>#DIV/0!</v>
      </c>
      <c r="BV32" s="144">
        <v>40</v>
      </c>
      <c r="BW32" s="44">
        <v>535</v>
      </c>
      <c r="BX32" s="171">
        <f t="shared" si="25"/>
        <v>13.375</v>
      </c>
      <c r="BY32" s="263">
        <v>9</v>
      </c>
      <c r="BZ32" s="256">
        <v>113</v>
      </c>
      <c r="CA32" s="171">
        <f t="shared" si="26"/>
        <v>12.555555555555555</v>
      </c>
      <c r="CB32" s="32">
        <v>17</v>
      </c>
      <c r="CC32" s="44">
        <v>214</v>
      </c>
      <c r="CD32" s="171">
        <f t="shared" si="27"/>
        <v>12.588235294117647</v>
      </c>
      <c r="CE32" s="144"/>
      <c r="CF32" s="32">
        <v>11.8</v>
      </c>
      <c r="CG32" s="32">
        <v>2753.86</v>
      </c>
      <c r="CH32" s="208">
        <f t="shared" si="42"/>
        <v>233.37796610169491</v>
      </c>
      <c r="CI32" s="32">
        <v>1.6</v>
      </c>
      <c r="CJ32" s="32">
        <v>23</v>
      </c>
      <c r="CK32" s="208">
        <f t="shared" si="29"/>
        <v>14.375</v>
      </c>
      <c r="CL32" s="32">
        <v>42.4</v>
      </c>
      <c r="CM32" s="44">
        <v>320.67</v>
      </c>
      <c r="CN32" s="45">
        <f t="shared" si="30"/>
        <v>7.5629716981132082</v>
      </c>
      <c r="CO32" s="44">
        <v>51.54</v>
      </c>
      <c r="CP32" s="171">
        <f t="shared" si="4"/>
        <v>0.95092250922509214</v>
      </c>
      <c r="CQ32" s="219"/>
      <c r="CR32" s="144"/>
      <c r="CS32" s="44"/>
      <c r="CT32" s="268" t="e">
        <f t="shared" si="31"/>
        <v>#DIV/0!</v>
      </c>
      <c r="CU32" s="44"/>
      <c r="CV32" s="179"/>
      <c r="CW32" s="45" t="e">
        <f t="shared" si="32"/>
        <v>#DIV/0!</v>
      </c>
      <c r="CX32" s="44"/>
      <c r="CY32" s="171" t="e">
        <f t="shared" si="5"/>
        <v>#DIV/0!</v>
      </c>
      <c r="CZ32" s="219"/>
      <c r="DA32" s="144">
        <v>0</v>
      </c>
      <c r="DB32" s="44"/>
      <c r="DC32" s="45" t="e">
        <f t="shared" si="6"/>
        <v>#DIV/0!</v>
      </c>
      <c r="DD32" s="32">
        <v>2</v>
      </c>
      <c r="DE32" s="32">
        <v>34.69</v>
      </c>
      <c r="DF32" s="45">
        <f t="shared" si="7"/>
        <v>17.344999999999999</v>
      </c>
      <c r="DG32" s="32">
        <v>50</v>
      </c>
      <c r="DH32" s="44">
        <v>595.02</v>
      </c>
      <c r="DI32" s="45">
        <f t="shared" si="33"/>
        <v>11.900399999999999</v>
      </c>
      <c r="DJ32" s="44">
        <v>90.9</v>
      </c>
      <c r="DK32" s="171">
        <f t="shared" si="34"/>
        <v>1.7480769230769231</v>
      </c>
      <c r="DL32" s="219"/>
      <c r="DM32" s="144">
        <v>25</v>
      </c>
      <c r="DN32" s="44">
        <v>987.32</v>
      </c>
      <c r="DO32" s="45">
        <f t="shared" si="35"/>
        <v>39.492800000000003</v>
      </c>
      <c r="DP32" s="44">
        <v>64</v>
      </c>
      <c r="DQ32" s="44">
        <v>716.98</v>
      </c>
      <c r="DR32" s="45">
        <f t="shared" si="36"/>
        <v>11.2028125</v>
      </c>
      <c r="DS32" s="44">
        <v>85.6</v>
      </c>
      <c r="DT32" s="171">
        <f t="shared" si="37"/>
        <v>0.96179775280898872</v>
      </c>
      <c r="DU32" s="219"/>
      <c r="DV32" s="144"/>
      <c r="DW32" s="44"/>
      <c r="DX32" s="45" t="e">
        <f t="shared" si="38"/>
        <v>#DIV/0!</v>
      </c>
      <c r="DY32" s="44"/>
      <c r="DZ32" s="44"/>
      <c r="EA32" s="45" t="e">
        <f t="shared" si="39"/>
        <v>#DIV/0!</v>
      </c>
      <c r="EB32" s="44"/>
      <c r="EC32" s="171" t="e">
        <f t="shared" si="40"/>
        <v>#DIV/0!</v>
      </c>
    </row>
    <row r="33" spans="1:133" ht="13.95" customHeight="1">
      <c r="A33" s="12">
        <v>28</v>
      </c>
      <c r="B33" s="144">
        <v>605.4</v>
      </c>
      <c r="C33" s="44">
        <v>13666.21</v>
      </c>
      <c r="D33" s="45">
        <f t="shared" si="8"/>
        <v>22.57385199867856</v>
      </c>
      <c r="E33" s="44">
        <v>565</v>
      </c>
      <c r="F33" s="44"/>
      <c r="G33" s="171">
        <f t="shared" si="9"/>
        <v>0</v>
      </c>
      <c r="H33" s="219"/>
      <c r="I33" s="144">
        <v>60</v>
      </c>
      <c r="J33" s="44">
        <v>2421.23195524837</v>
      </c>
      <c r="K33" s="45">
        <f t="shared" si="10"/>
        <v>40.353865920806165</v>
      </c>
      <c r="L33" s="44">
        <v>277</v>
      </c>
      <c r="M33" s="44">
        <v>7849.1750905258796</v>
      </c>
      <c r="N33" s="45">
        <f t="shared" si="11"/>
        <v>28.336372167963464</v>
      </c>
      <c r="O33" s="44"/>
      <c r="P33" s="171">
        <f t="shared" si="12"/>
        <v>0</v>
      </c>
      <c r="Q33" s="219"/>
      <c r="R33" s="144">
        <v>53.8</v>
      </c>
      <c r="S33" s="44">
        <v>2801.25</v>
      </c>
      <c r="T33" s="45">
        <f t="shared" si="13"/>
        <v>52.067843866171003</v>
      </c>
      <c r="U33" s="219"/>
      <c r="V33" s="44">
        <v>207</v>
      </c>
      <c r="W33" s="44">
        <v>2181.63</v>
      </c>
      <c r="X33" s="45">
        <f t="shared" si="14"/>
        <v>10.539275362318842</v>
      </c>
      <c r="Y33" s="219"/>
      <c r="Z33" s="44">
        <v>14</v>
      </c>
      <c r="AA33" s="44">
        <v>396.74</v>
      </c>
      <c r="AB33" s="171">
        <f t="shared" si="15"/>
        <v>28.338571428571431</v>
      </c>
      <c r="AC33" s="219"/>
      <c r="AD33" s="144">
        <v>812</v>
      </c>
      <c r="AE33" s="44">
        <v>298.66000000000003</v>
      </c>
      <c r="AF33" s="141">
        <f t="shared" si="16"/>
        <v>36.780788177339907</v>
      </c>
      <c r="AG33" s="44">
        <v>1431</v>
      </c>
      <c r="AH33" s="44">
        <v>429.67</v>
      </c>
      <c r="AI33" s="141">
        <f t="shared" si="0"/>
        <v>30.02585604472397</v>
      </c>
      <c r="AJ33" s="44">
        <v>1350</v>
      </c>
      <c r="AK33" s="44">
        <v>454.61</v>
      </c>
      <c r="AL33" s="148">
        <f t="shared" si="1"/>
        <v>33.674814814814816</v>
      </c>
      <c r="AM33" s="219"/>
      <c r="AN33" s="144">
        <v>19.2</v>
      </c>
      <c r="AO33" s="44">
        <v>711.35219648724296</v>
      </c>
      <c r="AP33" s="45">
        <f t="shared" si="17"/>
        <v>37.049593567043907</v>
      </c>
      <c r="AQ33" s="140">
        <v>42.4</v>
      </c>
      <c r="AR33" s="249">
        <v>1745.9511369132999</v>
      </c>
      <c r="AS33" s="171">
        <f t="shared" si="18"/>
        <v>41.178092851728771</v>
      </c>
      <c r="AT33" s="219"/>
      <c r="AU33" s="144">
        <v>22.8</v>
      </c>
      <c r="AV33" s="32">
        <v>869.23562066667205</v>
      </c>
      <c r="AW33" s="45">
        <f t="shared" si="2"/>
        <v>38.124369327485617</v>
      </c>
      <c r="AX33" s="32">
        <v>41.8</v>
      </c>
      <c r="AY33" s="32">
        <v>1468.8295523112599</v>
      </c>
      <c r="AZ33" s="171">
        <f t="shared" si="19"/>
        <v>35.139462973953592</v>
      </c>
      <c r="BA33" s="219"/>
      <c r="BB33" s="144">
        <v>9.1999999999999993</v>
      </c>
      <c r="BC33" s="44">
        <v>435.005523661626</v>
      </c>
      <c r="BD33" s="45">
        <f t="shared" si="41"/>
        <v>19.079189634281843</v>
      </c>
      <c r="BE33" s="44">
        <v>49.6</v>
      </c>
      <c r="BF33" s="44">
        <v>2187.1799999999998</v>
      </c>
      <c r="BG33" s="171">
        <f t="shared" si="20"/>
        <v>44.096370967741933</v>
      </c>
      <c r="BH33" s="219"/>
      <c r="BI33" s="44">
        <v>1465</v>
      </c>
      <c r="BJ33" s="248">
        <v>8639.0854862079996</v>
      </c>
      <c r="BK33" s="202">
        <f t="shared" si="21"/>
        <v>5.8969866800054609</v>
      </c>
      <c r="BL33" s="219"/>
      <c r="BM33" s="144">
        <v>28</v>
      </c>
      <c r="BN33" s="44">
        <v>359</v>
      </c>
      <c r="BO33" s="261">
        <f t="shared" si="22"/>
        <v>12.821428571428571</v>
      </c>
      <c r="BP33" s="144">
        <v>32</v>
      </c>
      <c r="BQ33" s="44">
        <v>373</v>
      </c>
      <c r="BR33" s="171">
        <f t="shared" si="23"/>
        <v>11.65625</v>
      </c>
      <c r="BS33" s="144">
        <v>0</v>
      </c>
      <c r="BT33" s="44">
        <v>0</v>
      </c>
      <c r="BU33" s="171" t="e">
        <f t="shared" si="24"/>
        <v>#DIV/0!</v>
      </c>
      <c r="BV33" s="144">
        <v>36</v>
      </c>
      <c r="BW33" s="44">
        <v>450</v>
      </c>
      <c r="BX33" s="171">
        <f t="shared" si="25"/>
        <v>12.5</v>
      </c>
      <c r="BY33" s="263">
        <v>9</v>
      </c>
      <c r="BZ33" s="256">
        <v>118</v>
      </c>
      <c r="CA33" s="171">
        <f t="shared" si="26"/>
        <v>13.111111111111111</v>
      </c>
      <c r="CB33" s="32">
        <v>18</v>
      </c>
      <c r="CC33" s="44">
        <v>225</v>
      </c>
      <c r="CD33" s="171">
        <f t="shared" si="27"/>
        <v>12.5</v>
      </c>
      <c r="CE33" s="144"/>
      <c r="CF33" s="32">
        <v>15.8</v>
      </c>
      <c r="CG33" s="32">
        <v>2879.31</v>
      </c>
      <c r="CH33" s="208">
        <f t="shared" si="42"/>
        <v>182.23481012658226</v>
      </c>
      <c r="CI33" s="32">
        <v>1.6</v>
      </c>
      <c r="CJ33" s="32">
        <v>23</v>
      </c>
      <c r="CK33" s="208">
        <f t="shared" si="29"/>
        <v>14.375</v>
      </c>
      <c r="CL33" s="32">
        <v>43</v>
      </c>
      <c r="CM33" s="44">
        <v>306.52999999999997</v>
      </c>
      <c r="CN33" s="45">
        <f t="shared" si="30"/>
        <v>7.1286046511627896</v>
      </c>
      <c r="CO33" s="44">
        <v>55.74</v>
      </c>
      <c r="CP33" s="171">
        <f t="shared" si="4"/>
        <v>0.94795918367346943</v>
      </c>
      <c r="CQ33" s="219"/>
      <c r="CR33" s="144"/>
      <c r="CS33" s="44"/>
      <c r="CT33" s="268" t="e">
        <f t="shared" si="31"/>
        <v>#DIV/0!</v>
      </c>
      <c r="CU33" s="44"/>
      <c r="CV33" s="179"/>
      <c r="CW33" s="45" t="e">
        <f t="shared" si="32"/>
        <v>#DIV/0!</v>
      </c>
      <c r="CX33" s="44"/>
      <c r="CY33" s="171" t="e">
        <f t="shared" si="5"/>
        <v>#DIV/0!</v>
      </c>
      <c r="CZ33" s="219"/>
      <c r="DA33" s="144">
        <v>74</v>
      </c>
      <c r="DB33" s="44">
        <v>1912.96</v>
      </c>
      <c r="DC33" s="45">
        <f t="shared" si="6"/>
        <v>25.85081081081081</v>
      </c>
      <c r="DD33" s="32">
        <v>2.4</v>
      </c>
      <c r="DE33" s="32">
        <v>38.92</v>
      </c>
      <c r="DF33" s="45">
        <f t="shared" si="7"/>
        <v>16.216666666666669</v>
      </c>
      <c r="DG33" s="32">
        <v>50.6</v>
      </c>
      <c r="DH33" s="44">
        <v>620.44000000000005</v>
      </c>
      <c r="DI33" s="45">
        <f t="shared" si="33"/>
        <v>12.261660079051385</v>
      </c>
      <c r="DJ33" s="44">
        <v>90.9</v>
      </c>
      <c r="DK33" s="171">
        <f t="shared" si="34"/>
        <v>1.7150943396226417</v>
      </c>
      <c r="DL33" s="219"/>
      <c r="DM33" s="144">
        <v>25</v>
      </c>
      <c r="DN33" s="44">
        <v>680.25</v>
      </c>
      <c r="DO33" s="45">
        <f t="shared" si="35"/>
        <v>27.21</v>
      </c>
      <c r="DP33" s="44">
        <v>64</v>
      </c>
      <c r="DQ33" s="44">
        <v>709.14</v>
      </c>
      <c r="DR33" s="45">
        <f t="shared" si="36"/>
        <v>11.0803125</v>
      </c>
      <c r="DS33" s="44">
        <v>85.6</v>
      </c>
      <c r="DT33" s="171">
        <f t="shared" si="37"/>
        <v>0.96179775280898872</v>
      </c>
      <c r="DU33" s="219"/>
      <c r="DV33" s="144"/>
      <c r="DW33" s="44"/>
      <c r="DX33" s="45" t="e">
        <f t="shared" si="38"/>
        <v>#DIV/0!</v>
      </c>
      <c r="DY33" s="44"/>
      <c r="DZ33" s="44"/>
      <c r="EA33" s="45" t="e">
        <f t="shared" si="39"/>
        <v>#DIV/0!</v>
      </c>
      <c r="EB33" s="44"/>
      <c r="EC33" s="171" t="e">
        <f t="shared" si="40"/>
        <v>#DIV/0!</v>
      </c>
    </row>
    <row r="34" spans="1:133" ht="13.95" customHeight="1">
      <c r="A34" s="12">
        <v>29</v>
      </c>
      <c r="B34" s="144">
        <v>609.79999999999995</v>
      </c>
      <c r="C34" s="44">
        <v>13494.43</v>
      </c>
      <c r="D34" s="45">
        <f t="shared" si="8"/>
        <v>22.129271892423748</v>
      </c>
      <c r="E34" s="44">
        <v>569</v>
      </c>
      <c r="F34" s="44">
        <v>3521</v>
      </c>
      <c r="G34" s="171">
        <f t="shared" si="9"/>
        <v>6.1880492091388399</v>
      </c>
      <c r="H34" s="219"/>
      <c r="I34" s="144">
        <v>60</v>
      </c>
      <c r="J34" s="44">
        <v>2225.8787248979102</v>
      </c>
      <c r="K34" s="45">
        <f t="shared" si="10"/>
        <v>37.097978748298502</v>
      </c>
      <c r="L34" s="44">
        <v>284</v>
      </c>
      <c r="M34" s="44">
        <v>7729.5788728724001</v>
      </c>
      <c r="N34" s="45">
        <f t="shared" si="11"/>
        <v>27.216827017156337</v>
      </c>
      <c r="O34" s="44"/>
      <c r="P34" s="171">
        <f t="shared" si="12"/>
        <v>0</v>
      </c>
      <c r="Q34" s="219"/>
      <c r="R34" s="144">
        <v>53.4</v>
      </c>
      <c r="S34" s="44">
        <v>2793.19</v>
      </c>
      <c r="T34" s="45">
        <f t="shared" si="13"/>
        <v>52.306928838951315</v>
      </c>
      <c r="U34" s="219"/>
      <c r="V34" s="44">
        <v>205</v>
      </c>
      <c r="W34" s="44">
        <v>2262.96</v>
      </c>
      <c r="X34" s="45">
        <f t="shared" si="14"/>
        <v>11.038829268292684</v>
      </c>
      <c r="Y34" s="219"/>
      <c r="Z34" s="44">
        <v>14</v>
      </c>
      <c r="AA34" s="44">
        <v>428.59</v>
      </c>
      <c r="AB34" s="171">
        <f t="shared" si="15"/>
        <v>30.613571428571426</v>
      </c>
      <c r="AC34" s="219"/>
      <c r="AD34" s="144">
        <v>812</v>
      </c>
      <c r="AE34" s="44">
        <v>322.2</v>
      </c>
      <c r="AF34" s="141">
        <f t="shared" si="16"/>
        <v>39.679802955665025</v>
      </c>
      <c r="AG34" s="44">
        <v>1431</v>
      </c>
      <c r="AH34" s="44">
        <v>440.37</v>
      </c>
      <c r="AI34" s="141">
        <f t="shared" si="0"/>
        <v>30.773584905660378</v>
      </c>
      <c r="AJ34" s="44">
        <v>1350</v>
      </c>
      <c r="AK34" s="44">
        <v>423.67</v>
      </c>
      <c r="AL34" s="148">
        <f t="shared" si="1"/>
        <v>31.382962962962964</v>
      </c>
      <c r="AM34" s="219"/>
      <c r="AN34" s="144">
        <v>20</v>
      </c>
      <c r="AO34" s="44">
        <v>852.87360619541596</v>
      </c>
      <c r="AP34" s="45">
        <f t="shared" si="17"/>
        <v>42.643680309770801</v>
      </c>
      <c r="AQ34" s="140">
        <v>40.799999999999997</v>
      </c>
      <c r="AR34" s="249">
        <v>1770.6004915216399</v>
      </c>
      <c r="AS34" s="171">
        <f t="shared" si="18"/>
        <v>43.397070870628433</v>
      </c>
      <c r="AT34" s="219"/>
      <c r="AU34" s="144">
        <v>22.6</v>
      </c>
      <c r="AV34" s="32">
        <v>820.04881619213097</v>
      </c>
      <c r="AW34" s="45">
        <f t="shared" si="2"/>
        <v>36.285345849209335</v>
      </c>
      <c r="AX34" s="32">
        <v>46.6</v>
      </c>
      <c r="AY34" s="32">
        <v>2103.0458770358</v>
      </c>
      <c r="AZ34" s="171">
        <f t="shared" si="19"/>
        <v>45.129739850553648</v>
      </c>
      <c r="BA34" s="219"/>
      <c r="BB34" s="144">
        <v>15.6</v>
      </c>
      <c r="BC34" s="44">
        <v>678.58500052108104</v>
      </c>
      <c r="BD34" s="45">
        <f t="shared" si="41"/>
        <v>30.025884978808893</v>
      </c>
      <c r="BE34" s="44">
        <v>73.2</v>
      </c>
      <c r="BF34" s="44">
        <v>2414.13</v>
      </c>
      <c r="BG34" s="171">
        <f t="shared" si="20"/>
        <v>32.979918032786884</v>
      </c>
      <c r="BH34" s="219"/>
      <c r="BI34" s="44">
        <v>1644</v>
      </c>
      <c r="BJ34" s="248">
        <v>9590.4903935587008</v>
      </c>
      <c r="BK34" s="202">
        <f t="shared" si="21"/>
        <v>5.8336316262522514</v>
      </c>
      <c r="BL34" s="219"/>
      <c r="BM34" s="144">
        <v>29</v>
      </c>
      <c r="BN34" s="44">
        <v>341</v>
      </c>
      <c r="BO34" s="261">
        <f t="shared" si="22"/>
        <v>11.758620689655173</v>
      </c>
      <c r="BP34" s="144">
        <v>29</v>
      </c>
      <c r="BQ34" s="44">
        <v>373</v>
      </c>
      <c r="BR34" s="171">
        <f t="shared" si="23"/>
        <v>12.862068965517242</v>
      </c>
      <c r="BS34" s="144">
        <v>0</v>
      </c>
      <c r="BT34" s="44">
        <v>0</v>
      </c>
      <c r="BU34" s="171" t="e">
        <f t="shared" si="24"/>
        <v>#DIV/0!</v>
      </c>
      <c r="BV34" s="144">
        <v>38</v>
      </c>
      <c r="BW34" s="44">
        <v>465</v>
      </c>
      <c r="BX34" s="171">
        <f t="shared" si="25"/>
        <v>12.236842105263158</v>
      </c>
      <c r="BY34" s="263">
        <v>12</v>
      </c>
      <c r="BZ34" s="256">
        <v>151</v>
      </c>
      <c r="CA34" s="171">
        <f t="shared" si="26"/>
        <v>12.583333333333334</v>
      </c>
      <c r="CB34" s="32">
        <v>15</v>
      </c>
      <c r="CC34" s="44">
        <v>195</v>
      </c>
      <c r="CD34" s="171">
        <f t="shared" si="27"/>
        <v>13</v>
      </c>
      <c r="CE34" s="144"/>
      <c r="CF34" s="32">
        <v>24.4</v>
      </c>
      <c r="CG34" s="32">
        <v>3417.98</v>
      </c>
      <c r="CH34" s="208">
        <f t="shared" si="42"/>
        <v>140.08114754098361</v>
      </c>
      <c r="CI34" s="32">
        <v>1.6</v>
      </c>
      <c r="CJ34" s="32">
        <v>24</v>
      </c>
      <c r="CK34" s="208">
        <f t="shared" si="29"/>
        <v>15</v>
      </c>
      <c r="CL34" s="32">
        <v>42.4</v>
      </c>
      <c r="CM34" s="44">
        <v>345.21</v>
      </c>
      <c r="CN34" s="45">
        <f t="shared" si="30"/>
        <v>8.1417452830188672</v>
      </c>
      <c r="CO34" s="44">
        <v>52.91</v>
      </c>
      <c r="CP34" s="171">
        <f t="shared" si="4"/>
        <v>0.79206586826347303</v>
      </c>
      <c r="CQ34" s="219"/>
      <c r="CR34" s="144"/>
      <c r="CS34" s="44"/>
      <c r="CT34" s="268" t="e">
        <f t="shared" si="31"/>
        <v>#DIV/0!</v>
      </c>
      <c r="CU34" s="44"/>
      <c r="CV34" s="179"/>
      <c r="CW34" s="45" t="e">
        <f t="shared" si="32"/>
        <v>#DIV/0!</v>
      </c>
      <c r="CX34" s="44"/>
      <c r="CY34" s="171" t="e">
        <f t="shared" si="5"/>
        <v>#DIV/0!</v>
      </c>
      <c r="CZ34" s="219"/>
      <c r="DA34" s="144">
        <v>74</v>
      </c>
      <c r="DB34" s="44">
        <v>1925.34</v>
      </c>
      <c r="DC34" s="45">
        <f t="shared" si="6"/>
        <v>26.018108108108105</v>
      </c>
      <c r="DD34" s="32">
        <v>2.4</v>
      </c>
      <c r="DE34" s="32">
        <v>36.39</v>
      </c>
      <c r="DF34" s="45">
        <f t="shared" si="7"/>
        <v>15.162500000000001</v>
      </c>
      <c r="DG34" s="32">
        <v>50.6</v>
      </c>
      <c r="DH34" s="44">
        <v>428.89</v>
      </c>
      <c r="DI34" s="45">
        <f t="shared" si="33"/>
        <v>8.4760869565217387</v>
      </c>
      <c r="DJ34" s="44">
        <v>88.2</v>
      </c>
      <c r="DK34" s="171">
        <f t="shared" si="34"/>
        <v>1.6641509433962265</v>
      </c>
      <c r="DL34" s="219"/>
      <c r="DM34" s="144">
        <v>28.8</v>
      </c>
      <c r="DN34" s="44">
        <v>914.1</v>
      </c>
      <c r="DO34" s="45">
        <f t="shared" si="35"/>
        <v>31.739583333333332</v>
      </c>
      <c r="DP34" s="44">
        <v>62</v>
      </c>
      <c r="DQ34" s="44">
        <v>702.11</v>
      </c>
      <c r="DR34" s="45">
        <f t="shared" si="36"/>
        <v>11.324354838709677</v>
      </c>
      <c r="DS34" s="44">
        <v>77.06</v>
      </c>
      <c r="DT34" s="171">
        <f t="shared" si="37"/>
        <v>0.84867841409691636</v>
      </c>
      <c r="DU34" s="219"/>
      <c r="DV34" s="144"/>
      <c r="DW34" s="44"/>
      <c r="DX34" s="45" t="e">
        <f t="shared" si="38"/>
        <v>#DIV/0!</v>
      </c>
      <c r="DY34" s="44"/>
      <c r="DZ34" s="44"/>
      <c r="EA34" s="45" t="e">
        <f t="shared" si="39"/>
        <v>#DIV/0!</v>
      </c>
      <c r="EB34" s="44"/>
      <c r="EC34" s="171" t="e">
        <f t="shared" si="40"/>
        <v>#DIV/0!</v>
      </c>
    </row>
    <row r="35" spans="1:133" ht="13.95" customHeight="1">
      <c r="A35" s="19">
        <v>30</v>
      </c>
      <c r="B35" s="144">
        <v>616</v>
      </c>
      <c r="C35" s="44">
        <v>13386.38</v>
      </c>
      <c r="D35" s="45">
        <f t="shared" si="8"/>
        <v>21.731136363636363</v>
      </c>
      <c r="E35" s="44">
        <v>574</v>
      </c>
      <c r="F35" s="44"/>
      <c r="G35" s="171">
        <f t="shared" si="9"/>
        <v>0</v>
      </c>
      <c r="H35" s="219"/>
      <c r="I35" s="144">
        <v>59</v>
      </c>
      <c r="J35" s="44">
        <v>2457.8528557460299</v>
      </c>
      <c r="K35" s="45">
        <f t="shared" si="10"/>
        <v>41.658522978746269</v>
      </c>
      <c r="L35" s="44">
        <v>337.8</v>
      </c>
      <c r="M35" s="44">
        <v>7846.1241799140698</v>
      </c>
      <c r="N35" s="45">
        <f t="shared" si="11"/>
        <v>23.227129010994876</v>
      </c>
      <c r="O35" s="44">
        <v>60.418383787677001</v>
      </c>
      <c r="P35" s="171">
        <f t="shared" si="12"/>
        <v>0.15226407204555695</v>
      </c>
      <c r="Q35" s="219"/>
      <c r="R35" s="144">
        <v>53.8</v>
      </c>
      <c r="S35" s="44">
        <v>3586.68</v>
      </c>
      <c r="T35" s="45">
        <f t="shared" si="13"/>
        <v>66.666914498141267</v>
      </c>
      <c r="U35" s="219"/>
      <c r="V35" s="44">
        <v>206</v>
      </c>
      <c r="W35" s="44">
        <v>2265.65</v>
      </c>
      <c r="X35" s="45">
        <f t="shared" si="14"/>
        <v>10.998300970873787</v>
      </c>
      <c r="Y35" s="219"/>
      <c r="Z35" s="44">
        <v>14</v>
      </c>
      <c r="AA35" s="44">
        <v>417.63</v>
      </c>
      <c r="AB35" s="171">
        <f t="shared" si="15"/>
        <v>29.830714285714286</v>
      </c>
      <c r="AC35" s="219"/>
      <c r="AD35" s="144">
        <v>812</v>
      </c>
      <c r="AE35" s="44">
        <v>320.70999999999998</v>
      </c>
      <c r="AF35" s="141">
        <f t="shared" si="16"/>
        <v>39.49630541871921</v>
      </c>
      <c r="AG35" s="44">
        <v>1431</v>
      </c>
      <c r="AH35" s="44">
        <v>464.13</v>
      </c>
      <c r="AI35" s="141">
        <f t="shared" si="0"/>
        <v>32.433962264150942</v>
      </c>
      <c r="AJ35" s="44">
        <v>1350</v>
      </c>
      <c r="AK35" s="44">
        <v>400.6</v>
      </c>
      <c r="AL35" s="148">
        <f t="shared" si="1"/>
        <v>29.674074074074074</v>
      </c>
      <c r="AM35" s="219"/>
      <c r="AN35" s="144"/>
      <c r="AO35" s="44"/>
      <c r="AP35" s="45" t="e">
        <f t="shared" si="17"/>
        <v>#DIV/0!</v>
      </c>
      <c r="AQ35" s="140"/>
      <c r="AR35" s="249"/>
      <c r="AS35" s="171" t="e">
        <f t="shared" si="18"/>
        <v>#DIV/0!</v>
      </c>
      <c r="AT35" s="219"/>
      <c r="AU35" s="144">
        <v>15</v>
      </c>
      <c r="AV35" s="32">
        <v>859.55122342737502</v>
      </c>
      <c r="AW35" s="45">
        <f t="shared" si="2"/>
        <v>57.303414895158333</v>
      </c>
      <c r="AX35" s="32">
        <v>47.6</v>
      </c>
      <c r="AY35" s="32">
        <v>1588.1160349733</v>
      </c>
      <c r="AZ35" s="171">
        <f t="shared" si="19"/>
        <v>33.363782247338236</v>
      </c>
      <c r="BA35" s="219"/>
      <c r="BB35" s="144">
        <v>9</v>
      </c>
      <c r="BC35" s="44">
        <v>401.84100699540301</v>
      </c>
      <c r="BD35" s="45">
        <f t="shared" si="41"/>
        <v>26.789400466360199</v>
      </c>
      <c r="BE35" s="44">
        <v>73.400000000000006</v>
      </c>
      <c r="BF35" s="44">
        <v>2759.86</v>
      </c>
      <c r="BG35" s="171">
        <f t="shared" si="20"/>
        <v>37.600272479564033</v>
      </c>
      <c r="BH35" s="219"/>
      <c r="BI35" s="44">
        <v>1667</v>
      </c>
      <c r="BJ35" s="248">
        <v>9562.8528211863395</v>
      </c>
      <c r="BK35" s="202">
        <f t="shared" si="21"/>
        <v>5.7365643798358361</v>
      </c>
      <c r="BL35" s="219"/>
      <c r="BM35" s="144">
        <v>30</v>
      </c>
      <c r="BN35" s="44">
        <v>361</v>
      </c>
      <c r="BO35" s="261">
        <f t="shared" si="22"/>
        <v>12.033333333333333</v>
      </c>
      <c r="BP35" s="144">
        <v>32</v>
      </c>
      <c r="BQ35" s="44">
        <v>390</v>
      </c>
      <c r="BR35" s="171">
        <f t="shared" si="23"/>
        <v>12.1875</v>
      </c>
      <c r="BS35" s="144">
        <v>0</v>
      </c>
      <c r="BT35" s="44">
        <v>0</v>
      </c>
      <c r="BU35" s="171" t="e">
        <f t="shared" si="24"/>
        <v>#DIV/0!</v>
      </c>
      <c r="BV35" s="144">
        <v>42</v>
      </c>
      <c r="BW35" s="44">
        <v>530</v>
      </c>
      <c r="BX35" s="171">
        <f t="shared" si="25"/>
        <v>12.619047619047619</v>
      </c>
      <c r="BY35" s="263">
        <v>11</v>
      </c>
      <c r="BZ35" s="256">
        <v>135</v>
      </c>
      <c r="CA35" s="171">
        <f t="shared" si="26"/>
        <v>12.272727272727273</v>
      </c>
      <c r="CB35" s="32">
        <v>17</v>
      </c>
      <c r="CC35" s="44">
        <v>212</v>
      </c>
      <c r="CD35" s="171">
        <f t="shared" si="27"/>
        <v>12.470588235294118</v>
      </c>
      <c r="CE35" s="144"/>
      <c r="CF35" s="32"/>
      <c r="CG35" s="32"/>
      <c r="CH35" s="208" t="e">
        <f t="shared" si="42"/>
        <v>#DIV/0!</v>
      </c>
      <c r="CI35" s="32"/>
      <c r="CJ35" s="32"/>
      <c r="CK35" s="208" t="e">
        <f t="shared" si="29"/>
        <v>#DIV/0!</v>
      </c>
      <c r="CL35" s="32"/>
      <c r="CM35" s="44"/>
      <c r="CN35" s="45" t="e">
        <f t="shared" si="30"/>
        <v>#DIV/0!</v>
      </c>
      <c r="CO35" s="44"/>
      <c r="CP35" s="171" t="e">
        <f t="shared" si="4"/>
        <v>#DIV/0!</v>
      </c>
      <c r="CQ35" s="219"/>
      <c r="CR35" s="144"/>
      <c r="CS35" s="44"/>
      <c r="CT35" s="268" t="e">
        <f t="shared" si="31"/>
        <v>#DIV/0!</v>
      </c>
      <c r="CU35" s="44"/>
      <c r="CV35" s="179"/>
      <c r="CW35" s="45" t="e">
        <f t="shared" si="32"/>
        <v>#DIV/0!</v>
      </c>
      <c r="CX35" s="44"/>
      <c r="CY35" s="171" t="e">
        <f t="shared" si="5"/>
        <v>#DIV/0!</v>
      </c>
      <c r="CZ35" s="219"/>
      <c r="DA35" s="144">
        <v>96</v>
      </c>
      <c r="DB35" s="44">
        <v>4592.3</v>
      </c>
      <c r="DC35" s="45">
        <f t="shared" si="6"/>
        <v>47.836458333333333</v>
      </c>
      <c r="DD35" s="32">
        <v>2.4</v>
      </c>
      <c r="DE35" s="32">
        <v>30.58</v>
      </c>
      <c r="DF35" s="45">
        <f t="shared" si="7"/>
        <v>12.741666666666667</v>
      </c>
      <c r="DG35" s="32">
        <v>50.6</v>
      </c>
      <c r="DH35" s="44">
        <v>559.34</v>
      </c>
      <c r="DI35" s="45">
        <f t="shared" si="33"/>
        <v>11.054150197628459</v>
      </c>
      <c r="DJ35" s="44">
        <v>88.7</v>
      </c>
      <c r="DK35" s="171">
        <f t="shared" si="34"/>
        <v>1.6735849056603773</v>
      </c>
      <c r="DL35" s="219"/>
      <c r="DM35" s="144">
        <v>28.8</v>
      </c>
      <c r="DN35" s="44">
        <v>594.41999999999996</v>
      </c>
      <c r="DO35" s="45">
        <f t="shared" si="35"/>
        <v>20.639583333333331</v>
      </c>
      <c r="DP35" s="44">
        <v>62</v>
      </c>
      <c r="DQ35" s="44">
        <v>718.64</v>
      </c>
      <c r="DR35" s="45">
        <f t="shared" si="36"/>
        <v>11.590967741935483</v>
      </c>
      <c r="DS35" s="44">
        <v>97.6</v>
      </c>
      <c r="DT35" s="171">
        <f t="shared" si="37"/>
        <v>1.0748898678414096</v>
      </c>
      <c r="DU35" s="219"/>
      <c r="DV35" s="144"/>
      <c r="DW35" s="44"/>
      <c r="DX35" s="45" t="e">
        <f t="shared" si="38"/>
        <v>#DIV/0!</v>
      </c>
      <c r="DY35" s="44"/>
      <c r="DZ35" s="44"/>
      <c r="EA35" s="45" t="e">
        <f t="shared" si="39"/>
        <v>#DIV/0!</v>
      </c>
      <c r="EB35" s="44"/>
      <c r="EC35" s="171" t="e">
        <f t="shared" si="40"/>
        <v>#DIV/0!</v>
      </c>
    </row>
    <row r="36" spans="1:133" ht="13.95" customHeight="1">
      <c r="A36" s="12">
        <v>31</v>
      </c>
      <c r="B36" s="144">
        <v>608.20000000000005</v>
      </c>
      <c r="C36" s="44">
        <v>13583.56</v>
      </c>
      <c r="D36" s="45">
        <f t="shared" si="8"/>
        <v>22.334034856954947</v>
      </c>
      <c r="E36" s="44">
        <v>569</v>
      </c>
      <c r="F36" s="44"/>
      <c r="G36" s="171">
        <f t="shared" si="9"/>
        <v>0</v>
      </c>
      <c r="H36" s="219"/>
      <c r="I36" s="144">
        <v>58</v>
      </c>
      <c r="J36" s="44">
        <v>2479.18533278212</v>
      </c>
      <c r="K36" s="45">
        <f t="shared" si="10"/>
        <v>42.744574703140003</v>
      </c>
      <c r="L36" s="44">
        <v>573</v>
      </c>
      <c r="M36" s="44">
        <v>7709.1002444592104</v>
      </c>
      <c r="N36" s="45">
        <f t="shared" si="11"/>
        <v>13.453927128201066</v>
      </c>
      <c r="O36" s="44"/>
      <c r="P36" s="171">
        <f t="shared" si="12"/>
        <v>0</v>
      </c>
      <c r="Q36" s="219"/>
      <c r="R36" s="144">
        <v>52.2</v>
      </c>
      <c r="S36" s="44">
        <v>3818.56</v>
      </c>
      <c r="T36" s="45">
        <f t="shared" si="13"/>
        <v>73.152490421455937</v>
      </c>
      <c r="U36" s="219"/>
      <c r="V36" s="44">
        <v>205</v>
      </c>
      <c r="W36" s="44">
        <v>2224.71</v>
      </c>
      <c r="X36" s="45">
        <f t="shared" si="14"/>
        <v>10.852243902439024</v>
      </c>
      <c r="Y36" s="219"/>
      <c r="Z36" s="44">
        <v>14</v>
      </c>
      <c r="AA36" s="44">
        <v>419.72</v>
      </c>
      <c r="AB36" s="171">
        <f t="shared" si="15"/>
        <v>29.98</v>
      </c>
      <c r="AC36" s="219"/>
      <c r="AD36" s="144">
        <v>928</v>
      </c>
      <c r="AE36" s="44">
        <v>376.74</v>
      </c>
      <c r="AF36" s="141">
        <f t="shared" si="16"/>
        <v>40.59698275862069</v>
      </c>
      <c r="AG36" s="44">
        <v>1537</v>
      </c>
      <c r="AH36" s="44">
        <v>502.6</v>
      </c>
      <c r="AI36" s="141">
        <f t="shared" si="0"/>
        <v>32.700065061808722</v>
      </c>
      <c r="AJ36" s="44">
        <v>1440</v>
      </c>
      <c r="AK36" s="44">
        <v>503.61</v>
      </c>
      <c r="AL36" s="148">
        <f t="shared" si="1"/>
        <v>34.97291666666667</v>
      </c>
      <c r="AM36" s="219"/>
      <c r="AN36" s="144"/>
      <c r="AO36" s="44"/>
      <c r="AP36" s="45" t="e">
        <f t="shared" si="17"/>
        <v>#DIV/0!</v>
      </c>
      <c r="AQ36" s="140"/>
      <c r="AR36" s="249"/>
      <c r="AS36" s="171" t="e">
        <f t="shared" si="18"/>
        <v>#DIV/0!</v>
      </c>
      <c r="AT36" s="219"/>
      <c r="AU36" s="144">
        <v>15.8</v>
      </c>
      <c r="AV36" s="32">
        <v>1085.2343297387099</v>
      </c>
      <c r="AW36" s="45">
        <f t="shared" si="2"/>
        <v>68.685717072070247</v>
      </c>
      <c r="AX36" s="32">
        <v>61.4</v>
      </c>
      <c r="AY36" s="32">
        <v>2289.8004910404902</v>
      </c>
      <c r="AZ36" s="171">
        <f t="shared" si="19"/>
        <v>37.293167606522644</v>
      </c>
      <c r="BA36" s="219"/>
      <c r="BB36" s="144">
        <v>8.1999999999999993</v>
      </c>
      <c r="BC36" s="44">
        <v>369.84837769376799</v>
      </c>
      <c r="BD36" s="45">
        <f t="shared" si="41"/>
        <v>23.408125170491644</v>
      </c>
      <c r="BE36" s="44">
        <v>70.8</v>
      </c>
      <c r="BF36" s="44">
        <v>2684.52</v>
      </c>
      <c r="BG36" s="171">
        <f t="shared" si="20"/>
        <v>37.916949152542372</v>
      </c>
      <c r="BH36" s="219"/>
      <c r="BI36" s="44">
        <v>1808</v>
      </c>
      <c r="BJ36" s="248">
        <v>9805.7753148209995</v>
      </c>
      <c r="BK36" s="202">
        <f t="shared" si="21"/>
        <v>5.4235482935956858</v>
      </c>
      <c r="BL36" s="219"/>
      <c r="BM36" s="144">
        <v>30</v>
      </c>
      <c r="BN36" s="44">
        <v>385</v>
      </c>
      <c r="BO36" s="261">
        <f t="shared" si="22"/>
        <v>12.833333333333334</v>
      </c>
      <c r="BP36" s="144">
        <v>32</v>
      </c>
      <c r="BQ36" s="44">
        <v>415</v>
      </c>
      <c r="BR36" s="171">
        <f t="shared" si="23"/>
        <v>12.96875</v>
      </c>
      <c r="BS36" s="144">
        <v>0</v>
      </c>
      <c r="BT36" s="44">
        <v>0</v>
      </c>
      <c r="BU36" s="171" t="e">
        <f t="shared" si="24"/>
        <v>#DIV/0!</v>
      </c>
      <c r="BV36" s="144">
        <v>42</v>
      </c>
      <c r="BW36" s="44">
        <v>543</v>
      </c>
      <c r="BX36" s="171">
        <f t="shared" si="25"/>
        <v>12.928571428571429</v>
      </c>
      <c r="BY36" s="263">
        <v>11</v>
      </c>
      <c r="BZ36" s="256">
        <v>144</v>
      </c>
      <c r="CA36" s="171">
        <f t="shared" si="26"/>
        <v>13.090909090909092</v>
      </c>
      <c r="CB36" s="32">
        <v>17</v>
      </c>
      <c r="CC36" s="44">
        <v>223</v>
      </c>
      <c r="CD36" s="171">
        <f t="shared" si="27"/>
        <v>13.117647058823529</v>
      </c>
      <c r="CE36" s="144"/>
      <c r="CF36" s="32"/>
      <c r="CG36" s="32"/>
      <c r="CH36" s="208" t="e">
        <f t="shared" si="42"/>
        <v>#DIV/0!</v>
      </c>
      <c r="CI36" s="32"/>
      <c r="CJ36" s="32"/>
      <c r="CK36" s="208" t="e">
        <f t="shared" si="29"/>
        <v>#DIV/0!</v>
      </c>
      <c r="CL36" s="32"/>
      <c r="CM36" s="44"/>
      <c r="CN36" s="45" t="e">
        <f t="shared" si="30"/>
        <v>#DIV/0!</v>
      </c>
      <c r="CO36" s="44"/>
      <c r="CP36" s="171" t="e">
        <f t="shared" si="4"/>
        <v>#DIV/0!</v>
      </c>
      <c r="CQ36" s="219"/>
      <c r="CR36" s="144"/>
      <c r="CS36" s="44"/>
      <c r="CT36" s="268" t="e">
        <f t="shared" si="31"/>
        <v>#DIV/0!</v>
      </c>
      <c r="CU36" s="44"/>
      <c r="CV36" s="179"/>
      <c r="CW36" s="45" t="e">
        <f t="shared" si="32"/>
        <v>#DIV/0!</v>
      </c>
      <c r="CX36" s="44"/>
      <c r="CY36" s="171" t="e">
        <f t="shared" si="5"/>
        <v>#DIV/0!</v>
      </c>
      <c r="CZ36" s="219"/>
      <c r="DA36" s="184">
        <v>96</v>
      </c>
      <c r="DB36" s="185">
        <v>2638.86</v>
      </c>
      <c r="DC36" s="45">
        <f t="shared" si="6"/>
        <v>27.488125</v>
      </c>
      <c r="DD36" s="32">
        <v>2.4</v>
      </c>
      <c r="DE36" s="32">
        <v>22.66</v>
      </c>
      <c r="DF36" s="45">
        <f t="shared" si="7"/>
        <v>9.4416666666666664</v>
      </c>
      <c r="DG36" s="32">
        <v>50.6</v>
      </c>
      <c r="DH36" s="44">
        <v>436.39</v>
      </c>
      <c r="DI36" s="45">
        <f t="shared" si="33"/>
        <v>8.6243083003952563</v>
      </c>
      <c r="DJ36" s="44">
        <v>114.4</v>
      </c>
      <c r="DK36" s="171">
        <f t="shared" ref="DK36" si="44">+DJ36/DD36</f>
        <v>47.666666666666671</v>
      </c>
      <c r="DL36" s="219"/>
      <c r="DM36" s="144">
        <v>28.8</v>
      </c>
      <c r="DN36" s="44">
        <v>884.03</v>
      </c>
      <c r="DO36" s="45">
        <f t="shared" si="35"/>
        <v>30.695486111111109</v>
      </c>
      <c r="DP36" s="44">
        <v>65</v>
      </c>
      <c r="DQ36" s="44">
        <v>693</v>
      </c>
      <c r="DR36" s="45">
        <f t="shared" si="36"/>
        <v>10.661538461538461</v>
      </c>
      <c r="DS36" s="44">
        <v>75</v>
      </c>
      <c r="DT36" s="171">
        <f t="shared" si="37"/>
        <v>0.79957356076759067</v>
      </c>
      <c r="DU36" s="219"/>
      <c r="DV36" s="144"/>
      <c r="DW36" s="44"/>
      <c r="DX36" s="45" t="e">
        <f t="shared" si="38"/>
        <v>#DIV/0!</v>
      </c>
      <c r="DY36" s="44"/>
      <c r="DZ36" s="44"/>
      <c r="EA36" s="45" t="e">
        <f t="shared" si="39"/>
        <v>#DIV/0!</v>
      </c>
      <c r="EB36" s="44"/>
      <c r="EC36" s="171" t="e">
        <f t="shared" si="40"/>
        <v>#DIV/0!</v>
      </c>
    </row>
    <row r="37" spans="1:133" ht="13.95" customHeight="1">
      <c r="B37" s="34">
        <f>SUM(B6:B36)</f>
        <v>18383.8</v>
      </c>
      <c r="C37" s="237">
        <f>SUM(C6:C36)</f>
        <v>414034.00000000006</v>
      </c>
      <c r="D37" s="187">
        <f t="shared" si="8"/>
        <v>22.521676693610683</v>
      </c>
      <c r="E37" s="56">
        <f>SUM(E6:E36)</f>
        <v>17273</v>
      </c>
      <c r="F37" s="56">
        <f>SUM(F6:F36)</f>
        <v>29816.180000000004</v>
      </c>
      <c r="G37" s="238">
        <f t="shared" si="9"/>
        <v>1.7261726393793784</v>
      </c>
      <c r="H37" s="222"/>
      <c r="I37" s="34">
        <f>SUM(I6:I36)</f>
        <v>1878.3999999999999</v>
      </c>
      <c r="J37" s="237">
        <f>SUM(J6:J36)</f>
        <v>78753.898883935297</v>
      </c>
      <c r="K37" s="187">
        <f t="shared" si="10"/>
        <v>41.926053494428928</v>
      </c>
      <c r="L37" s="56">
        <f>SUM(L6:L36)</f>
        <v>11063.8</v>
      </c>
      <c r="M37" s="237">
        <f>SUM(M6:M36)</f>
        <v>242610.78597538438</v>
      </c>
      <c r="N37" s="187">
        <f t="shared" si="11"/>
        <v>21.928341616387172</v>
      </c>
      <c r="O37" s="237">
        <f>SUM(O6:O36)</f>
        <v>12831.158473688827</v>
      </c>
      <c r="P37" s="35">
        <f t="shared" si="12"/>
        <v>0.99142019700582806</v>
      </c>
      <c r="Q37" s="222"/>
      <c r="R37" s="34">
        <f>SUM(R6:R36)</f>
        <v>1542.8</v>
      </c>
      <c r="S37" s="56">
        <f>SUM(S6:S36)</f>
        <v>77339.929999999993</v>
      </c>
      <c r="T37" s="187">
        <f t="shared" si="13"/>
        <v>50.12958905885403</v>
      </c>
      <c r="U37" s="21"/>
      <c r="V37" s="56">
        <f>SUM(V6:V36)</f>
        <v>5995</v>
      </c>
      <c r="W37" s="56">
        <f>SUM(W6:W36)</f>
        <v>67727.490000000005</v>
      </c>
      <c r="X37" s="187">
        <f t="shared" si="14"/>
        <v>11.297329441201002</v>
      </c>
      <c r="Y37" s="21"/>
      <c r="Z37" s="56">
        <f>SUM(Z6:Z36)</f>
        <v>422</v>
      </c>
      <c r="AA37" s="56">
        <f>SUM(AA6:AA36)</f>
        <v>11251.789999999999</v>
      </c>
      <c r="AB37" s="35">
        <f t="shared" si="15"/>
        <v>26.663009478672983</v>
      </c>
      <c r="AC37" s="222"/>
      <c r="AD37" s="146">
        <f>SUM(AD6:AD36)</f>
        <v>25172</v>
      </c>
      <c r="AE37" s="147">
        <f>SUM(AE6:AE36)</f>
        <v>9353.5000000000018</v>
      </c>
      <c r="AF37" s="244">
        <f t="shared" si="16"/>
        <v>37.158350548228199</v>
      </c>
      <c r="AG37" s="147">
        <f>SUM(AG6:AG36)</f>
        <v>49820</v>
      </c>
      <c r="AH37" s="147">
        <f>SUM(AH6:AH36)</f>
        <v>15690.550000000001</v>
      </c>
      <c r="AI37" s="244">
        <f t="shared" si="0"/>
        <v>31.494480128462467</v>
      </c>
      <c r="AJ37" s="147">
        <f>SUM(AJ6:AJ36)</f>
        <v>43380</v>
      </c>
      <c r="AK37" s="147">
        <f>SUM(AK6:AK36)</f>
        <v>14231.66</v>
      </c>
      <c r="AL37" s="246">
        <f t="shared" si="1"/>
        <v>32.806961733517745</v>
      </c>
      <c r="AM37" s="222"/>
      <c r="AN37" s="34">
        <f>SUM(AN6:AN36)</f>
        <v>461.39999999999992</v>
      </c>
      <c r="AO37" s="56">
        <f>SUM(AO6:AO36)</f>
        <v>19378.788537110777</v>
      </c>
      <c r="AP37" s="251">
        <f t="shared" si="17"/>
        <v>41.999975156286908</v>
      </c>
      <c r="AQ37" s="252">
        <f>SUM(AQ6:AQ36)</f>
        <v>1449.3999999999996</v>
      </c>
      <c r="AR37" s="56">
        <f>SUM(AR6:AR36)</f>
        <v>59275.943568006216</v>
      </c>
      <c r="AS37" s="238">
        <f t="shared" si="18"/>
        <v>40.89688392990633</v>
      </c>
      <c r="AT37" s="222"/>
      <c r="AU37" s="34">
        <f>SUM(AU6:AU36)</f>
        <v>552.19999999999993</v>
      </c>
      <c r="AV37" s="34">
        <f>SUM(AV6:AV36)</f>
        <v>25774.428829303364</v>
      </c>
      <c r="AW37" s="251">
        <f t="shared" si="2"/>
        <v>46.67589429428353</v>
      </c>
      <c r="AX37" s="34">
        <f t="shared" ref="AX37:AY37" si="45">SUM(AX6:AX36)</f>
        <v>1461.5999999999997</v>
      </c>
      <c r="AY37" s="34">
        <f t="shared" si="45"/>
        <v>67091.64693849282</v>
      </c>
      <c r="AZ37" s="254">
        <f t="shared" si="19"/>
        <v>45.90287831040834</v>
      </c>
      <c r="BA37" s="222"/>
      <c r="BB37" s="34">
        <f>SUM(BB6:BB36)</f>
        <v>223.59999999999997</v>
      </c>
      <c r="BC37" s="56">
        <f>SUM(BC6:BC36)</f>
        <v>10584.201424546929</v>
      </c>
      <c r="BD37" s="187">
        <f>+BC37/BB37</f>
        <v>47.335426764521159</v>
      </c>
      <c r="BE37" s="56">
        <f>SUM(BE6:BE36)</f>
        <v>1646.4</v>
      </c>
      <c r="BF37" s="56">
        <f>SUM(BF6:BF36)</f>
        <v>74466.25</v>
      </c>
      <c r="BG37" s="35">
        <f t="shared" si="20"/>
        <v>45.229743683187557</v>
      </c>
      <c r="BH37" s="222"/>
      <c r="BI37" s="257">
        <f>SUM(BI6:BI36)</f>
        <v>46344</v>
      </c>
      <c r="BJ37" s="258">
        <f>SUM(BJ6:BJ36)</f>
        <v>286722.53383166005</v>
      </c>
      <c r="BK37" s="259">
        <f t="shared" si="21"/>
        <v>6.1868318192572946</v>
      </c>
      <c r="BL37" s="222"/>
      <c r="BM37" s="34">
        <f>SUM(BM6:BM36)</f>
        <v>900</v>
      </c>
      <c r="BN37" s="56">
        <f>SUM(BN6:BN36)</f>
        <v>10456.34</v>
      </c>
      <c r="BO37" s="262">
        <f t="shared" si="22"/>
        <v>11.618155555555555</v>
      </c>
      <c r="BP37" s="34">
        <f>SUM(BP6:BP36)</f>
        <v>697</v>
      </c>
      <c r="BQ37" s="56">
        <f>SUM(BQ6:BQ36)</f>
        <v>8618.8700000000008</v>
      </c>
      <c r="BR37" s="35">
        <f t="shared" si="23"/>
        <v>12.365667144906745</v>
      </c>
      <c r="BS37" s="34">
        <f>SUM(BS6:BS36)</f>
        <v>41</v>
      </c>
      <c r="BT37" s="56">
        <f>SUM(BT6:BT36)</f>
        <v>565.11000000000013</v>
      </c>
      <c r="BU37" s="35">
        <f t="shared" si="24"/>
        <v>13.783170731707321</v>
      </c>
      <c r="BV37" s="34">
        <f t="shared" ref="BV37:BZ37" si="46">SUM(BV6:BV36)</f>
        <v>1325</v>
      </c>
      <c r="BW37" s="56">
        <f t="shared" si="46"/>
        <v>16755.260000000002</v>
      </c>
      <c r="BX37" s="35">
        <f t="shared" si="25"/>
        <v>12.64547924528302</v>
      </c>
      <c r="BY37" s="34">
        <f>SUM(BY6:BY36)</f>
        <v>374</v>
      </c>
      <c r="BZ37" s="56">
        <f t="shared" si="46"/>
        <v>4733.29</v>
      </c>
      <c r="CA37" s="35">
        <f t="shared" si="26"/>
        <v>12.655855614973262</v>
      </c>
      <c r="CB37" s="36">
        <f t="shared" ref="CB37:CC37" si="47">SUM(CB6:CB36)</f>
        <v>631</v>
      </c>
      <c r="CC37" s="56">
        <f t="shared" si="47"/>
        <v>8054.21</v>
      </c>
      <c r="CD37" s="35">
        <f t="shared" si="27"/>
        <v>12.76419968304279</v>
      </c>
      <c r="CE37" s="222"/>
      <c r="CF37" s="34">
        <f>SUM(CF6:CF36)</f>
        <v>214.60000000000002</v>
      </c>
      <c r="CG37" s="36">
        <f>SUM(CG19:CG36)</f>
        <v>56709.86</v>
      </c>
      <c r="CH37" s="214">
        <f t="shared" si="42"/>
        <v>264.25843429636529</v>
      </c>
      <c r="CI37" s="36">
        <f>SUM(CI6:CI36)</f>
        <v>44.800000000000018</v>
      </c>
      <c r="CJ37" s="56">
        <f>SUM(CJ6:CJ36)</f>
        <v>613</v>
      </c>
      <c r="CK37" s="214">
        <f t="shared" si="29"/>
        <v>13.683035714285708</v>
      </c>
      <c r="CL37" s="34">
        <f t="shared" ref="CL37:CM37" si="48">SUM(CL6:CL36)</f>
        <v>1154.4000000000001</v>
      </c>
      <c r="CM37" s="56">
        <f t="shared" si="48"/>
        <v>9513.44</v>
      </c>
      <c r="CN37" s="187">
        <f t="shared" si="30"/>
        <v>8.2410256410256402</v>
      </c>
      <c r="CO37" s="56">
        <f>SUM(CO6:CO36)</f>
        <v>1348.4399999999998</v>
      </c>
      <c r="CP37" s="35">
        <f t="shared" si="4"/>
        <v>0.98498173849525184</v>
      </c>
      <c r="CQ37" s="222"/>
      <c r="CR37" s="34">
        <f t="shared" ref="CR37:CS37" si="49">SUM(CR6:CR36)</f>
        <v>9.4</v>
      </c>
      <c r="CS37" s="56">
        <f t="shared" si="49"/>
        <v>135.12</v>
      </c>
      <c r="CT37" s="270">
        <f t="shared" si="31"/>
        <v>14.374468085106383</v>
      </c>
      <c r="CU37" s="56">
        <f t="shared" ref="CU37:CV37" si="50">SUM(CU6:CU36)</f>
        <v>42</v>
      </c>
      <c r="CV37" s="56">
        <f t="shared" si="50"/>
        <v>352.2</v>
      </c>
      <c r="CW37" s="187">
        <f t="shared" si="32"/>
        <v>8.3857142857142861</v>
      </c>
      <c r="CX37" s="56">
        <f>SUM(CX6:CX36)</f>
        <v>67.2</v>
      </c>
      <c r="CY37" s="194">
        <f>+CX37/(CU37+CR37)</f>
        <v>1.3073929961089494</v>
      </c>
      <c r="CZ37" s="222"/>
      <c r="DA37" s="188">
        <f>SUM(DA6:DA36)</f>
        <v>896</v>
      </c>
      <c r="DB37" s="188">
        <f>SUM(DB20:DB36)</f>
        <v>24182.78</v>
      </c>
      <c r="DC37" s="189">
        <f t="shared" si="6"/>
        <v>26.989709821428569</v>
      </c>
      <c r="DD37" s="34">
        <f>SUM(DD6:DD36)</f>
        <v>53.599999999999994</v>
      </c>
      <c r="DE37" s="56">
        <f>SUM(DE6:DE36)</f>
        <v>826.69999999999982</v>
      </c>
      <c r="DF37" s="189">
        <f t="shared" si="7"/>
        <v>15.423507462686565</v>
      </c>
      <c r="DG37" s="34">
        <f>SUM(DG6:DG36)</f>
        <v>1340.9999999999995</v>
      </c>
      <c r="DH37" s="56">
        <f>SUM(DH6:DH36)</f>
        <v>13495.740000000002</v>
      </c>
      <c r="DI37" s="193">
        <f t="shared" si="33"/>
        <v>10.063937360178976</v>
      </c>
      <c r="DJ37" s="56">
        <f>SUM(DJ6:DJ36)</f>
        <v>2157.4000000000005</v>
      </c>
      <c r="DK37" s="194">
        <f>+DJ37/(DG37+DD37)</f>
        <v>1.5469668722214265</v>
      </c>
      <c r="DL37" s="222"/>
      <c r="DM37" s="34">
        <f>SUM(DM6:DM36)</f>
        <v>949.79999999999973</v>
      </c>
      <c r="DN37" s="56">
        <f>SUM(DN6:DN36)</f>
        <v>26998.029999999992</v>
      </c>
      <c r="DO37" s="57">
        <f t="shared" si="35"/>
        <v>28.424963150136872</v>
      </c>
      <c r="DP37" s="34">
        <f>SUM(DP6:DP36)</f>
        <v>1545</v>
      </c>
      <c r="DQ37" s="56">
        <f>SUM(DQ6:DQ36)</f>
        <v>17123.419999999998</v>
      </c>
      <c r="DR37" s="57">
        <f t="shared" si="36"/>
        <v>11.083119741100322</v>
      </c>
      <c r="DS37" s="56">
        <f>SUM(DS6:DS36)</f>
        <v>2449.1699999999996</v>
      </c>
      <c r="DT37" s="35">
        <f t="shared" si="37"/>
        <v>0.98170995670995664</v>
      </c>
      <c r="DU37" s="222"/>
      <c r="DV37" s="34">
        <f>SUM(DV6:DV36)</f>
        <v>0</v>
      </c>
      <c r="DW37" s="56">
        <f>SUM(DW6:DW36)</f>
        <v>0</v>
      </c>
      <c r="DX37" s="57" t="e">
        <f t="shared" si="38"/>
        <v>#DIV/0!</v>
      </c>
      <c r="DY37" s="34">
        <f>SUM(DY6:DY36)</f>
        <v>0</v>
      </c>
      <c r="DZ37" s="56">
        <f>SUM(DZ6:DZ36)</f>
        <v>0</v>
      </c>
      <c r="EA37" s="57" t="e">
        <f t="shared" si="39"/>
        <v>#DIV/0!</v>
      </c>
      <c r="EB37" s="56">
        <f>SUM(EB6:EB36)</f>
        <v>0</v>
      </c>
      <c r="EC37" s="274" t="e">
        <f t="shared" si="40"/>
        <v>#DIV/0!</v>
      </c>
    </row>
  </sheetData>
  <mergeCells count="25">
    <mergeCell ref="DD4:DK4"/>
    <mergeCell ref="DM4:DT4"/>
    <mergeCell ref="DV4:EC4"/>
    <mergeCell ref="A4:A5"/>
    <mergeCell ref="BV4:BX4"/>
    <mergeCell ref="BY4:CA4"/>
    <mergeCell ref="CB4:CD4"/>
    <mergeCell ref="CF4:CP4"/>
    <mergeCell ref="CR4:CY4"/>
    <mergeCell ref="A1:DK1"/>
    <mergeCell ref="A2:DK2"/>
    <mergeCell ref="A3:DK3"/>
    <mergeCell ref="B4:G4"/>
    <mergeCell ref="I4:P4"/>
    <mergeCell ref="R4:T4"/>
    <mergeCell ref="V4:X4"/>
    <mergeCell ref="Z4:AB4"/>
    <mergeCell ref="AD4:AL4"/>
    <mergeCell ref="AN4:AS4"/>
    <mergeCell ref="AU4:AZ4"/>
    <mergeCell ref="BB4:BG4"/>
    <mergeCell ref="BI4:BK4"/>
    <mergeCell ref="BM4:BO4"/>
    <mergeCell ref="BP4:BR4"/>
    <mergeCell ref="BS4:BU4"/>
  </mergeCells>
  <conditionalFormatting sqref="E6:E10">
    <cfRule type="expression" dxfId="2" priority="1">
      <formula>WEEKDAY($B6)=6</formula>
    </cfRule>
  </conditionalFormatting>
  <pageMargins left="0.2" right="0.2" top="0.25" bottom="0.2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R37"/>
  <sheetViews>
    <sheetView workbookViewId="0">
      <pane xSplit="1" ySplit="5" topLeftCell="AN18" activePane="bottomRight" state="frozen"/>
      <selection pane="topRight"/>
      <selection pane="bottomLeft"/>
      <selection pane="bottomRight" activeCell="EQ6" sqref="EQ6:EQ36"/>
    </sheetView>
  </sheetViews>
  <sheetFormatPr defaultColWidth="9" defaultRowHeight="14.4"/>
  <cols>
    <col min="1" max="1" width="5.33203125" style="2" customWidth="1"/>
    <col min="2" max="2" width="8" style="2" customWidth="1"/>
    <col min="3" max="3" width="7.5546875" style="2" customWidth="1"/>
    <col min="4" max="4" width="7.33203125" customWidth="1"/>
    <col min="5" max="5" width="6.109375" customWidth="1"/>
    <col min="6" max="6" width="8" customWidth="1"/>
    <col min="7" max="7" width="7.109375" customWidth="1"/>
    <col min="8" max="8" width="0.88671875" customWidth="1"/>
    <col min="9" max="9" width="5.5546875" customWidth="1"/>
    <col min="10" max="10" width="9" customWidth="1"/>
    <col min="11" max="12" width="6.6640625" customWidth="1"/>
    <col min="13" max="13" width="8.109375" customWidth="1"/>
    <col min="14" max="14" width="6.6640625" customWidth="1"/>
    <col min="15" max="15" width="7.6640625" customWidth="1"/>
    <col min="16" max="16" width="6.5546875" customWidth="1"/>
    <col min="17" max="17" width="0.88671875" customWidth="1"/>
    <col min="18" max="18" width="5.44140625" customWidth="1"/>
    <col min="19" max="19" width="7.33203125" customWidth="1"/>
    <col min="20" max="20" width="6.6640625" customWidth="1"/>
    <col min="21" max="21" width="0.88671875" customWidth="1"/>
    <col min="22" max="22" width="6.88671875" customWidth="1"/>
    <col min="23" max="23" width="7.6640625" customWidth="1"/>
    <col min="24" max="24" width="7.5546875" customWidth="1"/>
    <col min="25" max="25" width="0.88671875" customWidth="1"/>
    <col min="26" max="26" width="7" customWidth="1"/>
    <col min="27" max="27" width="7.6640625" customWidth="1"/>
    <col min="28" max="28" width="7" style="229" customWidth="1"/>
    <col min="29" max="29" width="0.88671875" customWidth="1"/>
    <col min="30" max="30" width="6.6640625" customWidth="1"/>
    <col min="31" max="32" width="6.109375" customWidth="1"/>
    <col min="33" max="34" width="7.33203125" customWidth="1"/>
    <col min="35" max="35" width="7.109375" customWidth="1"/>
    <col min="36" max="36" width="6.5546875" customWidth="1"/>
    <col min="37" max="38" width="7.44140625" customWidth="1"/>
    <col min="39" max="39" width="0.88671875" customWidth="1"/>
    <col min="40" max="40" width="6.33203125" customWidth="1"/>
    <col min="41" max="41" width="8.6640625" customWidth="1"/>
    <col min="42" max="42" width="7.6640625" style="229" customWidth="1"/>
    <col min="43" max="43" width="6.33203125" style="230" customWidth="1"/>
    <col min="44" max="44" width="12" customWidth="1"/>
    <col min="45" max="45" width="7.33203125" customWidth="1"/>
    <col min="46" max="46" width="0.88671875" customWidth="1"/>
    <col min="47" max="52" width="7.33203125" customWidth="1"/>
    <col min="53" max="53" width="0.88671875" customWidth="1"/>
    <col min="54" max="56" width="7.33203125" customWidth="1"/>
    <col min="57" max="57" width="6" customWidth="1"/>
    <col min="58" max="59" width="7.33203125" customWidth="1"/>
    <col min="60" max="60" width="0.88671875" customWidth="1"/>
    <col min="61" max="61" width="6" customWidth="1"/>
    <col min="62" max="62" width="9" customWidth="1"/>
    <col min="63" max="63" width="6.44140625" customWidth="1"/>
    <col min="64" max="64" width="0.88671875" customWidth="1"/>
    <col min="65" max="65" width="5.6640625" customWidth="1"/>
    <col min="66" max="67" width="7.33203125" customWidth="1"/>
    <col min="68" max="68" width="6.5546875" customWidth="1"/>
    <col min="69" max="69" width="7.33203125" customWidth="1"/>
    <col min="70" max="70" width="7.44140625" customWidth="1"/>
    <col min="71" max="71" width="5.6640625" customWidth="1"/>
    <col min="72" max="72" width="7.33203125" customWidth="1"/>
    <col min="73" max="73" width="7.44140625" customWidth="1"/>
    <col min="74" max="74" width="6.5546875" customWidth="1"/>
    <col min="75" max="75" width="6.88671875" customWidth="1"/>
    <col min="76" max="79" width="6.6640625" style="229" customWidth="1"/>
    <col min="80" max="80" width="5.109375" customWidth="1"/>
    <col min="81" max="81" width="7.33203125" customWidth="1"/>
    <col min="82" max="82" width="7.44140625" customWidth="1"/>
    <col min="83" max="83" width="0.88671875" customWidth="1"/>
    <col min="84" max="84" width="6.88671875" customWidth="1"/>
    <col min="85" max="85" width="6.6640625" customWidth="1"/>
    <col min="86" max="88" width="6.109375" customWidth="1"/>
    <col min="89" max="89" width="7.5546875" customWidth="1"/>
    <col min="90" max="90" width="6.6640625" customWidth="1"/>
    <col min="91" max="91" width="7.44140625" customWidth="1"/>
    <col min="92" max="92" width="6.6640625" customWidth="1"/>
    <col min="93" max="93" width="5.6640625" customWidth="1"/>
    <col min="94" max="94" width="6.5546875" customWidth="1"/>
    <col min="95" max="95" width="0.88671875" customWidth="1"/>
    <col min="96" max="99" width="6.6640625" customWidth="1"/>
    <col min="100" max="100" width="7" customWidth="1"/>
    <col min="101" max="101" width="6.33203125" customWidth="1"/>
    <col min="102" max="102" width="5.109375" customWidth="1"/>
    <col min="103" max="103" width="7.6640625" customWidth="1"/>
    <col min="104" max="104" width="1.44140625" customWidth="1"/>
    <col min="105" max="105" width="7.88671875" customWidth="1"/>
    <col min="106" max="106" width="7.109375" customWidth="1"/>
    <col min="107" max="107" width="6.6640625" customWidth="1"/>
    <col min="108" max="109" width="5.109375" customWidth="1"/>
    <col min="110" max="110" width="7.44140625" customWidth="1"/>
    <col min="111" max="111" width="5.109375" customWidth="1"/>
    <col min="112" max="112" width="9" customWidth="1"/>
    <col min="113" max="113" width="6.44140625" customWidth="1"/>
    <col min="114" max="114" width="7" customWidth="1"/>
    <col min="115" max="115" width="7.33203125" customWidth="1"/>
    <col min="116" max="116" width="0.88671875" customWidth="1"/>
    <col min="117" max="117" width="8.109375" customWidth="1"/>
    <col min="118" max="118" width="9" customWidth="1"/>
    <col min="119" max="119" width="8" customWidth="1"/>
    <col min="120" max="120" width="5.109375" customWidth="1"/>
    <col min="121" max="121" width="9" customWidth="1"/>
    <col min="122" max="122" width="9.5546875" customWidth="1"/>
    <col min="123" max="123" width="6.44140625" customWidth="1"/>
    <col min="124" max="124" width="9" customWidth="1"/>
    <col min="125" max="125" width="7.33203125" customWidth="1"/>
    <col min="126" max="126" width="5.109375" customWidth="1"/>
    <col min="127" max="127" width="7.33203125" customWidth="1"/>
    <col min="128" max="128" width="0.88671875" customWidth="1"/>
    <col min="129" max="130" width="5.109375" customWidth="1"/>
    <col min="131" max="131" width="9.5546875" customWidth="1"/>
    <col min="132" max="132" width="6.44140625" customWidth="1"/>
    <col min="133" max="133" width="5.109375" customWidth="1"/>
    <col min="134" max="134" width="7.33203125" customWidth="1"/>
    <col min="135" max="135" width="5.109375" customWidth="1"/>
    <col min="136" max="136" width="7.33203125" customWidth="1"/>
    <col min="137" max="137" width="2" customWidth="1"/>
    <col min="138" max="138" width="6.6640625" customWidth="1"/>
    <col min="139" max="139" width="7.33203125" customWidth="1"/>
    <col min="140" max="140" width="8.109375" customWidth="1"/>
    <col min="141" max="141" width="7.109375" customWidth="1"/>
    <col min="142" max="142" width="7.44140625" customWidth="1"/>
    <col min="143" max="143" width="7.6640625" customWidth="1"/>
    <col min="144" max="144" width="7.5546875" customWidth="1"/>
    <col min="145" max="145" width="7.33203125" customWidth="1"/>
  </cols>
  <sheetData>
    <row r="1" spans="1:148" ht="18">
      <c r="A1" s="993" t="s">
        <v>0</v>
      </c>
      <c r="B1" s="993"/>
      <c r="C1" s="993"/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993"/>
      <c r="O1" s="993"/>
      <c r="P1" s="993"/>
      <c r="Q1" s="993"/>
      <c r="R1" s="993"/>
      <c r="S1" s="993"/>
      <c r="T1" s="993"/>
      <c r="U1" s="993"/>
      <c r="V1" s="993"/>
      <c r="W1" s="993"/>
      <c r="X1" s="993"/>
      <c r="Y1" s="993"/>
      <c r="Z1" s="993"/>
      <c r="AA1" s="993"/>
      <c r="AB1" s="993"/>
      <c r="AC1" s="993"/>
      <c r="AD1" s="993"/>
      <c r="AE1" s="993"/>
      <c r="AF1" s="993"/>
      <c r="AG1" s="993"/>
      <c r="AH1" s="993"/>
      <c r="AI1" s="993"/>
      <c r="AJ1" s="993"/>
      <c r="AK1" s="993"/>
      <c r="AL1" s="993"/>
      <c r="AM1" s="993"/>
      <c r="AN1" s="993"/>
      <c r="AO1" s="993"/>
      <c r="AP1" s="993"/>
      <c r="AQ1" s="993"/>
      <c r="AR1" s="993"/>
      <c r="AS1" s="993"/>
      <c r="AT1" s="993"/>
      <c r="AU1" s="993"/>
      <c r="AV1" s="993"/>
      <c r="AW1" s="993"/>
      <c r="AX1" s="993"/>
      <c r="AY1" s="993"/>
      <c r="AZ1" s="993"/>
      <c r="BA1" s="993"/>
      <c r="BB1" s="993"/>
      <c r="BC1" s="993"/>
      <c r="BD1" s="993"/>
      <c r="BE1" s="993"/>
      <c r="BF1" s="993"/>
      <c r="BG1" s="993"/>
      <c r="BH1" s="993"/>
      <c r="BI1" s="993"/>
      <c r="BJ1" s="993"/>
      <c r="BK1" s="993"/>
      <c r="BL1" s="993"/>
      <c r="BM1" s="993"/>
      <c r="BN1" s="993"/>
      <c r="BO1" s="993"/>
      <c r="BP1" s="993"/>
      <c r="BQ1" s="993"/>
      <c r="BR1" s="993"/>
      <c r="BS1" s="993"/>
      <c r="BT1" s="993"/>
      <c r="BU1" s="993"/>
      <c r="BV1" s="993"/>
      <c r="BW1" s="993"/>
      <c r="BX1" s="993"/>
      <c r="BY1" s="993"/>
      <c r="BZ1" s="993"/>
      <c r="CA1" s="993"/>
      <c r="CB1" s="993"/>
      <c r="CC1" s="993"/>
      <c r="CD1" s="993"/>
      <c r="CE1" s="993"/>
      <c r="CF1" s="993"/>
      <c r="CG1" s="993"/>
      <c r="CH1" s="993"/>
      <c r="CI1" s="993"/>
      <c r="CJ1" s="993"/>
      <c r="CK1" s="993"/>
      <c r="CL1" s="993"/>
      <c r="CM1" s="993"/>
      <c r="CN1" s="993"/>
      <c r="CO1" s="993"/>
      <c r="CP1" s="993"/>
      <c r="CQ1" s="993"/>
      <c r="CR1" s="993"/>
      <c r="CS1" s="993"/>
      <c r="CT1" s="993"/>
      <c r="CU1" s="993"/>
      <c r="CV1" s="993"/>
      <c r="CW1" s="993"/>
      <c r="CX1" s="993"/>
      <c r="CY1" s="993"/>
      <c r="CZ1" s="993"/>
      <c r="DA1" s="993"/>
      <c r="DB1" s="993"/>
      <c r="DC1" s="993"/>
      <c r="DD1" s="993"/>
      <c r="DE1" s="993"/>
      <c r="DF1" s="993"/>
      <c r="DG1" s="993"/>
      <c r="DH1" s="993"/>
      <c r="DI1" s="993"/>
      <c r="DJ1" s="993"/>
      <c r="DK1" s="993"/>
    </row>
    <row r="2" spans="1:148" ht="18">
      <c r="A2" s="993" t="s">
        <v>1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  <c r="AV2" s="993"/>
      <c r="AW2" s="993"/>
      <c r="AX2" s="993"/>
      <c r="AY2" s="993"/>
      <c r="AZ2" s="993"/>
      <c r="BA2" s="993"/>
      <c r="BB2" s="993"/>
      <c r="BC2" s="993"/>
      <c r="BD2" s="993"/>
      <c r="BE2" s="993"/>
      <c r="BF2" s="993"/>
      <c r="BG2" s="993"/>
      <c r="BH2" s="993"/>
      <c r="BI2" s="993"/>
      <c r="BJ2" s="993"/>
      <c r="BK2" s="993"/>
      <c r="BL2" s="993"/>
      <c r="BM2" s="993"/>
      <c r="BN2" s="993"/>
      <c r="BO2" s="993"/>
      <c r="BP2" s="993"/>
      <c r="BQ2" s="993"/>
      <c r="BR2" s="993"/>
      <c r="BS2" s="993"/>
      <c r="BT2" s="993"/>
      <c r="BU2" s="993"/>
      <c r="BV2" s="993"/>
      <c r="BW2" s="993"/>
      <c r="BX2" s="993"/>
      <c r="BY2" s="993"/>
      <c r="BZ2" s="993"/>
      <c r="CA2" s="993"/>
      <c r="CB2" s="993"/>
      <c r="CC2" s="993"/>
      <c r="CD2" s="993"/>
      <c r="CE2" s="993"/>
      <c r="CF2" s="993"/>
      <c r="CG2" s="993"/>
      <c r="CH2" s="993"/>
      <c r="CI2" s="993"/>
      <c r="CJ2" s="993"/>
      <c r="CK2" s="993"/>
      <c r="CL2" s="993"/>
      <c r="CM2" s="993"/>
      <c r="CN2" s="993"/>
      <c r="CO2" s="993"/>
      <c r="CP2" s="993"/>
      <c r="CQ2" s="993"/>
      <c r="CR2" s="993"/>
      <c r="CS2" s="993"/>
      <c r="CT2" s="993"/>
      <c r="CU2" s="993"/>
      <c r="CV2" s="993"/>
      <c r="CW2" s="993"/>
      <c r="CX2" s="993"/>
      <c r="CY2" s="993"/>
      <c r="CZ2" s="993"/>
      <c r="DA2" s="993"/>
      <c r="DB2" s="993"/>
      <c r="DC2" s="993"/>
      <c r="DD2" s="993"/>
      <c r="DE2" s="993"/>
      <c r="DF2" s="993"/>
      <c r="DG2" s="993"/>
      <c r="DH2" s="993"/>
      <c r="DI2" s="993"/>
      <c r="DJ2" s="993"/>
      <c r="DK2" s="993"/>
    </row>
    <row r="3" spans="1:148" ht="18">
      <c r="A3" s="993" t="s">
        <v>49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  <c r="AV3" s="993"/>
      <c r="AW3" s="993"/>
      <c r="AX3" s="993"/>
      <c r="AY3" s="993"/>
      <c r="AZ3" s="993"/>
      <c r="BA3" s="993"/>
      <c r="BB3" s="993"/>
      <c r="BC3" s="993"/>
      <c r="BD3" s="993"/>
      <c r="BE3" s="993"/>
      <c r="BF3" s="993"/>
      <c r="BG3" s="993"/>
      <c r="BH3" s="993"/>
      <c r="BI3" s="993"/>
      <c r="BJ3" s="993"/>
      <c r="BK3" s="993"/>
      <c r="BL3" s="993"/>
      <c r="BM3" s="993"/>
      <c r="BN3" s="993"/>
      <c r="BO3" s="993"/>
      <c r="BP3" s="993"/>
      <c r="BQ3" s="993"/>
      <c r="BR3" s="993"/>
      <c r="BS3" s="993"/>
      <c r="BT3" s="993"/>
      <c r="BU3" s="993"/>
      <c r="BV3" s="993"/>
      <c r="BW3" s="993"/>
      <c r="BX3" s="993"/>
      <c r="BY3" s="993"/>
      <c r="BZ3" s="993"/>
      <c r="CA3" s="993"/>
      <c r="CB3" s="993"/>
      <c r="CC3" s="993"/>
      <c r="CD3" s="993"/>
      <c r="CE3" s="993"/>
      <c r="CF3" s="993"/>
      <c r="CG3" s="993"/>
      <c r="CH3" s="993"/>
      <c r="CI3" s="993"/>
      <c r="CJ3" s="993"/>
      <c r="CK3" s="993"/>
      <c r="CL3" s="993"/>
      <c r="CM3" s="993"/>
      <c r="CN3" s="993"/>
      <c r="CO3" s="993"/>
      <c r="CP3" s="993"/>
      <c r="CQ3" s="993"/>
      <c r="CR3" s="993"/>
      <c r="CS3" s="993"/>
      <c r="CT3" s="993"/>
      <c r="CU3" s="993"/>
      <c r="CV3" s="993"/>
      <c r="CW3" s="993"/>
      <c r="CX3" s="993"/>
      <c r="CY3" s="993"/>
      <c r="CZ3" s="993"/>
      <c r="DA3" s="993"/>
      <c r="DB3" s="993"/>
      <c r="DC3" s="993"/>
      <c r="DD3" s="993"/>
      <c r="DE3" s="993"/>
      <c r="DF3" s="993"/>
      <c r="DG3" s="993"/>
      <c r="DH3" s="993"/>
      <c r="DI3" s="993"/>
      <c r="DJ3" s="993"/>
      <c r="DK3" s="993"/>
    </row>
    <row r="4" spans="1:148" s="1" customFormat="1" ht="15.6">
      <c r="A4" s="1012" t="s">
        <v>3</v>
      </c>
      <c r="B4" s="994" t="s">
        <v>4</v>
      </c>
      <c r="C4" s="995"/>
      <c r="D4" s="995"/>
      <c r="E4" s="995"/>
      <c r="F4" s="995"/>
      <c r="G4" s="996"/>
      <c r="H4" s="222"/>
      <c r="I4" s="994" t="s">
        <v>5</v>
      </c>
      <c r="J4" s="995"/>
      <c r="K4" s="995"/>
      <c r="L4" s="995"/>
      <c r="M4" s="995"/>
      <c r="N4" s="995"/>
      <c r="O4" s="995"/>
      <c r="P4" s="996"/>
      <c r="Q4" s="222"/>
      <c r="R4" s="997" t="s">
        <v>6</v>
      </c>
      <c r="S4" s="998"/>
      <c r="T4" s="999"/>
      <c r="U4" s="224"/>
      <c r="V4" s="1000" t="s">
        <v>7</v>
      </c>
      <c r="W4" s="995"/>
      <c r="X4" s="1001"/>
      <c r="Y4" s="224"/>
      <c r="Z4" s="1000" t="s">
        <v>8</v>
      </c>
      <c r="AA4" s="995"/>
      <c r="AB4" s="996"/>
      <c r="AC4" s="222"/>
      <c r="AD4" s="1014" t="s">
        <v>9</v>
      </c>
      <c r="AE4" s="1015"/>
      <c r="AF4" s="1015"/>
      <c r="AG4" s="1015"/>
      <c r="AH4" s="1015"/>
      <c r="AI4" s="1016"/>
      <c r="AJ4" s="1017"/>
      <c r="AK4" s="1017"/>
      <c r="AL4" s="1018"/>
      <c r="AM4" s="222"/>
      <c r="AN4" s="994" t="s">
        <v>10</v>
      </c>
      <c r="AO4" s="995"/>
      <c r="AP4" s="995"/>
      <c r="AQ4" s="995"/>
      <c r="AR4" s="995"/>
      <c r="AS4" s="996"/>
      <c r="AT4" s="222"/>
      <c r="AU4" s="1019" t="s">
        <v>50</v>
      </c>
      <c r="AV4" s="1008"/>
      <c r="AW4" s="1008"/>
      <c r="AX4" s="1008"/>
      <c r="AY4" s="1008"/>
      <c r="AZ4" s="1020"/>
      <c r="BA4" s="222"/>
      <c r="BB4" s="994" t="s">
        <v>11</v>
      </c>
      <c r="BC4" s="995"/>
      <c r="BD4" s="995"/>
      <c r="BE4" s="995"/>
      <c r="BF4" s="995"/>
      <c r="BG4" s="996"/>
      <c r="BH4" s="222"/>
      <c r="BI4" s="1007" t="s">
        <v>12</v>
      </c>
      <c r="BJ4" s="1008"/>
      <c r="BK4" s="1009"/>
      <c r="BL4" s="222"/>
      <c r="BM4" s="1021" t="s">
        <v>13</v>
      </c>
      <c r="BN4" s="1022"/>
      <c r="BO4" s="1022"/>
      <c r="BP4" s="1023" t="s">
        <v>14</v>
      </c>
      <c r="BQ4" s="995"/>
      <c r="BR4" s="1024"/>
      <c r="BS4" s="994" t="s">
        <v>15</v>
      </c>
      <c r="BT4" s="995"/>
      <c r="BU4" s="996"/>
      <c r="BV4" s="994" t="s">
        <v>16</v>
      </c>
      <c r="BW4" s="995"/>
      <c r="BX4" s="996"/>
      <c r="BY4" s="994" t="s">
        <v>17</v>
      </c>
      <c r="BZ4" s="995"/>
      <c r="CA4" s="996"/>
      <c r="CB4" s="995" t="s">
        <v>51</v>
      </c>
      <c r="CC4" s="995"/>
      <c r="CD4" s="996"/>
      <c r="CE4" s="222"/>
      <c r="CF4" s="994" t="s">
        <v>63</v>
      </c>
      <c r="CG4" s="995"/>
      <c r="CH4" s="995"/>
      <c r="CI4" s="994" t="s">
        <v>64</v>
      </c>
      <c r="CJ4" s="995"/>
      <c r="CK4" s="995"/>
      <c r="CL4" s="995"/>
      <c r="CM4" s="995"/>
      <c r="CN4" s="995"/>
      <c r="CO4" s="995"/>
      <c r="CP4" s="996"/>
      <c r="CQ4" s="266"/>
      <c r="CR4" s="1025" t="s">
        <v>19</v>
      </c>
      <c r="CS4" s="1026"/>
      <c r="CT4" s="1026"/>
      <c r="CU4" s="1026"/>
      <c r="CV4" s="1026"/>
      <c r="CW4" s="1026"/>
      <c r="CX4" s="1026"/>
      <c r="CY4" s="1027"/>
      <c r="CZ4" s="222"/>
      <c r="DA4" s="1028" t="s">
        <v>65</v>
      </c>
      <c r="DB4" s="1029"/>
      <c r="DC4" s="1029"/>
      <c r="DD4" s="1021" t="s">
        <v>66</v>
      </c>
      <c r="DE4" s="1022"/>
      <c r="DF4" s="1022"/>
      <c r="DG4" s="1022"/>
      <c r="DH4" s="1022"/>
      <c r="DI4" s="1022"/>
      <c r="DJ4" s="1022"/>
      <c r="DK4" s="1022"/>
      <c r="DL4" s="217"/>
      <c r="DM4" s="1028" t="s">
        <v>67</v>
      </c>
      <c r="DN4" s="1029"/>
      <c r="DO4" s="1029"/>
      <c r="DP4" s="1028" t="s">
        <v>68</v>
      </c>
      <c r="DQ4" s="1029"/>
      <c r="DR4" s="1029"/>
      <c r="DS4" s="1029"/>
      <c r="DT4" s="1029"/>
      <c r="DU4" s="1029"/>
      <c r="DV4" s="1029"/>
      <c r="DW4" s="1030"/>
      <c r="DX4" s="217"/>
      <c r="DY4" s="994" t="s">
        <v>53</v>
      </c>
      <c r="DZ4" s="995"/>
      <c r="EA4" s="995"/>
      <c r="EB4" s="995"/>
      <c r="EC4" s="995"/>
      <c r="ED4" s="995"/>
      <c r="EE4" s="995"/>
      <c r="EF4" s="996"/>
      <c r="EH4" s="1028" t="s">
        <v>69</v>
      </c>
      <c r="EI4" s="1029"/>
      <c r="EJ4" s="1029"/>
      <c r="EK4" s="1028" t="s">
        <v>70</v>
      </c>
      <c r="EL4" s="1029"/>
      <c r="EM4" s="1029"/>
      <c r="EN4" s="1029"/>
      <c r="EO4" s="1029"/>
      <c r="EP4" s="1029"/>
      <c r="EQ4" s="1029"/>
      <c r="ER4" s="1030"/>
    </row>
    <row r="5" spans="1:148" ht="55.5" customHeight="1">
      <c r="A5" s="1013"/>
      <c r="B5" s="228" t="s">
        <v>21</v>
      </c>
      <c r="C5" s="231" t="s">
        <v>22</v>
      </c>
      <c r="D5" s="232" t="s">
        <v>23</v>
      </c>
      <c r="E5" s="231" t="s">
        <v>24</v>
      </c>
      <c r="F5" s="231" t="s">
        <v>25</v>
      </c>
      <c r="G5" s="233" t="s">
        <v>26</v>
      </c>
      <c r="H5" s="234"/>
      <c r="I5" s="228" t="s">
        <v>27</v>
      </c>
      <c r="J5" s="231" t="s">
        <v>28</v>
      </c>
      <c r="K5" s="232" t="s">
        <v>23</v>
      </c>
      <c r="L5" s="231" t="s">
        <v>29</v>
      </c>
      <c r="M5" s="231" t="s">
        <v>28</v>
      </c>
      <c r="N5" s="232" t="s">
        <v>23</v>
      </c>
      <c r="O5" s="231" t="s">
        <v>30</v>
      </c>
      <c r="P5" s="239" t="s">
        <v>31</v>
      </c>
      <c r="Q5" s="234"/>
      <c r="R5" s="162" t="s">
        <v>21</v>
      </c>
      <c r="S5" s="169" t="s">
        <v>22</v>
      </c>
      <c r="T5" s="38" t="s">
        <v>32</v>
      </c>
      <c r="U5" s="234"/>
      <c r="V5" s="169" t="s">
        <v>21</v>
      </c>
      <c r="W5" s="169" t="s">
        <v>22</v>
      </c>
      <c r="X5" s="38" t="s">
        <v>23</v>
      </c>
      <c r="Y5" s="234"/>
      <c r="Z5" s="169" t="s">
        <v>21</v>
      </c>
      <c r="AA5" s="169" t="s">
        <v>22</v>
      </c>
      <c r="AB5" s="243" t="s">
        <v>23</v>
      </c>
      <c r="AC5" s="234"/>
      <c r="AD5" s="162" t="s">
        <v>33</v>
      </c>
      <c r="AE5" s="169" t="s">
        <v>22</v>
      </c>
      <c r="AF5" s="38" t="s">
        <v>23</v>
      </c>
      <c r="AG5" s="169" t="s">
        <v>34</v>
      </c>
      <c r="AH5" s="169" t="s">
        <v>22</v>
      </c>
      <c r="AI5" s="38" t="s">
        <v>23</v>
      </c>
      <c r="AJ5" s="169" t="s">
        <v>35</v>
      </c>
      <c r="AK5" s="169" t="s">
        <v>22</v>
      </c>
      <c r="AL5" s="170" t="s">
        <v>23</v>
      </c>
      <c r="AM5" s="234"/>
      <c r="AN5" s="162" t="s">
        <v>36</v>
      </c>
      <c r="AO5" s="169" t="s">
        <v>28</v>
      </c>
      <c r="AP5" s="247" t="s">
        <v>37</v>
      </c>
      <c r="AQ5" s="169" t="s">
        <v>38</v>
      </c>
      <c r="AR5" s="169" t="s">
        <v>28</v>
      </c>
      <c r="AS5" s="170" t="s">
        <v>39</v>
      </c>
      <c r="AT5" s="234"/>
      <c r="AU5" s="162" t="s">
        <v>36</v>
      </c>
      <c r="AV5" s="169" t="s">
        <v>28</v>
      </c>
      <c r="AW5" s="247" t="s">
        <v>37</v>
      </c>
      <c r="AX5" s="169" t="s">
        <v>38</v>
      </c>
      <c r="AY5" s="169" t="s">
        <v>28</v>
      </c>
      <c r="AZ5" s="170" t="s">
        <v>39</v>
      </c>
      <c r="BA5" s="234"/>
      <c r="BB5" s="162" t="s">
        <v>36</v>
      </c>
      <c r="BC5" s="169" t="s">
        <v>28</v>
      </c>
      <c r="BD5" s="247" t="s">
        <v>37</v>
      </c>
      <c r="BE5" s="169" t="s">
        <v>38</v>
      </c>
      <c r="BF5" s="169" t="s">
        <v>28</v>
      </c>
      <c r="BG5" s="170" t="s">
        <v>39</v>
      </c>
      <c r="BH5" s="234"/>
      <c r="BI5" s="169" t="s">
        <v>21</v>
      </c>
      <c r="BJ5" s="169" t="s">
        <v>22</v>
      </c>
      <c r="BK5" s="38" t="s">
        <v>23</v>
      </c>
      <c r="BL5" s="234"/>
      <c r="BM5" s="216" t="s">
        <v>21</v>
      </c>
      <c r="BN5" s="176" t="s">
        <v>22</v>
      </c>
      <c r="BO5" s="260" t="s">
        <v>23</v>
      </c>
      <c r="BP5" s="162" t="s">
        <v>21</v>
      </c>
      <c r="BQ5" s="169" t="s">
        <v>40</v>
      </c>
      <c r="BR5" s="170" t="s">
        <v>23</v>
      </c>
      <c r="BS5" s="162" t="s">
        <v>21</v>
      </c>
      <c r="BT5" s="37" t="s">
        <v>22</v>
      </c>
      <c r="BU5" s="170" t="s">
        <v>23</v>
      </c>
      <c r="BV5" s="162" t="s">
        <v>21</v>
      </c>
      <c r="BW5" s="37" t="s">
        <v>22</v>
      </c>
      <c r="BX5" s="243" t="s">
        <v>23</v>
      </c>
      <c r="BY5" s="162" t="s">
        <v>21</v>
      </c>
      <c r="BZ5" s="37" t="s">
        <v>22</v>
      </c>
      <c r="CA5" s="170" t="s">
        <v>23</v>
      </c>
      <c r="CB5" s="29" t="s">
        <v>21</v>
      </c>
      <c r="CC5" s="37" t="s">
        <v>22</v>
      </c>
      <c r="CD5" s="170" t="s">
        <v>23</v>
      </c>
      <c r="CE5" s="234"/>
      <c r="CF5" s="162" t="s">
        <v>71</v>
      </c>
      <c r="CG5" s="169" t="s">
        <v>62</v>
      </c>
      <c r="CH5" s="200" t="s">
        <v>46</v>
      </c>
      <c r="CI5" s="228" t="s">
        <v>54</v>
      </c>
      <c r="CJ5" s="37" t="s">
        <v>22</v>
      </c>
      <c r="CK5" s="200" t="s">
        <v>46</v>
      </c>
      <c r="CL5" s="162" t="s">
        <v>41</v>
      </c>
      <c r="CM5" s="169" t="s">
        <v>42</v>
      </c>
      <c r="CN5" s="38" t="s">
        <v>23</v>
      </c>
      <c r="CO5" s="169" t="s">
        <v>25</v>
      </c>
      <c r="CP5" s="170" t="s">
        <v>43</v>
      </c>
      <c r="CQ5" s="267"/>
      <c r="CR5" s="215" t="s">
        <v>54</v>
      </c>
      <c r="CS5" s="173" t="s">
        <v>22</v>
      </c>
      <c r="CT5" s="174" t="s">
        <v>46</v>
      </c>
      <c r="CU5" s="175" t="s">
        <v>55</v>
      </c>
      <c r="CV5" s="175" t="s">
        <v>45</v>
      </c>
      <c r="CW5" s="174" t="s">
        <v>46</v>
      </c>
      <c r="CX5" s="175" t="s">
        <v>25</v>
      </c>
      <c r="CY5" s="225" t="s">
        <v>47</v>
      </c>
      <c r="CZ5" s="234"/>
      <c r="DA5" s="216" t="s">
        <v>61</v>
      </c>
      <c r="DB5" s="176" t="s">
        <v>62</v>
      </c>
      <c r="DC5" s="177" t="s">
        <v>46</v>
      </c>
      <c r="DD5" s="190" t="s">
        <v>54</v>
      </c>
      <c r="DE5" s="191" t="s">
        <v>22</v>
      </c>
      <c r="DF5" s="177" t="s">
        <v>46</v>
      </c>
      <c r="DG5" s="190" t="s">
        <v>56</v>
      </c>
      <c r="DH5" s="191" t="s">
        <v>22</v>
      </c>
      <c r="DI5" s="177" t="s">
        <v>46</v>
      </c>
      <c r="DJ5" s="176" t="s">
        <v>48</v>
      </c>
      <c r="DK5" s="192" t="s">
        <v>47</v>
      </c>
      <c r="DL5" s="234"/>
      <c r="DM5" s="159" t="s">
        <v>71</v>
      </c>
      <c r="DN5" s="160" t="s">
        <v>22</v>
      </c>
      <c r="DO5" s="166" t="s">
        <v>58</v>
      </c>
      <c r="DP5" s="162" t="s">
        <v>57</v>
      </c>
      <c r="DQ5" s="37" t="s">
        <v>22</v>
      </c>
      <c r="DR5" s="38" t="s">
        <v>58</v>
      </c>
      <c r="DS5" s="162" t="s">
        <v>59</v>
      </c>
      <c r="DT5" s="37" t="s">
        <v>22</v>
      </c>
      <c r="DU5" s="38" t="s">
        <v>60</v>
      </c>
      <c r="DV5" s="169" t="s">
        <v>48</v>
      </c>
      <c r="DW5" s="170" t="s">
        <v>47</v>
      </c>
      <c r="DX5" s="218"/>
      <c r="DY5" s="136" t="s">
        <v>57</v>
      </c>
      <c r="DZ5" s="272" t="s">
        <v>22</v>
      </c>
      <c r="EA5" s="138" t="s">
        <v>58</v>
      </c>
      <c r="EB5" s="136" t="s">
        <v>59</v>
      </c>
      <c r="EC5" s="272" t="s">
        <v>22</v>
      </c>
      <c r="ED5" s="138" t="s">
        <v>60</v>
      </c>
      <c r="EE5" s="137" t="s">
        <v>48</v>
      </c>
      <c r="EF5" s="273" t="s">
        <v>47</v>
      </c>
      <c r="EH5" s="159" t="s">
        <v>72</v>
      </c>
      <c r="EI5" s="160" t="s">
        <v>22</v>
      </c>
      <c r="EJ5" s="166" t="s">
        <v>73</v>
      </c>
      <c r="EK5" s="162" t="s">
        <v>57</v>
      </c>
      <c r="EL5" s="37" t="s">
        <v>22</v>
      </c>
      <c r="EM5" s="38" t="s">
        <v>58</v>
      </c>
      <c r="EN5" s="162" t="s">
        <v>59</v>
      </c>
      <c r="EO5" s="37" t="s">
        <v>22</v>
      </c>
      <c r="EP5" s="38" t="s">
        <v>60</v>
      </c>
      <c r="EQ5" s="169" t="s">
        <v>48</v>
      </c>
      <c r="ER5" s="170" t="s">
        <v>47</v>
      </c>
    </row>
    <row r="6" spans="1:148" ht="16.5" customHeight="1">
      <c r="A6" s="12">
        <v>1</v>
      </c>
      <c r="B6" s="144">
        <v>609.6</v>
      </c>
      <c r="C6" s="167">
        <v>12597.63</v>
      </c>
      <c r="D6" s="45">
        <f>+C6/B6</f>
        <v>20.665403543307086</v>
      </c>
      <c r="E6" s="44">
        <v>563</v>
      </c>
      <c r="F6" s="44">
        <v>4691.9399999999996</v>
      </c>
      <c r="G6" s="171">
        <f>+F6/E6</f>
        <v>8.3338188277087024</v>
      </c>
      <c r="H6" s="219"/>
      <c r="I6" s="240">
        <v>105.2</v>
      </c>
      <c r="J6" s="167">
        <v>2420.6600361720598</v>
      </c>
      <c r="K6" s="45">
        <f>+J6/I6</f>
        <v>23.010076389468249</v>
      </c>
      <c r="L6" s="240">
        <v>360.6</v>
      </c>
      <c r="M6" s="167">
        <v>8727.9410278082996</v>
      </c>
      <c r="N6" s="45">
        <f>+M6/L6</f>
        <v>24.203940731581529</v>
      </c>
      <c r="O6" s="44"/>
      <c r="P6" s="171">
        <f>+O6/(L6+I6)</f>
        <v>0</v>
      </c>
      <c r="Q6" s="219"/>
      <c r="R6" s="144">
        <v>48.2</v>
      </c>
      <c r="S6" s="44">
        <v>2623</v>
      </c>
      <c r="T6" s="45">
        <f>+S6/R6</f>
        <v>54.419087136929456</v>
      </c>
      <c r="U6" s="219"/>
      <c r="V6" s="44">
        <v>205</v>
      </c>
      <c r="W6" s="44">
        <v>2357.6799999999998</v>
      </c>
      <c r="X6" s="45">
        <f>+W6/V6</f>
        <v>11.500878048780487</v>
      </c>
      <c r="Y6" s="219"/>
      <c r="Z6" s="44">
        <v>14</v>
      </c>
      <c r="AA6" s="44">
        <v>359.74</v>
      </c>
      <c r="AB6" s="171">
        <f>+AA6/Z6</f>
        <v>25.695714285714285</v>
      </c>
      <c r="AC6" s="219"/>
      <c r="AD6" s="139">
        <v>812</v>
      </c>
      <c r="AE6" s="140">
        <v>327.96</v>
      </c>
      <c r="AF6" s="141">
        <f>+AE6/AD6*100</f>
        <v>40.389162561576356</v>
      </c>
      <c r="AG6" s="142">
        <v>1590</v>
      </c>
      <c r="AH6" s="143">
        <v>487.24</v>
      </c>
      <c r="AI6" s="141">
        <f t="shared" ref="AI6:AI37" si="0">+AH6/AG6*100</f>
        <v>30.644025157232708</v>
      </c>
      <c r="AJ6" s="142">
        <v>1260</v>
      </c>
      <c r="AK6" s="140">
        <v>376.35</v>
      </c>
      <c r="AL6" s="148">
        <f t="shared" ref="AL6:AL37" si="1">+AK6/AJ6*100</f>
        <v>29.869047619047624</v>
      </c>
      <c r="AM6" s="219"/>
      <c r="AN6" s="245">
        <v>17.399999999999999</v>
      </c>
      <c r="AO6" s="248">
        <v>719.45260436229501</v>
      </c>
      <c r="AP6" s="45">
        <f>+AO6/AN6</f>
        <v>41.347850825419258</v>
      </c>
      <c r="AQ6" s="140">
        <v>41</v>
      </c>
      <c r="AR6" s="248">
        <v>2061.9415200875501</v>
      </c>
      <c r="AS6" s="171">
        <f>+AR6/AQ6</f>
        <v>50.291256587501223</v>
      </c>
      <c r="AT6" s="219"/>
      <c r="AU6" s="144">
        <v>19.600000000000001</v>
      </c>
      <c r="AV6" s="44">
        <v>752.24877121977397</v>
      </c>
      <c r="AW6" s="45">
        <f t="shared" ref="AW6:AW37" si="2">+AV6/AU6</f>
        <v>38.380039347947651</v>
      </c>
      <c r="AX6" s="44">
        <v>60</v>
      </c>
      <c r="AY6" s="167">
        <v>2167.4406808572799</v>
      </c>
      <c r="AZ6" s="171">
        <f>+AY6/AX6</f>
        <v>36.124011347621334</v>
      </c>
      <c r="BA6" s="219"/>
      <c r="BB6" s="144">
        <v>7</v>
      </c>
      <c r="BC6" s="44">
        <v>251.400119047619</v>
      </c>
      <c r="BD6" s="45">
        <f t="shared" ref="BD6:BD19" si="3">+BC6/BB6</f>
        <v>35.914302721088426</v>
      </c>
      <c r="BE6" s="44">
        <v>58.4</v>
      </c>
      <c r="BF6" s="167">
        <v>3088.65</v>
      </c>
      <c r="BG6" s="171">
        <f>+BF6/BE6</f>
        <v>52.88784246575343</v>
      </c>
      <c r="BH6" s="219"/>
      <c r="BI6" s="44">
        <v>1806</v>
      </c>
      <c r="BJ6" s="255">
        <v>11223.621022391701</v>
      </c>
      <c r="BK6" s="202">
        <f>+BJ6/BI6</f>
        <v>6.214629580504818</v>
      </c>
      <c r="BL6" s="219"/>
      <c r="BM6" s="144">
        <v>30</v>
      </c>
      <c r="BN6" s="44">
        <v>358.99</v>
      </c>
      <c r="BO6" s="261">
        <f>+BN6/BM6</f>
        <v>11.966333333333333</v>
      </c>
      <c r="BP6" s="144">
        <v>36</v>
      </c>
      <c r="BQ6" s="44">
        <v>404.06</v>
      </c>
      <c r="BR6" s="171">
        <f>+BQ6/BP6</f>
        <v>11.223888888888888</v>
      </c>
      <c r="BS6" s="144">
        <v>0</v>
      </c>
      <c r="BT6" s="44">
        <v>0</v>
      </c>
      <c r="BU6" s="171" t="e">
        <f>+BT6/BS6</f>
        <v>#DIV/0!</v>
      </c>
      <c r="BV6" s="144">
        <v>42</v>
      </c>
      <c r="BW6" s="44">
        <v>468.52</v>
      </c>
      <c r="BX6" s="171">
        <f>+BW6/BV6</f>
        <v>11.155238095238095</v>
      </c>
      <c r="BY6" s="144">
        <v>12</v>
      </c>
      <c r="BZ6" s="44">
        <v>151.05000000000001</v>
      </c>
      <c r="CA6" s="171">
        <f>+BZ6/BY6</f>
        <v>12.5875</v>
      </c>
      <c r="CB6" s="32">
        <v>14</v>
      </c>
      <c r="CC6" s="44">
        <v>182.06</v>
      </c>
      <c r="CD6" s="171">
        <f>+CC6/CB6</f>
        <v>13.004285714285714</v>
      </c>
      <c r="CE6" s="219"/>
      <c r="CF6" s="32">
        <v>4076.1</v>
      </c>
      <c r="CG6" s="32">
        <v>2863.65</v>
      </c>
      <c r="CH6" s="208">
        <f>+CG6/CF6*100</f>
        <v>70.254655185103417</v>
      </c>
      <c r="CI6" s="264">
        <v>1.6</v>
      </c>
      <c r="CJ6" s="265">
        <v>20</v>
      </c>
      <c r="CK6" s="208">
        <f>+CJ6/CI6</f>
        <v>12.5</v>
      </c>
      <c r="CL6" s="32">
        <v>9</v>
      </c>
      <c r="CM6" s="44">
        <v>79.16</v>
      </c>
      <c r="CN6" s="45">
        <f>+CM6/CL6</f>
        <v>8.7955555555555556</v>
      </c>
      <c r="CO6" s="44">
        <v>18.510000000000002</v>
      </c>
      <c r="CP6" s="171">
        <v>1.7462264150943401</v>
      </c>
      <c r="CQ6" s="219"/>
      <c r="CR6" s="220"/>
      <c r="CS6" s="221"/>
      <c r="CT6" s="268" t="e">
        <f>+CS6/CR6</f>
        <v>#DIV/0!</v>
      </c>
      <c r="CU6" s="163"/>
      <c r="CV6" s="179"/>
      <c r="CW6" s="45" t="e">
        <f>+CV6/CU6</f>
        <v>#DIV/0!</v>
      </c>
      <c r="CX6" s="44"/>
      <c r="CY6" s="171" t="e">
        <f t="shared" ref="CY6:CY36" si="4">+CX6/CU6</f>
        <v>#DIV/0!</v>
      </c>
      <c r="CZ6" s="219"/>
      <c r="DA6" s="144">
        <v>96</v>
      </c>
      <c r="DB6" s="44">
        <v>3507.94</v>
      </c>
      <c r="DC6" s="45">
        <f t="shared" ref="DC6:DC37" si="5">+DB6/DA6</f>
        <v>36.541041666666665</v>
      </c>
      <c r="DD6" s="32">
        <v>2.4</v>
      </c>
      <c r="DE6" s="44">
        <v>15.93</v>
      </c>
      <c r="DF6" s="45">
        <f t="shared" ref="DF6:DF37" si="6">+DE6/DD6</f>
        <v>6.6375000000000002</v>
      </c>
      <c r="DG6" s="32">
        <v>50.6</v>
      </c>
      <c r="DH6" s="44">
        <v>439.03</v>
      </c>
      <c r="DI6" s="45">
        <f>+DH6/DG6</f>
        <v>8.6764822134387352</v>
      </c>
      <c r="DJ6" s="44">
        <v>114.4</v>
      </c>
      <c r="DK6" s="171">
        <f>+DJ6/(+DG6+DD6)</f>
        <v>2.1584905660377358</v>
      </c>
      <c r="DL6" s="271"/>
      <c r="DM6" s="144">
        <v>11646</v>
      </c>
      <c r="DN6" s="44">
        <v>6095.44</v>
      </c>
      <c r="DO6" s="45">
        <f>+DN6/DM6*100</f>
        <v>52.339343980765932</v>
      </c>
      <c r="DP6" s="32">
        <v>28.8</v>
      </c>
      <c r="DQ6" s="44">
        <v>733.34</v>
      </c>
      <c r="DR6" s="45">
        <f>+DQ6/DP6</f>
        <v>25.463194444444444</v>
      </c>
      <c r="DS6" s="44">
        <v>65</v>
      </c>
      <c r="DT6" s="44">
        <v>796.2</v>
      </c>
      <c r="DU6" s="45">
        <f>+DT6/DS6</f>
        <v>12.24923076923077</v>
      </c>
      <c r="DV6" s="44">
        <v>81.81</v>
      </c>
      <c r="DW6" s="171">
        <f>+DV6/(DS6+DP6)</f>
        <v>0.87217484008528789</v>
      </c>
      <c r="DX6" s="219"/>
      <c r="DY6" s="144"/>
      <c r="DZ6" s="44"/>
      <c r="EA6" s="45" t="e">
        <f>+DZ6/DY6</f>
        <v>#DIV/0!</v>
      </c>
      <c r="EB6" s="44"/>
      <c r="EC6" s="44"/>
      <c r="ED6" s="45" t="e">
        <f>+EC6/EB6</f>
        <v>#DIV/0!</v>
      </c>
      <c r="EE6" s="44"/>
      <c r="EF6" s="171" t="e">
        <f>+EE6/DY6</f>
        <v>#DIV/0!</v>
      </c>
      <c r="EH6" s="144">
        <v>58</v>
      </c>
      <c r="EI6" s="44">
        <v>3579.67</v>
      </c>
      <c r="EJ6" s="45">
        <f>+EI6/EH6</f>
        <v>61.718448275862073</v>
      </c>
      <c r="EK6" s="32">
        <v>5</v>
      </c>
      <c r="EL6" s="44">
        <v>75</v>
      </c>
      <c r="EM6" s="45">
        <f>+EL6/EK6</f>
        <v>15</v>
      </c>
      <c r="EN6" s="44">
        <v>61</v>
      </c>
      <c r="EO6" s="44">
        <v>561.02</v>
      </c>
      <c r="EP6" s="45">
        <f>+EO6/EN6</f>
        <v>9.197049180327868</v>
      </c>
      <c r="EQ6" s="44">
        <v>105.83</v>
      </c>
      <c r="ER6" s="171">
        <f>+EQ6/(EN6+EK6)</f>
        <v>1.6034848484848485</v>
      </c>
    </row>
    <row r="7" spans="1:148" ht="13.95" customHeight="1">
      <c r="A7" s="12">
        <v>2</v>
      </c>
      <c r="B7" s="144">
        <v>564</v>
      </c>
      <c r="C7" s="167">
        <v>13066.84</v>
      </c>
      <c r="D7" s="45">
        <f t="shared" ref="D7:D37" si="7">+C7/B7</f>
        <v>23.168156028368795</v>
      </c>
      <c r="E7" s="44">
        <v>557</v>
      </c>
      <c r="F7" s="44"/>
      <c r="G7" s="171">
        <f t="shared" ref="G7:G37" si="8">+F7/E7</f>
        <v>0</v>
      </c>
      <c r="H7" s="219"/>
      <c r="I7" s="240">
        <v>39</v>
      </c>
      <c r="J7" s="167">
        <v>2462.7421050326898</v>
      </c>
      <c r="K7" s="45">
        <f t="shared" ref="K7:K37" si="9">+J7/I7</f>
        <v>63.147233462376661</v>
      </c>
      <c r="L7" s="240">
        <v>358.6</v>
      </c>
      <c r="M7" s="167">
        <v>8701.8479475715394</v>
      </c>
      <c r="N7" s="45">
        <f t="shared" ref="N7:N37" si="10">+M7/L7</f>
        <v>24.266168286591018</v>
      </c>
      <c r="O7" s="44">
        <v>405.87390751080898</v>
      </c>
      <c r="P7" s="171">
        <f t="shared" ref="P7:P37" si="11">+O7/(L7+I7)</f>
        <v>1.0208096265362399</v>
      </c>
      <c r="Q7" s="219"/>
      <c r="R7" s="144">
        <v>34</v>
      </c>
      <c r="S7" s="44">
        <v>1506.64</v>
      </c>
      <c r="T7" s="45">
        <f t="shared" ref="T7:T37" si="12">+S7/R7</f>
        <v>44.312941176470588</v>
      </c>
      <c r="U7" s="219"/>
      <c r="V7" s="44">
        <v>205</v>
      </c>
      <c r="W7" s="44">
        <v>2422.63</v>
      </c>
      <c r="X7" s="45">
        <f t="shared" ref="X7:X37" si="13">+W7/V7</f>
        <v>11.817707317073172</v>
      </c>
      <c r="Y7" s="219"/>
      <c r="Z7" s="44">
        <v>12</v>
      </c>
      <c r="AA7" s="44">
        <v>365.97</v>
      </c>
      <c r="AB7" s="171">
        <f t="shared" ref="AB7:AB37" si="14">+AA7/Z7</f>
        <v>30.497500000000002</v>
      </c>
      <c r="AC7" s="219"/>
      <c r="AD7" s="139">
        <v>812</v>
      </c>
      <c r="AE7" s="140">
        <v>289.74</v>
      </c>
      <c r="AF7" s="141">
        <f t="shared" ref="AF7:AF37" si="15">+AE7/AD7*100</f>
        <v>35.682266009852221</v>
      </c>
      <c r="AG7" s="142">
        <v>1590</v>
      </c>
      <c r="AH7" s="143">
        <v>482.16</v>
      </c>
      <c r="AI7" s="141">
        <f t="shared" si="0"/>
        <v>30.324528301886794</v>
      </c>
      <c r="AJ7" s="142">
        <v>1350</v>
      </c>
      <c r="AK7" s="140">
        <v>447.47</v>
      </c>
      <c r="AL7" s="148">
        <f t="shared" si="1"/>
        <v>33.14592592592593</v>
      </c>
      <c r="AM7" s="219"/>
      <c r="AN7" s="245">
        <v>16.8</v>
      </c>
      <c r="AO7" s="248">
        <v>868.267415120593</v>
      </c>
      <c r="AP7" s="45">
        <f t="shared" ref="AP7:AP37" si="16">+AO7/AN7</f>
        <v>51.68258423336863</v>
      </c>
      <c r="AQ7" s="140">
        <v>41</v>
      </c>
      <c r="AR7" s="248">
        <v>2233.3006811753899</v>
      </c>
      <c r="AS7" s="171">
        <f t="shared" ref="AS7:AS37" si="17">+AR7/AQ7</f>
        <v>54.470748321350975</v>
      </c>
      <c r="AT7" s="219"/>
      <c r="AU7" s="144">
        <v>17.600000000000001</v>
      </c>
      <c r="AV7" s="44">
        <v>878.47038539856499</v>
      </c>
      <c r="AW7" s="45">
        <f t="shared" si="2"/>
        <v>49.913090079463913</v>
      </c>
      <c r="AX7" s="44">
        <v>66.8</v>
      </c>
      <c r="AY7" s="167">
        <v>2204.2147497665401</v>
      </c>
      <c r="AZ7" s="171">
        <f t="shared" ref="AZ7:AZ37" si="18">+AY7/AX7</f>
        <v>32.997226792912279</v>
      </c>
      <c r="BA7" s="219"/>
      <c r="BB7" s="144">
        <v>7</v>
      </c>
      <c r="BC7" s="44">
        <v>290.31466666666699</v>
      </c>
      <c r="BD7" s="45">
        <f t="shared" si="3"/>
        <v>41.473523809523854</v>
      </c>
      <c r="BE7" s="44">
        <v>59</v>
      </c>
      <c r="BF7" s="167">
        <v>2651.6</v>
      </c>
      <c r="BG7" s="171">
        <f t="shared" ref="BG7:BG37" si="19">+BF7/BE7</f>
        <v>44.942372881355929</v>
      </c>
      <c r="BH7" s="219"/>
      <c r="BI7" s="44">
        <v>1824</v>
      </c>
      <c r="BJ7" s="255">
        <v>11369.810405836901</v>
      </c>
      <c r="BK7" s="202">
        <f t="shared" ref="BK7:BK37" si="20">+BJ7/BI7</f>
        <v>6.2334486874105819</v>
      </c>
      <c r="BL7" s="219"/>
      <c r="BM7" s="144">
        <v>31</v>
      </c>
      <c r="BN7" s="44">
        <v>403.39</v>
      </c>
      <c r="BO7" s="261">
        <f t="shared" ref="BO7:BO37" si="21">+BN7/BM7</f>
        <v>13.01258064516129</v>
      </c>
      <c r="BP7" s="144">
        <v>38</v>
      </c>
      <c r="BQ7" s="44">
        <v>512.41</v>
      </c>
      <c r="BR7" s="171">
        <f t="shared" ref="BR7:BR37" si="22">+BQ7/BP7</f>
        <v>13.484473684210526</v>
      </c>
      <c r="BS7" s="144">
        <v>0</v>
      </c>
      <c r="BT7" s="44">
        <v>0</v>
      </c>
      <c r="BU7" s="171" t="e">
        <f t="shared" ref="BU7:BU37" si="23">+BT7/BS7</f>
        <v>#DIV/0!</v>
      </c>
      <c r="BV7" s="144">
        <v>41</v>
      </c>
      <c r="BW7" s="44">
        <v>536.77</v>
      </c>
      <c r="BX7" s="171">
        <f t="shared" ref="BX7:BX37" si="24">+BW7/BV7</f>
        <v>13.091951219512195</v>
      </c>
      <c r="BY7" s="144">
        <v>10</v>
      </c>
      <c r="BZ7" s="44">
        <v>126.49</v>
      </c>
      <c r="CA7" s="171">
        <f t="shared" ref="CA7:CA37" si="25">+BZ7/BY7</f>
        <v>12.648999999999999</v>
      </c>
      <c r="CB7" s="32">
        <v>20</v>
      </c>
      <c r="CC7" s="44">
        <v>267.55</v>
      </c>
      <c r="CD7" s="171">
        <f t="shared" ref="CD7:CD37" si="26">+CC7/CB7</f>
        <v>13.377500000000001</v>
      </c>
      <c r="CE7" s="219"/>
      <c r="CF7" s="32">
        <v>5473.62</v>
      </c>
      <c r="CG7" s="32">
        <v>3313.25</v>
      </c>
      <c r="CH7" s="208">
        <f t="shared" ref="CH7:CH36" si="27">+CG7/CF7*100</f>
        <v>60.531238924148923</v>
      </c>
      <c r="CI7" s="264">
        <v>0</v>
      </c>
      <c r="CJ7" s="265">
        <v>0</v>
      </c>
      <c r="CK7" s="208" t="e">
        <f t="shared" ref="CK7:CK37" si="28">+CJ7/CI7</f>
        <v>#DIV/0!</v>
      </c>
      <c r="CL7" s="32">
        <v>6</v>
      </c>
      <c r="CM7" s="44">
        <v>50.75</v>
      </c>
      <c r="CN7" s="45">
        <f t="shared" ref="CN7:CN37" si="29">+CM7/CL7</f>
        <v>8.4583333333333339</v>
      </c>
      <c r="CO7" s="44">
        <v>7.7</v>
      </c>
      <c r="CP7" s="171">
        <v>1.2833333333333301</v>
      </c>
      <c r="CQ7" s="219"/>
      <c r="CR7" s="220"/>
      <c r="CS7" s="221"/>
      <c r="CT7" s="268" t="e">
        <f t="shared" ref="CT7:CT37" si="30">+CS7/CR7</f>
        <v>#DIV/0!</v>
      </c>
      <c r="CU7" s="163"/>
      <c r="CV7" s="179"/>
      <c r="CW7" s="45" t="e">
        <f t="shared" ref="CW7:CW37" si="31">+CV7/CU7</f>
        <v>#DIV/0!</v>
      </c>
      <c r="CX7" s="44"/>
      <c r="CY7" s="171" t="e">
        <f t="shared" si="4"/>
        <v>#DIV/0!</v>
      </c>
      <c r="CZ7" s="219"/>
      <c r="DA7" s="144">
        <v>43</v>
      </c>
      <c r="DB7" s="44">
        <v>2094.86</v>
      </c>
      <c r="DC7" s="45">
        <f t="shared" si="5"/>
        <v>48.717674418604652</v>
      </c>
      <c r="DD7" s="32">
        <v>0</v>
      </c>
      <c r="DE7" s="44"/>
      <c r="DF7" s="45" t="e">
        <f t="shared" si="6"/>
        <v>#DIV/0!</v>
      </c>
      <c r="DG7" s="32">
        <v>0</v>
      </c>
      <c r="DH7" s="44"/>
      <c r="DI7" s="45" t="e">
        <f t="shared" ref="DI7:DI37" si="32">+DH7/DG7</f>
        <v>#DIV/0!</v>
      </c>
      <c r="DJ7" s="44"/>
      <c r="DK7" s="171" t="e">
        <f t="shared" ref="DK7:DK9" si="33">+DJ7/(+DG7+DD7)</f>
        <v>#DIV/0!</v>
      </c>
      <c r="DL7" s="271"/>
      <c r="DM7" s="144">
        <v>10170.84</v>
      </c>
      <c r="DN7" s="44">
        <v>6587.27</v>
      </c>
      <c r="DO7" s="45">
        <f t="shared" ref="DO7:DO37" si="34">+DN7/DM7*100</f>
        <v>64.766233664082819</v>
      </c>
      <c r="DP7" s="32">
        <v>26</v>
      </c>
      <c r="DQ7" s="44">
        <v>778.28</v>
      </c>
      <c r="DR7" s="45">
        <f t="shared" ref="DR7:DR37" si="35">+DQ7/DP7</f>
        <v>29.933846153846154</v>
      </c>
      <c r="DS7" s="44">
        <v>53</v>
      </c>
      <c r="DT7" s="44">
        <v>583.88</v>
      </c>
      <c r="DU7" s="45">
        <f t="shared" ref="DU7:DU37" si="36">+DT7/DS7</f>
        <v>11.016603773584906</v>
      </c>
      <c r="DV7" s="44">
        <v>92.04</v>
      </c>
      <c r="DW7" s="171">
        <f t="shared" ref="DW7:DW37" si="37">+DV7/(DS7+DP7)</f>
        <v>1.1650632911392407</v>
      </c>
      <c r="DX7" s="219"/>
      <c r="DY7" s="144"/>
      <c r="DZ7" s="44"/>
      <c r="EA7" s="45" t="e">
        <f t="shared" ref="EA7:EA37" si="38">+DZ7/DY7</f>
        <v>#DIV/0!</v>
      </c>
      <c r="EB7" s="44"/>
      <c r="EC7" s="44"/>
      <c r="ED7" s="45" t="e">
        <f t="shared" ref="ED7:ED37" si="39">+EC7/EB7</f>
        <v>#DIV/0!</v>
      </c>
      <c r="EE7" s="44"/>
      <c r="EF7" s="171" t="e">
        <f>+EE7/DY7</f>
        <v>#DIV/0!</v>
      </c>
      <c r="EH7" s="144">
        <v>40</v>
      </c>
      <c r="EI7" s="44">
        <v>3279.52</v>
      </c>
      <c r="EJ7" s="45">
        <f t="shared" ref="EJ7:EJ37" si="40">+EI7/EH7</f>
        <v>81.988</v>
      </c>
      <c r="EK7" s="32">
        <v>5</v>
      </c>
      <c r="EL7" s="44">
        <v>75</v>
      </c>
      <c r="EM7" s="45">
        <f t="shared" ref="EM7:EM37" si="41">+EL7/EK7</f>
        <v>15</v>
      </c>
      <c r="EN7" s="44">
        <v>61</v>
      </c>
      <c r="EO7" s="44">
        <v>579.78</v>
      </c>
      <c r="EP7" s="45">
        <f t="shared" ref="EP7:EP37" si="42">+EO7/EN7</f>
        <v>9.5045901639344255</v>
      </c>
      <c r="EQ7" s="44">
        <v>105.83</v>
      </c>
      <c r="ER7" s="171">
        <f t="shared" ref="ER7:ER37" si="43">+EQ7/(EN7+EK7)</f>
        <v>1.6034848484848485</v>
      </c>
    </row>
    <row r="8" spans="1:148" ht="13.95" customHeight="1">
      <c r="A8" s="12">
        <v>3</v>
      </c>
      <c r="B8" s="144">
        <v>606.6</v>
      </c>
      <c r="C8" s="167">
        <v>12693.13</v>
      </c>
      <c r="D8" s="45">
        <f t="shared" si="7"/>
        <v>20.925041213320142</v>
      </c>
      <c r="E8" s="44">
        <v>560</v>
      </c>
      <c r="F8" s="44"/>
      <c r="G8" s="171">
        <f t="shared" si="8"/>
        <v>0</v>
      </c>
      <c r="H8" s="219"/>
      <c r="I8" s="240">
        <v>40</v>
      </c>
      <c r="J8" s="167">
        <v>2436.8673970220598</v>
      </c>
      <c r="K8" s="45">
        <f t="shared" si="9"/>
        <v>60.921684925551496</v>
      </c>
      <c r="L8" s="240">
        <v>361.6</v>
      </c>
      <c r="M8" s="167">
        <v>8680.57390165383</v>
      </c>
      <c r="N8" s="45">
        <f t="shared" si="10"/>
        <v>24.006011896166562</v>
      </c>
      <c r="O8" s="44">
        <v>3390.15321091033</v>
      </c>
      <c r="P8" s="171">
        <f t="shared" si="11"/>
        <v>8.4416165610316973</v>
      </c>
      <c r="Q8" s="219"/>
      <c r="R8" s="144">
        <v>37</v>
      </c>
      <c r="S8" s="44">
        <v>2108.36</v>
      </c>
      <c r="T8" s="45">
        <f t="shared" si="12"/>
        <v>56.982702702702703</v>
      </c>
      <c r="U8" s="219"/>
      <c r="V8" s="44">
        <v>205</v>
      </c>
      <c r="W8" s="44">
        <v>2246.98</v>
      </c>
      <c r="X8" s="45">
        <f t="shared" si="13"/>
        <v>10.960878048780488</v>
      </c>
      <c r="Y8" s="219"/>
      <c r="Z8" s="44">
        <v>13</v>
      </c>
      <c r="AA8" s="44">
        <v>446.33</v>
      </c>
      <c r="AB8" s="171">
        <f t="shared" si="14"/>
        <v>34.333076923076923</v>
      </c>
      <c r="AC8" s="219"/>
      <c r="AD8" s="139">
        <v>812</v>
      </c>
      <c r="AE8" s="140">
        <v>311.41000000000003</v>
      </c>
      <c r="AF8" s="141">
        <f t="shared" si="15"/>
        <v>38.350985221674883</v>
      </c>
      <c r="AG8" s="44">
        <v>1484</v>
      </c>
      <c r="AH8" s="44">
        <v>480.29</v>
      </c>
      <c r="AI8" s="141">
        <f t="shared" si="0"/>
        <v>32.364555256064691</v>
      </c>
      <c r="AJ8" s="142">
        <v>1350</v>
      </c>
      <c r="AK8" s="140">
        <v>424.31</v>
      </c>
      <c r="AL8" s="148">
        <f t="shared" si="1"/>
        <v>31.430370370370369</v>
      </c>
      <c r="AM8" s="219"/>
      <c r="AN8" s="245">
        <v>17.2</v>
      </c>
      <c r="AO8" s="248">
        <v>778.24057240594095</v>
      </c>
      <c r="AP8" s="45">
        <f t="shared" si="16"/>
        <v>45.246544907322154</v>
      </c>
      <c r="AQ8" s="140">
        <v>41.4</v>
      </c>
      <c r="AR8" s="248">
        <v>1949.6009822353001</v>
      </c>
      <c r="AS8" s="171">
        <f t="shared" si="17"/>
        <v>47.09181116510387</v>
      </c>
      <c r="AT8" s="219"/>
      <c r="AU8" s="144">
        <v>11.8</v>
      </c>
      <c r="AV8" s="44">
        <v>665.01109618572696</v>
      </c>
      <c r="AW8" s="45">
        <f t="shared" si="2"/>
        <v>56.35687255811245</v>
      </c>
      <c r="AX8" s="44">
        <v>65</v>
      </c>
      <c r="AY8" s="167">
        <v>2187.40377436789</v>
      </c>
      <c r="AZ8" s="171">
        <f t="shared" si="18"/>
        <v>33.652365759505997</v>
      </c>
      <c r="BA8" s="219"/>
      <c r="BB8" s="144">
        <v>6.6</v>
      </c>
      <c r="BC8" s="44">
        <v>322.60800333904098</v>
      </c>
      <c r="BD8" s="45">
        <f t="shared" si="3"/>
        <v>48.880000505915305</v>
      </c>
      <c r="BE8" s="44">
        <v>56.4</v>
      </c>
      <c r="BF8" s="167">
        <v>2338.1799999999998</v>
      </c>
      <c r="BG8" s="171">
        <f t="shared" si="19"/>
        <v>41.457092198581556</v>
      </c>
      <c r="BH8" s="219"/>
      <c r="BI8" s="44">
        <v>1824</v>
      </c>
      <c r="BJ8" s="255">
        <v>11348.5328442747</v>
      </c>
      <c r="BK8" s="202">
        <f t="shared" si="20"/>
        <v>6.2217833576067427</v>
      </c>
      <c r="BL8" s="219"/>
      <c r="BM8" s="144">
        <v>28</v>
      </c>
      <c r="BN8" s="44">
        <v>361.9</v>
      </c>
      <c r="BO8" s="261">
        <f t="shared" si="21"/>
        <v>12.924999999999999</v>
      </c>
      <c r="BP8" s="144">
        <v>35</v>
      </c>
      <c r="BQ8" s="44">
        <v>418.69</v>
      </c>
      <c r="BR8" s="171">
        <f t="shared" si="22"/>
        <v>11.962571428571428</v>
      </c>
      <c r="BS8" s="144">
        <v>0</v>
      </c>
      <c r="BT8" s="44">
        <v>0</v>
      </c>
      <c r="BU8" s="171" t="e">
        <f t="shared" si="23"/>
        <v>#DIV/0!</v>
      </c>
      <c r="BV8" s="144">
        <v>41</v>
      </c>
      <c r="BW8" s="44">
        <v>513.66</v>
      </c>
      <c r="BX8" s="171">
        <f t="shared" si="24"/>
        <v>12.528292682926828</v>
      </c>
      <c r="BY8" s="144">
        <v>12</v>
      </c>
      <c r="BZ8" s="44">
        <v>146.97999999999999</v>
      </c>
      <c r="CA8" s="171">
        <f t="shared" si="25"/>
        <v>12.248333333333333</v>
      </c>
      <c r="CB8" s="32">
        <v>18</v>
      </c>
      <c r="CC8" s="44">
        <v>228.28</v>
      </c>
      <c r="CD8" s="171">
        <f t="shared" si="26"/>
        <v>12.682222222222222</v>
      </c>
      <c r="CE8" s="219"/>
      <c r="CF8" s="32">
        <v>7065.24</v>
      </c>
      <c r="CG8" s="32">
        <v>3540.92</v>
      </c>
      <c r="CH8" s="208">
        <f t="shared" si="27"/>
        <v>50.117476547151973</v>
      </c>
      <c r="CI8" s="264">
        <v>1</v>
      </c>
      <c r="CJ8" s="265">
        <v>15</v>
      </c>
      <c r="CK8" s="208">
        <f t="shared" si="28"/>
        <v>15</v>
      </c>
      <c r="CL8" s="32">
        <v>6</v>
      </c>
      <c r="CM8" s="44">
        <v>58.89</v>
      </c>
      <c r="CN8" s="45">
        <f t="shared" si="29"/>
        <v>9.8149999999999995</v>
      </c>
      <c r="CO8" s="44">
        <v>7.7</v>
      </c>
      <c r="CP8" s="171">
        <v>1.1000000000000001</v>
      </c>
      <c r="CQ8" s="219"/>
      <c r="CR8" s="220"/>
      <c r="CS8" s="221"/>
      <c r="CT8" s="268" t="e">
        <f t="shared" si="30"/>
        <v>#DIV/0!</v>
      </c>
      <c r="CU8" s="163"/>
      <c r="CV8" s="179"/>
      <c r="CW8" s="45" t="e">
        <f t="shared" si="31"/>
        <v>#DIV/0!</v>
      </c>
      <c r="CX8" s="44"/>
      <c r="CY8" s="171" t="e">
        <f t="shared" si="4"/>
        <v>#DIV/0!</v>
      </c>
      <c r="CZ8" s="219"/>
      <c r="DA8" s="144">
        <v>43</v>
      </c>
      <c r="DB8" s="44">
        <v>3289.39</v>
      </c>
      <c r="DC8" s="45">
        <f t="shared" si="5"/>
        <v>76.497441860465116</v>
      </c>
      <c r="DD8" s="32">
        <v>2</v>
      </c>
      <c r="DE8" s="44">
        <v>33.58</v>
      </c>
      <c r="DF8" s="45">
        <f t="shared" si="6"/>
        <v>16.79</v>
      </c>
      <c r="DG8" s="32">
        <v>52.6</v>
      </c>
      <c r="DH8" s="44">
        <v>612.66999999999996</v>
      </c>
      <c r="DI8" s="45">
        <f t="shared" si="32"/>
        <v>11.647718631178707</v>
      </c>
      <c r="DJ8" s="44">
        <v>10.02</v>
      </c>
      <c r="DK8" s="171">
        <f t="shared" si="33"/>
        <v>0.1835164835164835</v>
      </c>
      <c r="DL8" s="271"/>
      <c r="DM8" s="144">
        <v>9549.7199999999993</v>
      </c>
      <c r="DN8" s="44">
        <v>5937.08</v>
      </c>
      <c r="DO8" s="45">
        <f t="shared" si="34"/>
        <v>62.170199754547781</v>
      </c>
      <c r="DP8" s="32">
        <v>25</v>
      </c>
      <c r="DQ8" s="44">
        <v>853.75</v>
      </c>
      <c r="DR8" s="45">
        <f t="shared" si="35"/>
        <v>34.15</v>
      </c>
      <c r="DS8" s="44">
        <v>63</v>
      </c>
      <c r="DT8" s="44">
        <v>784.26</v>
      </c>
      <c r="DU8" s="45">
        <f t="shared" si="36"/>
        <v>12.448571428571428</v>
      </c>
      <c r="DV8" s="44">
        <v>92.04</v>
      </c>
      <c r="DW8" s="171">
        <f t="shared" si="37"/>
        <v>1.0459090909090909</v>
      </c>
      <c r="DX8" s="219"/>
      <c r="DY8" s="144"/>
      <c r="DZ8" s="44"/>
      <c r="EA8" s="45" t="e">
        <f t="shared" si="38"/>
        <v>#DIV/0!</v>
      </c>
      <c r="EB8" s="44"/>
      <c r="EC8" s="44"/>
      <c r="ED8" s="45" t="e">
        <f t="shared" si="39"/>
        <v>#DIV/0!</v>
      </c>
      <c r="EE8" s="44"/>
      <c r="EF8" s="171" t="e">
        <f t="shared" ref="EF8:EF37" si="44">+EE8/DY8</f>
        <v>#DIV/0!</v>
      </c>
      <c r="EH8" s="144">
        <v>40</v>
      </c>
      <c r="EI8" s="44">
        <v>3781.07</v>
      </c>
      <c r="EJ8" s="45">
        <f t="shared" si="40"/>
        <v>94.526750000000007</v>
      </c>
      <c r="EK8" s="32">
        <v>5</v>
      </c>
      <c r="EL8" s="44">
        <v>75</v>
      </c>
      <c r="EM8" s="45">
        <f t="shared" si="41"/>
        <v>15</v>
      </c>
      <c r="EN8" s="44">
        <v>61</v>
      </c>
      <c r="EO8" s="44">
        <v>573.14</v>
      </c>
      <c r="EP8" s="45">
        <f t="shared" si="42"/>
        <v>9.395737704918032</v>
      </c>
      <c r="EQ8" s="44">
        <v>97.68</v>
      </c>
      <c r="ER8" s="171">
        <f t="shared" si="43"/>
        <v>1.4800000000000002</v>
      </c>
    </row>
    <row r="9" spans="1:148" ht="13.95" customHeight="1">
      <c r="A9" s="12">
        <v>4</v>
      </c>
      <c r="B9" s="144">
        <v>612</v>
      </c>
      <c r="C9" s="167">
        <v>13300.35</v>
      </c>
      <c r="D9" s="45">
        <f t="shared" si="7"/>
        <v>21.732598039215688</v>
      </c>
      <c r="E9" s="44">
        <v>565</v>
      </c>
      <c r="F9" s="163">
        <v>2478.75</v>
      </c>
      <c r="G9" s="171">
        <f t="shared" si="8"/>
        <v>4.3871681415929205</v>
      </c>
      <c r="H9" s="219"/>
      <c r="I9" s="240">
        <v>64.400000000000006</v>
      </c>
      <c r="J9" s="167">
        <v>2437.47290622329</v>
      </c>
      <c r="K9" s="45">
        <f t="shared" si="9"/>
        <v>37.848958171169095</v>
      </c>
      <c r="L9" s="240">
        <v>369.2</v>
      </c>
      <c r="M9" s="167">
        <v>8763.4616604265302</v>
      </c>
      <c r="N9" s="45">
        <f t="shared" si="10"/>
        <v>23.736353359768501</v>
      </c>
      <c r="O9" s="44"/>
      <c r="P9" s="171">
        <f t="shared" si="11"/>
        <v>0</v>
      </c>
      <c r="Q9" s="219"/>
      <c r="R9" s="144">
        <v>53.8</v>
      </c>
      <c r="S9" s="44">
        <v>3162.04</v>
      </c>
      <c r="T9" s="45">
        <f t="shared" si="12"/>
        <v>58.773977695167289</v>
      </c>
      <c r="U9" s="219"/>
      <c r="V9" s="44">
        <v>205</v>
      </c>
      <c r="W9" s="44">
        <v>2232.46</v>
      </c>
      <c r="X9" s="45">
        <f t="shared" si="13"/>
        <v>10.890048780487804</v>
      </c>
      <c r="Y9" s="219"/>
      <c r="Z9" s="44">
        <v>14</v>
      </c>
      <c r="AA9" s="44">
        <v>409.38</v>
      </c>
      <c r="AB9" s="171">
        <f t="shared" si="14"/>
        <v>29.241428571428571</v>
      </c>
      <c r="AC9" s="219"/>
      <c r="AD9" s="139">
        <v>812</v>
      </c>
      <c r="AE9" s="140">
        <v>296.13</v>
      </c>
      <c r="AF9" s="141">
        <f t="shared" si="15"/>
        <v>36.4692118226601</v>
      </c>
      <c r="AG9" s="44">
        <v>1378</v>
      </c>
      <c r="AH9" s="44">
        <v>424.35</v>
      </c>
      <c r="AI9" s="141">
        <f t="shared" si="0"/>
        <v>30.794629898403485</v>
      </c>
      <c r="AJ9" s="142">
        <v>1170</v>
      </c>
      <c r="AK9" s="140">
        <v>377.57</v>
      </c>
      <c r="AL9" s="148">
        <f t="shared" si="1"/>
        <v>32.270940170940172</v>
      </c>
      <c r="AM9" s="219"/>
      <c r="AN9" s="245">
        <v>19.600000000000001</v>
      </c>
      <c r="AO9" s="248">
        <v>689.92204767438204</v>
      </c>
      <c r="AP9" s="45">
        <f t="shared" si="16"/>
        <v>35.200104473182755</v>
      </c>
      <c r="AQ9" s="140">
        <v>38</v>
      </c>
      <c r="AR9" s="248">
        <v>2088.9284126584698</v>
      </c>
      <c r="AS9" s="171">
        <f t="shared" si="17"/>
        <v>54.971800333117628</v>
      </c>
      <c r="AT9" s="219"/>
      <c r="AU9" s="144">
        <v>4.5999999999999996</v>
      </c>
      <c r="AV9" s="44">
        <v>564.65239250376499</v>
      </c>
      <c r="AW9" s="45">
        <f t="shared" si="2"/>
        <v>122.75052010951414</v>
      </c>
      <c r="AX9" s="44">
        <v>77.2</v>
      </c>
      <c r="AY9" s="167">
        <v>2678.32095624982</v>
      </c>
      <c r="AZ9" s="171">
        <f t="shared" si="18"/>
        <v>34.693276635360363</v>
      </c>
      <c r="BA9" s="219"/>
      <c r="BB9" s="144">
        <v>6</v>
      </c>
      <c r="BC9" s="44">
        <v>356.83672837226101</v>
      </c>
      <c r="BD9" s="45">
        <f t="shared" si="3"/>
        <v>59.472788062043499</v>
      </c>
      <c r="BE9" s="44">
        <v>52.8</v>
      </c>
      <c r="BF9" s="167">
        <v>2305.23</v>
      </c>
      <c r="BG9" s="171">
        <f t="shared" si="19"/>
        <v>43.659659090909095</v>
      </c>
      <c r="BH9" s="219"/>
      <c r="BI9" s="44">
        <v>1859</v>
      </c>
      <c r="BJ9" s="255">
        <v>11561.6605856676</v>
      </c>
      <c r="BK9" s="202">
        <f t="shared" si="20"/>
        <v>6.2192902558728349</v>
      </c>
      <c r="BL9" s="219"/>
      <c r="BM9" s="144">
        <v>28</v>
      </c>
      <c r="BN9" s="44">
        <v>307.14999999999998</v>
      </c>
      <c r="BO9" s="261">
        <f t="shared" si="21"/>
        <v>10.969642857142857</v>
      </c>
      <c r="BP9" s="144">
        <v>35</v>
      </c>
      <c r="BQ9" s="44">
        <v>419.09</v>
      </c>
      <c r="BR9" s="171">
        <f t="shared" si="22"/>
        <v>11.973999999999998</v>
      </c>
      <c r="BS9" s="144">
        <v>0</v>
      </c>
      <c r="BT9" s="44">
        <v>0</v>
      </c>
      <c r="BU9" s="171" t="e">
        <f t="shared" si="23"/>
        <v>#DIV/0!</v>
      </c>
      <c r="BV9" s="144">
        <v>44</v>
      </c>
      <c r="BW9" s="44">
        <v>568.27</v>
      </c>
      <c r="BX9" s="171">
        <f t="shared" si="24"/>
        <v>12.915227272727272</v>
      </c>
      <c r="BY9" s="144">
        <v>11</v>
      </c>
      <c r="BZ9" s="44">
        <v>132.6</v>
      </c>
      <c r="CA9" s="171">
        <f t="shared" si="25"/>
        <v>12.054545454545455</v>
      </c>
      <c r="CB9" s="32">
        <v>17</v>
      </c>
      <c r="CC9" s="44">
        <v>215.96</v>
      </c>
      <c r="CD9" s="171">
        <f t="shared" si="26"/>
        <v>12.703529411764706</v>
      </c>
      <c r="CE9" s="219"/>
      <c r="CF9" s="32">
        <v>9045.06</v>
      </c>
      <c r="CG9" s="32">
        <v>3881.56</v>
      </c>
      <c r="CH9" s="208">
        <f t="shared" si="27"/>
        <v>42.9135904018326</v>
      </c>
      <c r="CI9" s="264">
        <v>1.6</v>
      </c>
      <c r="CJ9" s="265">
        <v>15</v>
      </c>
      <c r="CK9" s="208">
        <f t="shared" si="28"/>
        <v>9.375</v>
      </c>
      <c r="CL9" s="32">
        <v>9</v>
      </c>
      <c r="CM9" s="163">
        <v>57.1</v>
      </c>
      <c r="CN9" s="45">
        <f t="shared" si="29"/>
        <v>6.344444444444445</v>
      </c>
      <c r="CO9" s="44">
        <v>13.7</v>
      </c>
      <c r="CP9" s="171">
        <v>1.29245283018868</v>
      </c>
      <c r="CQ9" s="219"/>
      <c r="CR9" s="220"/>
      <c r="CS9" s="221"/>
      <c r="CT9" s="268" t="e">
        <f t="shared" si="30"/>
        <v>#DIV/0!</v>
      </c>
      <c r="CU9" s="163"/>
      <c r="CV9" s="179"/>
      <c r="CW9" s="45" t="e">
        <f t="shared" si="31"/>
        <v>#DIV/0!</v>
      </c>
      <c r="CX9" s="44"/>
      <c r="CY9" s="171" t="e">
        <f t="shared" si="4"/>
        <v>#DIV/0!</v>
      </c>
      <c r="CZ9" s="219"/>
      <c r="DA9" s="144">
        <v>96</v>
      </c>
      <c r="DB9" s="44">
        <v>1724.88</v>
      </c>
      <c r="DC9" s="45">
        <f t="shared" si="5"/>
        <v>17.967500000000001</v>
      </c>
      <c r="DD9" s="32">
        <v>2.4</v>
      </c>
      <c r="DE9" s="44">
        <v>40.78</v>
      </c>
      <c r="DF9" s="45">
        <f t="shared" si="6"/>
        <v>16.991666666666667</v>
      </c>
      <c r="DG9" s="32">
        <v>52.6</v>
      </c>
      <c r="DH9" s="44">
        <v>593.04</v>
      </c>
      <c r="DI9" s="45">
        <f t="shared" si="32"/>
        <v>11.274524714828896</v>
      </c>
      <c r="DJ9" s="44">
        <v>91.4</v>
      </c>
      <c r="DK9" s="171">
        <f t="shared" si="33"/>
        <v>1.6618181818181819</v>
      </c>
      <c r="DL9" s="271"/>
      <c r="DM9" s="144">
        <v>11762.46</v>
      </c>
      <c r="DN9" s="44">
        <v>4339.7700000000004</v>
      </c>
      <c r="DO9" s="45">
        <f t="shared" si="34"/>
        <v>36.895088272351202</v>
      </c>
      <c r="DP9" s="32">
        <v>28.8</v>
      </c>
      <c r="DQ9" s="44">
        <v>675.22</v>
      </c>
      <c r="DR9" s="45">
        <f t="shared" si="35"/>
        <v>23.445138888888888</v>
      </c>
      <c r="DS9" s="44">
        <v>63</v>
      </c>
      <c r="DT9" s="44">
        <v>696</v>
      </c>
      <c r="DU9" s="45">
        <f t="shared" si="36"/>
        <v>11.047619047619047</v>
      </c>
      <c r="DV9" s="44">
        <v>80.099999999999994</v>
      </c>
      <c r="DW9" s="171">
        <f t="shared" si="37"/>
        <v>0.87254901960784315</v>
      </c>
      <c r="DX9" s="219"/>
      <c r="DY9" s="144"/>
      <c r="DZ9" s="44"/>
      <c r="EA9" s="45" t="e">
        <f t="shared" si="38"/>
        <v>#DIV/0!</v>
      </c>
      <c r="EB9" s="44"/>
      <c r="EC9" s="44"/>
      <c r="ED9" s="45" t="e">
        <f t="shared" si="39"/>
        <v>#DIV/0!</v>
      </c>
      <c r="EE9" s="44"/>
      <c r="EF9" s="171" t="e">
        <f t="shared" si="44"/>
        <v>#DIV/0!</v>
      </c>
      <c r="EH9" s="144">
        <v>58</v>
      </c>
      <c r="EI9" s="44">
        <v>3463.43</v>
      </c>
      <c r="EJ9" s="45">
        <f t="shared" si="40"/>
        <v>59.714310344827581</v>
      </c>
      <c r="EK9" s="32">
        <v>5</v>
      </c>
      <c r="EL9" s="44">
        <v>75</v>
      </c>
      <c r="EM9" s="45">
        <f t="shared" si="41"/>
        <v>15</v>
      </c>
      <c r="EN9" s="44">
        <v>61</v>
      </c>
      <c r="EO9" s="44">
        <v>620.13</v>
      </c>
      <c r="EP9" s="45">
        <f t="shared" si="42"/>
        <v>10.166065573770492</v>
      </c>
      <c r="EQ9" s="44">
        <v>97.68</v>
      </c>
      <c r="ER9" s="171">
        <f t="shared" si="43"/>
        <v>1.4800000000000002</v>
      </c>
    </row>
    <row r="10" spans="1:148" ht="13.95" customHeight="1">
      <c r="A10" s="12">
        <v>5</v>
      </c>
      <c r="B10" s="144">
        <v>598.4</v>
      </c>
      <c r="C10" s="167">
        <v>13708.95</v>
      </c>
      <c r="D10" s="45">
        <f t="shared" si="7"/>
        <v>22.909341577540108</v>
      </c>
      <c r="E10" s="44">
        <v>565</v>
      </c>
      <c r="F10" s="44">
        <v>920.32</v>
      </c>
      <c r="G10" s="171">
        <f t="shared" si="8"/>
        <v>1.6288849557522125</v>
      </c>
      <c r="H10" s="219"/>
      <c r="I10" s="240">
        <v>58</v>
      </c>
      <c r="J10" s="167">
        <v>2448.6556296457602</v>
      </c>
      <c r="K10" s="45">
        <f t="shared" si="9"/>
        <v>42.218200511133794</v>
      </c>
      <c r="L10" s="240">
        <v>372.6</v>
      </c>
      <c r="M10" s="167">
        <v>8787.3032078941305</v>
      </c>
      <c r="N10" s="45">
        <f t="shared" si="10"/>
        <v>23.583744519307917</v>
      </c>
      <c r="O10" s="44">
        <v>20.3351902003436</v>
      </c>
      <c r="P10" s="171">
        <f t="shared" si="11"/>
        <v>4.7225244311062703E-2</v>
      </c>
      <c r="Q10" s="219"/>
      <c r="R10" s="144">
        <v>53.8</v>
      </c>
      <c r="S10" s="44">
        <v>2348.61</v>
      </c>
      <c r="T10" s="45">
        <f t="shared" si="12"/>
        <v>43.654460966542757</v>
      </c>
      <c r="U10" s="219"/>
      <c r="V10" s="44">
        <v>205</v>
      </c>
      <c r="W10" s="44">
        <v>2268.23</v>
      </c>
      <c r="X10" s="45">
        <f t="shared" si="13"/>
        <v>11.064536585365854</v>
      </c>
      <c r="Y10" s="219"/>
      <c r="Z10" s="44">
        <v>12</v>
      </c>
      <c r="AA10" s="44">
        <v>432.47</v>
      </c>
      <c r="AB10" s="171">
        <f t="shared" si="14"/>
        <v>36.039166666666667</v>
      </c>
      <c r="AC10" s="219"/>
      <c r="AD10" s="139">
        <v>812</v>
      </c>
      <c r="AE10" s="140">
        <v>323.92</v>
      </c>
      <c r="AF10" s="141">
        <f t="shared" si="15"/>
        <v>39.891625615763552</v>
      </c>
      <c r="AG10" s="44">
        <v>1431</v>
      </c>
      <c r="AH10" s="44">
        <v>453.34</v>
      </c>
      <c r="AI10" s="141">
        <f t="shared" si="0"/>
        <v>31.679944095038433</v>
      </c>
      <c r="AJ10" s="142">
        <v>1170</v>
      </c>
      <c r="AK10" s="140">
        <v>358.53</v>
      </c>
      <c r="AL10" s="148">
        <f t="shared" si="1"/>
        <v>30.64358974358974</v>
      </c>
      <c r="AM10" s="219"/>
      <c r="AN10" s="245">
        <v>26.4</v>
      </c>
      <c r="AO10" s="248">
        <v>1368.79747889602</v>
      </c>
      <c r="AP10" s="45">
        <f t="shared" si="16"/>
        <v>51.848389352121977</v>
      </c>
      <c r="AQ10" s="140">
        <v>39</v>
      </c>
      <c r="AR10" s="248">
        <v>2246.1439496765302</v>
      </c>
      <c r="AS10" s="171">
        <f t="shared" si="17"/>
        <v>57.593434607090515</v>
      </c>
      <c r="AT10" s="219"/>
      <c r="AU10" s="144">
        <v>9.1999999999999993</v>
      </c>
      <c r="AV10" s="44">
        <v>1034.81737114627</v>
      </c>
      <c r="AW10" s="45">
        <f t="shared" si="2"/>
        <v>112.48014903763806</v>
      </c>
      <c r="AX10" s="44">
        <v>78.2</v>
      </c>
      <c r="AY10" s="167">
        <v>2063.2884107515101</v>
      </c>
      <c r="AZ10" s="171">
        <f t="shared" si="18"/>
        <v>26.384762285824937</v>
      </c>
      <c r="BA10" s="219"/>
      <c r="BB10" s="144">
        <v>3</v>
      </c>
      <c r="BC10" s="44">
        <v>195.102864869553</v>
      </c>
      <c r="BD10" s="45">
        <f t="shared" si="3"/>
        <v>65.034288289851006</v>
      </c>
      <c r="BE10" s="44">
        <v>50.8</v>
      </c>
      <c r="BF10" s="167">
        <v>2687.34</v>
      </c>
      <c r="BG10" s="171">
        <f t="shared" si="19"/>
        <v>52.900393700787404</v>
      </c>
      <c r="BH10" s="219"/>
      <c r="BI10" s="44">
        <v>1851</v>
      </c>
      <c r="BJ10" s="255">
        <v>12775.548605264299</v>
      </c>
      <c r="BK10" s="202">
        <f t="shared" si="20"/>
        <v>6.9019711535733652</v>
      </c>
      <c r="BL10" s="219"/>
      <c r="BM10" s="144">
        <v>28</v>
      </c>
      <c r="BN10" s="44">
        <v>345.94</v>
      </c>
      <c r="BO10" s="261">
        <f t="shared" si="21"/>
        <v>12.355</v>
      </c>
      <c r="BP10" s="144">
        <v>34</v>
      </c>
      <c r="BQ10" s="44">
        <v>406.9</v>
      </c>
      <c r="BR10" s="171">
        <f t="shared" si="22"/>
        <v>11.967647058823529</v>
      </c>
      <c r="BS10" s="144">
        <v>0</v>
      </c>
      <c r="BT10" s="44">
        <v>0</v>
      </c>
      <c r="BU10" s="171" t="e">
        <f t="shared" si="23"/>
        <v>#DIV/0!</v>
      </c>
      <c r="BV10" s="144">
        <v>40</v>
      </c>
      <c r="BW10" s="44">
        <v>509.75</v>
      </c>
      <c r="BX10" s="171">
        <f t="shared" si="24"/>
        <v>12.74375</v>
      </c>
      <c r="BY10" s="144">
        <v>13</v>
      </c>
      <c r="BZ10" s="44">
        <v>162.82</v>
      </c>
      <c r="CA10" s="171">
        <f t="shared" si="25"/>
        <v>12.524615384615384</v>
      </c>
      <c r="CB10" s="32">
        <v>16</v>
      </c>
      <c r="CC10" s="44">
        <v>203.87</v>
      </c>
      <c r="CD10" s="171">
        <f t="shared" si="26"/>
        <v>12.741875</v>
      </c>
      <c r="CE10" s="219"/>
      <c r="CF10" s="32">
        <v>7492.26</v>
      </c>
      <c r="CG10" s="32">
        <v>3947.53</v>
      </c>
      <c r="CH10" s="208">
        <f t="shared" si="27"/>
        <v>52.688107460232288</v>
      </c>
      <c r="CI10" s="264">
        <v>1.6</v>
      </c>
      <c r="CJ10" s="265">
        <v>20</v>
      </c>
      <c r="CK10" s="208"/>
      <c r="CL10" s="32">
        <v>9</v>
      </c>
      <c r="CM10" s="44">
        <v>64.09</v>
      </c>
      <c r="CN10" s="45">
        <f t="shared" si="29"/>
        <v>7.1211111111111114</v>
      </c>
      <c r="CO10" s="44">
        <v>19.71</v>
      </c>
      <c r="CP10" s="171">
        <v>1.85943396226415</v>
      </c>
      <c r="CQ10" s="219"/>
      <c r="CR10" s="220"/>
      <c r="CS10" s="221"/>
      <c r="CT10" s="268" t="e">
        <f t="shared" si="30"/>
        <v>#DIV/0!</v>
      </c>
      <c r="CU10" s="163"/>
      <c r="CV10" s="179"/>
      <c r="CW10" s="45" t="e">
        <f t="shared" si="31"/>
        <v>#DIV/0!</v>
      </c>
      <c r="CX10" s="44"/>
      <c r="CY10" s="171" t="e">
        <f t="shared" si="4"/>
        <v>#DIV/0!</v>
      </c>
      <c r="CZ10" s="219"/>
      <c r="DA10" s="144">
        <v>96</v>
      </c>
      <c r="DB10" s="44">
        <v>2301.44</v>
      </c>
      <c r="DC10" s="45">
        <f t="shared" si="5"/>
        <v>23.973333333333333</v>
      </c>
      <c r="DD10" s="32">
        <v>2.8</v>
      </c>
      <c r="DE10" s="44">
        <v>17.440000000000001</v>
      </c>
      <c r="DF10" s="45">
        <f t="shared" si="6"/>
        <v>6.2285714285714295</v>
      </c>
      <c r="DG10" s="32">
        <v>52.6</v>
      </c>
      <c r="DH10" s="44">
        <v>536.54</v>
      </c>
      <c r="DI10" s="45">
        <f t="shared" si="32"/>
        <v>10.200380228136881</v>
      </c>
      <c r="DJ10" s="44">
        <v>114.4</v>
      </c>
      <c r="DK10" s="171">
        <f t="shared" ref="DK10:DK35" si="45">+DJ10/(+DG10+DD10)</f>
        <v>2.0649819494584838</v>
      </c>
      <c r="DL10" s="271"/>
      <c r="DM10" s="144">
        <v>12771.78</v>
      </c>
      <c r="DN10" s="44">
        <v>4294.24</v>
      </c>
      <c r="DO10" s="45">
        <f t="shared" si="34"/>
        <v>33.622877938705486</v>
      </c>
      <c r="DP10" s="32">
        <v>28</v>
      </c>
      <c r="DQ10" s="44">
        <v>726.65</v>
      </c>
      <c r="DR10" s="45">
        <f t="shared" si="35"/>
        <v>25.951785714285712</v>
      </c>
      <c r="DS10" s="44">
        <v>63</v>
      </c>
      <c r="DT10" s="52">
        <v>693.56</v>
      </c>
      <c r="DU10" s="45">
        <f t="shared" si="36"/>
        <v>11.008888888888889</v>
      </c>
      <c r="DV10" s="44">
        <v>85.05</v>
      </c>
      <c r="DW10" s="171">
        <f t="shared" si="37"/>
        <v>0.93461538461538463</v>
      </c>
      <c r="DX10" s="219"/>
      <c r="DY10" s="144"/>
      <c r="DZ10" s="44"/>
      <c r="EA10" s="45" t="e">
        <f t="shared" si="38"/>
        <v>#DIV/0!</v>
      </c>
      <c r="EB10" s="44"/>
      <c r="EC10" s="44"/>
      <c r="ED10" s="45" t="e">
        <f t="shared" si="39"/>
        <v>#DIV/0!</v>
      </c>
      <c r="EE10" s="44"/>
      <c r="EF10" s="171" t="e">
        <f t="shared" si="44"/>
        <v>#DIV/0!</v>
      </c>
      <c r="EH10" s="144">
        <v>58</v>
      </c>
      <c r="EI10" s="44">
        <v>3560.26</v>
      </c>
      <c r="EJ10" s="45">
        <f t="shared" si="40"/>
        <v>61.383793103448276</v>
      </c>
      <c r="EK10" s="32">
        <v>5</v>
      </c>
      <c r="EL10" s="44">
        <v>75</v>
      </c>
      <c r="EM10" s="45">
        <f t="shared" si="41"/>
        <v>15</v>
      </c>
      <c r="EN10" s="44">
        <v>61</v>
      </c>
      <c r="EO10" s="52">
        <v>559.26</v>
      </c>
      <c r="EP10" s="45">
        <f t="shared" si="42"/>
        <v>9.1681967213114746</v>
      </c>
      <c r="EQ10" s="44">
        <v>97.68</v>
      </c>
      <c r="ER10" s="171">
        <f t="shared" si="43"/>
        <v>1.4800000000000002</v>
      </c>
    </row>
    <row r="11" spans="1:148" ht="13.95" customHeight="1">
      <c r="A11" s="12">
        <v>6</v>
      </c>
      <c r="B11" s="144">
        <v>614.20000000000005</v>
      </c>
      <c r="C11" s="167">
        <v>13648.05</v>
      </c>
      <c r="D11" s="45">
        <f t="shared" si="7"/>
        <v>22.220856398567239</v>
      </c>
      <c r="E11" s="44">
        <v>568</v>
      </c>
      <c r="F11" s="44">
        <v>1409.48</v>
      </c>
      <c r="G11" s="171">
        <f t="shared" si="8"/>
        <v>2.4814788732394368</v>
      </c>
      <c r="H11" s="219"/>
      <c r="I11" s="240">
        <v>63.6</v>
      </c>
      <c r="J11" s="167">
        <v>2447.6700163925102</v>
      </c>
      <c r="K11" s="45">
        <f t="shared" si="9"/>
        <v>38.485377616234437</v>
      </c>
      <c r="L11" s="240">
        <v>367.6</v>
      </c>
      <c r="M11" s="167">
        <v>8616.3238697767101</v>
      </c>
      <c r="N11" s="45">
        <f t="shared" si="10"/>
        <v>23.4394011691423</v>
      </c>
      <c r="O11" s="167"/>
      <c r="P11" s="171">
        <f t="shared" si="11"/>
        <v>0</v>
      </c>
      <c r="Q11" s="219"/>
      <c r="R11" s="144">
        <v>53.6</v>
      </c>
      <c r="S11" s="44">
        <v>2669.34</v>
      </c>
      <c r="T11" s="45">
        <f t="shared" si="12"/>
        <v>49.801119402985073</v>
      </c>
      <c r="U11" s="219"/>
      <c r="V11" s="44">
        <v>205</v>
      </c>
      <c r="W11" s="44">
        <v>2216</v>
      </c>
      <c r="X11" s="45">
        <f t="shared" si="13"/>
        <v>10.809756097560976</v>
      </c>
      <c r="Y11" s="219"/>
      <c r="Z11" s="44">
        <v>13</v>
      </c>
      <c r="AA11" s="44">
        <v>402.12</v>
      </c>
      <c r="AB11" s="171">
        <f t="shared" si="14"/>
        <v>30.932307692307692</v>
      </c>
      <c r="AC11" s="219"/>
      <c r="AD11" s="139">
        <v>870</v>
      </c>
      <c r="AE11" s="140">
        <v>325.94</v>
      </c>
      <c r="AF11" s="141">
        <f t="shared" si="15"/>
        <v>37.464367816091951</v>
      </c>
      <c r="AG11" s="44">
        <v>1431</v>
      </c>
      <c r="AH11" s="44">
        <v>452.6</v>
      </c>
      <c r="AI11" s="141">
        <f t="shared" si="0"/>
        <v>31.628232005590494</v>
      </c>
      <c r="AJ11" s="142">
        <v>1215</v>
      </c>
      <c r="AK11" s="140">
        <v>382.89</v>
      </c>
      <c r="AL11" s="148">
        <f t="shared" si="1"/>
        <v>31.51358024691358</v>
      </c>
      <c r="AM11" s="219"/>
      <c r="AN11" s="245">
        <v>29.8</v>
      </c>
      <c r="AO11" s="248">
        <v>1358.6870148722501</v>
      </c>
      <c r="AP11" s="45">
        <f t="shared" si="16"/>
        <v>45.593523989001682</v>
      </c>
      <c r="AQ11" s="140">
        <v>38</v>
      </c>
      <c r="AR11" s="249">
        <v>2130.6639891599202</v>
      </c>
      <c r="AS11" s="171">
        <f t="shared" si="17"/>
        <v>56.07010497789264</v>
      </c>
      <c r="AT11" s="219"/>
      <c r="AU11" s="144">
        <v>7</v>
      </c>
      <c r="AV11" s="44">
        <v>574.67686484489502</v>
      </c>
      <c r="AW11" s="45">
        <f t="shared" si="2"/>
        <v>82.096694977842148</v>
      </c>
      <c r="AX11" s="44">
        <v>79.8</v>
      </c>
      <c r="AY11" s="167">
        <v>2096.4674157395698</v>
      </c>
      <c r="AZ11" s="171">
        <f t="shared" si="18"/>
        <v>26.271521500495862</v>
      </c>
      <c r="BA11" s="219"/>
      <c r="BB11" s="144">
        <v>3</v>
      </c>
      <c r="BC11" s="44">
        <v>151.10819703102001</v>
      </c>
      <c r="BD11" s="45">
        <f t="shared" si="3"/>
        <v>50.369399010340004</v>
      </c>
      <c r="BE11" s="44">
        <v>48.8</v>
      </c>
      <c r="BF11" s="167">
        <v>2482.65</v>
      </c>
      <c r="BG11" s="171">
        <f t="shared" si="19"/>
        <v>50.873975409836071</v>
      </c>
      <c r="BH11" s="219"/>
      <c r="BI11" s="44">
        <v>1867</v>
      </c>
      <c r="BJ11" s="255">
        <v>11593.3827893084</v>
      </c>
      <c r="BK11" s="202">
        <f t="shared" si="20"/>
        <v>6.2096319171442955</v>
      </c>
      <c r="BL11" s="219"/>
      <c r="BM11" s="144">
        <v>28</v>
      </c>
      <c r="BN11" s="44">
        <v>345.96</v>
      </c>
      <c r="BO11" s="261">
        <f t="shared" si="21"/>
        <v>12.355714285714285</v>
      </c>
      <c r="BP11" s="144">
        <v>34</v>
      </c>
      <c r="BQ11" s="44">
        <v>411.13</v>
      </c>
      <c r="BR11" s="171">
        <f t="shared" si="22"/>
        <v>12.092058823529412</v>
      </c>
      <c r="BS11" s="144">
        <v>0</v>
      </c>
      <c r="BT11" s="44">
        <v>0</v>
      </c>
      <c r="BU11" s="171" t="e">
        <f t="shared" si="23"/>
        <v>#DIV/0!</v>
      </c>
      <c r="BV11" s="144">
        <v>40</v>
      </c>
      <c r="BW11" s="44">
        <v>493.66</v>
      </c>
      <c r="BX11" s="171">
        <f t="shared" si="24"/>
        <v>12.3415</v>
      </c>
      <c r="BY11" s="144">
        <v>13</v>
      </c>
      <c r="BZ11" s="44">
        <v>171.28</v>
      </c>
      <c r="CA11" s="171">
        <f t="shared" si="25"/>
        <v>13.175384615384615</v>
      </c>
      <c r="CB11" s="32">
        <v>15</v>
      </c>
      <c r="CC11" s="44">
        <v>196.53</v>
      </c>
      <c r="CD11" s="171">
        <f t="shared" si="26"/>
        <v>13.102</v>
      </c>
      <c r="CE11" s="219"/>
      <c r="CF11" s="32">
        <v>6793.5</v>
      </c>
      <c r="CG11" s="32">
        <v>3967.62</v>
      </c>
      <c r="CH11" s="208">
        <f t="shared" si="27"/>
        <v>58.403179509825563</v>
      </c>
      <c r="CI11" s="264">
        <v>1.6</v>
      </c>
      <c r="CJ11" s="265">
        <v>20</v>
      </c>
      <c r="CK11" s="208">
        <f t="shared" si="28"/>
        <v>12.5</v>
      </c>
      <c r="CL11" s="32">
        <v>9</v>
      </c>
      <c r="CM11" s="44">
        <v>72.709999999999994</v>
      </c>
      <c r="CN11" s="45">
        <f t="shared" si="29"/>
        <v>8.0788888888888888</v>
      </c>
      <c r="CO11" s="44">
        <v>15.07</v>
      </c>
      <c r="CP11" s="171">
        <v>1.4216981132075499</v>
      </c>
      <c r="CQ11" s="219"/>
      <c r="CR11" s="220"/>
      <c r="CS11" s="221"/>
      <c r="CT11" s="268" t="e">
        <f t="shared" si="30"/>
        <v>#DIV/0!</v>
      </c>
      <c r="CU11" s="163"/>
      <c r="CV11" s="179"/>
      <c r="CW11" s="45" t="e">
        <f t="shared" si="31"/>
        <v>#DIV/0!</v>
      </c>
      <c r="CX11" s="44"/>
      <c r="CY11" s="171" t="e">
        <f t="shared" si="4"/>
        <v>#DIV/0!</v>
      </c>
      <c r="CZ11" s="219"/>
      <c r="DA11" s="144">
        <v>96</v>
      </c>
      <c r="DB11" s="44">
        <v>2466.92</v>
      </c>
      <c r="DC11" s="45">
        <f t="shared" si="5"/>
        <v>25.697083333333335</v>
      </c>
      <c r="DD11" s="32">
        <v>2.4</v>
      </c>
      <c r="DE11" s="44">
        <v>28.54</v>
      </c>
      <c r="DF11" s="45">
        <f t="shared" si="6"/>
        <v>11.891666666666667</v>
      </c>
      <c r="DG11" s="32">
        <v>52.6</v>
      </c>
      <c r="DH11" s="44">
        <v>518.66</v>
      </c>
      <c r="DI11" s="45">
        <f t="shared" si="32"/>
        <v>9.8604562737642585</v>
      </c>
      <c r="DJ11" s="44">
        <v>91.4</v>
      </c>
      <c r="DK11" s="171">
        <f t="shared" si="45"/>
        <v>1.6618181818181819</v>
      </c>
      <c r="DL11" s="271"/>
      <c r="DM11" s="144">
        <v>12267.12</v>
      </c>
      <c r="DN11" s="44">
        <v>4205.3500000000004</v>
      </c>
      <c r="DO11" s="45">
        <f t="shared" si="34"/>
        <v>34.281477641043701</v>
      </c>
      <c r="DP11" s="32">
        <v>28</v>
      </c>
      <c r="DQ11" s="44">
        <v>743.27</v>
      </c>
      <c r="DR11" s="45">
        <f t="shared" si="35"/>
        <v>26.545357142857142</v>
      </c>
      <c r="DS11" s="44">
        <v>63</v>
      </c>
      <c r="DT11" s="53">
        <v>701.7</v>
      </c>
      <c r="DU11" s="45">
        <f t="shared" si="36"/>
        <v>11.138095238095239</v>
      </c>
      <c r="DV11" s="44">
        <v>92.04</v>
      </c>
      <c r="DW11" s="171">
        <f t="shared" si="37"/>
        <v>1.0114285714285716</v>
      </c>
      <c r="DX11" s="219"/>
      <c r="DY11" s="144"/>
      <c r="DZ11" s="44"/>
      <c r="EA11" s="45" t="e">
        <f t="shared" si="38"/>
        <v>#DIV/0!</v>
      </c>
      <c r="EB11" s="44"/>
      <c r="EC11" s="44"/>
      <c r="ED11" s="45" t="e">
        <f t="shared" si="39"/>
        <v>#DIV/0!</v>
      </c>
      <c r="EE11" s="44"/>
      <c r="EF11" s="171" t="e">
        <f t="shared" si="44"/>
        <v>#DIV/0!</v>
      </c>
      <c r="EH11" s="144">
        <v>58</v>
      </c>
      <c r="EI11" s="44">
        <v>3766.56</v>
      </c>
      <c r="EJ11" s="45">
        <f t="shared" si="40"/>
        <v>64.940689655172406</v>
      </c>
      <c r="EK11" s="32">
        <v>5</v>
      </c>
      <c r="EL11" s="44">
        <v>75</v>
      </c>
      <c r="EM11" s="45">
        <f t="shared" si="41"/>
        <v>15</v>
      </c>
      <c r="EN11" s="44">
        <v>61</v>
      </c>
      <c r="EO11" s="53">
        <v>521.83000000000004</v>
      </c>
      <c r="EP11" s="45">
        <f t="shared" si="42"/>
        <v>8.5545901639344262</v>
      </c>
      <c r="EQ11" s="44">
        <v>119.6</v>
      </c>
      <c r="ER11" s="171">
        <f t="shared" si="43"/>
        <v>1.812121212121212</v>
      </c>
    </row>
    <row r="12" spans="1:148" ht="13.95" customHeight="1">
      <c r="A12" s="12">
        <v>7</v>
      </c>
      <c r="B12" s="144">
        <v>625.6</v>
      </c>
      <c r="C12" s="167">
        <v>13809.49</v>
      </c>
      <c r="D12" s="45">
        <f t="shared" si="7"/>
        <v>22.073992966751916</v>
      </c>
      <c r="E12" s="44">
        <v>569</v>
      </c>
      <c r="F12" s="44">
        <v>3337.86</v>
      </c>
      <c r="G12" s="171">
        <f t="shared" si="8"/>
        <v>5.8661862917398944</v>
      </c>
      <c r="H12" s="219"/>
      <c r="I12" s="240">
        <v>60</v>
      </c>
      <c r="J12" s="167">
        <v>2448.8701935322902</v>
      </c>
      <c r="K12" s="45">
        <f t="shared" si="9"/>
        <v>40.814503225538168</v>
      </c>
      <c r="L12" s="240">
        <v>366.6</v>
      </c>
      <c r="M12" s="167">
        <v>8608.93863895094</v>
      </c>
      <c r="N12" s="45">
        <f t="shared" si="10"/>
        <v>23.483193232272065</v>
      </c>
      <c r="O12" s="44">
        <v>162.22956587880299</v>
      </c>
      <c r="P12" s="171">
        <f t="shared" si="11"/>
        <v>0.38028496455415606</v>
      </c>
      <c r="Q12" s="219"/>
      <c r="R12" s="144">
        <v>53.4</v>
      </c>
      <c r="S12" s="44">
        <v>2215.37</v>
      </c>
      <c r="T12" s="45">
        <f t="shared" si="12"/>
        <v>41.486329588014982</v>
      </c>
      <c r="U12" s="219"/>
      <c r="V12" s="44">
        <v>205</v>
      </c>
      <c r="W12" s="44">
        <v>2228.8200000000002</v>
      </c>
      <c r="X12" s="45">
        <f t="shared" si="13"/>
        <v>10.87229268292683</v>
      </c>
      <c r="Y12" s="219"/>
      <c r="Z12" s="44">
        <v>14</v>
      </c>
      <c r="AA12" s="44">
        <v>391.7</v>
      </c>
      <c r="AB12" s="171">
        <f t="shared" si="14"/>
        <v>27.978571428571428</v>
      </c>
      <c r="AC12" s="219"/>
      <c r="AD12" s="144">
        <v>870</v>
      </c>
      <c r="AE12" s="44">
        <v>344.57</v>
      </c>
      <c r="AF12" s="141">
        <f t="shared" si="15"/>
        <v>39.605747126436782</v>
      </c>
      <c r="AG12" s="44">
        <v>1537</v>
      </c>
      <c r="AH12" s="44">
        <v>505.47</v>
      </c>
      <c r="AI12" s="141">
        <f t="shared" si="0"/>
        <v>32.886792452830186</v>
      </c>
      <c r="AJ12" s="142">
        <v>1350</v>
      </c>
      <c r="AK12" s="44">
        <v>455.83</v>
      </c>
      <c r="AL12" s="148">
        <f t="shared" si="1"/>
        <v>33.765185185185182</v>
      </c>
      <c r="AM12" s="219"/>
      <c r="AN12" s="245">
        <v>33</v>
      </c>
      <c r="AO12" s="248">
        <v>1257.61335844992</v>
      </c>
      <c r="AP12" s="45">
        <f t="shared" si="16"/>
        <v>38.109495710603639</v>
      </c>
      <c r="AQ12" s="140">
        <v>38</v>
      </c>
      <c r="AR12" s="249">
        <v>1969.9513120992201</v>
      </c>
      <c r="AS12" s="171">
        <f t="shared" si="17"/>
        <v>51.840824002611058</v>
      </c>
      <c r="AT12" s="219"/>
      <c r="AU12" s="144">
        <v>7</v>
      </c>
      <c r="AV12" s="44">
        <v>487.48749679178297</v>
      </c>
      <c r="AW12" s="45">
        <f t="shared" si="2"/>
        <v>69.641070970254717</v>
      </c>
      <c r="AX12" s="44">
        <v>79.599999999999994</v>
      </c>
      <c r="AY12" s="167">
        <v>2023.39540262778</v>
      </c>
      <c r="AZ12" s="171">
        <f t="shared" si="18"/>
        <v>25.419540234017337</v>
      </c>
      <c r="BA12" s="219"/>
      <c r="BB12" s="144">
        <v>4</v>
      </c>
      <c r="BC12" s="44">
        <v>166.392303296709</v>
      </c>
      <c r="BD12" s="45">
        <f t="shared" si="3"/>
        <v>41.598075824177251</v>
      </c>
      <c r="BE12" s="44">
        <v>49.6</v>
      </c>
      <c r="BF12" s="167">
        <v>2392.35</v>
      </c>
      <c r="BG12" s="171">
        <f t="shared" si="19"/>
        <v>48.232862903225801</v>
      </c>
      <c r="BH12" s="219"/>
      <c r="BI12" s="44">
        <v>1882</v>
      </c>
      <c r="BJ12" s="248">
        <v>11387.1312874633</v>
      </c>
      <c r="BK12" s="202">
        <f t="shared" si="20"/>
        <v>6.0505479742100423</v>
      </c>
      <c r="BL12" s="219"/>
      <c r="BM12" s="144">
        <v>28</v>
      </c>
      <c r="BN12" s="44">
        <v>283.45</v>
      </c>
      <c r="BO12" s="261">
        <f t="shared" si="21"/>
        <v>10.123214285714285</v>
      </c>
      <c r="BP12" s="144">
        <v>34</v>
      </c>
      <c r="BQ12" s="44">
        <v>397.29</v>
      </c>
      <c r="BR12" s="171">
        <f t="shared" si="22"/>
        <v>11.685</v>
      </c>
      <c r="BS12" s="144">
        <v>1</v>
      </c>
      <c r="BT12" s="44">
        <v>15.29</v>
      </c>
      <c r="BU12" s="171">
        <f t="shared" si="23"/>
        <v>15.29</v>
      </c>
      <c r="BV12" s="144">
        <v>40</v>
      </c>
      <c r="BW12" s="44">
        <v>459.55</v>
      </c>
      <c r="BX12" s="171">
        <f t="shared" si="24"/>
        <v>11.48875</v>
      </c>
      <c r="BY12" s="144">
        <v>12</v>
      </c>
      <c r="BZ12" s="44">
        <v>148.62</v>
      </c>
      <c r="CA12" s="171">
        <f t="shared" si="25"/>
        <v>12.385</v>
      </c>
      <c r="CB12" s="32">
        <v>20</v>
      </c>
      <c r="CC12" s="44">
        <v>259.89999999999998</v>
      </c>
      <c r="CD12" s="171">
        <f t="shared" si="26"/>
        <v>12.994999999999999</v>
      </c>
      <c r="CE12" s="219"/>
      <c r="CF12" s="32">
        <v>5318.34</v>
      </c>
      <c r="CG12" s="32">
        <v>4017.11</v>
      </c>
      <c r="CH12" s="208">
        <f t="shared" si="27"/>
        <v>75.533155082224894</v>
      </c>
      <c r="CI12" s="264">
        <v>1.6</v>
      </c>
      <c r="CJ12" s="265">
        <v>25</v>
      </c>
      <c r="CK12" s="208">
        <f t="shared" si="28"/>
        <v>15.625</v>
      </c>
      <c r="CL12" s="32">
        <v>9</v>
      </c>
      <c r="CM12" s="44">
        <v>78.28</v>
      </c>
      <c r="CN12" s="45">
        <f t="shared" si="29"/>
        <v>8.6977777777777785</v>
      </c>
      <c r="CO12" s="44">
        <v>15.13</v>
      </c>
      <c r="CP12" s="171">
        <v>1.4273584905660399</v>
      </c>
      <c r="CQ12" s="219"/>
      <c r="CR12" s="220"/>
      <c r="CS12" s="221"/>
      <c r="CT12" s="268" t="e">
        <f t="shared" si="30"/>
        <v>#DIV/0!</v>
      </c>
      <c r="CU12" s="44"/>
      <c r="CV12" s="179"/>
      <c r="CW12" s="45" t="e">
        <f t="shared" si="31"/>
        <v>#DIV/0!</v>
      </c>
      <c r="CX12" s="44"/>
      <c r="CY12" s="171" t="e">
        <f t="shared" si="4"/>
        <v>#DIV/0!</v>
      </c>
      <c r="CZ12" s="219"/>
      <c r="DA12" s="144">
        <v>96</v>
      </c>
      <c r="DB12" s="44">
        <v>2498.6999999999998</v>
      </c>
      <c r="DC12" s="45">
        <f t="shared" si="5"/>
        <v>26.028124999999999</v>
      </c>
      <c r="DD12" s="32">
        <v>2.4</v>
      </c>
      <c r="DE12" s="44">
        <v>29.04</v>
      </c>
      <c r="DF12" s="45">
        <f t="shared" si="6"/>
        <v>12.1</v>
      </c>
      <c r="DG12" s="32">
        <v>52.6</v>
      </c>
      <c r="DH12" s="44">
        <v>580.95000000000005</v>
      </c>
      <c r="DI12" s="45">
        <f t="shared" si="32"/>
        <v>11.04467680608365</v>
      </c>
      <c r="DJ12" s="44">
        <v>86.5</v>
      </c>
      <c r="DK12" s="171">
        <f t="shared" si="45"/>
        <v>1.5727272727272728</v>
      </c>
      <c r="DL12" s="271"/>
      <c r="DM12" s="144">
        <v>12150.66</v>
      </c>
      <c r="DN12" s="44">
        <v>5388.07</v>
      </c>
      <c r="DO12" s="45">
        <f t="shared" si="34"/>
        <v>44.343846342503198</v>
      </c>
      <c r="DP12" s="32">
        <v>23</v>
      </c>
      <c r="DQ12" s="44">
        <v>689.26</v>
      </c>
      <c r="DR12" s="45">
        <f t="shared" si="35"/>
        <v>29.967826086956521</v>
      </c>
      <c r="DS12" s="44">
        <v>63</v>
      </c>
      <c r="DT12" s="44">
        <v>698.21</v>
      </c>
      <c r="DU12" s="45">
        <f t="shared" si="36"/>
        <v>11.082698412698413</v>
      </c>
      <c r="DV12" s="44">
        <v>93.03</v>
      </c>
      <c r="DW12" s="171">
        <f t="shared" si="37"/>
        <v>1.0817441860465116</v>
      </c>
      <c r="DX12" s="219"/>
      <c r="DY12" s="144"/>
      <c r="DZ12" s="44"/>
      <c r="EA12" s="45" t="e">
        <f t="shared" si="38"/>
        <v>#DIV/0!</v>
      </c>
      <c r="EB12" s="44"/>
      <c r="EC12" s="44"/>
      <c r="ED12" s="45" t="e">
        <f t="shared" si="39"/>
        <v>#DIV/0!</v>
      </c>
      <c r="EE12" s="44"/>
      <c r="EF12" s="171" t="e">
        <f t="shared" si="44"/>
        <v>#DIV/0!</v>
      </c>
      <c r="EH12" s="144">
        <v>58</v>
      </c>
      <c r="EI12" s="44">
        <v>3387.8</v>
      </c>
      <c r="EJ12" s="45">
        <f t="shared" si="40"/>
        <v>58.410344827586208</v>
      </c>
      <c r="EK12" s="32">
        <v>3</v>
      </c>
      <c r="EL12" s="44">
        <v>45</v>
      </c>
      <c r="EM12" s="45">
        <f t="shared" si="41"/>
        <v>15</v>
      </c>
      <c r="EN12" s="44">
        <v>64</v>
      </c>
      <c r="EO12" s="44">
        <v>579.72</v>
      </c>
      <c r="EP12" s="45">
        <f t="shared" si="42"/>
        <v>9.0581250000000004</v>
      </c>
      <c r="EQ12" s="44">
        <v>108.03</v>
      </c>
      <c r="ER12" s="171">
        <f t="shared" si="43"/>
        <v>1.6123880597014926</v>
      </c>
    </row>
    <row r="13" spans="1:148" ht="13.95" customHeight="1">
      <c r="A13" s="12">
        <v>8</v>
      </c>
      <c r="B13" s="144">
        <v>625.6</v>
      </c>
      <c r="C13" s="167">
        <v>13204.68</v>
      </c>
      <c r="D13" s="45">
        <f t="shared" si="7"/>
        <v>21.107225063938618</v>
      </c>
      <c r="E13" s="44">
        <v>569</v>
      </c>
      <c r="F13" s="44">
        <v>1749.21</v>
      </c>
      <c r="G13" s="171">
        <f t="shared" si="8"/>
        <v>3.0741827768014058</v>
      </c>
      <c r="H13" s="219"/>
      <c r="I13" s="240">
        <v>59</v>
      </c>
      <c r="J13" s="167">
        <v>2459.7613792011598</v>
      </c>
      <c r="K13" s="45">
        <f t="shared" si="9"/>
        <v>41.690870833917963</v>
      </c>
      <c r="L13" s="240">
        <v>367.4</v>
      </c>
      <c r="M13" s="167">
        <v>8632.9179696771807</v>
      </c>
      <c r="N13" s="45">
        <f t="shared" si="10"/>
        <v>23.497327081320581</v>
      </c>
      <c r="O13" s="44">
        <v>616.57552380361597</v>
      </c>
      <c r="P13" s="171">
        <f t="shared" si="11"/>
        <v>1.4460026355619513</v>
      </c>
      <c r="Q13" s="219"/>
      <c r="R13" s="144">
        <v>45.4</v>
      </c>
      <c r="S13" s="44">
        <v>2299.44</v>
      </c>
      <c r="T13" s="45">
        <f t="shared" si="12"/>
        <v>50.648458149779735</v>
      </c>
      <c r="U13" s="219"/>
      <c r="V13" s="44">
        <v>204</v>
      </c>
      <c r="W13" s="44">
        <v>2316.42</v>
      </c>
      <c r="X13" s="45">
        <f t="shared" si="13"/>
        <v>11.355</v>
      </c>
      <c r="Y13" s="219"/>
      <c r="Z13" s="44">
        <v>14</v>
      </c>
      <c r="AA13" s="44">
        <v>438.63</v>
      </c>
      <c r="AB13" s="171">
        <f t="shared" si="14"/>
        <v>31.330714285714286</v>
      </c>
      <c r="AC13" s="219"/>
      <c r="AD13" s="144">
        <v>812</v>
      </c>
      <c r="AE13" s="44">
        <v>322.54000000000002</v>
      </c>
      <c r="AF13" s="141">
        <f t="shared" si="15"/>
        <v>39.721674876847288</v>
      </c>
      <c r="AG13" s="44">
        <v>1484</v>
      </c>
      <c r="AH13" s="44">
        <v>447.01</v>
      </c>
      <c r="AI13" s="141">
        <f t="shared" si="0"/>
        <v>30.12196765498652</v>
      </c>
      <c r="AJ13" s="44">
        <v>1260</v>
      </c>
      <c r="AK13" s="44">
        <v>396.77</v>
      </c>
      <c r="AL13" s="148">
        <f t="shared" si="1"/>
        <v>31.489682539682541</v>
      </c>
      <c r="AM13" s="219"/>
      <c r="AN13" s="144">
        <v>32.200000000000003</v>
      </c>
      <c r="AO13" s="248">
        <v>1154.68136168047</v>
      </c>
      <c r="AP13" s="45">
        <f t="shared" si="16"/>
        <v>35.859669617405899</v>
      </c>
      <c r="AQ13" s="140">
        <v>38</v>
      </c>
      <c r="AR13" s="249">
        <v>1948.2979853413501</v>
      </c>
      <c r="AS13" s="171">
        <f t="shared" si="17"/>
        <v>51.270999614246058</v>
      </c>
      <c r="AT13" s="219"/>
      <c r="AU13" s="144">
        <v>12.4</v>
      </c>
      <c r="AV13" s="44">
        <v>216.473249106428</v>
      </c>
      <c r="AW13" s="45">
        <f t="shared" si="2"/>
        <v>17.457520089228066</v>
      </c>
      <c r="AX13" s="44">
        <v>61.2</v>
      </c>
      <c r="AY13" s="167">
        <v>2291.6541025308202</v>
      </c>
      <c r="AZ13" s="171">
        <f t="shared" si="18"/>
        <v>37.445328472725819</v>
      </c>
      <c r="BA13" s="219"/>
      <c r="BB13" s="144">
        <v>4</v>
      </c>
      <c r="BC13" s="44">
        <v>160.44538655885901</v>
      </c>
      <c r="BD13" s="45">
        <f t="shared" si="3"/>
        <v>40.111346639714753</v>
      </c>
      <c r="BE13" s="44">
        <v>51.6</v>
      </c>
      <c r="BF13" s="167">
        <v>2381.9499999999998</v>
      </c>
      <c r="BG13" s="171">
        <f t="shared" si="19"/>
        <v>46.161821705426355</v>
      </c>
      <c r="BH13" s="219"/>
      <c r="BI13" s="44">
        <v>1900</v>
      </c>
      <c r="BJ13" s="248">
        <v>12134.8310446264</v>
      </c>
      <c r="BK13" s="202">
        <f t="shared" si="20"/>
        <v>6.386753181382316</v>
      </c>
      <c r="BL13" s="219"/>
      <c r="BM13" s="144">
        <v>28</v>
      </c>
      <c r="BN13" s="44">
        <v>345.1</v>
      </c>
      <c r="BO13" s="261">
        <f t="shared" si="21"/>
        <v>12.325000000000001</v>
      </c>
      <c r="BP13" s="144">
        <v>34</v>
      </c>
      <c r="BQ13" s="44">
        <v>401.09</v>
      </c>
      <c r="BR13" s="171">
        <f t="shared" si="22"/>
        <v>11.796764705882353</v>
      </c>
      <c r="BS13" s="144">
        <v>11</v>
      </c>
      <c r="BT13" s="44">
        <v>161.75</v>
      </c>
      <c r="BU13" s="171">
        <f t="shared" si="23"/>
        <v>14.704545454545455</v>
      </c>
      <c r="BV13" s="144">
        <v>40</v>
      </c>
      <c r="BW13" s="44">
        <v>508.74</v>
      </c>
      <c r="BX13" s="171">
        <f t="shared" si="24"/>
        <v>12.718500000000001</v>
      </c>
      <c r="BY13" s="144">
        <v>10</v>
      </c>
      <c r="BZ13" s="44">
        <v>129.31</v>
      </c>
      <c r="CA13" s="171">
        <f t="shared" si="25"/>
        <v>12.931000000000001</v>
      </c>
      <c r="CB13" s="32">
        <v>18</v>
      </c>
      <c r="CC13" s="44">
        <v>242.14</v>
      </c>
      <c r="CD13" s="171">
        <f t="shared" si="26"/>
        <v>13.452222222222222</v>
      </c>
      <c r="CE13" s="219"/>
      <c r="CF13" s="32">
        <v>4852.5</v>
      </c>
      <c r="CG13" s="32">
        <v>4041.74</v>
      </c>
      <c r="CH13" s="208">
        <f t="shared" si="27"/>
        <v>83.291911385883566</v>
      </c>
      <c r="CI13" s="264">
        <v>1.6</v>
      </c>
      <c r="CJ13" s="265">
        <v>20</v>
      </c>
      <c r="CK13" s="208">
        <f t="shared" si="28"/>
        <v>12.5</v>
      </c>
      <c r="CL13" s="32">
        <v>9</v>
      </c>
      <c r="CM13" s="44">
        <v>74.709999999999994</v>
      </c>
      <c r="CN13" s="45">
        <f t="shared" si="29"/>
        <v>8.3011111111111102</v>
      </c>
      <c r="CO13" s="44">
        <v>19.329999999999998</v>
      </c>
      <c r="CP13" s="171">
        <v>1.8235849056603799</v>
      </c>
      <c r="CQ13" s="219"/>
      <c r="CR13" s="220"/>
      <c r="CS13" s="221"/>
      <c r="CT13" s="268" t="e">
        <f t="shared" si="30"/>
        <v>#DIV/0!</v>
      </c>
      <c r="CU13" s="44"/>
      <c r="CV13" s="179"/>
      <c r="CW13" s="45" t="e">
        <f t="shared" si="31"/>
        <v>#DIV/0!</v>
      </c>
      <c r="CX13" s="44"/>
      <c r="CY13" s="171" t="e">
        <f t="shared" si="4"/>
        <v>#DIV/0!</v>
      </c>
      <c r="CZ13" s="219"/>
      <c r="DA13" s="144">
        <v>96</v>
      </c>
      <c r="DB13" s="44">
        <v>11335.92</v>
      </c>
      <c r="DC13" s="45">
        <f t="shared" si="5"/>
        <v>118.0825</v>
      </c>
      <c r="DD13" s="32">
        <v>2.4</v>
      </c>
      <c r="DE13" s="44">
        <v>38.89</v>
      </c>
      <c r="DF13" s="45">
        <f t="shared" si="6"/>
        <v>16.204166666666669</v>
      </c>
      <c r="DG13" s="32">
        <v>52.6</v>
      </c>
      <c r="DH13" s="44">
        <v>589.97</v>
      </c>
      <c r="DI13" s="45">
        <f t="shared" si="32"/>
        <v>11.21615969581749</v>
      </c>
      <c r="DJ13" s="44">
        <v>102.9</v>
      </c>
      <c r="DK13" s="171">
        <f t="shared" si="45"/>
        <v>1.8709090909090911</v>
      </c>
      <c r="DL13" s="271"/>
      <c r="DM13" s="144">
        <v>8812.14</v>
      </c>
      <c r="DN13" s="44">
        <v>6267.86</v>
      </c>
      <c r="DO13" s="45">
        <f t="shared" si="34"/>
        <v>71.127558118686267</v>
      </c>
      <c r="DP13" s="32">
        <v>23</v>
      </c>
      <c r="DQ13" s="44">
        <v>812.65</v>
      </c>
      <c r="DR13" s="45">
        <f t="shared" si="35"/>
        <v>35.332608695652176</v>
      </c>
      <c r="DS13" s="44">
        <v>63</v>
      </c>
      <c r="DT13" s="44">
        <v>709.33</v>
      </c>
      <c r="DU13" s="45">
        <f t="shared" si="36"/>
        <v>11.25920634920635</v>
      </c>
      <c r="DV13" s="44">
        <v>83.02</v>
      </c>
      <c r="DW13" s="171">
        <f t="shared" si="37"/>
        <v>0.96534883720930231</v>
      </c>
      <c r="DX13" s="219"/>
      <c r="DY13" s="144"/>
      <c r="DZ13" s="44"/>
      <c r="EA13" s="45" t="e">
        <f t="shared" si="38"/>
        <v>#DIV/0!</v>
      </c>
      <c r="EB13" s="44"/>
      <c r="EC13" s="44"/>
      <c r="ED13" s="45" t="e">
        <f t="shared" si="39"/>
        <v>#DIV/0!</v>
      </c>
      <c r="EE13" s="44"/>
      <c r="EF13" s="171" t="e">
        <f t="shared" si="44"/>
        <v>#DIV/0!</v>
      </c>
      <c r="EH13" s="144">
        <v>58</v>
      </c>
      <c r="EI13" s="44">
        <v>3101.01</v>
      </c>
      <c r="EJ13" s="45">
        <f t="shared" si="40"/>
        <v>53.465689655172419</v>
      </c>
      <c r="EK13" s="32">
        <v>3</v>
      </c>
      <c r="EL13" s="44">
        <v>45</v>
      </c>
      <c r="EM13" s="45">
        <f t="shared" si="41"/>
        <v>15</v>
      </c>
      <c r="EN13" s="44">
        <v>64</v>
      </c>
      <c r="EO13" s="44">
        <v>588.04</v>
      </c>
      <c r="EP13" s="45">
        <f t="shared" si="42"/>
        <v>9.1881249999999994</v>
      </c>
      <c r="EQ13" s="44">
        <v>111.83</v>
      </c>
      <c r="ER13" s="171">
        <f t="shared" si="43"/>
        <v>1.6691044776119404</v>
      </c>
    </row>
    <row r="14" spans="1:148" ht="13.95" customHeight="1">
      <c r="A14" s="12">
        <v>9</v>
      </c>
      <c r="B14" s="144">
        <v>561</v>
      </c>
      <c r="C14" s="167">
        <v>13587.1</v>
      </c>
      <c r="D14" s="45">
        <f t="shared" si="7"/>
        <v>24.219429590017825</v>
      </c>
      <c r="E14" s="44">
        <v>554</v>
      </c>
      <c r="F14" s="44"/>
      <c r="G14" s="171">
        <f t="shared" si="8"/>
        <v>0</v>
      </c>
      <c r="H14" s="219"/>
      <c r="I14" s="240">
        <v>44</v>
      </c>
      <c r="J14" s="167">
        <v>2446.1772952691699</v>
      </c>
      <c r="K14" s="45">
        <f t="shared" si="9"/>
        <v>55.594938528844771</v>
      </c>
      <c r="L14" s="240">
        <v>358.6</v>
      </c>
      <c r="M14" s="167">
        <v>8735.4586544059694</v>
      </c>
      <c r="N14" s="45">
        <f t="shared" si="10"/>
        <v>24.359895857239177</v>
      </c>
      <c r="O14" s="44">
        <v>270.060516001184</v>
      </c>
      <c r="P14" s="171">
        <f t="shared" si="11"/>
        <v>0.67079114754392444</v>
      </c>
      <c r="Q14" s="219"/>
      <c r="R14" s="144">
        <v>32</v>
      </c>
      <c r="S14" s="44">
        <v>2110.4699999999998</v>
      </c>
      <c r="T14" s="45">
        <f t="shared" si="12"/>
        <v>65.952187499999994</v>
      </c>
      <c r="U14" s="219"/>
      <c r="V14" s="44">
        <v>204</v>
      </c>
      <c r="W14" s="44">
        <v>2386.6799999999998</v>
      </c>
      <c r="X14" s="45">
        <f t="shared" si="13"/>
        <v>11.699411764705882</v>
      </c>
      <c r="Y14" s="219"/>
      <c r="Z14" s="44">
        <v>12</v>
      </c>
      <c r="AA14" s="44">
        <v>376.67</v>
      </c>
      <c r="AB14" s="171">
        <f t="shared" si="14"/>
        <v>31.389166666666668</v>
      </c>
      <c r="AC14" s="219"/>
      <c r="AD14" s="144">
        <v>812</v>
      </c>
      <c r="AE14" s="44">
        <v>319.93</v>
      </c>
      <c r="AF14" s="141">
        <f t="shared" si="15"/>
        <v>39.400246305418719</v>
      </c>
      <c r="AG14" s="44">
        <v>1484</v>
      </c>
      <c r="AH14" s="44">
        <v>483.47</v>
      </c>
      <c r="AI14" s="141">
        <f t="shared" si="0"/>
        <v>32.578840970350406</v>
      </c>
      <c r="AJ14" s="44">
        <v>1440</v>
      </c>
      <c r="AK14" s="44">
        <v>476.08</v>
      </c>
      <c r="AL14" s="148">
        <f t="shared" si="1"/>
        <v>33.06111111111111</v>
      </c>
      <c r="AM14" s="219"/>
      <c r="AN14" s="144">
        <v>28.2</v>
      </c>
      <c r="AO14" s="248">
        <v>1036.3018418090101</v>
      </c>
      <c r="AP14" s="45">
        <f t="shared" si="16"/>
        <v>36.748292262730857</v>
      </c>
      <c r="AQ14" s="140">
        <v>38</v>
      </c>
      <c r="AR14" s="249">
        <v>1120.3219451631701</v>
      </c>
      <c r="AS14" s="171">
        <f t="shared" si="17"/>
        <v>29.48215645166237</v>
      </c>
      <c r="AT14" s="219"/>
      <c r="AU14" s="144">
        <v>18.399999999999999</v>
      </c>
      <c r="AV14" s="44">
        <v>473.23667393324001</v>
      </c>
      <c r="AW14" s="45">
        <f t="shared" si="2"/>
        <v>25.719384452893483</v>
      </c>
      <c r="AX14" s="44">
        <v>54</v>
      </c>
      <c r="AY14" s="167">
        <v>2049.2617913183299</v>
      </c>
      <c r="AZ14" s="171">
        <f t="shared" si="18"/>
        <v>37.949292431820922</v>
      </c>
      <c r="BA14" s="219"/>
      <c r="BB14" s="144">
        <v>4</v>
      </c>
      <c r="BC14" s="44">
        <v>168.87</v>
      </c>
      <c r="BD14" s="45">
        <f t="shared" si="3"/>
        <v>42.217500000000001</v>
      </c>
      <c r="BE14" s="44">
        <v>53.2</v>
      </c>
      <c r="BF14" s="167">
        <v>2468.85</v>
      </c>
      <c r="BG14" s="171">
        <f t="shared" si="19"/>
        <v>46.406954887218042</v>
      </c>
      <c r="BH14" s="219"/>
      <c r="BI14" s="44">
        <v>1905</v>
      </c>
      <c r="BJ14" s="248">
        <v>12659.4680075796</v>
      </c>
      <c r="BK14" s="202">
        <f t="shared" si="20"/>
        <v>6.6453900302255118</v>
      </c>
      <c r="BL14" s="219"/>
      <c r="BM14" s="144">
        <v>30</v>
      </c>
      <c r="BN14" s="44">
        <v>360.11</v>
      </c>
      <c r="BO14" s="261">
        <f t="shared" si="21"/>
        <v>12.003666666666668</v>
      </c>
      <c r="BP14" s="144">
        <v>35</v>
      </c>
      <c r="BQ14" s="44">
        <v>444.37</v>
      </c>
      <c r="BR14" s="171">
        <f t="shared" si="22"/>
        <v>12.696285714285715</v>
      </c>
      <c r="BS14" s="144">
        <v>12</v>
      </c>
      <c r="BT14" s="44">
        <v>155.63999999999999</v>
      </c>
      <c r="BU14" s="171">
        <f t="shared" si="23"/>
        <v>12.969999999999999</v>
      </c>
      <c r="BV14" s="144">
        <v>42</v>
      </c>
      <c r="BW14" s="44">
        <v>538.32000000000005</v>
      </c>
      <c r="BX14" s="171">
        <f t="shared" si="24"/>
        <v>12.817142857142859</v>
      </c>
      <c r="BY14" s="263">
        <v>14</v>
      </c>
      <c r="BZ14" s="256">
        <v>195</v>
      </c>
      <c r="CA14" s="171">
        <f t="shared" si="25"/>
        <v>13.928571428571429</v>
      </c>
      <c r="CB14" s="32">
        <v>21</v>
      </c>
      <c r="CC14" s="44">
        <v>278.62</v>
      </c>
      <c r="CD14" s="171">
        <f t="shared" si="26"/>
        <v>13.267619047619048</v>
      </c>
      <c r="CE14" s="219"/>
      <c r="CF14" s="32">
        <v>3765.54</v>
      </c>
      <c r="CG14" s="32">
        <v>3824.92</v>
      </c>
      <c r="CH14" s="208">
        <f t="shared" si="27"/>
        <v>101.57693186103454</v>
      </c>
      <c r="CI14" s="264">
        <v>1</v>
      </c>
      <c r="CJ14" s="265">
        <v>10</v>
      </c>
      <c r="CK14" s="208">
        <f t="shared" si="28"/>
        <v>10</v>
      </c>
      <c r="CL14" s="32">
        <v>6</v>
      </c>
      <c r="CM14" s="44">
        <v>42.03</v>
      </c>
      <c r="CN14" s="45">
        <f t="shared" si="29"/>
        <v>7.0049999999999999</v>
      </c>
      <c r="CO14" s="44">
        <v>7.62</v>
      </c>
      <c r="CP14" s="171">
        <v>1.0885714285714301</v>
      </c>
      <c r="CQ14" s="219"/>
      <c r="CR14" s="220"/>
      <c r="CS14" s="221"/>
      <c r="CT14" s="268" t="e">
        <f t="shared" si="30"/>
        <v>#DIV/0!</v>
      </c>
      <c r="CU14" s="44"/>
      <c r="CV14" s="179"/>
      <c r="CW14" s="45" t="e">
        <f t="shared" si="31"/>
        <v>#DIV/0!</v>
      </c>
      <c r="CX14" s="44"/>
      <c r="CY14" s="171" t="e">
        <f t="shared" si="4"/>
        <v>#DIV/0!</v>
      </c>
      <c r="CZ14" s="219"/>
      <c r="DA14" s="144">
        <v>43</v>
      </c>
      <c r="DB14" s="44">
        <v>1742.26</v>
      </c>
      <c r="DC14" s="45">
        <f t="shared" si="5"/>
        <v>40.517674418604649</v>
      </c>
      <c r="DD14" s="32">
        <v>0</v>
      </c>
      <c r="DE14" s="44"/>
      <c r="DF14" s="45" t="e">
        <f t="shared" si="6"/>
        <v>#DIV/0!</v>
      </c>
      <c r="DG14" s="32">
        <v>0</v>
      </c>
      <c r="DH14" s="44"/>
      <c r="DI14" s="45" t="e">
        <f t="shared" si="32"/>
        <v>#DIV/0!</v>
      </c>
      <c r="DJ14" s="44"/>
      <c r="DK14" s="171" t="e">
        <f t="shared" si="45"/>
        <v>#DIV/0!</v>
      </c>
      <c r="DL14" s="271"/>
      <c r="DM14" s="144">
        <v>6832.32</v>
      </c>
      <c r="DN14" s="44">
        <v>4701.09</v>
      </c>
      <c r="DO14" s="45">
        <f t="shared" si="34"/>
        <v>68.806642546016576</v>
      </c>
      <c r="DP14" s="32">
        <v>20</v>
      </c>
      <c r="DQ14" s="44">
        <v>324.55</v>
      </c>
      <c r="DR14" s="45">
        <f t="shared" si="35"/>
        <v>16.227499999999999</v>
      </c>
      <c r="DS14" s="44">
        <v>63</v>
      </c>
      <c r="DT14" s="44">
        <v>678.78</v>
      </c>
      <c r="DU14" s="45">
        <f t="shared" si="36"/>
        <v>10.774285714285714</v>
      </c>
      <c r="DV14" s="44">
        <v>75</v>
      </c>
      <c r="DW14" s="171">
        <f t="shared" si="37"/>
        <v>0.90361445783132532</v>
      </c>
      <c r="DX14" s="219"/>
      <c r="DY14" s="144"/>
      <c r="DZ14" s="44"/>
      <c r="EA14" s="45" t="e">
        <f t="shared" si="38"/>
        <v>#DIV/0!</v>
      </c>
      <c r="EB14" s="44"/>
      <c r="EC14" s="44"/>
      <c r="ED14" s="45" t="e">
        <f t="shared" si="39"/>
        <v>#DIV/0!</v>
      </c>
      <c r="EE14" s="44"/>
      <c r="EF14" s="171" t="e">
        <f t="shared" si="44"/>
        <v>#DIV/0!</v>
      </c>
      <c r="EH14" s="144">
        <v>40</v>
      </c>
      <c r="EI14" s="44">
        <v>2647.29</v>
      </c>
      <c r="EJ14" s="45">
        <f t="shared" si="40"/>
        <v>66.182249999999996</v>
      </c>
      <c r="EK14" s="32">
        <v>3</v>
      </c>
      <c r="EL14" s="44">
        <v>45</v>
      </c>
      <c r="EM14" s="45">
        <f t="shared" si="41"/>
        <v>15</v>
      </c>
      <c r="EN14" s="44">
        <v>64</v>
      </c>
      <c r="EO14" s="44">
        <v>569.04999999999995</v>
      </c>
      <c r="EP14" s="45">
        <f t="shared" si="42"/>
        <v>8.8914062499999993</v>
      </c>
      <c r="EQ14" s="44">
        <v>111.83</v>
      </c>
      <c r="ER14" s="171">
        <f t="shared" si="43"/>
        <v>1.6691044776119404</v>
      </c>
    </row>
    <row r="15" spans="1:148" ht="13.95" customHeight="1">
      <c r="A15" s="12">
        <v>10</v>
      </c>
      <c r="B15" s="144">
        <v>617.20000000000005</v>
      </c>
      <c r="C15" s="167">
        <v>13374.81</v>
      </c>
      <c r="D15" s="45">
        <f t="shared" si="7"/>
        <v>21.670139338950094</v>
      </c>
      <c r="E15" s="44">
        <v>561</v>
      </c>
      <c r="F15" s="44"/>
      <c r="G15" s="171">
        <f t="shared" si="8"/>
        <v>0</v>
      </c>
      <c r="H15" s="219"/>
      <c r="I15" s="240">
        <v>44</v>
      </c>
      <c r="J15" s="167">
        <v>2452.17650219608</v>
      </c>
      <c r="K15" s="45">
        <f t="shared" si="9"/>
        <v>55.731284140820001</v>
      </c>
      <c r="L15" s="240">
        <v>395</v>
      </c>
      <c r="M15" s="167">
        <v>8738.5990018532193</v>
      </c>
      <c r="N15" s="45">
        <f t="shared" si="10"/>
        <v>22.12303544772967</v>
      </c>
      <c r="O15" s="44">
        <v>2841.22646940714</v>
      </c>
      <c r="P15" s="171">
        <f t="shared" si="11"/>
        <v>6.47204207154246</v>
      </c>
      <c r="Q15" s="219"/>
      <c r="R15" s="144">
        <v>34.4</v>
      </c>
      <c r="S15" s="44">
        <v>1449.91</v>
      </c>
      <c r="T15" s="45">
        <f t="shared" si="12"/>
        <v>42.148546511627913</v>
      </c>
      <c r="U15" s="219"/>
      <c r="V15" s="44">
        <v>204</v>
      </c>
      <c r="W15" s="44">
        <v>2261.0500000000002</v>
      </c>
      <c r="X15" s="45">
        <f t="shared" si="13"/>
        <v>11.083578431372549</v>
      </c>
      <c r="Y15" s="219"/>
      <c r="Z15" s="44">
        <v>13</v>
      </c>
      <c r="AA15" s="44">
        <v>353.83</v>
      </c>
      <c r="AB15" s="171">
        <f t="shared" si="14"/>
        <v>27.217692307692307</v>
      </c>
      <c r="AC15" s="219"/>
      <c r="AD15" s="144">
        <v>812</v>
      </c>
      <c r="AE15" s="44">
        <v>328.76</v>
      </c>
      <c r="AF15" s="141">
        <f t="shared" si="15"/>
        <v>40.487684729064036</v>
      </c>
      <c r="AG15" s="44">
        <v>1484</v>
      </c>
      <c r="AH15" s="44">
        <v>457.48</v>
      </c>
      <c r="AI15" s="141">
        <f t="shared" si="0"/>
        <v>30.827493261455523</v>
      </c>
      <c r="AJ15" s="44">
        <v>1260</v>
      </c>
      <c r="AK15" s="44">
        <v>428.12</v>
      </c>
      <c r="AL15" s="148">
        <f t="shared" si="1"/>
        <v>33.977777777777781</v>
      </c>
      <c r="AM15" s="219"/>
      <c r="AN15" s="144">
        <v>27.4</v>
      </c>
      <c r="AO15" s="248">
        <v>1399.4667289594699</v>
      </c>
      <c r="AP15" s="45">
        <f t="shared" si="16"/>
        <v>51.075428064214236</v>
      </c>
      <c r="AQ15" s="140">
        <v>38</v>
      </c>
      <c r="AR15" s="249">
        <v>1371.6769453071499</v>
      </c>
      <c r="AS15" s="171">
        <f t="shared" si="17"/>
        <v>36.096761718609208</v>
      </c>
      <c r="AT15" s="219"/>
      <c r="AU15" s="144">
        <v>23.6</v>
      </c>
      <c r="AV15" s="44">
        <v>773.92460926551405</v>
      </c>
      <c r="AW15" s="45">
        <f t="shared" si="2"/>
        <v>32.793415646843812</v>
      </c>
      <c r="AX15" s="44">
        <v>51.4</v>
      </c>
      <c r="AY15" s="167">
        <v>1961.7605742007299</v>
      </c>
      <c r="AZ15" s="171">
        <f t="shared" si="18"/>
        <v>38.166548136200973</v>
      </c>
      <c r="BA15" s="219"/>
      <c r="BB15" s="144">
        <v>4.4000000000000004</v>
      </c>
      <c r="BC15" s="44">
        <v>173.04</v>
      </c>
      <c r="BD15" s="45">
        <f t="shared" si="3"/>
        <v>39.327272727272721</v>
      </c>
      <c r="BE15" s="44">
        <v>51.6</v>
      </c>
      <c r="BF15" s="167">
        <v>2496.7399999999998</v>
      </c>
      <c r="BG15" s="171">
        <f t="shared" si="19"/>
        <v>48.386434108527126</v>
      </c>
      <c r="BH15" s="219"/>
      <c r="BI15" s="44">
        <v>1916</v>
      </c>
      <c r="BJ15" s="248">
        <v>11453.363249697701</v>
      </c>
      <c r="BK15" s="202">
        <f t="shared" si="20"/>
        <v>5.9777469987983824</v>
      </c>
      <c r="BL15" s="219"/>
      <c r="BM15" s="144">
        <v>28</v>
      </c>
      <c r="BN15" s="44">
        <v>330.5</v>
      </c>
      <c r="BO15" s="261">
        <f t="shared" si="21"/>
        <v>11.803571428571429</v>
      </c>
      <c r="BP15" s="144">
        <v>34</v>
      </c>
      <c r="BQ15" s="44">
        <v>377.2</v>
      </c>
      <c r="BR15" s="171">
        <f t="shared" si="22"/>
        <v>11.094117647058823</v>
      </c>
      <c r="BS15" s="144">
        <v>0</v>
      </c>
      <c r="BT15" s="44">
        <v>0</v>
      </c>
      <c r="BU15" s="171" t="e">
        <f t="shared" si="23"/>
        <v>#DIV/0!</v>
      </c>
      <c r="BV15" s="144">
        <v>39</v>
      </c>
      <c r="BW15" s="44">
        <v>455.41</v>
      </c>
      <c r="BX15" s="171">
        <f t="shared" si="24"/>
        <v>11.677179487179489</v>
      </c>
      <c r="BY15" s="263">
        <v>10</v>
      </c>
      <c r="BZ15" s="256">
        <v>127.2</v>
      </c>
      <c r="CA15" s="171">
        <f t="shared" si="25"/>
        <v>12.72</v>
      </c>
      <c r="CB15" s="32">
        <v>16</v>
      </c>
      <c r="CC15" s="44">
        <v>205.36</v>
      </c>
      <c r="CD15" s="171">
        <f t="shared" si="26"/>
        <v>12.835000000000001</v>
      </c>
      <c r="CE15" s="219"/>
      <c r="CF15" s="32">
        <v>3843.18</v>
      </c>
      <c r="CG15" s="32">
        <v>4319.9399999999996</v>
      </c>
      <c r="CH15" s="208">
        <f t="shared" si="27"/>
        <v>112.40535181802569</v>
      </c>
      <c r="CI15" s="264">
        <v>1</v>
      </c>
      <c r="CJ15" s="265">
        <v>15</v>
      </c>
      <c r="CK15" s="208">
        <f t="shared" si="28"/>
        <v>15</v>
      </c>
      <c r="CL15" s="32">
        <v>9</v>
      </c>
      <c r="CM15" s="44">
        <v>76.28</v>
      </c>
      <c r="CN15" s="45">
        <f t="shared" si="29"/>
        <v>8.4755555555555553</v>
      </c>
      <c r="CO15" s="44">
        <v>15.13</v>
      </c>
      <c r="CP15" s="171">
        <v>1.5129999999999999</v>
      </c>
      <c r="CQ15" s="219"/>
      <c r="CR15" s="220"/>
      <c r="CS15" s="221"/>
      <c r="CT15" s="268" t="e">
        <f t="shared" si="30"/>
        <v>#DIV/0!</v>
      </c>
      <c r="CU15" s="44"/>
      <c r="CV15" s="179"/>
      <c r="CW15" s="45" t="e">
        <f t="shared" si="31"/>
        <v>#DIV/0!</v>
      </c>
      <c r="CX15" s="44"/>
      <c r="CY15" s="171" t="e">
        <f t="shared" si="4"/>
        <v>#DIV/0!</v>
      </c>
      <c r="CZ15" s="219"/>
      <c r="DA15" s="144">
        <v>43</v>
      </c>
      <c r="DB15" s="44">
        <v>2872.27</v>
      </c>
      <c r="DC15" s="45">
        <f t="shared" si="5"/>
        <v>66.79697674418604</v>
      </c>
      <c r="DD15" s="32">
        <v>2</v>
      </c>
      <c r="DE15" s="44">
        <v>36.54</v>
      </c>
      <c r="DF15" s="45">
        <f t="shared" si="6"/>
        <v>18.27</v>
      </c>
      <c r="DG15" s="32">
        <v>52</v>
      </c>
      <c r="DH15" s="44">
        <v>521.05999999999995</v>
      </c>
      <c r="DI15" s="45">
        <f t="shared" si="32"/>
        <v>10.020384615384614</v>
      </c>
      <c r="DJ15" s="44">
        <v>102.9</v>
      </c>
      <c r="DK15" s="171">
        <f t="shared" si="45"/>
        <v>1.9055555555555557</v>
      </c>
      <c r="DL15" s="271"/>
      <c r="DM15" s="144">
        <v>7569.9</v>
      </c>
      <c r="DN15" s="44">
        <v>5552.75</v>
      </c>
      <c r="DO15" s="45">
        <f t="shared" si="34"/>
        <v>73.353016552398316</v>
      </c>
      <c r="DP15" s="32">
        <v>23</v>
      </c>
      <c r="DQ15" s="44">
        <v>537.41999999999996</v>
      </c>
      <c r="DR15" s="45">
        <f t="shared" si="35"/>
        <v>23.366086956521738</v>
      </c>
      <c r="DS15" s="44">
        <v>68</v>
      </c>
      <c r="DT15" s="44">
        <v>745.88</v>
      </c>
      <c r="DU15" s="45">
        <f t="shared" si="36"/>
        <v>10.968823529411765</v>
      </c>
      <c r="DV15" s="44">
        <v>82</v>
      </c>
      <c r="DW15" s="171">
        <f t="shared" si="37"/>
        <v>0.90109890109890112</v>
      </c>
      <c r="DX15" s="219"/>
      <c r="DY15" s="144"/>
      <c r="DZ15" s="44"/>
      <c r="EA15" s="45" t="e">
        <f t="shared" si="38"/>
        <v>#DIV/0!</v>
      </c>
      <c r="EB15" s="44"/>
      <c r="EC15" s="44"/>
      <c r="ED15" s="45" t="e">
        <f t="shared" si="39"/>
        <v>#DIV/0!</v>
      </c>
      <c r="EE15" s="44"/>
      <c r="EF15" s="171" t="e">
        <f t="shared" si="44"/>
        <v>#DIV/0!</v>
      </c>
      <c r="EH15" s="144">
        <v>40</v>
      </c>
      <c r="EI15" s="44">
        <v>3781.69</v>
      </c>
      <c r="EJ15" s="45">
        <f t="shared" si="40"/>
        <v>94.542249999999996</v>
      </c>
      <c r="EK15" s="32">
        <v>3</v>
      </c>
      <c r="EL15" s="44">
        <v>45</v>
      </c>
      <c r="EM15" s="45">
        <f t="shared" si="41"/>
        <v>15</v>
      </c>
      <c r="EN15" s="44">
        <v>64</v>
      </c>
      <c r="EO15" s="44">
        <v>531.32000000000005</v>
      </c>
      <c r="EP15" s="45">
        <f t="shared" si="42"/>
        <v>8.3018750000000008</v>
      </c>
      <c r="EQ15" s="44">
        <v>111.83</v>
      </c>
      <c r="ER15" s="171">
        <f t="shared" si="43"/>
        <v>1.6691044776119404</v>
      </c>
    </row>
    <row r="16" spans="1:148" ht="13.95" customHeight="1">
      <c r="A16" s="12">
        <v>11</v>
      </c>
      <c r="B16" s="144">
        <v>630.6</v>
      </c>
      <c r="C16" s="167">
        <v>13029.91</v>
      </c>
      <c r="D16" s="45">
        <f t="shared" si="7"/>
        <v>20.662718046305105</v>
      </c>
      <c r="E16" s="44">
        <v>574</v>
      </c>
      <c r="F16" s="44">
        <v>2327</v>
      </c>
      <c r="G16" s="171">
        <f t="shared" si="8"/>
        <v>4.0540069686411151</v>
      </c>
      <c r="H16" s="219"/>
      <c r="I16" s="240">
        <v>61</v>
      </c>
      <c r="J16" s="167">
        <v>2454.5889359921798</v>
      </c>
      <c r="K16" s="45">
        <f t="shared" si="9"/>
        <v>40.2391628851177</v>
      </c>
      <c r="L16" s="240">
        <v>396.4</v>
      </c>
      <c r="M16" s="167">
        <v>8791.7581269397997</v>
      </c>
      <c r="N16" s="45">
        <f t="shared" si="10"/>
        <v>22.179006374721997</v>
      </c>
      <c r="O16" s="44"/>
      <c r="P16" s="171">
        <f t="shared" si="11"/>
        <v>0</v>
      </c>
      <c r="Q16" s="219"/>
      <c r="R16" s="144">
        <v>52.6</v>
      </c>
      <c r="S16" s="44">
        <v>2459.5100000000002</v>
      </c>
      <c r="T16" s="45">
        <f t="shared" si="12"/>
        <v>46.758745247148291</v>
      </c>
      <c r="U16" s="219"/>
      <c r="V16" s="44">
        <v>204</v>
      </c>
      <c r="W16" s="44">
        <v>2206.5</v>
      </c>
      <c r="X16" s="45">
        <f t="shared" si="13"/>
        <v>10.816176470588236</v>
      </c>
      <c r="Y16" s="219"/>
      <c r="Z16" s="44">
        <v>14</v>
      </c>
      <c r="AA16" s="44">
        <v>285.54000000000002</v>
      </c>
      <c r="AB16" s="171">
        <f t="shared" si="14"/>
        <v>20.395714285714288</v>
      </c>
      <c r="AC16" s="219"/>
      <c r="AD16" s="144">
        <v>812</v>
      </c>
      <c r="AE16" s="44">
        <v>338.29</v>
      </c>
      <c r="AF16" s="141">
        <f t="shared" si="15"/>
        <v>41.661330049261089</v>
      </c>
      <c r="AG16" s="44">
        <v>1484</v>
      </c>
      <c r="AH16" s="44">
        <v>451.76</v>
      </c>
      <c r="AI16" s="141">
        <f t="shared" si="0"/>
        <v>30.442048517520213</v>
      </c>
      <c r="AJ16" s="44">
        <v>1350</v>
      </c>
      <c r="AK16" s="44">
        <v>466.07</v>
      </c>
      <c r="AL16" s="148">
        <f t="shared" si="1"/>
        <v>34.523703703703703</v>
      </c>
      <c r="AM16" s="219"/>
      <c r="AN16" s="144">
        <v>22</v>
      </c>
      <c r="AO16" s="248">
        <v>1195.17229189567</v>
      </c>
      <c r="AP16" s="45">
        <f t="shared" si="16"/>
        <v>54.326013267984997</v>
      </c>
      <c r="AQ16" s="140">
        <v>38</v>
      </c>
      <c r="AR16" s="249">
        <v>1384.3287764785</v>
      </c>
      <c r="AS16" s="171">
        <f t="shared" si="17"/>
        <v>36.429704644171053</v>
      </c>
      <c r="AT16" s="219"/>
      <c r="AU16" s="144">
        <v>28.2</v>
      </c>
      <c r="AV16" s="32">
        <v>912.90591259128496</v>
      </c>
      <c r="AW16" s="45">
        <f t="shared" si="2"/>
        <v>32.372550091889536</v>
      </c>
      <c r="AX16" s="32">
        <v>47.4</v>
      </c>
      <c r="AY16" s="253">
        <v>1799.3674921874999</v>
      </c>
      <c r="AZ16" s="171">
        <f t="shared" si="18"/>
        <v>37.961339497626582</v>
      </c>
      <c r="BA16" s="219"/>
      <c r="BB16" s="144">
        <v>4</v>
      </c>
      <c r="BC16" s="167">
        <v>155.389857583051</v>
      </c>
      <c r="BD16" s="45">
        <f t="shared" si="3"/>
        <v>38.847464395762749</v>
      </c>
      <c r="BE16" s="44">
        <v>50.6</v>
      </c>
      <c r="BF16" s="167">
        <v>2582.98</v>
      </c>
      <c r="BG16" s="171">
        <f t="shared" si="19"/>
        <v>51.047035573122528</v>
      </c>
      <c r="BH16" s="219"/>
      <c r="BI16" s="44">
        <v>1930</v>
      </c>
      <c r="BJ16" s="248">
        <v>12191.516809709599</v>
      </c>
      <c r="BK16" s="202">
        <f t="shared" si="20"/>
        <v>6.3168480879324349</v>
      </c>
      <c r="BL16" s="219"/>
      <c r="BM16" s="144">
        <v>25</v>
      </c>
      <c r="BN16" s="44">
        <v>261.58999999999997</v>
      </c>
      <c r="BO16" s="261">
        <f t="shared" si="21"/>
        <v>10.4636</v>
      </c>
      <c r="BP16" s="144">
        <v>33</v>
      </c>
      <c r="BQ16" s="44">
        <v>391.07</v>
      </c>
      <c r="BR16" s="171">
        <f t="shared" si="22"/>
        <v>11.85060606060606</v>
      </c>
      <c r="BS16" s="144">
        <v>4</v>
      </c>
      <c r="BT16" s="44">
        <v>47.52</v>
      </c>
      <c r="BU16" s="171">
        <f t="shared" si="23"/>
        <v>11.88</v>
      </c>
      <c r="BV16" s="144">
        <v>41</v>
      </c>
      <c r="BW16" s="44">
        <v>521.03</v>
      </c>
      <c r="BX16" s="171">
        <f t="shared" si="24"/>
        <v>12.708048780487804</v>
      </c>
      <c r="BY16" s="263">
        <v>12</v>
      </c>
      <c r="BZ16" s="256">
        <v>146.38</v>
      </c>
      <c r="CA16" s="171">
        <f t="shared" si="25"/>
        <v>12.198333333333332</v>
      </c>
      <c r="CB16" s="32">
        <v>17</v>
      </c>
      <c r="CC16" s="44">
        <v>207.22</v>
      </c>
      <c r="CD16" s="171">
        <f t="shared" si="26"/>
        <v>12.189411764705882</v>
      </c>
      <c r="CE16" s="219"/>
      <c r="CF16" s="32">
        <v>5318.34</v>
      </c>
      <c r="CG16" s="32">
        <v>4597</v>
      </c>
      <c r="CH16" s="208">
        <f t="shared" si="27"/>
        <v>86.436745300225255</v>
      </c>
      <c r="CI16" s="264">
        <v>1.6</v>
      </c>
      <c r="CJ16" s="265">
        <v>20</v>
      </c>
      <c r="CK16" s="208">
        <f t="shared" si="28"/>
        <v>12.5</v>
      </c>
      <c r="CL16" s="32">
        <v>9</v>
      </c>
      <c r="CM16" s="44">
        <v>70.86</v>
      </c>
      <c r="CN16" s="45">
        <f t="shared" si="29"/>
        <v>7.8733333333333331</v>
      </c>
      <c r="CO16" s="44">
        <v>15.13</v>
      </c>
      <c r="CP16" s="171">
        <v>1.4273584905660399</v>
      </c>
      <c r="CQ16" s="219"/>
      <c r="CR16" s="220"/>
      <c r="CS16" s="221"/>
      <c r="CT16" s="268" t="e">
        <f t="shared" si="30"/>
        <v>#DIV/0!</v>
      </c>
      <c r="CU16" s="44"/>
      <c r="CV16" s="179"/>
      <c r="CW16" s="45" t="e">
        <f t="shared" si="31"/>
        <v>#DIV/0!</v>
      </c>
      <c r="CX16" s="44"/>
      <c r="CY16" s="171" t="e">
        <f t="shared" si="4"/>
        <v>#DIV/0!</v>
      </c>
      <c r="CZ16" s="219"/>
      <c r="DA16" s="144">
        <v>96</v>
      </c>
      <c r="DB16" s="44">
        <v>7906.54</v>
      </c>
      <c r="DC16" s="45">
        <f t="shared" si="5"/>
        <v>82.359791666666666</v>
      </c>
      <c r="DD16" s="32">
        <v>2.4</v>
      </c>
      <c r="DE16" s="44">
        <v>33.68</v>
      </c>
      <c r="DF16" s="45">
        <f t="shared" si="6"/>
        <v>14.033333333333333</v>
      </c>
      <c r="DG16" s="32">
        <v>52</v>
      </c>
      <c r="DH16" s="44">
        <v>489.35</v>
      </c>
      <c r="DI16" s="45">
        <f t="shared" si="32"/>
        <v>9.4105769230769241</v>
      </c>
      <c r="DJ16" s="44">
        <v>74.400000000000006</v>
      </c>
      <c r="DK16" s="171">
        <f t="shared" si="45"/>
        <v>1.3676470588235297</v>
      </c>
      <c r="DL16" s="271"/>
      <c r="DM16" s="144">
        <v>14596.68</v>
      </c>
      <c r="DN16" s="44">
        <v>3083.01</v>
      </c>
      <c r="DO16" s="45">
        <f t="shared" si="34"/>
        <v>21.121309777291824</v>
      </c>
      <c r="DP16" s="32">
        <v>23</v>
      </c>
      <c r="DQ16" s="44">
        <v>452.29</v>
      </c>
      <c r="DR16" s="45">
        <f t="shared" si="35"/>
        <v>19.664782608695653</v>
      </c>
      <c r="DS16" s="44">
        <v>68</v>
      </c>
      <c r="DT16" s="44">
        <v>745.65</v>
      </c>
      <c r="DU16" s="45">
        <f t="shared" si="36"/>
        <v>10.965441176470588</v>
      </c>
      <c r="DV16" s="44">
        <v>82</v>
      </c>
      <c r="DW16" s="171">
        <f t="shared" si="37"/>
        <v>0.90109890109890112</v>
      </c>
      <c r="DX16" s="219"/>
      <c r="DY16" s="144"/>
      <c r="DZ16" s="44"/>
      <c r="EA16" s="45" t="e">
        <f t="shared" si="38"/>
        <v>#DIV/0!</v>
      </c>
      <c r="EB16" s="44"/>
      <c r="EC16" s="44"/>
      <c r="ED16" s="45" t="e">
        <f t="shared" si="39"/>
        <v>#DIV/0!</v>
      </c>
      <c r="EE16" s="44"/>
      <c r="EF16" s="171" t="e">
        <f t="shared" si="44"/>
        <v>#DIV/0!</v>
      </c>
      <c r="EH16" s="144">
        <v>58</v>
      </c>
      <c r="EI16" s="44">
        <v>4200.93</v>
      </c>
      <c r="EJ16" s="45">
        <f t="shared" si="40"/>
        <v>72.429827586206898</v>
      </c>
      <c r="EK16" s="32">
        <v>3</v>
      </c>
      <c r="EL16" s="44">
        <v>45</v>
      </c>
      <c r="EM16" s="45">
        <f t="shared" si="41"/>
        <v>15</v>
      </c>
      <c r="EN16" s="44">
        <v>64</v>
      </c>
      <c r="EO16" s="44">
        <v>611.16</v>
      </c>
      <c r="EP16" s="45">
        <f t="shared" si="42"/>
        <v>9.5493749999999995</v>
      </c>
      <c r="EQ16" s="44">
        <v>111.83</v>
      </c>
      <c r="ER16" s="171">
        <f t="shared" si="43"/>
        <v>1.6691044776119404</v>
      </c>
    </row>
    <row r="17" spans="1:148" ht="13.95" customHeight="1">
      <c r="A17" s="12">
        <v>12</v>
      </c>
      <c r="B17" s="144">
        <v>636</v>
      </c>
      <c r="C17" s="167">
        <v>13254.93</v>
      </c>
      <c r="D17" s="45">
        <f t="shared" si="7"/>
        <v>20.841084905660377</v>
      </c>
      <c r="E17" s="44">
        <v>579</v>
      </c>
      <c r="F17" s="44"/>
      <c r="G17" s="171">
        <f t="shared" si="8"/>
        <v>0</v>
      </c>
      <c r="H17" s="219"/>
      <c r="I17" s="144">
        <v>68</v>
      </c>
      <c r="J17" s="167">
        <v>2471.4969451491902</v>
      </c>
      <c r="K17" s="45">
        <f t="shared" si="9"/>
        <v>36.345543311017501</v>
      </c>
      <c r="L17" s="240">
        <v>377.8</v>
      </c>
      <c r="M17" s="167">
        <v>8773.7887987334707</v>
      </c>
      <c r="N17" s="45">
        <f t="shared" si="10"/>
        <v>23.223368974943014</v>
      </c>
      <c r="O17" s="44"/>
      <c r="P17" s="171">
        <f t="shared" si="11"/>
        <v>0</v>
      </c>
      <c r="Q17" s="219"/>
      <c r="R17" s="144">
        <v>54.6</v>
      </c>
      <c r="S17" s="44">
        <v>2656.57</v>
      </c>
      <c r="T17" s="45">
        <f t="shared" si="12"/>
        <v>48.655128205128207</v>
      </c>
      <c r="U17" s="219"/>
      <c r="V17" s="44">
        <v>204</v>
      </c>
      <c r="W17" s="44">
        <v>2192.13</v>
      </c>
      <c r="X17" s="45">
        <f t="shared" si="13"/>
        <v>10.745735294117647</v>
      </c>
      <c r="Y17" s="219"/>
      <c r="Z17" s="44">
        <v>14</v>
      </c>
      <c r="AA17" s="44">
        <v>323.19</v>
      </c>
      <c r="AB17" s="171">
        <f t="shared" si="14"/>
        <v>23.085000000000001</v>
      </c>
      <c r="AC17" s="219"/>
      <c r="AD17" s="144">
        <v>812</v>
      </c>
      <c r="AE17" s="44">
        <v>320.5</v>
      </c>
      <c r="AF17" s="141">
        <f t="shared" si="15"/>
        <v>39.470443349753694</v>
      </c>
      <c r="AG17" s="44">
        <v>1484</v>
      </c>
      <c r="AH17" s="44">
        <v>451.71</v>
      </c>
      <c r="AI17" s="141">
        <f t="shared" si="0"/>
        <v>30.438679245283019</v>
      </c>
      <c r="AJ17" s="44">
        <v>1260</v>
      </c>
      <c r="AK17" s="44">
        <v>387.18</v>
      </c>
      <c r="AL17" s="148">
        <f t="shared" si="1"/>
        <v>30.728571428571428</v>
      </c>
      <c r="AM17" s="219"/>
      <c r="AN17" s="144">
        <v>23</v>
      </c>
      <c r="AO17" s="248">
        <v>1256.0008713740799</v>
      </c>
      <c r="AP17" s="45">
        <f t="shared" si="16"/>
        <v>54.608733538003477</v>
      </c>
      <c r="AQ17" s="140">
        <v>38</v>
      </c>
      <c r="AR17" s="249">
        <v>1337.77310007811</v>
      </c>
      <c r="AS17" s="171">
        <f t="shared" si="17"/>
        <v>35.204555265213422</v>
      </c>
      <c r="AT17" s="219"/>
      <c r="AU17" s="144">
        <v>32.200000000000003</v>
      </c>
      <c r="AV17" s="32">
        <v>954.46736493281901</v>
      </c>
      <c r="AW17" s="45">
        <f t="shared" si="2"/>
        <v>29.641843631454005</v>
      </c>
      <c r="AX17" s="32">
        <v>49.4</v>
      </c>
      <c r="AY17" s="253">
        <v>1785.58818188798</v>
      </c>
      <c r="AZ17" s="171">
        <f t="shared" si="18"/>
        <v>36.145509754817411</v>
      </c>
      <c r="BA17" s="219"/>
      <c r="BB17" s="144">
        <v>3.8</v>
      </c>
      <c r="BC17" s="167">
        <v>167.51903985472401</v>
      </c>
      <c r="BD17" s="45">
        <f t="shared" si="3"/>
        <v>44.083957856506323</v>
      </c>
      <c r="BE17" s="44">
        <v>54.8</v>
      </c>
      <c r="BF17" s="167">
        <v>2713.74</v>
      </c>
      <c r="BG17" s="171">
        <f t="shared" si="19"/>
        <v>49.520802919708025</v>
      </c>
      <c r="BH17" s="219"/>
      <c r="BI17" s="44">
        <v>1923</v>
      </c>
      <c r="BJ17" s="248">
        <v>12210.743863191899</v>
      </c>
      <c r="BK17" s="202">
        <f t="shared" si="20"/>
        <v>6.3498408024918875</v>
      </c>
      <c r="BL17" s="219"/>
      <c r="BM17" s="144">
        <v>28</v>
      </c>
      <c r="BN17" s="44">
        <v>318.14</v>
      </c>
      <c r="BO17" s="261">
        <f t="shared" si="21"/>
        <v>11.362142857142857</v>
      </c>
      <c r="BP17" s="144">
        <v>33</v>
      </c>
      <c r="BQ17" s="44">
        <v>397.43</v>
      </c>
      <c r="BR17" s="171">
        <f t="shared" si="22"/>
        <v>12.043333333333333</v>
      </c>
      <c r="BS17" s="144">
        <v>4</v>
      </c>
      <c r="BT17" s="44">
        <v>53.18</v>
      </c>
      <c r="BU17" s="171">
        <f t="shared" si="23"/>
        <v>13.295</v>
      </c>
      <c r="BV17" s="144">
        <v>40</v>
      </c>
      <c r="BW17" s="44">
        <v>497.47</v>
      </c>
      <c r="BX17" s="171">
        <f t="shared" si="24"/>
        <v>12.43675</v>
      </c>
      <c r="BY17" s="263">
        <v>10</v>
      </c>
      <c r="BZ17" s="256">
        <v>125.67</v>
      </c>
      <c r="CA17" s="171">
        <f t="shared" si="25"/>
        <v>12.567</v>
      </c>
      <c r="CB17" s="32">
        <v>16</v>
      </c>
      <c r="CC17" s="44">
        <v>196.71</v>
      </c>
      <c r="CD17" s="171">
        <f t="shared" si="26"/>
        <v>12.294375</v>
      </c>
      <c r="CE17" s="219"/>
      <c r="CF17" s="32">
        <v>5395.98</v>
      </c>
      <c r="CG17" s="32">
        <v>3755.54</v>
      </c>
      <c r="CH17" s="208">
        <f t="shared" si="27"/>
        <v>69.598849513897392</v>
      </c>
      <c r="CI17" s="264">
        <v>1.6</v>
      </c>
      <c r="CJ17" s="265">
        <v>20</v>
      </c>
      <c r="CK17" s="208"/>
      <c r="CL17" s="32">
        <v>9</v>
      </c>
      <c r="CM17" s="44">
        <v>71.430000000000007</v>
      </c>
      <c r="CN17" s="45">
        <f t="shared" si="29"/>
        <v>7.9366666666666674</v>
      </c>
      <c r="CO17" s="44">
        <v>19.329999999999998</v>
      </c>
      <c r="CP17" s="171">
        <v>1.8235849056603799</v>
      </c>
      <c r="CQ17" s="219"/>
      <c r="CR17" s="220"/>
      <c r="CS17" s="221"/>
      <c r="CT17" s="268" t="e">
        <f t="shared" si="30"/>
        <v>#DIV/0!</v>
      </c>
      <c r="CU17" s="44"/>
      <c r="CV17" s="179"/>
      <c r="CW17" s="45" t="e">
        <f t="shared" si="31"/>
        <v>#DIV/0!</v>
      </c>
      <c r="CX17" s="44"/>
      <c r="CY17" s="171" t="e">
        <f t="shared" si="4"/>
        <v>#DIV/0!</v>
      </c>
      <c r="CZ17" s="219"/>
      <c r="DA17" s="144">
        <v>96</v>
      </c>
      <c r="DB17" s="44">
        <v>1439.02</v>
      </c>
      <c r="DC17" s="45">
        <f t="shared" si="5"/>
        <v>14.989791666666667</v>
      </c>
      <c r="DD17" s="32">
        <v>2.8</v>
      </c>
      <c r="DE17" s="44">
        <v>27.96</v>
      </c>
      <c r="DF17" s="45">
        <f t="shared" si="6"/>
        <v>9.9857142857142858</v>
      </c>
      <c r="DG17" s="32">
        <v>52</v>
      </c>
      <c r="DH17" s="44">
        <v>475.9</v>
      </c>
      <c r="DI17" s="45">
        <f t="shared" si="32"/>
        <v>9.1519230769230759</v>
      </c>
      <c r="DJ17" s="44">
        <v>66.900000000000006</v>
      </c>
      <c r="DK17" s="171">
        <f t="shared" si="45"/>
        <v>1.2208029197080295</v>
      </c>
      <c r="DL17" s="271"/>
      <c r="DM17" s="144">
        <v>15295.44</v>
      </c>
      <c r="DN17" s="44">
        <v>3768.16</v>
      </c>
      <c r="DO17" s="45">
        <f t="shared" si="34"/>
        <v>24.635839178212589</v>
      </c>
      <c r="DP17" s="32">
        <v>27</v>
      </c>
      <c r="DQ17" s="44">
        <v>583.25</v>
      </c>
      <c r="DR17" s="45">
        <f t="shared" si="35"/>
        <v>21.601851851851851</v>
      </c>
      <c r="DS17" s="44">
        <v>70</v>
      </c>
      <c r="DT17" s="44">
        <v>720.27</v>
      </c>
      <c r="DU17" s="45">
        <f t="shared" si="36"/>
        <v>10.289571428571428</v>
      </c>
      <c r="DV17" s="44">
        <v>71.75</v>
      </c>
      <c r="DW17" s="171">
        <f t="shared" si="37"/>
        <v>0.73969072164948457</v>
      </c>
      <c r="DX17" s="219"/>
      <c r="DY17" s="144"/>
      <c r="DZ17" s="44"/>
      <c r="EA17" s="45" t="e">
        <f t="shared" si="38"/>
        <v>#DIV/0!</v>
      </c>
      <c r="EB17" s="44"/>
      <c r="EC17" s="44"/>
      <c r="ED17" s="45" t="e">
        <f t="shared" si="39"/>
        <v>#DIV/0!</v>
      </c>
      <c r="EE17" s="44"/>
      <c r="EF17" s="171" t="e">
        <f t="shared" si="44"/>
        <v>#DIV/0!</v>
      </c>
      <c r="EH17" s="144">
        <v>58</v>
      </c>
      <c r="EI17" s="44">
        <v>3169.02</v>
      </c>
      <c r="EJ17" s="45">
        <f t="shared" si="40"/>
        <v>54.638275862068966</v>
      </c>
      <c r="EK17" s="32">
        <v>2</v>
      </c>
      <c r="EL17" s="44">
        <v>30</v>
      </c>
      <c r="EM17" s="45">
        <f t="shared" si="41"/>
        <v>15</v>
      </c>
      <c r="EN17" s="44">
        <v>65</v>
      </c>
      <c r="EO17" s="44">
        <v>584.19000000000005</v>
      </c>
      <c r="EP17" s="45">
        <f t="shared" si="42"/>
        <v>8.9875384615384633</v>
      </c>
      <c r="EQ17" s="44">
        <v>111.83</v>
      </c>
      <c r="ER17" s="171">
        <f t="shared" si="43"/>
        <v>1.6691044776119404</v>
      </c>
    </row>
    <row r="18" spans="1:148" ht="13.95" customHeight="1">
      <c r="A18" s="12">
        <v>13</v>
      </c>
      <c r="B18" s="144">
        <v>634.4</v>
      </c>
      <c r="C18" s="235">
        <v>13272.58</v>
      </c>
      <c r="D18" s="45">
        <f t="shared" si="7"/>
        <v>20.921469104665828</v>
      </c>
      <c r="E18" s="44">
        <v>579</v>
      </c>
      <c r="F18" s="44"/>
      <c r="G18" s="171">
        <f t="shared" si="8"/>
        <v>0</v>
      </c>
      <c r="H18" s="219"/>
      <c r="I18" s="144">
        <v>65.599999999999994</v>
      </c>
      <c r="J18" s="167">
        <v>2467.2094221092202</v>
      </c>
      <c r="K18" s="45">
        <f t="shared" si="9"/>
        <v>37.609899727274701</v>
      </c>
      <c r="L18" s="240">
        <v>382</v>
      </c>
      <c r="M18" s="167">
        <v>8714.1763341886508</v>
      </c>
      <c r="N18" s="45">
        <f t="shared" si="10"/>
        <v>22.811979932431022</v>
      </c>
      <c r="O18" s="167">
        <v>90.704782812004296</v>
      </c>
      <c r="P18" s="171">
        <f t="shared" si="11"/>
        <v>0.20264696785523748</v>
      </c>
      <c r="Q18" s="219"/>
      <c r="R18" s="144">
        <v>52</v>
      </c>
      <c r="S18" s="44">
        <v>3144.09</v>
      </c>
      <c r="T18" s="45">
        <f t="shared" si="12"/>
        <v>60.463269230769235</v>
      </c>
      <c r="U18" s="219"/>
      <c r="V18" s="44">
        <v>204</v>
      </c>
      <c r="W18" s="44">
        <v>2067.94</v>
      </c>
      <c r="X18" s="45">
        <f t="shared" si="13"/>
        <v>10.136960784313725</v>
      </c>
      <c r="Y18" s="219"/>
      <c r="Z18" s="44">
        <v>14</v>
      </c>
      <c r="AA18" s="44">
        <v>538.96</v>
      </c>
      <c r="AB18" s="171">
        <f t="shared" si="14"/>
        <v>38.497142857142862</v>
      </c>
      <c r="AC18" s="219"/>
      <c r="AD18" s="144">
        <v>812</v>
      </c>
      <c r="AE18" s="44">
        <v>316.2</v>
      </c>
      <c r="AF18" s="141">
        <f t="shared" si="15"/>
        <v>38.940886699507388</v>
      </c>
      <c r="AG18" s="44">
        <v>1484</v>
      </c>
      <c r="AH18" s="44">
        <v>465.3</v>
      </c>
      <c r="AI18" s="141">
        <f t="shared" si="0"/>
        <v>31.354447439353102</v>
      </c>
      <c r="AJ18" s="44">
        <v>1350</v>
      </c>
      <c r="AK18" s="44">
        <v>413.17</v>
      </c>
      <c r="AL18" s="148">
        <f t="shared" si="1"/>
        <v>30.605185185185185</v>
      </c>
      <c r="AM18" s="219"/>
      <c r="AN18" s="144">
        <v>32.200000000000003</v>
      </c>
      <c r="AO18" s="248">
        <v>1167.95151623227</v>
      </c>
      <c r="AP18" s="45">
        <f t="shared" si="16"/>
        <v>36.271786218393473</v>
      </c>
      <c r="AQ18" s="140">
        <v>38</v>
      </c>
      <c r="AR18" s="249">
        <v>1487.9405407760901</v>
      </c>
      <c r="AS18" s="171">
        <f t="shared" si="17"/>
        <v>39.156330020423425</v>
      </c>
      <c r="AT18" s="219"/>
      <c r="AU18" s="144">
        <v>19.399999999999999</v>
      </c>
      <c r="AV18" s="32">
        <v>868.79774674439398</v>
      </c>
      <c r="AW18" s="45">
        <f t="shared" si="2"/>
        <v>44.783389007442992</v>
      </c>
      <c r="AX18" s="32">
        <v>46</v>
      </c>
      <c r="AY18" s="253">
        <v>2021.2058877188199</v>
      </c>
      <c r="AZ18" s="171">
        <f t="shared" si="18"/>
        <v>43.939258428669994</v>
      </c>
      <c r="BA18" s="219"/>
      <c r="BB18" s="144">
        <v>4</v>
      </c>
      <c r="BC18" s="44">
        <v>187.28313638655399</v>
      </c>
      <c r="BD18" s="45">
        <f t="shared" si="3"/>
        <v>46.820784096638498</v>
      </c>
      <c r="BE18" s="44">
        <v>65.2</v>
      </c>
      <c r="BF18" s="167">
        <v>2572.81</v>
      </c>
      <c r="BG18" s="171">
        <f t="shared" si="19"/>
        <v>39.460276073619632</v>
      </c>
      <c r="BH18" s="219"/>
      <c r="BI18" s="44">
        <v>1929</v>
      </c>
      <c r="BJ18" s="248">
        <v>12928.9588359769</v>
      </c>
      <c r="BK18" s="202">
        <f t="shared" si="20"/>
        <v>6.7024151560274241</v>
      </c>
      <c r="BL18" s="219"/>
      <c r="BM18" s="144">
        <v>30</v>
      </c>
      <c r="BN18" s="44">
        <v>368.65</v>
      </c>
      <c r="BO18" s="261">
        <f t="shared" si="21"/>
        <v>12.288333333333332</v>
      </c>
      <c r="BP18" s="144">
        <v>33</v>
      </c>
      <c r="BQ18" s="44">
        <v>410.19</v>
      </c>
      <c r="BR18" s="171">
        <f t="shared" si="22"/>
        <v>12.43</v>
      </c>
      <c r="BS18" s="144">
        <v>4</v>
      </c>
      <c r="BT18" s="44">
        <v>47.5</v>
      </c>
      <c r="BU18" s="171">
        <f t="shared" si="23"/>
        <v>11.875</v>
      </c>
      <c r="BV18" s="144">
        <v>37</v>
      </c>
      <c r="BW18" s="44">
        <v>476.91</v>
      </c>
      <c r="BX18" s="171">
        <f t="shared" si="24"/>
        <v>12.889459459459459</v>
      </c>
      <c r="BY18" s="263">
        <v>12</v>
      </c>
      <c r="BZ18" s="256">
        <v>150.54</v>
      </c>
      <c r="CA18" s="171">
        <f t="shared" si="25"/>
        <v>12.545</v>
      </c>
      <c r="CB18" s="32">
        <v>18</v>
      </c>
      <c r="CC18" s="44">
        <v>224.36</v>
      </c>
      <c r="CD18" s="171">
        <f t="shared" si="26"/>
        <v>12.464444444444446</v>
      </c>
      <c r="CE18" s="219"/>
      <c r="CF18" s="32">
        <v>6250.02</v>
      </c>
      <c r="CG18" s="32">
        <v>4008.15</v>
      </c>
      <c r="CH18" s="208">
        <f t="shared" si="27"/>
        <v>64.130194783376695</v>
      </c>
      <c r="CI18" s="264">
        <v>1.6</v>
      </c>
      <c r="CJ18" s="265">
        <v>20</v>
      </c>
      <c r="CK18" s="208">
        <f t="shared" si="28"/>
        <v>12.5</v>
      </c>
      <c r="CL18" s="32">
        <v>9</v>
      </c>
      <c r="CM18" s="44">
        <v>66.209999999999994</v>
      </c>
      <c r="CN18" s="45">
        <f t="shared" si="29"/>
        <v>7.3566666666666656</v>
      </c>
      <c r="CO18" s="44">
        <v>15.13</v>
      </c>
      <c r="CP18" s="171">
        <v>1.4273584905660399</v>
      </c>
      <c r="CQ18" s="219"/>
      <c r="CR18" s="220"/>
      <c r="CS18" s="221"/>
      <c r="CT18" s="268" t="e">
        <f t="shared" si="30"/>
        <v>#DIV/0!</v>
      </c>
      <c r="CU18" s="44"/>
      <c r="CV18" s="179"/>
      <c r="CW18" s="45" t="e">
        <f t="shared" si="31"/>
        <v>#DIV/0!</v>
      </c>
      <c r="CX18" s="44"/>
      <c r="CY18" s="171" t="e">
        <f t="shared" si="4"/>
        <v>#DIV/0!</v>
      </c>
      <c r="CZ18" s="219"/>
      <c r="DA18" s="144">
        <v>96</v>
      </c>
      <c r="DB18" s="44">
        <v>1912.3</v>
      </c>
      <c r="DC18" s="45">
        <f t="shared" si="5"/>
        <v>19.919791666666665</v>
      </c>
      <c r="DD18" s="32">
        <v>2.4</v>
      </c>
      <c r="DE18" s="44">
        <v>38.46</v>
      </c>
      <c r="DF18" s="45">
        <f t="shared" si="6"/>
        <v>16.025000000000002</v>
      </c>
      <c r="DG18" s="32">
        <v>53.6</v>
      </c>
      <c r="DH18" s="44">
        <v>500.95</v>
      </c>
      <c r="DI18" s="45">
        <f t="shared" si="32"/>
        <v>9.3460820895522385</v>
      </c>
      <c r="DJ18" s="44">
        <v>78.400000000000006</v>
      </c>
      <c r="DK18" s="171">
        <f t="shared" si="45"/>
        <v>1.4000000000000001</v>
      </c>
      <c r="DL18" s="271"/>
      <c r="DM18" s="144">
        <v>15972.2</v>
      </c>
      <c r="DN18" s="44">
        <v>4636.26</v>
      </c>
      <c r="DO18" s="45">
        <f t="shared" si="34"/>
        <v>29.027059515908892</v>
      </c>
      <c r="DP18" s="32">
        <v>33</v>
      </c>
      <c r="DQ18" s="44">
        <v>518.21</v>
      </c>
      <c r="DR18" s="45">
        <f t="shared" si="35"/>
        <v>15.703333333333335</v>
      </c>
      <c r="DS18" s="44">
        <v>70</v>
      </c>
      <c r="DT18" s="44">
        <v>695.4</v>
      </c>
      <c r="DU18" s="45">
        <f t="shared" si="36"/>
        <v>9.9342857142857142</v>
      </c>
      <c r="DV18" s="44">
        <v>76.34</v>
      </c>
      <c r="DW18" s="171">
        <f t="shared" si="37"/>
        <v>0.74116504854368936</v>
      </c>
      <c r="DX18" s="219"/>
      <c r="DY18" s="144"/>
      <c r="DZ18" s="44"/>
      <c r="EA18" s="45" t="e">
        <f t="shared" si="38"/>
        <v>#DIV/0!</v>
      </c>
      <c r="EB18" s="44"/>
      <c r="EC18" s="44"/>
      <c r="ED18" s="45" t="e">
        <f t="shared" si="39"/>
        <v>#DIV/0!</v>
      </c>
      <c r="EE18" s="44"/>
      <c r="EF18" s="171" t="e">
        <f t="shared" si="44"/>
        <v>#DIV/0!</v>
      </c>
      <c r="EH18" s="144">
        <v>58</v>
      </c>
      <c r="EI18" s="44">
        <v>3323.93</v>
      </c>
      <c r="EJ18" s="45">
        <f t="shared" si="40"/>
        <v>57.309137931034478</v>
      </c>
      <c r="EK18" s="32">
        <v>2</v>
      </c>
      <c r="EL18" s="44">
        <v>30</v>
      </c>
      <c r="EM18" s="45">
        <f t="shared" si="41"/>
        <v>15</v>
      </c>
      <c r="EN18" s="44">
        <v>65</v>
      </c>
      <c r="EO18" s="44">
        <v>623.37</v>
      </c>
      <c r="EP18" s="45">
        <f t="shared" si="42"/>
        <v>9.5903076923076931</v>
      </c>
      <c r="EQ18" s="44">
        <v>124.34</v>
      </c>
      <c r="ER18" s="171">
        <f t="shared" si="43"/>
        <v>1.855820895522388</v>
      </c>
    </row>
    <row r="19" spans="1:148" ht="13.95" customHeight="1">
      <c r="A19" s="12">
        <v>14</v>
      </c>
      <c r="B19" s="144">
        <v>638.4</v>
      </c>
      <c r="C19" s="235">
        <v>13629.44</v>
      </c>
      <c r="D19" s="45">
        <f t="shared" si="7"/>
        <v>21.34937343358396</v>
      </c>
      <c r="E19" s="44">
        <v>583</v>
      </c>
      <c r="F19" s="44">
        <v>4667.83</v>
      </c>
      <c r="G19" s="171">
        <f t="shared" si="8"/>
        <v>8.0065694682675819</v>
      </c>
      <c r="H19" s="219"/>
      <c r="I19" s="144">
        <v>63</v>
      </c>
      <c r="J19" s="167">
        <v>2436.7218933601598</v>
      </c>
      <c r="K19" s="45">
        <f t="shared" si="9"/>
        <v>38.678125291431108</v>
      </c>
      <c r="L19" s="44">
        <v>379.8</v>
      </c>
      <c r="M19" s="167">
        <v>8760.0882029440909</v>
      </c>
      <c r="N19" s="45">
        <f t="shared" si="10"/>
        <v>23.065003167309349</v>
      </c>
      <c r="O19" s="241">
        <v>54.595404185722401</v>
      </c>
      <c r="P19" s="171">
        <f t="shared" si="11"/>
        <v>0.12329585407796387</v>
      </c>
      <c r="Q19" s="219"/>
      <c r="R19" s="144">
        <v>52.4</v>
      </c>
      <c r="S19" s="44">
        <v>3897.73</v>
      </c>
      <c r="T19" s="45">
        <f t="shared" si="12"/>
        <v>74.384160305343514</v>
      </c>
      <c r="U19" s="219"/>
      <c r="V19" s="44">
        <v>204</v>
      </c>
      <c r="W19" s="44">
        <v>2211.23</v>
      </c>
      <c r="X19" s="45">
        <f t="shared" si="13"/>
        <v>10.83936274509804</v>
      </c>
      <c r="Y19" s="219"/>
      <c r="Z19" s="44">
        <v>13</v>
      </c>
      <c r="AA19" s="44">
        <v>200.31</v>
      </c>
      <c r="AB19" s="171">
        <f t="shared" si="14"/>
        <v>15.408461538461539</v>
      </c>
      <c r="AC19" s="219"/>
      <c r="AD19" s="144">
        <v>812</v>
      </c>
      <c r="AE19" s="44">
        <v>326.47000000000003</v>
      </c>
      <c r="AF19" s="141">
        <f t="shared" si="15"/>
        <v>40.205665024630541</v>
      </c>
      <c r="AG19" s="44">
        <v>1696</v>
      </c>
      <c r="AH19" s="44">
        <v>506.67</v>
      </c>
      <c r="AI19" s="141">
        <f t="shared" si="0"/>
        <v>29.87441037735849</v>
      </c>
      <c r="AJ19" s="44">
        <v>1440</v>
      </c>
      <c r="AK19" s="44">
        <v>472.64</v>
      </c>
      <c r="AL19" s="148">
        <f t="shared" si="1"/>
        <v>32.822222222222223</v>
      </c>
      <c r="AM19" s="219"/>
      <c r="AN19" s="144">
        <v>33.200000000000003</v>
      </c>
      <c r="AO19" s="248">
        <v>1214.2079147515999</v>
      </c>
      <c r="AP19" s="45">
        <f t="shared" si="16"/>
        <v>36.572527552759027</v>
      </c>
      <c r="AQ19" s="140">
        <v>41</v>
      </c>
      <c r="AR19" s="249">
        <v>1566.23107977052</v>
      </c>
      <c r="AS19" s="171">
        <f t="shared" si="17"/>
        <v>38.200758043183413</v>
      </c>
      <c r="AT19" s="219"/>
      <c r="AU19" s="144">
        <v>23.2</v>
      </c>
      <c r="AV19" s="32">
        <v>751.71685574202604</v>
      </c>
      <c r="AW19" s="45">
        <f t="shared" si="2"/>
        <v>32.401588609570091</v>
      </c>
      <c r="AX19" s="32">
        <v>55.4</v>
      </c>
      <c r="AY19" s="253">
        <v>1822.02921664526</v>
      </c>
      <c r="AZ19" s="171">
        <f t="shared" si="18"/>
        <v>32.888614018867507</v>
      </c>
      <c r="BA19" s="219"/>
      <c r="BB19" s="144">
        <v>4</v>
      </c>
      <c r="BC19" s="44">
        <v>206.12247572442999</v>
      </c>
      <c r="BD19" s="45">
        <f t="shared" si="3"/>
        <v>51.530618931107497</v>
      </c>
      <c r="BE19" s="44">
        <v>57.2</v>
      </c>
      <c r="BF19" s="167">
        <v>2543.77</v>
      </c>
      <c r="BG19" s="171">
        <f t="shared" si="19"/>
        <v>44.471503496503495</v>
      </c>
      <c r="BH19" s="219"/>
      <c r="BI19" s="44">
        <v>1935</v>
      </c>
      <c r="BJ19" s="256">
        <v>12080.165636632</v>
      </c>
      <c r="BK19" s="202">
        <f t="shared" si="20"/>
        <v>6.2429796571741605</v>
      </c>
      <c r="BL19" s="219"/>
      <c r="BM19" s="144">
        <v>26</v>
      </c>
      <c r="BN19" s="44">
        <v>283.62</v>
      </c>
      <c r="BO19" s="261">
        <f t="shared" si="21"/>
        <v>10.908461538461539</v>
      </c>
      <c r="BP19" s="144">
        <v>33</v>
      </c>
      <c r="BQ19" s="44">
        <v>411.68</v>
      </c>
      <c r="BR19" s="171">
        <f t="shared" si="22"/>
        <v>12.475151515151515</v>
      </c>
      <c r="BS19" s="144">
        <v>3</v>
      </c>
      <c r="BT19" s="44">
        <v>33.56</v>
      </c>
      <c r="BU19" s="171">
        <f t="shared" si="23"/>
        <v>11.186666666666667</v>
      </c>
      <c r="BV19" s="144">
        <v>34</v>
      </c>
      <c r="BW19" s="44">
        <v>404.15</v>
      </c>
      <c r="BX19" s="171">
        <f t="shared" si="24"/>
        <v>11.886764705882353</v>
      </c>
      <c r="BY19" s="263">
        <v>13</v>
      </c>
      <c r="BZ19" s="256">
        <v>168.49</v>
      </c>
      <c r="CA19" s="171">
        <f t="shared" si="25"/>
        <v>12.960769230769232</v>
      </c>
      <c r="CB19" s="32">
        <v>17</v>
      </c>
      <c r="CC19" s="44">
        <v>206.38</v>
      </c>
      <c r="CD19" s="171">
        <f t="shared" si="26"/>
        <v>12.14</v>
      </c>
      <c r="CE19" s="219"/>
      <c r="CF19" s="32">
        <v>4464.3</v>
      </c>
      <c r="CG19" s="32">
        <v>3610.22</v>
      </c>
      <c r="CH19" s="208">
        <f t="shared" si="27"/>
        <v>80.868669220258482</v>
      </c>
      <c r="CI19" s="264">
        <v>1.6</v>
      </c>
      <c r="CJ19" s="265">
        <v>20</v>
      </c>
      <c r="CK19" s="208">
        <f t="shared" si="28"/>
        <v>12.5</v>
      </c>
      <c r="CL19" s="32">
        <v>9</v>
      </c>
      <c r="CM19" s="44">
        <v>72.430000000000007</v>
      </c>
      <c r="CN19" s="45">
        <f t="shared" si="29"/>
        <v>8.0477777777777781</v>
      </c>
      <c r="CO19" s="44">
        <v>15.13</v>
      </c>
      <c r="CP19" s="171">
        <v>1.4273584905660399</v>
      </c>
      <c r="CQ19" s="219"/>
      <c r="CR19" s="220"/>
      <c r="CS19" s="221"/>
      <c r="CT19" s="268" t="e">
        <f t="shared" si="30"/>
        <v>#DIV/0!</v>
      </c>
      <c r="CU19" s="44"/>
      <c r="CV19" s="179"/>
      <c r="CW19" s="45" t="e">
        <f t="shared" si="31"/>
        <v>#DIV/0!</v>
      </c>
      <c r="CX19" s="44"/>
      <c r="CY19" s="171" t="e">
        <f t="shared" si="4"/>
        <v>#DIV/0!</v>
      </c>
      <c r="CZ19" s="219"/>
      <c r="DA19" s="144">
        <v>96</v>
      </c>
      <c r="DB19" s="44">
        <v>3525.51</v>
      </c>
      <c r="DC19" s="45">
        <f t="shared" si="5"/>
        <v>36.724062500000002</v>
      </c>
      <c r="DD19" s="32">
        <v>2.4</v>
      </c>
      <c r="DE19" s="44">
        <v>39.21</v>
      </c>
      <c r="DF19" s="45">
        <f t="shared" si="6"/>
        <v>16.337500000000002</v>
      </c>
      <c r="DG19" s="32">
        <v>52.6</v>
      </c>
      <c r="DH19" s="44">
        <v>485.69</v>
      </c>
      <c r="DI19" s="45">
        <f t="shared" si="32"/>
        <v>9.2336501901140675</v>
      </c>
      <c r="DJ19" s="44">
        <v>78.400000000000006</v>
      </c>
      <c r="DK19" s="171">
        <f t="shared" si="45"/>
        <v>1.4254545454545455</v>
      </c>
      <c r="DL19" s="271"/>
      <c r="DM19" s="144">
        <v>13781.46</v>
      </c>
      <c r="DN19" s="44">
        <v>6631</v>
      </c>
      <c r="DO19" s="45">
        <f t="shared" si="34"/>
        <v>48.11536658670417</v>
      </c>
      <c r="DP19" s="32">
        <v>33</v>
      </c>
      <c r="DQ19" s="44">
        <v>866.79</v>
      </c>
      <c r="DR19" s="45">
        <f t="shared" si="35"/>
        <v>26.266363636363636</v>
      </c>
      <c r="DS19" s="44">
        <v>70</v>
      </c>
      <c r="DT19" s="44">
        <v>733.24</v>
      </c>
      <c r="DU19" s="45">
        <f t="shared" si="36"/>
        <v>10.474857142857143</v>
      </c>
      <c r="DV19" s="44">
        <v>75.010000000000005</v>
      </c>
      <c r="DW19" s="171">
        <f t="shared" si="37"/>
        <v>0.72825242718446603</v>
      </c>
      <c r="DX19" s="219"/>
      <c r="DY19" s="144"/>
      <c r="DZ19" s="44"/>
      <c r="EA19" s="45" t="e">
        <f t="shared" si="38"/>
        <v>#DIV/0!</v>
      </c>
      <c r="EB19" s="44"/>
      <c r="EC19" s="44"/>
      <c r="ED19" s="45" t="e">
        <f t="shared" si="39"/>
        <v>#DIV/0!</v>
      </c>
      <c r="EE19" s="44"/>
      <c r="EF19" s="171" t="e">
        <f t="shared" si="44"/>
        <v>#DIV/0!</v>
      </c>
      <c r="EH19" s="144">
        <v>58</v>
      </c>
      <c r="EI19" s="44">
        <v>3040.1</v>
      </c>
      <c r="EJ19" s="45">
        <f t="shared" si="40"/>
        <v>52.415517241379305</v>
      </c>
      <c r="EK19" s="32">
        <v>2</v>
      </c>
      <c r="EL19" s="44">
        <v>30</v>
      </c>
      <c r="EM19" s="45">
        <f t="shared" si="41"/>
        <v>15</v>
      </c>
      <c r="EN19" s="44">
        <v>65</v>
      </c>
      <c r="EO19" s="44">
        <v>537.46</v>
      </c>
      <c r="EP19" s="45">
        <f t="shared" si="42"/>
        <v>8.2686153846153854</v>
      </c>
      <c r="EQ19" s="44">
        <v>111.83</v>
      </c>
      <c r="ER19" s="171">
        <f t="shared" si="43"/>
        <v>1.6691044776119404</v>
      </c>
    </row>
    <row r="20" spans="1:148" ht="13.95" customHeight="1">
      <c r="A20" s="12">
        <v>15</v>
      </c>
      <c r="B20" s="144">
        <v>639.4</v>
      </c>
      <c r="C20" s="235">
        <v>13479.07</v>
      </c>
      <c r="D20" s="45">
        <f t="shared" si="7"/>
        <v>21.080810134501096</v>
      </c>
      <c r="E20" s="44">
        <v>584</v>
      </c>
      <c r="F20" s="44">
        <v>730.57</v>
      </c>
      <c r="G20" s="171">
        <f t="shared" si="8"/>
        <v>1.2509760273972603</v>
      </c>
      <c r="H20" s="219"/>
      <c r="I20" s="144">
        <v>63.8</v>
      </c>
      <c r="J20" s="167">
        <v>2453.8750038928501</v>
      </c>
      <c r="K20" s="45">
        <f t="shared" si="9"/>
        <v>38.461990656627748</v>
      </c>
      <c r="L20" s="44">
        <v>372.8</v>
      </c>
      <c r="M20" s="167">
        <v>8777.9579715596392</v>
      </c>
      <c r="N20" s="45">
        <f t="shared" si="10"/>
        <v>23.546024601823067</v>
      </c>
      <c r="O20" s="242">
        <v>27.994054444123801</v>
      </c>
      <c r="P20" s="171">
        <f t="shared" si="11"/>
        <v>6.4118310682830512E-2</v>
      </c>
      <c r="Q20" s="219"/>
      <c r="R20" s="144">
        <v>49.4</v>
      </c>
      <c r="S20" s="44">
        <v>2482.15</v>
      </c>
      <c r="T20" s="45">
        <f t="shared" si="12"/>
        <v>50.245951417004051</v>
      </c>
      <c r="U20" s="219"/>
      <c r="V20" s="44">
        <v>204</v>
      </c>
      <c r="W20" s="44">
        <v>2144.98</v>
      </c>
      <c r="X20" s="45">
        <f t="shared" si="13"/>
        <v>10.514607843137256</v>
      </c>
      <c r="Y20" s="219"/>
      <c r="Z20" s="44">
        <v>13</v>
      </c>
      <c r="AA20" s="44">
        <v>288.10000000000002</v>
      </c>
      <c r="AB20" s="171">
        <f t="shared" si="14"/>
        <v>22.161538461538463</v>
      </c>
      <c r="AC20" s="219"/>
      <c r="AD20" s="144">
        <v>812</v>
      </c>
      <c r="AE20" s="44">
        <v>333.13</v>
      </c>
      <c r="AF20" s="141">
        <f t="shared" si="15"/>
        <v>41.025862068965516</v>
      </c>
      <c r="AG20" s="44">
        <v>1696</v>
      </c>
      <c r="AH20" s="44">
        <v>478.78</v>
      </c>
      <c r="AI20" s="141">
        <f t="shared" si="0"/>
        <v>28.229952830188676</v>
      </c>
      <c r="AJ20" s="44">
        <v>1440</v>
      </c>
      <c r="AK20" s="44">
        <v>448.8</v>
      </c>
      <c r="AL20" s="148">
        <f t="shared" si="1"/>
        <v>31.166666666666664</v>
      </c>
      <c r="AM20" s="219"/>
      <c r="AN20" s="144">
        <v>32.4</v>
      </c>
      <c r="AO20" s="248">
        <v>1342.6680477017101</v>
      </c>
      <c r="AP20" s="45">
        <f t="shared" si="16"/>
        <v>41.440371842645376</v>
      </c>
      <c r="AQ20" s="140">
        <v>41</v>
      </c>
      <c r="AR20" s="249">
        <v>1276.334373399</v>
      </c>
      <c r="AS20" s="171">
        <f t="shared" si="17"/>
        <v>31.130106668268294</v>
      </c>
      <c r="AT20" s="219"/>
      <c r="AU20" s="144">
        <v>27</v>
      </c>
      <c r="AV20" s="32">
        <v>747.97603411089301</v>
      </c>
      <c r="AW20" s="45">
        <f t="shared" si="2"/>
        <v>27.702816078181222</v>
      </c>
      <c r="AX20" s="32">
        <v>42.2</v>
      </c>
      <c r="AY20" s="253">
        <v>1909.0700837469001</v>
      </c>
      <c r="AZ20" s="171">
        <f t="shared" si="18"/>
        <v>45.238627576940758</v>
      </c>
      <c r="BA20" s="219"/>
      <c r="BB20" s="144">
        <v>4</v>
      </c>
      <c r="BC20" s="44">
        <v>170.27446832394099</v>
      </c>
      <c r="BD20" s="45">
        <f t="shared" ref="BD20:BD36" si="46">+BC20/AU20</f>
        <v>6.3064617897755921</v>
      </c>
      <c r="BE20" s="44">
        <v>50.4</v>
      </c>
      <c r="BF20" s="167">
        <v>2489.13</v>
      </c>
      <c r="BG20" s="171">
        <f t="shared" si="19"/>
        <v>49.387500000000003</v>
      </c>
      <c r="BH20" s="219"/>
      <c r="BI20" s="44">
        <v>1931</v>
      </c>
      <c r="BJ20" s="248">
        <v>10487.110645155</v>
      </c>
      <c r="BK20" s="202">
        <f t="shared" si="20"/>
        <v>5.43092213627913</v>
      </c>
      <c r="BL20" s="219"/>
      <c r="BM20" s="144">
        <v>28</v>
      </c>
      <c r="BN20" s="44">
        <v>322.27999999999997</v>
      </c>
      <c r="BO20" s="261">
        <f t="shared" si="21"/>
        <v>11.51</v>
      </c>
      <c r="BP20" s="144">
        <v>33</v>
      </c>
      <c r="BQ20" s="44">
        <v>394.64</v>
      </c>
      <c r="BR20" s="171">
        <f t="shared" si="22"/>
        <v>11.958787878787879</v>
      </c>
      <c r="BS20" s="144">
        <v>3</v>
      </c>
      <c r="BT20" s="44">
        <v>40.6</v>
      </c>
      <c r="BU20" s="171">
        <f t="shared" si="23"/>
        <v>13.533333333333333</v>
      </c>
      <c r="BV20" s="144">
        <v>35</v>
      </c>
      <c r="BW20" s="44">
        <v>439</v>
      </c>
      <c r="BX20" s="171">
        <f t="shared" si="24"/>
        <v>12.542857142857143</v>
      </c>
      <c r="BY20" s="263">
        <v>11</v>
      </c>
      <c r="BZ20" s="256">
        <v>135.25</v>
      </c>
      <c r="CA20" s="171">
        <f t="shared" si="25"/>
        <v>12.295454545454545</v>
      </c>
      <c r="CB20" s="32">
        <v>18</v>
      </c>
      <c r="CC20" s="44">
        <v>232.39</v>
      </c>
      <c r="CD20" s="171">
        <f t="shared" si="26"/>
        <v>12.910555555555554</v>
      </c>
      <c r="CE20" s="219"/>
      <c r="CF20" s="32">
        <v>3610.26</v>
      </c>
      <c r="CG20" s="32">
        <v>2979.72</v>
      </c>
      <c r="CH20" s="208">
        <f t="shared" si="27"/>
        <v>82.534775888717149</v>
      </c>
      <c r="CI20" s="264">
        <v>1.6</v>
      </c>
      <c r="CJ20" s="265">
        <v>20</v>
      </c>
      <c r="CK20" s="208">
        <f t="shared" si="28"/>
        <v>12.5</v>
      </c>
      <c r="CL20" s="32">
        <v>9</v>
      </c>
      <c r="CM20" s="44">
        <v>77.38</v>
      </c>
      <c r="CN20" s="45">
        <f t="shared" si="29"/>
        <v>8.5977777777777771</v>
      </c>
      <c r="CO20" s="44">
        <v>23.12</v>
      </c>
      <c r="CP20" s="171">
        <v>2.1811320754716998</v>
      </c>
      <c r="CQ20" s="219"/>
      <c r="CR20" s="144"/>
      <c r="CS20" s="44"/>
      <c r="CT20" s="269" t="e">
        <f t="shared" si="30"/>
        <v>#DIV/0!</v>
      </c>
      <c r="CU20" s="44"/>
      <c r="CV20" s="179"/>
      <c r="CW20" s="45" t="e">
        <f t="shared" si="31"/>
        <v>#DIV/0!</v>
      </c>
      <c r="CX20" s="44"/>
      <c r="CY20" s="171" t="e">
        <f t="shared" si="4"/>
        <v>#DIV/0!</v>
      </c>
      <c r="CZ20" s="219"/>
      <c r="DA20" s="144">
        <v>96</v>
      </c>
      <c r="DB20" s="44">
        <v>2730.21</v>
      </c>
      <c r="DC20" s="45">
        <f t="shared" si="5"/>
        <v>28.439687500000002</v>
      </c>
      <c r="DD20" s="32">
        <v>1.2</v>
      </c>
      <c r="DE20" s="44">
        <v>20.46</v>
      </c>
      <c r="DF20" s="45">
        <f t="shared" si="6"/>
        <v>17.05</v>
      </c>
      <c r="DG20" s="32">
        <v>34</v>
      </c>
      <c r="DH20" s="44">
        <v>366.96</v>
      </c>
      <c r="DI20" s="45">
        <f t="shared" si="32"/>
        <v>10.792941176470588</v>
      </c>
      <c r="DJ20" s="44">
        <v>66.900000000000006</v>
      </c>
      <c r="DK20" s="171">
        <f t="shared" si="45"/>
        <v>1.9005681818181819</v>
      </c>
      <c r="DL20" s="271"/>
      <c r="DM20" s="144">
        <v>9743.82</v>
      </c>
      <c r="DN20" s="44">
        <v>5940</v>
      </c>
      <c r="DO20" s="45">
        <f t="shared" si="34"/>
        <v>60.961717273102337</v>
      </c>
      <c r="DP20" s="32">
        <v>25</v>
      </c>
      <c r="DQ20" s="44">
        <v>833.22</v>
      </c>
      <c r="DR20" s="45">
        <f t="shared" si="35"/>
        <v>33.328800000000001</v>
      </c>
      <c r="DS20" s="44">
        <v>70</v>
      </c>
      <c r="DT20" s="44">
        <v>635.92999999999995</v>
      </c>
      <c r="DU20" s="45">
        <f t="shared" si="36"/>
        <v>9.0847142857142842</v>
      </c>
      <c r="DV20" s="44">
        <v>75</v>
      </c>
      <c r="DW20" s="171">
        <f t="shared" si="37"/>
        <v>0.78947368421052633</v>
      </c>
      <c r="DX20" s="219"/>
      <c r="DY20" s="144"/>
      <c r="DZ20" s="44"/>
      <c r="EA20" s="45" t="e">
        <f t="shared" si="38"/>
        <v>#DIV/0!</v>
      </c>
      <c r="EB20" s="44"/>
      <c r="EC20" s="44"/>
      <c r="ED20" s="45" t="e">
        <f t="shared" si="39"/>
        <v>#DIV/0!</v>
      </c>
      <c r="EE20" s="44"/>
      <c r="EF20" s="171" t="e">
        <f t="shared" si="44"/>
        <v>#DIV/0!</v>
      </c>
      <c r="EH20" s="144">
        <v>58</v>
      </c>
      <c r="EI20" s="44">
        <v>3263.88</v>
      </c>
      <c r="EJ20" s="45">
        <f t="shared" si="40"/>
        <v>56.273793103448277</v>
      </c>
      <c r="EK20" s="32">
        <v>1</v>
      </c>
      <c r="EL20" s="44">
        <v>15</v>
      </c>
      <c r="EM20" s="45">
        <f t="shared" si="41"/>
        <v>15</v>
      </c>
      <c r="EN20" s="44">
        <v>66</v>
      </c>
      <c r="EO20" s="44">
        <v>640.77</v>
      </c>
      <c r="EP20" s="45">
        <f t="shared" si="42"/>
        <v>9.708636363636364</v>
      </c>
      <c r="EQ20" s="44">
        <v>128.43</v>
      </c>
      <c r="ER20" s="171">
        <f t="shared" si="43"/>
        <v>1.9168656716417911</v>
      </c>
    </row>
    <row r="21" spans="1:148" ht="13.95" customHeight="1">
      <c r="A21" s="12">
        <v>16</v>
      </c>
      <c r="B21" s="144">
        <v>579</v>
      </c>
      <c r="C21" s="235">
        <v>13027.79</v>
      </c>
      <c r="D21" s="45">
        <f t="shared" si="7"/>
        <v>22.50050086355786</v>
      </c>
      <c r="E21" s="44">
        <v>572</v>
      </c>
      <c r="F21" s="44"/>
      <c r="G21" s="171">
        <f t="shared" si="8"/>
        <v>0</v>
      </c>
      <c r="H21" s="219"/>
      <c r="I21" s="144">
        <v>44.8</v>
      </c>
      <c r="J21" s="167">
        <v>2450.17571675626</v>
      </c>
      <c r="K21" s="45">
        <f t="shared" si="9"/>
        <v>54.691422249023667</v>
      </c>
      <c r="L21" s="44">
        <v>371.8</v>
      </c>
      <c r="M21" s="167">
        <v>8752.2583811340792</v>
      </c>
      <c r="N21" s="45">
        <f t="shared" si="10"/>
        <v>23.540232332259492</v>
      </c>
      <c r="O21" s="44">
        <v>1291.58332481613</v>
      </c>
      <c r="P21" s="171">
        <f t="shared" si="11"/>
        <v>3.1002960269230195</v>
      </c>
      <c r="Q21" s="219"/>
      <c r="R21" s="144">
        <v>33.799999999999997</v>
      </c>
      <c r="S21" s="44">
        <v>1724.92</v>
      </c>
      <c r="T21" s="45">
        <f t="shared" si="12"/>
        <v>51.03313609467456</v>
      </c>
      <c r="U21" s="219"/>
      <c r="V21" s="44">
        <v>204</v>
      </c>
      <c r="W21" s="44">
        <v>2342.38</v>
      </c>
      <c r="X21" s="45">
        <f t="shared" si="13"/>
        <v>11.482254901960784</v>
      </c>
      <c r="Y21" s="219"/>
      <c r="Z21" s="44">
        <v>12</v>
      </c>
      <c r="AA21" s="44">
        <v>375.01</v>
      </c>
      <c r="AB21" s="171">
        <f t="shared" si="14"/>
        <v>31.250833333333333</v>
      </c>
      <c r="AC21" s="219"/>
      <c r="AD21" s="144">
        <v>928</v>
      </c>
      <c r="AE21" s="44">
        <v>328.7</v>
      </c>
      <c r="AF21" s="141">
        <f t="shared" si="15"/>
        <v>35.420258620689651</v>
      </c>
      <c r="AG21" s="44">
        <v>1590</v>
      </c>
      <c r="AH21" s="44">
        <v>441.46</v>
      </c>
      <c r="AI21" s="141">
        <f t="shared" si="0"/>
        <v>27.764779874213836</v>
      </c>
      <c r="AJ21" s="44">
        <v>1350</v>
      </c>
      <c r="AK21" s="44">
        <v>434.49</v>
      </c>
      <c r="AL21" s="148">
        <f t="shared" si="1"/>
        <v>32.184444444444445</v>
      </c>
      <c r="AM21" s="219"/>
      <c r="AN21" s="144">
        <v>27.8</v>
      </c>
      <c r="AO21" s="248">
        <v>1371.8129054306901</v>
      </c>
      <c r="AP21" s="45">
        <f t="shared" si="16"/>
        <v>49.345787965132736</v>
      </c>
      <c r="AQ21" s="140">
        <v>41</v>
      </c>
      <c r="AR21" s="249">
        <v>1425.5593918964501</v>
      </c>
      <c r="AS21" s="171">
        <f t="shared" si="17"/>
        <v>34.769741265767074</v>
      </c>
      <c r="AT21" s="219"/>
      <c r="AU21" s="144">
        <v>23.2</v>
      </c>
      <c r="AV21" s="32">
        <v>766.26904360975004</v>
      </c>
      <c r="AW21" s="45">
        <f t="shared" si="2"/>
        <v>33.028838086627161</v>
      </c>
      <c r="AX21" s="32">
        <v>42.6</v>
      </c>
      <c r="AY21" s="253">
        <v>1870.6825139344201</v>
      </c>
      <c r="AZ21" s="171">
        <f t="shared" si="18"/>
        <v>43.912735068883102</v>
      </c>
      <c r="BA21" s="219"/>
      <c r="BB21" s="144">
        <v>4</v>
      </c>
      <c r="BC21" s="44">
        <v>206.52342808498599</v>
      </c>
      <c r="BD21" s="45">
        <f t="shared" si="46"/>
        <v>8.901871900214914</v>
      </c>
      <c r="BE21" s="44">
        <v>50.4</v>
      </c>
      <c r="BF21" s="167">
        <v>2611.41</v>
      </c>
      <c r="BG21" s="171">
        <f t="shared" si="19"/>
        <v>51.813690476190473</v>
      </c>
      <c r="BH21" s="219"/>
      <c r="BI21" s="44">
        <v>1933</v>
      </c>
      <c r="BJ21" s="248">
        <v>13339.3554503573</v>
      </c>
      <c r="BK21" s="202">
        <f t="shared" si="20"/>
        <v>6.9008564150839629</v>
      </c>
      <c r="BL21" s="219"/>
      <c r="BM21" s="144">
        <v>33</v>
      </c>
      <c r="BN21" s="44">
        <v>404.15</v>
      </c>
      <c r="BO21" s="261">
        <f t="shared" si="21"/>
        <v>12.246969696969696</v>
      </c>
      <c r="BP21" s="144">
        <v>32</v>
      </c>
      <c r="BQ21" s="44">
        <v>405.32</v>
      </c>
      <c r="BR21" s="171">
        <f t="shared" si="22"/>
        <v>12.66625</v>
      </c>
      <c r="BS21" s="144">
        <v>2</v>
      </c>
      <c r="BT21" s="44">
        <v>27.65</v>
      </c>
      <c r="BU21" s="171">
        <f t="shared" si="23"/>
        <v>13.824999999999999</v>
      </c>
      <c r="BV21" s="144">
        <v>36</v>
      </c>
      <c r="BW21" s="44">
        <v>459.3</v>
      </c>
      <c r="BX21" s="171">
        <f t="shared" si="24"/>
        <v>12.758333333333333</v>
      </c>
      <c r="BY21" s="263">
        <v>11</v>
      </c>
      <c r="BZ21" s="256">
        <v>136.41</v>
      </c>
      <c r="CA21" s="171">
        <f t="shared" si="25"/>
        <v>12.40090909090909</v>
      </c>
      <c r="CB21" s="32">
        <v>20</v>
      </c>
      <c r="CC21" s="44">
        <v>254.24</v>
      </c>
      <c r="CD21" s="171">
        <f t="shared" si="26"/>
        <v>12.712</v>
      </c>
      <c r="CE21" s="219"/>
      <c r="CF21" s="32">
        <v>3454.98</v>
      </c>
      <c r="CG21" s="32">
        <v>2781.07</v>
      </c>
      <c r="CH21" s="208">
        <f t="shared" si="27"/>
        <v>80.494532529855462</v>
      </c>
      <c r="CI21" s="144">
        <v>0</v>
      </c>
      <c r="CJ21" s="207">
        <v>0</v>
      </c>
      <c r="CK21" s="208" t="e">
        <f t="shared" si="28"/>
        <v>#DIV/0!</v>
      </c>
      <c r="CL21" s="32">
        <v>5.6</v>
      </c>
      <c r="CM21" s="44">
        <v>32.44</v>
      </c>
      <c r="CN21" s="45">
        <f t="shared" si="29"/>
        <v>5.7928571428571427</v>
      </c>
      <c r="CO21" s="44">
        <v>7.75</v>
      </c>
      <c r="CP21" s="171">
        <v>1.3839285714285701</v>
      </c>
      <c r="CQ21" s="219"/>
      <c r="CR21" s="144"/>
      <c r="CS21" s="44"/>
      <c r="CT21" s="269" t="e">
        <f t="shared" si="30"/>
        <v>#DIV/0!</v>
      </c>
      <c r="CU21" s="44"/>
      <c r="CV21" s="179"/>
      <c r="CW21" s="45" t="e">
        <f t="shared" si="31"/>
        <v>#DIV/0!</v>
      </c>
      <c r="CX21" s="44"/>
      <c r="CY21" s="171" t="e">
        <f t="shared" si="4"/>
        <v>#DIV/0!</v>
      </c>
      <c r="CZ21" s="219"/>
      <c r="DA21" s="144">
        <v>43</v>
      </c>
      <c r="DB21" s="44">
        <v>2978.15</v>
      </c>
      <c r="DC21" s="45">
        <f t="shared" si="5"/>
        <v>69.259302325581402</v>
      </c>
      <c r="DD21" s="32">
        <v>0</v>
      </c>
      <c r="DE21" s="32"/>
      <c r="DF21" s="45" t="e">
        <f t="shared" si="6"/>
        <v>#DIV/0!</v>
      </c>
      <c r="DG21" s="32">
        <v>0</v>
      </c>
      <c r="DH21" s="44"/>
      <c r="DI21" s="45" t="e">
        <f t="shared" si="32"/>
        <v>#DIV/0!</v>
      </c>
      <c r="DJ21" s="44"/>
      <c r="DK21" s="171" t="e">
        <f t="shared" si="45"/>
        <v>#DIV/0!</v>
      </c>
      <c r="DL21" s="271"/>
      <c r="DM21" s="144">
        <v>7065.24</v>
      </c>
      <c r="DN21" s="44">
        <v>4464.5</v>
      </c>
      <c r="DO21" s="45">
        <f t="shared" si="34"/>
        <v>63.189643946985527</v>
      </c>
      <c r="DP21" s="32">
        <v>23</v>
      </c>
      <c r="DQ21" s="44">
        <v>860.98</v>
      </c>
      <c r="DR21" s="45">
        <f t="shared" si="35"/>
        <v>37.433913043478263</v>
      </c>
      <c r="DS21" s="44">
        <v>70</v>
      </c>
      <c r="DT21" s="44">
        <v>643.67999999999995</v>
      </c>
      <c r="DU21" s="45">
        <f t="shared" si="36"/>
        <v>9.19542857142857</v>
      </c>
      <c r="DV21" s="44">
        <v>79.97</v>
      </c>
      <c r="DW21" s="171">
        <f t="shared" si="37"/>
        <v>0.85989247311827954</v>
      </c>
      <c r="DX21" s="219"/>
      <c r="DY21" s="144"/>
      <c r="DZ21" s="44"/>
      <c r="EA21" s="45" t="e">
        <f t="shared" si="38"/>
        <v>#DIV/0!</v>
      </c>
      <c r="EB21" s="44"/>
      <c r="EC21" s="44"/>
      <c r="ED21" s="45" t="e">
        <f t="shared" si="39"/>
        <v>#DIV/0!</v>
      </c>
      <c r="EE21" s="44"/>
      <c r="EF21" s="171" t="e">
        <f t="shared" si="44"/>
        <v>#DIV/0!</v>
      </c>
      <c r="EH21" s="144">
        <v>40</v>
      </c>
      <c r="EI21" s="44">
        <v>2238.4899999999998</v>
      </c>
      <c r="EJ21" s="45">
        <f t="shared" si="40"/>
        <v>55.962249999999997</v>
      </c>
      <c r="EK21" s="32">
        <v>1</v>
      </c>
      <c r="EL21" s="44">
        <v>15</v>
      </c>
      <c r="EM21" s="45">
        <f t="shared" si="41"/>
        <v>15</v>
      </c>
      <c r="EN21" s="44">
        <v>66</v>
      </c>
      <c r="EO21" s="44">
        <v>620.6</v>
      </c>
      <c r="EP21" s="45">
        <f t="shared" si="42"/>
        <v>9.4030303030303042</v>
      </c>
      <c r="EQ21" s="44">
        <v>106.08</v>
      </c>
      <c r="ER21" s="171">
        <f t="shared" si="43"/>
        <v>1.5832835820895521</v>
      </c>
    </row>
    <row r="22" spans="1:148" ht="13.95" customHeight="1">
      <c r="A22" s="12">
        <v>17</v>
      </c>
      <c r="B22" s="144">
        <v>628.4</v>
      </c>
      <c r="C22" s="235">
        <v>13170.91</v>
      </c>
      <c r="D22" s="45">
        <f t="shared" si="7"/>
        <v>20.959436664544878</v>
      </c>
      <c r="E22" s="44">
        <v>573</v>
      </c>
      <c r="F22" s="44">
        <v>391.88</v>
      </c>
      <c r="G22" s="171">
        <f t="shared" si="8"/>
        <v>0.68390924956369981</v>
      </c>
      <c r="H22" s="219"/>
      <c r="I22" s="144">
        <v>45</v>
      </c>
      <c r="J22" s="167">
        <v>2450.05127559926</v>
      </c>
      <c r="K22" s="45">
        <f t="shared" si="9"/>
        <v>54.445583902205776</v>
      </c>
      <c r="L22" s="44">
        <v>376.6</v>
      </c>
      <c r="M22" s="167">
        <v>8794.9327481480595</v>
      </c>
      <c r="N22" s="45">
        <f t="shared" si="10"/>
        <v>23.353512342400581</v>
      </c>
      <c r="O22" s="44"/>
      <c r="P22" s="171">
        <f t="shared" si="11"/>
        <v>0</v>
      </c>
      <c r="Q22" s="219"/>
      <c r="R22" s="144">
        <v>35.799999999999997</v>
      </c>
      <c r="S22" s="44">
        <v>2545.6799999999998</v>
      </c>
      <c r="T22" s="45">
        <f t="shared" si="12"/>
        <v>71.108379888268161</v>
      </c>
      <c r="U22" s="219"/>
      <c r="V22" s="44">
        <v>204</v>
      </c>
      <c r="W22" s="44">
        <v>2160.61</v>
      </c>
      <c r="X22" s="45">
        <f t="shared" si="13"/>
        <v>10.591225490196079</v>
      </c>
      <c r="Y22" s="219"/>
      <c r="Z22" s="44">
        <v>13</v>
      </c>
      <c r="AA22" s="44">
        <v>334.49</v>
      </c>
      <c r="AB22" s="171">
        <f t="shared" si="14"/>
        <v>25.73</v>
      </c>
      <c r="AC22" s="219"/>
      <c r="AD22" s="144">
        <v>812</v>
      </c>
      <c r="AE22" s="44">
        <v>331.65</v>
      </c>
      <c r="AF22" s="141">
        <f t="shared" si="15"/>
        <v>40.843596059113295</v>
      </c>
      <c r="AG22" s="44">
        <v>1855</v>
      </c>
      <c r="AH22" s="44">
        <v>545.61</v>
      </c>
      <c r="AI22" s="141">
        <f t="shared" si="0"/>
        <v>29.412938005390838</v>
      </c>
      <c r="AJ22" s="44">
        <v>1350</v>
      </c>
      <c r="AK22" s="44">
        <v>439.11</v>
      </c>
      <c r="AL22" s="148">
        <f t="shared" si="1"/>
        <v>32.526666666666671</v>
      </c>
      <c r="AM22" s="219"/>
      <c r="AN22" s="144"/>
      <c r="AO22" s="250"/>
      <c r="AP22" s="45" t="e">
        <f t="shared" si="16"/>
        <v>#DIV/0!</v>
      </c>
      <c r="AQ22" s="140"/>
      <c r="AR22" s="249"/>
      <c r="AS22" s="171" t="e">
        <f t="shared" si="17"/>
        <v>#DIV/0!</v>
      </c>
      <c r="AT22" s="219"/>
      <c r="AU22" s="144">
        <v>18.600000000000001</v>
      </c>
      <c r="AV22" s="32">
        <v>610.00775418342505</v>
      </c>
      <c r="AW22" s="45">
        <f t="shared" si="2"/>
        <v>32.796115816313176</v>
      </c>
      <c r="AX22" s="32">
        <v>43.4</v>
      </c>
      <c r="AY22" s="253">
        <v>1480.30094292936</v>
      </c>
      <c r="AZ22" s="171">
        <f t="shared" si="18"/>
        <v>34.108316657358529</v>
      </c>
      <c r="BA22" s="219"/>
      <c r="BB22" s="144">
        <v>4</v>
      </c>
      <c r="BC22" s="44">
        <v>185.02380930219701</v>
      </c>
      <c r="BD22" s="45">
        <f>+BC22/BB22</f>
        <v>46.255952325549252</v>
      </c>
      <c r="BE22" s="44">
        <v>51</v>
      </c>
      <c r="BF22" s="167">
        <v>2227.6999999999998</v>
      </c>
      <c r="BG22" s="171">
        <f t="shared" si="19"/>
        <v>43.680392156862744</v>
      </c>
      <c r="BH22" s="219"/>
      <c r="BI22" s="44">
        <v>1939</v>
      </c>
      <c r="BJ22" s="248">
        <v>10308.0075367797</v>
      </c>
      <c r="BK22" s="202">
        <f t="shared" si="20"/>
        <v>5.3161462283546674</v>
      </c>
      <c r="BL22" s="219"/>
      <c r="BM22" s="144">
        <v>29</v>
      </c>
      <c r="BN22" s="44">
        <v>321.92</v>
      </c>
      <c r="BO22" s="261">
        <f t="shared" si="21"/>
        <v>11.100689655172415</v>
      </c>
      <c r="BP22" s="144">
        <v>29</v>
      </c>
      <c r="BQ22" s="44">
        <v>369.82</v>
      </c>
      <c r="BR22" s="171">
        <f t="shared" si="22"/>
        <v>12.752413793103448</v>
      </c>
      <c r="BS22" s="144">
        <v>1</v>
      </c>
      <c r="BT22" s="44">
        <v>13.15</v>
      </c>
      <c r="BU22" s="171">
        <f t="shared" si="23"/>
        <v>13.15</v>
      </c>
      <c r="BV22" s="144">
        <v>35</v>
      </c>
      <c r="BW22" s="44">
        <v>391.26</v>
      </c>
      <c r="BX22" s="171">
        <f t="shared" si="24"/>
        <v>11.178857142857142</v>
      </c>
      <c r="BY22" s="263">
        <v>10</v>
      </c>
      <c r="BZ22" s="256">
        <v>123.31</v>
      </c>
      <c r="CA22" s="171">
        <f t="shared" si="25"/>
        <v>12.331</v>
      </c>
      <c r="CB22" s="32">
        <v>18</v>
      </c>
      <c r="CC22" s="44">
        <v>238.95</v>
      </c>
      <c r="CD22" s="171">
        <f t="shared" si="26"/>
        <v>13.274999999999999</v>
      </c>
      <c r="CE22" s="219"/>
      <c r="CF22" s="32">
        <v>3882</v>
      </c>
      <c r="CG22" s="32">
        <v>2846.83</v>
      </c>
      <c r="CH22" s="208">
        <f t="shared" si="27"/>
        <v>73.334106130860377</v>
      </c>
      <c r="CI22" s="144">
        <v>1</v>
      </c>
      <c r="CJ22" s="32">
        <v>15</v>
      </c>
      <c r="CK22" s="208">
        <f t="shared" si="28"/>
        <v>15</v>
      </c>
      <c r="CL22" s="32">
        <v>6</v>
      </c>
      <c r="CM22" s="44">
        <v>61.63</v>
      </c>
      <c r="CN22" s="45">
        <f t="shared" si="29"/>
        <v>10.271666666666667</v>
      </c>
      <c r="CO22" s="44">
        <v>13.76</v>
      </c>
      <c r="CP22" s="171">
        <v>1.96571428571429</v>
      </c>
      <c r="CQ22" s="219"/>
      <c r="CR22" s="144"/>
      <c r="CS22" s="44"/>
      <c r="CT22" s="269" t="e">
        <f t="shared" si="30"/>
        <v>#DIV/0!</v>
      </c>
      <c r="CU22" s="44"/>
      <c r="CV22" s="179"/>
      <c r="CW22" s="45" t="e">
        <f t="shared" si="31"/>
        <v>#DIV/0!</v>
      </c>
      <c r="CX22" s="44"/>
      <c r="CY22" s="171" t="e">
        <f t="shared" si="4"/>
        <v>#DIV/0!</v>
      </c>
      <c r="CZ22" s="219"/>
      <c r="DA22" s="144">
        <v>43</v>
      </c>
      <c r="DB22" s="44">
        <v>3686.59</v>
      </c>
      <c r="DC22" s="45">
        <f t="shared" si="5"/>
        <v>85.734651162790698</v>
      </c>
      <c r="DD22" s="32">
        <v>2</v>
      </c>
      <c r="DE22" s="32">
        <v>37.46</v>
      </c>
      <c r="DF22" s="45">
        <f t="shared" si="6"/>
        <v>18.73</v>
      </c>
      <c r="DG22" s="32">
        <v>52.8</v>
      </c>
      <c r="DH22" s="44">
        <v>537.35</v>
      </c>
      <c r="DI22" s="45">
        <f t="shared" si="32"/>
        <v>10.177083333333334</v>
      </c>
      <c r="DJ22" s="44">
        <v>78.400000000000006</v>
      </c>
      <c r="DK22" s="171">
        <f t="shared" si="45"/>
        <v>1.4306569343065696</v>
      </c>
      <c r="DL22" s="271"/>
      <c r="DM22" s="144">
        <v>10714.68</v>
      </c>
      <c r="DN22" s="44">
        <v>5615</v>
      </c>
      <c r="DO22" s="45">
        <f t="shared" si="34"/>
        <v>52.404738172301926</v>
      </c>
      <c r="DP22" s="32">
        <v>23</v>
      </c>
      <c r="DQ22" s="44">
        <v>287.75</v>
      </c>
      <c r="DR22" s="45">
        <f t="shared" si="35"/>
        <v>12.510869565217391</v>
      </c>
      <c r="DS22" s="44">
        <v>70</v>
      </c>
      <c r="DT22" s="44">
        <v>675.27</v>
      </c>
      <c r="DU22" s="45">
        <f t="shared" si="36"/>
        <v>9.6467142857142854</v>
      </c>
      <c r="DV22" s="44">
        <v>76.97</v>
      </c>
      <c r="DW22" s="171">
        <f t="shared" si="37"/>
        <v>0.82763440860215054</v>
      </c>
      <c r="DX22" s="219"/>
      <c r="DY22" s="144"/>
      <c r="DZ22" s="44"/>
      <c r="EA22" s="45" t="e">
        <f t="shared" si="38"/>
        <v>#DIV/0!</v>
      </c>
      <c r="EB22" s="44"/>
      <c r="EC22" s="44"/>
      <c r="ED22" s="45" t="e">
        <f t="shared" si="39"/>
        <v>#DIV/0!</v>
      </c>
      <c r="EE22" s="44"/>
      <c r="EF22" s="171" t="e">
        <f t="shared" si="44"/>
        <v>#DIV/0!</v>
      </c>
      <c r="EH22" s="144">
        <v>40</v>
      </c>
      <c r="EI22" s="44">
        <v>2289.1999999999998</v>
      </c>
      <c r="EJ22" s="45">
        <f t="shared" si="40"/>
        <v>57.23</v>
      </c>
      <c r="EK22" s="32">
        <v>1</v>
      </c>
      <c r="EL22" s="44">
        <v>15</v>
      </c>
      <c r="EM22" s="45">
        <f t="shared" si="41"/>
        <v>15</v>
      </c>
      <c r="EN22" s="44">
        <v>66</v>
      </c>
      <c r="EO22" s="44">
        <v>541.57000000000005</v>
      </c>
      <c r="EP22" s="45">
        <f t="shared" si="42"/>
        <v>8.2056060606060619</v>
      </c>
      <c r="EQ22" s="44">
        <v>118.59</v>
      </c>
      <c r="ER22" s="171">
        <f t="shared" si="43"/>
        <v>1.77</v>
      </c>
    </row>
    <row r="23" spans="1:148" ht="13.95" customHeight="1">
      <c r="A23" s="12">
        <v>18</v>
      </c>
      <c r="B23" s="144">
        <v>632.4</v>
      </c>
      <c r="C23" s="236">
        <v>13561.78</v>
      </c>
      <c r="D23" s="45">
        <f t="shared" si="7"/>
        <v>21.444939911448451</v>
      </c>
      <c r="E23" s="44">
        <v>577</v>
      </c>
      <c r="F23" s="44">
        <v>1038.01</v>
      </c>
      <c r="G23" s="171">
        <f t="shared" si="8"/>
        <v>1.7989774696707106</v>
      </c>
      <c r="H23" s="219"/>
      <c r="I23" s="144">
        <v>61</v>
      </c>
      <c r="J23" s="167">
        <v>2447.6215814013099</v>
      </c>
      <c r="K23" s="45">
        <f t="shared" si="9"/>
        <v>40.124943957398521</v>
      </c>
      <c r="L23" s="44">
        <v>376.8</v>
      </c>
      <c r="M23" s="167">
        <v>8623.5051596485391</v>
      </c>
      <c r="N23" s="45">
        <f t="shared" si="10"/>
        <v>22.886160190150051</v>
      </c>
      <c r="O23" s="44">
        <v>172.999046657066</v>
      </c>
      <c r="P23" s="171">
        <f t="shared" si="11"/>
        <v>0.39515542863651437</v>
      </c>
      <c r="Q23" s="219"/>
      <c r="R23" s="144">
        <v>52</v>
      </c>
      <c r="S23" s="44">
        <v>2394.6799999999998</v>
      </c>
      <c r="T23" s="45">
        <f t="shared" si="12"/>
        <v>46.051538461538456</v>
      </c>
      <c r="U23" s="219"/>
      <c r="V23" s="44">
        <v>196</v>
      </c>
      <c r="W23" s="44">
        <v>2277.85</v>
      </c>
      <c r="X23" s="45">
        <f t="shared" si="13"/>
        <v>11.621683673469388</v>
      </c>
      <c r="Y23" s="219"/>
      <c r="Z23" s="44">
        <v>13</v>
      </c>
      <c r="AA23" s="44">
        <v>356.31</v>
      </c>
      <c r="AB23" s="171">
        <f t="shared" si="14"/>
        <v>27.408461538461538</v>
      </c>
      <c r="AC23" s="219"/>
      <c r="AD23" s="144">
        <v>812</v>
      </c>
      <c r="AE23" s="44">
        <v>338.53</v>
      </c>
      <c r="AF23" s="141">
        <f t="shared" si="15"/>
        <v>41.690886699507388</v>
      </c>
      <c r="AG23" s="44">
        <v>1696</v>
      </c>
      <c r="AH23" s="44">
        <v>440.31</v>
      </c>
      <c r="AI23" s="141">
        <f t="shared" si="0"/>
        <v>25.961674528301888</v>
      </c>
      <c r="AJ23" s="44">
        <v>1350</v>
      </c>
      <c r="AK23" s="44">
        <v>420.94</v>
      </c>
      <c r="AL23" s="148">
        <f t="shared" si="1"/>
        <v>31.180740740740742</v>
      </c>
      <c r="AM23" s="219"/>
      <c r="AN23" s="144"/>
      <c r="AO23" s="250"/>
      <c r="AP23" s="45" t="e">
        <f t="shared" si="16"/>
        <v>#DIV/0!</v>
      </c>
      <c r="AQ23" s="140"/>
      <c r="AR23" s="249"/>
      <c r="AS23" s="171" t="e">
        <f t="shared" si="17"/>
        <v>#DIV/0!</v>
      </c>
      <c r="AT23" s="219"/>
      <c r="AU23" s="144">
        <v>14.8</v>
      </c>
      <c r="AV23" s="32">
        <v>760.27962630144202</v>
      </c>
      <c r="AW23" s="45">
        <f t="shared" si="2"/>
        <v>51.370245020367705</v>
      </c>
      <c r="AX23" s="32">
        <v>44</v>
      </c>
      <c r="AY23" s="253">
        <v>1611.67501553951</v>
      </c>
      <c r="AZ23" s="171">
        <f t="shared" si="18"/>
        <v>36.628977625897953</v>
      </c>
      <c r="BA23" s="219"/>
      <c r="BB23" s="144">
        <v>4</v>
      </c>
      <c r="BC23" s="44">
        <v>182.75063186524801</v>
      </c>
      <c r="BD23" s="45">
        <f t="shared" ref="BD23:BD26" si="47">+BC23/BB23</f>
        <v>45.687657966312003</v>
      </c>
      <c r="BE23" s="44">
        <v>53.6</v>
      </c>
      <c r="BF23" s="167">
        <v>3059.52</v>
      </c>
      <c r="BG23" s="171">
        <f t="shared" si="19"/>
        <v>57.080597014925374</v>
      </c>
      <c r="BH23" s="219"/>
      <c r="BI23" s="44">
        <v>1956</v>
      </c>
      <c r="BJ23" s="248">
        <v>11165.2862898239</v>
      </c>
      <c r="BK23" s="202">
        <f t="shared" si="20"/>
        <v>5.7082240745520965</v>
      </c>
      <c r="BL23" s="219"/>
      <c r="BM23" s="144">
        <v>28</v>
      </c>
      <c r="BN23" s="44">
        <v>312.60000000000002</v>
      </c>
      <c r="BO23" s="261">
        <f t="shared" si="21"/>
        <v>11.164285714285715</v>
      </c>
      <c r="BP23" s="144">
        <v>27</v>
      </c>
      <c r="BQ23" s="44">
        <v>340.81</v>
      </c>
      <c r="BR23" s="171">
        <f t="shared" si="22"/>
        <v>12.622592592592593</v>
      </c>
      <c r="BS23" s="144">
        <v>1</v>
      </c>
      <c r="BT23" s="44">
        <v>14.06</v>
      </c>
      <c r="BU23" s="171">
        <f t="shared" si="23"/>
        <v>14.06</v>
      </c>
      <c r="BV23" s="144">
        <v>36</v>
      </c>
      <c r="BW23" s="44">
        <v>405.66</v>
      </c>
      <c r="BX23" s="171">
        <f t="shared" si="24"/>
        <v>11.268333333333334</v>
      </c>
      <c r="BY23" s="263">
        <v>11</v>
      </c>
      <c r="BZ23" s="256">
        <v>145.08000000000001</v>
      </c>
      <c r="CA23" s="171">
        <f t="shared" si="25"/>
        <v>13.189090909090909</v>
      </c>
      <c r="CB23" s="32">
        <v>17</v>
      </c>
      <c r="CC23" s="44">
        <v>211.82</v>
      </c>
      <c r="CD23" s="171">
        <f t="shared" si="26"/>
        <v>12.459999999999999</v>
      </c>
      <c r="CE23" s="219"/>
      <c r="CF23" s="32">
        <v>5434.8</v>
      </c>
      <c r="CG23" s="32">
        <v>2833.08</v>
      </c>
      <c r="CH23" s="208">
        <f t="shared" si="27"/>
        <v>52.128505188783393</v>
      </c>
      <c r="CI23" s="144">
        <v>2.4</v>
      </c>
      <c r="CJ23" s="32">
        <v>25</v>
      </c>
      <c r="CK23" s="208">
        <f t="shared" si="28"/>
        <v>10.416666666666668</v>
      </c>
      <c r="CL23" s="32">
        <v>11.6</v>
      </c>
      <c r="CM23" s="44">
        <v>104.04</v>
      </c>
      <c r="CN23" s="45">
        <f t="shared" si="29"/>
        <v>8.9689655172413794</v>
      </c>
      <c r="CO23" s="44">
        <v>21.38</v>
      </c>
      <c r="CP23" s="171">
        <v>1.52714285714286</v>
      </c>
      <c r="CQ23" s="219"/>
      <c r="CR23" s="144"/>
      <c r="CS23" s="44"/>
      <c r="CT23" s="268" t="e">
        <f t="shared" si="30"/>
        <v>#DIV/0!</v>
      </c>
      <c r="CU23" s="44"/>
      <c r="CV23" s="179"/>
      <c r="CW23" s="45" t="e">
        <f t="shared" si="31"/>
        <v>#DIV/0!</v>
      </c>
      <c r="CX23" s="44"/>
      <c r="CY23" s="171" t="e">
        <f t="shared" si="4"/>
        <v>#DIV/0!</v>
      </c>
      <c r="CZ23" s="219"/>
      <c r="DA23" s="144">
        <v>96</v>
      </c>
      <c r="DB23" s="44">
        <v>5272.01</v>
      </c>
      <c r="DC23" s="45">
        <f t="shared" si="5"/>
        <v>54.916770833333338</v>
      </c>
      <c r="DD23" s="32">
        <v>3.2</v>
      </c>
      <c r="DE23" s="32">
        <v>37.51</v>
      </c>
      <c r="DF23" s="45">
        <f t="shared" si="6"/>
        <v>11.721874999999999</v>
      </c>
      <c r="DG23" s="32">
        <v>52.2</v>
      </c>
      <c r="DH23" s="44">
        <v>547.34</v>
      </c>
      <c r="DI23" s="45">
        <f t="shared" si="32"/>
        <v>10.485440613026819</v>
      </c>
      <c r="DJ23" s="44">
        <v>102.9</v>
      </c>
      <c r="DK23" s="171">
        <f t="shared" si="45"/>
        <v>1.8574007220216606</v>
      </c>
      <c r="DL23" s="271"/>
      <c r="DM23" s="144">
        <v>18040.84</v>
      </c>
      <c r="DN23" s="44">
        <v>7983.07</v>
      </c>
      <c r="DO23" s="45">
        <f t="shared" si="34"/>
        <v>44.249990576935438</v>
      </c>
      <c r="DP23" s="32">
        <v>25</v>
      </c>
      <c r="DQ23" s="44">
        <v>687.15</v>
      </c>
      <c r="DR23" s="45">
        <f t="shared" si="35"/>
        <v>27.486000000000001</v>
      </c>
      <c r="DS23" s="44">
        <v>70</v>
      </c>
      <c r="DT23" s="44">
        <v>690.88</v>
      </c>
      <c r="DU23" s="45">
        <f t="shared" si="36"/>
        <v>9.8697142857142861</v>
      </c>
      <c r="DV23" s="44">
        <v>80.36</v>
      </c>
      <c r="DW23" s="171">
        <f t="shared" si="37"/>
        <v>0.84589473684210525</v>
      </c>
      <c r="DX23" s="219"/>
      <c r="DY23" s="144"/>
      <c r="DZ23" s="44"/>
      <c r="EA23" s="45" t="e">
        <f t="shared" si="38"/>
        <v>#DIV/0!</v>
      </c>
      <c r="EB23" s="44"/>
      <c r="EC23" s="44"/>
      <c r="ED23" s="45" t="e">
        <f t="shared" si="39"/>
        <v>#DIV/0!</v>
      </c>
      <c r="EE23" s="44"/>
      <c r="EF23" s="171" t="e">
        <f t="shared" si="44"/>
        <v>#DIV/0!</v>
      </c>
      <c r="EH23" s="144">
        <v>58</v>
      </c>
      <c r="EI23" s="44">
        <v>3459.54</v>
      </c>
      <c r="EJ23" s="45">
        <f t="shared" si="40"/>
        <v>59.647241379310344</v>
      </c>
      <c r="EK23" s="32">
        <v>2</v>
      </c>
      <c r="EL23" s="44">
        <v>30</v>
      </c>
      <c r="EM23" s="45">
        <f t="shared" si="41"/>
        <v>15</v>
      </c>
      <c r="EN23" s="44">
        <v>65</v>
      </c>
      <c r="EO23" s="44">
        <v>639.17999999999995</v>
      </c>
      <c r="EP23" s="45">
        <f t="shared" si="42"/>
        <v>9.8335384615384616</v>
      </c>
      <c r="EQ23" s="44">
        <v>108.95</v>
      </c>
      <c r="ER23" s="171">
        <f t="shared" si="43"/>
        <v>1.6261194029850747</v>
      </c>
    </row>
    <row r="24" spans="1:148" ht="13.95" customHeight="1">
      <c r="A24" s="12">
        <v>19</v>
      </c>
      <c r="B24" s="144">
        <v>636</v>
      </c>
      <c r="C24" s="236">
        <v>13278.28</v>
      </c>
      <c r="D24" s="45">
        <f t="shared" si="7"/>
        <v>20.877798742138367</v>
      </c>
      <c r="E24" s="44">
        <v>581</v>
      </c>
      <c r="F24" s="44">
        <v>3310.84</v>
      </c>
      <c r="G24" s="171">
        <f t="shared" si="8"/>
        <v>5.6985197934595524</v>
      </c>
      <c r="H24" s="219"/>
      <c r="I24" s="144">
        <v>62.4</v>
      </c>
      <c r="J24" s="167">
        <v>2459.4106883784898</v>
      </c>
      <c r="K24" s="45">
        <f t="shared" si="9"/>
        <v>39.413632826578365</v>
      </c>
      <c r="L24" s="44">
        <v>378.8</v>
      </c>
      <c r="M24" s="167">
        <v>8666.2415860639903</v>
      </c>
      <c r="N24" s="45">
        <f t="shared" si="10"/>
        <v>22.878145686546965</v>
      </c>
      <c r="O24" s="44">
        <v>2396.9720370554701</v>
      </c>
      <c r="P24" s="171">
        <f t="shared" si="11"/>
        <v>5.4328468654929063</v>
      </c>
      <c r="Q24" s="219"/>
      <c r="R24" s="144">
        <v>55.8</v>
      </c>
      <c r="S24" s="44">
        <v>2690.88</v>
      </c>
      <c r="T24" s="45">
        <f t="shared" si="12"/>
        <v>48.223655913978497</v>
      </c>
      <c r="U24" s="219"/>
      <c r="V24" s="44">
        <v>196</v>
      </c>
      <c r="W24" s="44">
        <v>2205.4899999999998</v>
      </c>
      <c r="X24" s="45">
        <f t="shared" si="13"/>
        <v>11.2525</v>
      </c>
      <c r="Y24" s="219"/>
      <c r="Z24" s="44">
        <v>13</v>
      </c>
      <c r="AA24" s="44">
        <v>343.15</v>
      </c>
      <c r="AB24" s="171">
        <f t="shared" si="14"/>
        <v>26.396153846153844</v>
      </c>
      <c r="AC24" s="219"/>
      <c r="AD24" s="144">
        <v>870</v>
      </c>
      <c r="AE24" s="44">
        <v>368.74</v>
      </c>
      <c r="AF24" s="141">
        <f t="shared" si="15"/>
        <v>42.383908045977016</v>
      </c>
      <c r="AG24" s="44">
        <v>1590</v>
      </c>
      <c r="AH24" s="44">
        <v>454.39</v>
      </c>
      <c r="AI24" s="141">
        <f t="shared" si="0"/>
        <v>28.57798742138365</v>
      </c>
      <c r="AJ24" s="44">
        <v>1350</v>
      </c>
      <c r="AK24" s="44">
        <v>413.62</v>
      </c>
      <c r="AL24" s="148">
        <f t="shared" si="1"/>
        <v>30.63851851851852</v>
      </c>
      <c r="AM24" s="219"/>
      <c r="AN24" s="144"/>
      <c r="AO24" s="250"/>
      <c r="AP24" s="45" t="e">
        <f t="shared" si="16"/>
        <v>#DIV/0!</v>
      </c>
      <c r="AQ24" s="140"/>
      <c r="AR24" s="249"/>
      <c r="AS24" s="171" t="e">
        <f t="shared" si="17"/>
        <v>#DIV/0!</v>
      </c>
      <c r="AT24" s="219"/>
      <c r="AU24" s="144">
        <v>18</v>
      </c>
      <c r="AV24" s="32">
        <v>553.30174300020599</v>
      </c>
      <c r="AW24" s="45">
        <f t="shared" si="2"/>
        <v>30.738985722233664</v>
      </c>
      <c r="AX24" s="32">
        <v>45.2</v>
      </c>
      <c r="AY24" s="253">
        <v>1741.30322924797</v>
      </c>
      <c r="AZ24" s="171">
        <f t="shared" si="18"/>
        <v>38.524407726724995</v>
      </c>
      <c r="BA24" s="219"/>
      <c r="BB24" s="144">
        <v>4</v>
      </c>
      <c r="BC24" s="44">
        <v>201.33237712206301</v>
      </c>
      <c r="BD24" s="45">
        <f t="shared" si="47"/>
        <v>50.333094280515752</v>
      </c>
      <c r="BE24" s="44">
        <v>53.2</v>
      </c>
      <c r="BF24" s="167">
        <v>2622.19</v>
      </c>
      <c r="BG24" s="171">
        <f t="shared" si="19"/>
        <v>49.289285714285711</v>
      </c>
      <c r="BH24" s="219"/>
      <c r="BI24" s="44">
        <v>1955</v>
      </c>
      <c r="BJ24" s="248">
        <v>11342.8930394442</v>
      </c>
      <c r="BK24" s="202">
        <f t="shared" si="20"/>
        <v>5.801991324523887</v>
      </c>
      <c r="BL24" s="219"/>
      <c r="BM24" s="144">
        <v>32</v>
      </c>
      <c r="BN24" s="44">
        <v>366.98</v>
      </c>
      <c r="BO24" s="261">
        <f t="shared" si="21"/>
        <v>11.468125000000001</v>
      </c>
      <c r="BP24" s="144">
        <v>29</v>
      </c>
      <c r="BQ24" s="44">
        <v>351.73</v>
      </c>
      <c r="BR24" s="171">
        <f t="shared" si="22"/>
        <v>12.128620689655174</v>
      </c>
      <c r="BS24" s="144">
        <v>0</v>
      </c>
      <c r="BT24" s="44">
        <v>0</v>
      </c>
      <c r="BU24" s="171" t="e">
        <f t="shared" si="23"/>
        <v>#DIV/0!</v>
      </c>
      <c r="BV24" s="144">
        <v>35</v>
      </c>
      <c r="BW24" s="44">
        <v>419.34</v>
      </c>
      <c r="BX24" s="171">
        <f t="shared" si="24"/>
        <v>11.981142857142856</v>
      </c>
      <c r="BY24" s="263">
        <v>12</v>
      </c>
      <c r="BZ24" s="256">
        <v>145.13</v>
      </c>
      <c r="CA24" s="171">
        <f t="shared" si="25"/>
        <v>12.094166666666666</v>
      </c>
      <c r="CB24" s="32">
        <v>19</v>
      </c>
      <c r="CC24" s="44">
        <v>242.51</v>
      </c>
      <c r="CD24" s="171">
        <f t="shared" si="26"/>
        <v>12.763684210526316</v>
      </c>
      <c r="CE24" s="219"/>
      <c r="CF24" s="32">
        <v>6521.76</v>
      </c>
      <c r="CG24" s="32">
        <v>3224.71</v>
      </c>
      <c r="CH24" s="208">
        <f t="shared" si="27"/>
        <v>49.445395108068986</v>
      </c>
      <c r="CI24" s="144">
        <v>3</v>
      </c>
      <c r="CJ24" s="32">
        <v>30</v>
      </c>
      <c r="CK24" s="208"/>
      <c r="CL24" s="32">
        <v>10.8</v>
      </c>
      <c r="CM24" s="44">
        <v>96.29</v>
      </c>
      <c r="CN24" s="45">
        <f t="shared" si="29"/>
        <v>8.9157407407407412</v>
      </c>
      <c r="CO24" s="44">
        <v>21.38</v>
      </c>
      <c r="CP24" s="171">
        <f t="shared" ref="CP24:CP37" si="48">+CO24/(+CL24+CF24)</f>
        <v>3.2728363765506933E-3</v>
      </c>
      <c r="CQ24" s="219"/>
      <c r="CR24" s="144"/>
      <c r="CS24" s="44"/>
      <c r="CT24" s="268" t="e">
        <f t="shared" si="30"/>
        <v>#DIV/0!</v>
      </c>
      <c r="CU24" s="44"/>
      <c r="CV24" s="179"/>
      <c r="CW24" s="45" t="e">
        <f t="shared" si="31"/>
        <v>#DIV/0!</v>
      </c>
      <c r="CX24" s="44"/>
      <c r="CY24" s="171" t="e">
        <f t="shared" si="4"/>
        <v>#DIV/0!</v>
      </c>
      <c r="CZ24" s="219"/>
      <c r="DA24" s="144">
        <v>96</v>
      </c>
      <c r="DB24" s="44">
        <v>3890.41</v>
      </c>
      <c r="DC24" s="45">
        <f t="shared" si="5"/>
        <v>40.525104166666665</v>
      </c>
      <c r="DD24" s="32">
        <v>2.4</v>
      </c>
      <c r="DE24" s="32">
        <v>28.96</v>
      </c>
      <c r="DF24" s="45">
        <f t="shared" si="6"/>
        <v>12.066666666666668</v>
      </c>
      <c r="DG24" s="32">
        <v>53</v>
      </c>
      <c r="DH24" s="44">
        <v>567.25</v>
      </c>
      <c r="DI24" s="45">
        <f t="shared" si="32"/>
        <v>10.702830188679245</v>
      </c>
      <c r="DJ24" s="44">
        <v>66.900000000000006</v>
      </c>
      <c r="DK24" s="171">
        <f t="shared" si="45"/>
        <v>1.2075812274368232</v>
      </c>
      <c r="DL24" s="271"/>
      <c r="DM24" s="144">
        <v>16576.86</v>
      </c>
      <c r="DN24" s="44">
        <v>7258.12</v>
      </c>
      <c r="DO24" s="45">
        <f t="shared" si="34"/>
        <v>43.78464920376959</v>
      </c>
      <c r="DP24" s="32">
        <v>25</v>
      </c>
      <c r="DQ24" s="44">
        <v>621</v>
      </c>
      <c r="DR24" s="45">
        <f t="shared" si="35"/>
        <v>24.84</v>
      </c>
      <c r="DS24" s="44">
        <v>70</v>
      </c>
      <c r="DT24" s="44">
        <v>679.72</v>
      </c>
      <c r="DU24" s="45">
        <f t="shared" si="36"/>
        <v>9.710285714285714</v>
      </c>
      <c r="DV24" s="44">
        <v>71</v>
      </c>
      <c r="DW24" s="171">
        <f t="shared" si="37"/>
        <v>0.74736842105263157</v>
      </c>
      <c r="DX24" s="219"/>
      <c r="DY24" s="144"/>
      <c r="DZ24" s="44"/>
      <c r="EA24" s="45" t="e">
        <f t="shared" si="38"/>
        <v>#DIV/0!</v>
      </c>
      <c r="EB24" s="44"/>
      <c r="EC24" s="44"/>
      <c r="ED24" s="45" t="e">
        <f t="shared" si="39"/>
        <v>#DIV/0!</v>
      </c>
      <c r="EE24" s="44"/>
      <c r="EF24" s="171" t="e">
        <f t="shared" si="44"/>
        <v>#DIV/0!</v>
      </c>
      <c r="EH24" s="144">
        <v>58</v>
      </c>
      <c r="EI24" s="44">
        <v>3433.02</v>
      </c>
      <c r="EJ24" s="45">
        <f t="shared" si="40"/>
        <v>59.19</v>
      </c>
      <c r="EK24" s="32">
        <v>2</v>
      </c>
      <c r="EL24" s="44">
        <v>30</v>
      </c>
      <c r="EM24" s="45">
        <f t="shared" si="41"/>
        <v>15</v>
      </c>
      <c r="EN24" s="44">
        <v>65</v>
      </c>
      <c r="EO24" s="44">
        <v>635.39</v>
      </c>
      <c r="EP24" s="45">
        <f t="shared" si="42"/>
        <v>9.7752307692307685</v>
      </c>
      <c r="EQ24" s="44">
        <v>111.83</v>
      </c>
      <c r="ER24" s="171">
        <f t="shared" si="43"/>
        <v>1.6691044776119404</v>
      </c>
    </row>
    <row r="25" spans="1:148" ht="13.95" customHeight="1">
      <c r="A25" s="12">
        <v>20</v>
      </c>
      <c r="B25" s="144">
        <v>645</v>
      </c>
      <c r="C25" s="167">
        <v>13508.68</v>
      </c>
      <c r="D25" s="45">
        <f t="shared" si="7"/>
        <v>20.943689922480619</v>
      </c>
      <c r="E25" s="44">
        <v>590</v>
      </c>
      <c r="F25" s="44">
        <v>516.52</v>
      </c>
      <c r="G25" s="171">
        <f t="shared" si="8"/>
        <v>0.87545762711864406</v>
      </c>
      <c r="H25" s="219"/>
      <c r="I25" s="144">
        <v>62.8</v>
      </c>
      <c r="J25" s="167">
        <v>2474.0105411181498</v>
      </c>
      <c r="K25" s="45">
        <f t="shared" si="9"/>
        <v>39.395072310798568</v>
      </c>
      <c r="L25" s="44">
        <v>378.8</v>
      </c>
      <c r="M25" s="167">
        <v>8686.0130262658695</v>
      </c>
      <c r="N25" s="45">
        <f t="shared" si="10"/>
        <v>22.930340618442106</v>
      </c>
      <c r="O25" s="44"/>
      <c r="P25" s="171">
        <f t="shared" si="11"/>
        <v>0</v>
      </c>
      <c r="Q25" s="219"/>
      <c r="R25" s="144">
        <v>54.6</v>
      </c>
      <c r="S25" s="44">
        <v>2853.97</v>
      </c>
      <c r="T25" s="45">
        <f t="shared" si="12"/>
        <v>52.270512820512813</v>
      </c>
      <c r="U25" s="219"/>
      <c r="V25" s="44">
        <v>196</v>
      </c>
      <c r="W25" s="44">
        <v>2107.27</v>
      </c>
      <c r="X25" s="45">
        <f t="shared" si="13"/>
        <v>10.751377551020408</v>
      </c>
      <c r="Y25" s="219"/>
      <c r="Z25" s="44">
        <v>13</v>
      </c>
      <c r="AA25" s="44">
        <v>355.51</v>
      </c>
      <c r="AB25" s="171">
        <f t="shared" si="14"/>
        <v>27.346923076923076</v>
      </c>
      <c r="AC25" s="219"/>
      <c r="AD25" s="144">
        <v>812</v>
      </c>
      <c r="AE25" s="44">
        <v>337.6</v>
      </c>
      <c r="AF25" s="141">
        <f t="shared" si="15"/>
        <v>41.576354679802954</v>
      </c>
      <c r="AG25" s="44">
        <v>1484</v>
      </c>
      <c r="AH25" s="44">
        <v>430.51</v>
      </c>
      <c r="AI25" s="141">
        <f t="shared" si="0"/>
        <v>29.010107816711589</v>
      </c>
      <c r="AJ25" s="44">
        <v>1305</v>
      </c>
      <c r="AK25" s="44">
        <v>392.67</v>
      </c>
      <c r="AL25" s="148">
        <f t="shared" si="1"/>
        <v>30.089655172413792</v>
      </c>
      <c r="AM25" s="219"/>
      <c r="AN25" s="144"/>
      <c r="AO25" s="250"/>
      <c r="AP25" s="45" t="e">
        <f t="shared" si="16"/>
        <v>#DIV/0!</v>
      </c>
      <c r="AQ25" s="140"/>
      <c r="AR25" s="249"/>
      <c r="AS25" s="171" t="e">
        <f t="shared" si="17"/>
        <v>#DIV/0!</v>
      </c>
      <c r="AT25" s="219"/>
      <c r="AU25" s="144">
        <v>23.6</v>
      </c>
      <c r="AV25" s="32">
        <v>573.89938941077003</v>
      </c>
      <c r="AW25" s="45">
        <f t="shared" si="2"/>
        <v>24.317770737744492</v>
      </c>
      <c r="AX25" s="32">
        <v>43.4</v>
      </c>
      <c r="AY25" s="32">
        <v>1814.4174806142901</v>
      </c>
      <c r="AZ25" s="171">
        <f t="shared" si="18"/>
        <v>41.806854392034332</v>
      </c>
      <c r="BA25" s="219"/>
      <c r="BB25" s="144">
        <v>4</v>
      </c>
      <c r="BC25" s="44">
        <v>166.857246655777</v>
      </c>
      <c r="BD25" s="45">
        <f t="shared" si="47"/>
        <v>41.714311663944251</v>
      </c>
      <c r="BE25" s="44">
        <v>49.8</v>
      </c>
      <c r="BF25" s="167">
        <v>2949.24</v>
      </c>
      <c r="BG25" s="171">
        <f t="shared" si="19"/>
        <v>59.221686746987949</v>
      </c>
      <c r="BH25" s="219"/>
      <c r="BI25" s="44">
        <v>1962</v>
      </c>
      <c r="BJ25" s="248">
        <v>12770.027080464</v>
      </c>
      <c r="BK25" s="202">
        <f t="shared" si="20"/>
        <v>6.5086784304097858</v>
      </c>
      <c r="BL25" s="219"/>
      <c r="BM25" s="144">
        <v>32</v>
      </c>
      <c r="BN25" s="44">
        <v>395.35</v>
      </c>
      <c r="BO25" s="261">
        <f t="shared" si="21"/>
        <v>12.354687500000001</v>
      </c>
      <c r="BP25" s="144">
        <v>31</v>
      </c>
      <c r="BQ25" s="44">
        <v>383.45</v>
      </c>
      <c r="BR25" s="171">
        <f t="shared" si="22"/>
        <v>12.369354838709677</v>
      </c>
      <c r="BS25" s="144">
        <v>1</v>
      </c>
      <c r="BT25" s="44">
        <v>15.83</v>
      </c>
      <c r="BU25" s="171">
        <f t="shared" si="23"/>
        <v>15.83</v>
      </c>
      <c r="BV25" s="144">
        <v>36</v>
      </c>
      <c r="BW25" s="44">
        <v>462.28</v>
      </c>
      <c r="BX25" s="171">
        <f t="shared" si="24"/>
        <v>12.841111111111111</v>
      </c>
      <c r="BY25" s="263">
        <v>13</v>
      </c>
      <c r="BZ25" s="256">
        <v>156.03</v>
      </c>
      <c r="CA25" s="171">
        <f t="shared" si="25"/>
        <v>12.002307692307692</v>
      </c>
      <c r="CB25" s="32">
        <v>19</v>
      </c>
      <c r="CC25" s="44">
        <v>235.14</v>
      </c>
      <c r="CD25" s="171">
        <f t="shared" si="26"/>
        <v>12.375789473684209</v>
      </c>
      <c r="CE25" s="144"/>
      <c r="CF25" s="32">
        <v>5357.16</v>
      </c>
      <c r="CG25" s="32">
        <v>3205.1</v>
      </c>
      <c r="CH25" s="208">
        <f t="shared" si="27"/>
        <v>59.828341882639315</v>
      </c>
      <c r="CI25" s="32">
        <v>3</v>
      </c>
      <c r="CJ25" s="32">
        <v>30</v>
      </c>
      <c r="CK25" s="208">
        <f t="shared" si="28"/>
        <v>10</v>
      </c>
      <c r="CL25" s="32">
        <v>10.8</v>
      </c>
      <c r="CM25" s="44">
        <v>97.04</v>
      </c>
      <c r="CN25" s="45">
        <f t="shared" si="29"/>
        <v>8.9851851851851858</v>
      </c>
      <c r="CO25" s="210">
        <v>27.32</v>
      </c>
      <c r="CP25" s="171">
        <f t="shared" si="48"/>
        <v>5.089456702359928E-3</v>
      </c>
      <c r="CQ25" s="219"/>
      <c r="CR25" s="144"/>
      <c r="CS25" s="44"/>
      <c r="CT25" s="268" t="e">
        <f t="shared" si="30"/>
        <v>#DIV/0!</v>
      </c>
      <c r="CU25" s="44"/>
      <c r="CV25" s="179"/>
      <c r="CW25" s="45" t="e">
        <f t="shared" si="31"/>
        <v>#DIV/0!</v>
      </c>
      <c r="CX25" s="44"/>
      <c r="CY25" s="171" t="e">
        <f t="shared" si="4"/>
        <v>#DIV/0!</v>
      </c>
      <c r="CZ25" s="219"/>
      <c r="DA25" s="144">
        <v>96</v>
      </c>
      <c r="DB25" s="44">
        <v>1485.16</v>
      </c>
      <c r="DC25" s="45">
        <f t="shared" si="5"/>
        <v>15.470416666666667</v>
      </c>
      <c r="DD25" s="32">
        <v>2.4</v>
      </c>
      <c r="DE25" s="32">
        <v>29.46</v>
      </c>
      <c r="DF25" s="45">
        <f t="shared" si="6"/>
        <v>12.275</v>
      </c>
      <c r="DG25" s="32">
        <v>53</v>
      </c>
      <c r="DH25" s="44">
        <v>441.5</v>
      </c>
      <c r="DI25" s="45">
        <f t="shared" si="32"/>
        <v>8.3301886792452837</v>
      </c>
      <c r="DJ25" s="44">
        <v>102.9</v>
      </c>
      <c r="DK25" s="171">
        <f t="shared" si="45"/>
        <v>1.8574007220216608</v>
      </c>
      <c r="DL25" s="271"/>
      <c r="DM25" s="144">
        <v>17176.96</v>
      </c>
      <c r="DN25" s="44">
        <v>7679.65</v>
      </c>
      <c r="DO25" s="45">
        <f t="shared" si="34"/>
        <v>44.709017195126492</v>
      </c>
      <c r="DP25" s="32">
        <v>25</v>
      </c>
      <c r="DQ25" s="44">
        <v>694.44</v>
      </c>
      <c r="DR25" s="45">
        <f t="shared" si="35"/>
        <v>27.777600000000003</v>
      </c>
      <c r="DS25" s="44">
        <v>70</v>
      </c>
      <c r="DT25" s="44">
        <v>703.67</v>
      </c>
      <c r="DU25" s="45">
        <f t="shared" si="36"/>
        <v>10.052428571428571</v>
      </c>
      <c r="DV25" s="44">
        <v>75</v>
      </c>
      <c r="DW25" s="171">
        <f t="shared" si="37"/>
        <v>0.78947368421052633</v>
      </c>
      <c r="DX25" s="219"/>
      <c r="DY25" s="144"/>
      <c r="DZ25" s="44"/>
      <c r="EA25" s="45" t="e">
        <f t="shared" si="38"/>
        <v>#DIV/0!</v>
      </c>
      <c r="EB25" s="44"/>
      <c r="EC25" s="44"/>
      <c r="ED25" s="45" t="e">
        <f t="shared" si="39"/>
        <v>#DIV/0!</v>
      </c>
      <c r="EE25" s="44"/>
      <c r="EF25" s="171" t="e">
        <f t="shared" si="44"/>
        <v>#DIV/0!</v>
      </c>
      <c r="EH25" s="144">
        <v>58</v>
      </c>
      <c r="EI25" s="44">
        <v>3109.67</v>
      </c>
      <c r="EJ25" s="45">
        <f t="shared" si="40"/>
        <v>53.615000000000002</v>
      </c>
      <c r="EK25" s="32">
        <v>2</v>
      </c>
      <c r="EL25" s="44">
        <v>30</v>
      </c>
      <c r="EM25" s="45">
        <f t="shared" si="41"/>
        <v>15</v>
      </c>
      <c r="EN25" s="44">
        <v>65</v>
      </c>
      <c r="EO25" s="44">
        <v>640.72</v>
      </c>
      <c r="EP25" s="45">
        <f t="shared" si="42"/>
        <v>9.8572307692307692</v>
      </c>
      <c r="EQ25" s="44">
        <v>108.95</v>
      </c>
      <c r="ER25" s="171">
        <f t="shared" si="43"/>
        <v>1.6261194029850747</v>
      </c>
    </row>
    <row r="26" spans="1:148" ht="13.95" customHeight="1">
      <c r="A26" s="12">
        <v>21</v>
      </c>
      <c r="B26" s="144">
        <v>647</v>
      </c>
      <c r="C26" s="167">
        <v>13700</v>
      </c>
      <c r="D26" s="45">
        <f t="shared" si="7"/>
        <v>21.174652241112828</v>
      </c>
      <c r="E26" s="44">
        <v>592</v>
      </c>
      <c r="F26" s="44">
        <v>2774.54</v>
      </c>
      <c r="G26" s="171">
        <f t="shared" si="8"/>
        <v>4.6867229729729729</v>
      </c>
      <c r="H26" s="219"/>
      <c r="I26" s="144">
        <v>62.8</v>
      </c>
      <c r="J26" s="167">
        <v>2453.4991032644798</v>
      </c>
      <c r="K26" s="45">
        <f t="shared" si="9"/>
        <v>39.068457058351591</v>
      </c>
      <c r="L26" s="44">
        <v>376.8</v>
      </c>
      <c r="M26" s="167">
        <v>8657.6004095457702</v>
      </c>
      <c r="N26" s="45">
        <f t="shared" si="10"/>
        <v>22.976646522149071</v>
      </c>
      <c r="O26" s="44"/>
      <c r="P26" s="171">
        <f t="shared" si="11"/>
        <v>0</v>
      </c>
      <c r="Q26" s="219"/>
      <c r="R26" s="144">
        <v>54.8</v>
      </c>
      <c r="S26" s="44">
        <v>2952.05</v>
      </c>
      <c r="T26" s="45">
        <f t="shared" si="12"/>
        <v>53.869525547445264</v>
      </c>
      <c r="U26" s="219"/>
      <c r="V26" s="44">
        <v>210.7</v>
      </c>
      <c r="W26" s="44">
        <v>2241.36</v>
      </c>
      <c r="X26" s="45">
        <f t="shared" si="13"/>
        <v>10.637683910773612</v>
      </c>
      <c r="Y26" s="219"/>
      <c r="Z26" s="44">
        <v>13</v>
      </c>
      <c r="AA26" s="44">
        <v>357.31</v>
      </c>
      <c r="AB26" s="171">
        <f t="shared" si="14"/>
        <v>27.485384615384614</v>
      </c>
      <c r="AC26" s="219"/>
      <c r="AD26" s="144">
        <v>812</v>
      </c>
      <c r="AE26" s="44">
        <v>358.19</v>
      </c>
      <c r="AF26" s="141">
        <f t="shared" si="15"/>
        <v>44.112068965517246</v>
      </c>
      <c r="AG26" s="44">
        <v>1590</v>
      </c>
      <c r="AH26" s="44">
        <v>457.27</v>
      </c>
      <c r="AI26" s="141">
        <f t="shared" si="0"/>
        <v>28.759119496855345</v>
      </c>
      <c r="AJ26" s="44">
        <v>1350</v>
      </c>
      <c r="AK26" s="44">
        <v>446.14</v>
      </c>
      <c r="AL26" s="148">
        <f t="shared" si="1"/>
        <v>33.047407407407405</v>
      </c>
      <c r="AM26" s="219"/>
      <c r="AN26" s="144"/>
      <c r="AO26" s="44"/>
      <c r="AP26" s="45" t="e">
        <f t="shared" si="16"/>
        <v>#DIV/0!</v>
      </c>
      <c r="AQ26" s="140"/>
      <c r="AR26" s="249"/>
      <c r="AS26" s="171" t="e">
        <f t="shared" si="17"/>
        <v>#DIV/0!</v>
      </c>
      <c r="AT26" s="219"/>
      <c r="AU26" s="144">
        <v>26</v>
      </c>
      <c r="AV26" s="32">
        <v>771.13002770647097</v>
      </c>
      <c r="AW26" s="45">
        <f t="shared" si="2"/>
        <v>29.658847219479654</v>
      </c>
      <c r="AX26" s="32">
        <v>47.8</v>
      </c>
      <c r="AY26" s="32">
        <v>2023.7200563624899</v>
      </c>
      <c r="AZ26" s="171">
        <f t="shared" si="18"/>
        <v>42.337239672855439</v>
      </c>
      <c r="BA26" s="219"/>
      <c r="BB26" s="144">
        <v>4</v>
      </c>
      <c r="BC26" s="44">
        <v>183.52505006294601</v>
      </c>
      <c r="BD26" s="45">
        <f t="shared" si="47"/>
        <v>45.881262515736502</v>
      </c>
      <c r="BE26" s="44">
        <v>50.6</v>
      </c>
      <c r="BF26" s="167">
        <v>2822.37</v>
      </c>
      <c r="BG26" s="171">
        <f t="shared" si="19"/>
        <v>55.778063241106715</v>
      </c>
      <c r="BH26" s="219"/>
      <c r="BI26" s="44">
        <v>1959</v>
      </c>
      <c r="BJ26" s="248">
        <v>11505.490075375999</v>
      </c>
      <c r="BK26" s="202">
        <f t="shared" si="20"/>
        <v>5.8731444999367017</v>
      </c>
      <c r="BL26" s="219"/>
      <c r="BM26" s="144">
        <v>32</v>
      </c>
      <c r="BN26" s="44">
        <v>334.5</v>
      </c>
      <c r="BO26" s="261">
        <f t="shared" si="21"/>
        <v>10.453125</v>
      </c>
      <c r="BP26" s="144">
        <v>29</v>
      </c>
      <c r="BQ26" s="44">
        <v>350.51</v>
      </c>
      <c r="BR26" s="171">
        <f t="shared" si="22"/>
        <v>12.08655172413793</v>
      </c>
      <c r="BS26" s="144">
        <v>1</v>
      </c>
      <c r="BT26" s="44">
        <v>12.55</v>
      </c>
      <c r="BU26" s="171">
        <f t="shared" si="23"/>
        <v>12.55</v>
      </c>
      <c r="BV26" s="144">
        <v>36</v>
      </c>
      <c r="BW26" s="44">
        <v>432.21</v>
      </c>
      <c r="BX26" s="171">
        <f t="shared" si="24"/>
        <v>12.005833333333333</v>
      </c>
      <c r="BY26" s="263">
        <v>15</v>
      </c>
      <c r="BZ26" s="256">
        <v>195.01</v>
      </c>
      <c r="CA26" s="171">
        <f t="shared" si="25"/>
        <v>13.000666666666666</v>
      </c>
      <c r="CB26" s="32">
        <v>23</v>
      </c>
      <c r="CC26" s="44">
        <v>305.81</v>
      </c>
      <c r="CD26" s="171">
        <f t="shared" si="26"/>
        <v>13.296086956521739</v>
      </c>
      <c r="CE26" s="144"/>
      <c r="CF26" s="32">
        <v>5395.98</v>
      </c>
      <c r="CG26" s="32">
        <v>3344.88</v>
      </c>
      <c r="CH26" s="208">
        <f t="shared" si="27"/>
        <v>61.988369119233212</v>
      </c>
      <c r="CI26" s="32">
        <v>3</v>
      </c>
      <c r="CJ26" s="32">
        <v>30</v>
      </c>
      <c r="CK26" s="208">
        <f t="shared" si="28"/>
        <v>10</v>
      </c>
      <c r="CL26" s="32">
        <v>10.8</v>
      </c>
      <c r="CM26" s="44">
        <v>100.54</v>
      </c>
      <c r="CN26" s="45">
        <f t="shared" si="29"/>
        <v>9.3092592592592585</v>
      </c>
      <c r="CO26" s="210">
        <v>21.38</v>
      </c>
      <c r="CP26" s="171">
        <f t="shared" si="48"/>
        <v>3.9542944229282494E-3</v>
      </c>
      <c r="CQ26" s="219"/>
      <c r="CR26" s="144"/>
      <c r="CS26" s="44"/>
      <c r="CT26" s="268" t="e">
        <f t="shared" si="30"/>
        <v>#DIV/0!</v>
      </c>
      <c r="CU26" s="44"/>
      <c r="CV26" s="179"/>
      <c r="CW26" s="45" t="e">
        <f t="shared" si="31"/>
        <v>#DIV/0!</v>
      </c>
      <c r="CX26" s="44"/>
      <c r="CY26" s="171" t="e">
        <f t="shared" si="4"/>
        <v>#DIV/0!</v>
      </c>
      <c r="CZ26" s="219"/>
      <c r="DA26" s="144">
        <v>96</v>
      </c>
      <c r="DB26" s="44">
        <v>3636.9</v>
      </c>
      <c r="DC26" s="45">
        <f t="shared" si="5"/>
        <v>37.884374999999999</v>
      </c>
      <c r="DD26" s="32">
        <v>2.4</v>
      </c>
      <c r="DE26" s="32">
        <v>38.57</v>
      </c>
      <c r="DF26" s="45">
        <f t="shared" si="6"/>
        <v>16.070833333333333</v>
      </c>
      <c r="DG26" s="32">
        <v>53.4</v>
      </c>
      <c r="DH26" s="44">
        <v>788.5</v>
      </c>
      <c r="DI26" s="45">
        <f t="shared" si="32"/>
        <v>14.765917602996256</v>
      </c>
      <c r="DJ26" s="44">
        <v>102.9</v>
      </c>
      <c r="DK26" s="171">
        <f t="shared" si="45"/>
        <v>1.8440860215053765</v>
      </c>
      <c r="DL26" s="271"/>
      <c r="DM26" s="144">
        <v>17003.16</v>
      </c>
      <c r="DN26" s="44">
        <v>8510.7800000000007</v>
      </c>
      <c r="DO26" s="45">
        <f t="shared" si="34"/>
        <v>50.054107589412801</v>
      </c>
      <c r="DP26" s="32">
        <v>27</v>
      </c>
      <c r="DQ26" s="44">
        <v>503.47</v>
      </c>
      <c r="DR26" s="45">
        <f t="shared" si="35"/>
        <v>18.647037037037038</v>
      </c>
      <c r="DS26" s="44">
        <v>70</v>
      </c>
      <c r="DT26" s="44">
        <v>727.81</v>
      </c>
      <c r="DU26" s="45">
        <f t="shared" si="36"/>
        <v>10.397285714285713</v>
      </c>
      <c r="DV26" s="44">
        <v>75</v>
      </c>
      <c r="DW26" s="171">
        <f t="shared" si="37"/>
        <v>0.77319587628865982</v>
      </c>
      <c r="DX26" s="219"/>
      <c r="DY26" s="144"/>
      <c r="DZ26" s="44"/>
      <c r="EA26" s="45" t="e">
        <f t="shared" si="38"/>
        <v>#DIV/0!</v>
      </c>
      <c r="EB26" s="44"/>
      <c r="EC26" s="44"/>
      <c r="ED26" s="45" t="e">
        <f t="shared" si="39"/>
        <v>#DIV/0!</v>
      </c>
      <c r="EE26" s="44"/>
      <c r="EF26" s="171" t="e">
        <f t="shared" si="44"/>
        <v>#DIV/0!</v>
      </c>
      <c r="EH26" s="144">
        <v>58</v>
      </c>
      <c r="EI26" s="44">
        <v>3350.38</v>
      </c>
      <c r="EJ26" s="45">
        <f t="shared" si="40"/>
        <v>57.765172413793103</v>
      </c>
      <c r="EK26" s="32">
        <v>2</v>
      </c>
      <c r="EL26" s="44">
        <v>30</v>
      </c>
      <c r="EM26" s="45">
        <f t="shared" si="41"/>
        <v>15</v>
      </c>
      <c r="EN26" s="44">
        <v>67</v>
      </c>
      <c r="EO26" s="44">
        <v>633.42999999999995</v>
      </c>
      <c r="EP26" s="45">
        <f t="shared" si="42"/>
        <v>9.4541791044776105</v>
      </c>
      <c r="EQ26" s="44">
        <v>108.95</v>
      </c>
      <c r="ER26" s="171">
        <f t="shared" si="43"/>
        <v>1.5789855072463768</v>
      </c>
    </row>
    <row r="27" spans="1:148" ht="13.95" customHeight="1">
      <c r="A27" s="12">
        <v>22</v>
      </c>
      <c r="B27" s="144">
        <v>645</v>
      </c>
      <c r="C27" s="167">
        <v>12913.27</v>
      </c>
      <c r="D27" s="45">
        <f t="shared" si="7"/>
        <v>20.020573643410852</v>
      </c>
      <c r="E27" s="44">
        <v>590</v>
      </c>
      <c r="F27" s="44"/>
      <c r="G27" s="171">
        <f t="shared" si="8"/>
        <v>0</v>
      </c>
      <c r="H27" s="219"/>
      <c r="I27" s="144">
        <v>62</v>
      </c>
      <c r="J27" s="167">
        <v>2453.3126066830901</v>
      </c>
      <c r="K27" s="45">
        <f t="shared" si="9"/>
        <v>39.569558172307907</v>
      </c>
      <c r="L27" s="44">
        <v>378.8</v>
      </c>
      <c r="M27" s="167">
        <v>8674.1789221335493</v>
      </c>
      <c r="N27" s="45">
        <f t="shared" si="10"/>
        <v>22.899099583245906</v>
      </c>
      <c r="O27" s="44"/>
      <c r="P27" s="171">
        <f t="shared" si="11"/>
        <v>0</v>
      </c>
      <c r="Q27" s="219"/>
      <c r="R27" s="144">
        <v>49.6</v>
      </c>
      <c r="S27" s="44">
        <v>2464.71</v>
      </c>
      <c r="T27" s="45">
        <f t="shared" si="12"/>
        <v>49.691733870967738</v>
      </c>
      <c r="U27" s="219"/>
      <c r="V27" s="44">
        <v>213.92</v>
      </c>
      <c r="W27" s="44">
        <v>2269.06</v>
      </c>
      <c r="X27" s="45">
        <f t="shared" si="13"/>
        <v>10.607049364248317</v>
      </c>
      <c r="Y27" s="219"/>
      <c r="Z27" s="44">
        <v>13</v>
      </c>
      <c r="AA27" s="44">
        <v>366.44</v>
      </c>
      <c r="AB27" s="171">
        <f t="shared" si="14"/>
        <v>28.187692307692309</v>
      </c>
      <c r="AC27" s="219"/>
      <c r="AD27" s="144">
        <v>812</v>
      </c>
      <c r="AE27" s="44">
        <v>341.37</v>
      </c>
      <c r="AF27" s="141">
        <f t="shared" si="15"/>
        <v>42.040640394088669</v>
      </c>
      <c r="AG27" s="44">
        <v>1484</v>
      </c>
      <c r="AH27" s="44">
        <v>450.06</v>
      </c>
      <c r="AI27" s="141">
        <f t="shared" si="0"/>
        <v>30.327493261455523</v>
      </c>
      <c r="AJ27" s="44">
        <v>1260</v>
      </c>
      <c r="AK27" s="44">
        <v>399.37</v>
      </c>
      <c r="AL27" s="148">
        <f t="shared" si="1"/>
        <v>31.696031746031743</v>
      </c>
      <c r="AM27" s="219"/>
      <c r="AN27" s="144"/>
      <c r="AO27" s="44"/>
      <c r="AP27" s="45" t="e">
        <f t="shared" si="16"/>
        <v>#DIV/0!</v>
      </c>
      <c r="AQ27" s="140"/>
      <c r="AR27" s="249"/>
      <c r="AS27" s="171" t="e">
        <f t="shared" si="17"/>
        <v>#DIV/0!</v>
      </c>
      <c r="AT27" s="219"/>
      <c r="AU27" s="144">
        <v>30</v>
      </c>
      <c r="AV27" s="32">
        <v>824.01618381638605</v>
      </c>
      <c r="AW27" s="45">
        <f t="shared" si="2"/>
        <v>27.467206127212869</v>
      </c>
      <c r="AX27" s="32">
        <v>36.4</v>
      </c>
      <c r="AY27" s="32">
        <v>1890.2461211075199</v>
      </c>
      <c r="AZ27" s="171">
        <f t="shared" si="18"/>
        <v>51.929838491964837</v>
      </c>
      <c r="BA27" s="219"/>
      <c r="BB27" s="144">
        <v>4</v>
      </c>
      <c r="BC27" s="44">
        <v>242.99543550084999</v>
      </c>
      <c r="BD27" s="45">
        <f t="shared" si="46"/>
        <v>8.0998478500283326</v>
      </c>
      <c r="BE27" s="44">
        <v>50.2</v>
      </c>
      <c r="BF27" s="167">
        <v>2863.25</v>
      </c>
      <c r="BG27" s="171">
        <f t="shared" si="19"/>
        <v>57.036852589641434</v>
      </c>
      <c r="BH27" s="219"/>
      <c r="BI27" s="44">
        <v>1959</v>
      </c>
      <c r="BJ27" s="248">
        <v>12163.329630395299</v>
      </c>
      <c r="BK27" s="202">
        <f t="shared" si="20"/>
        <v>6.2089482544131185</v>
      </c>
      <c r="BL27" s="219"/>
      <c r="BM27" s="144">
        <v>32</v>
      </c>
      <c r="BN27" s="44">
        <v>357.24</v>
      </c>
      <c r="BO27" s="261">
        <f t="shared" si="21"/>
        <v>11.16375</v>
      </c>
      <c r="BP27" s="144">
        <v>24</v>
      </c>
      <c r="BQ27" s="44">
        <v>319.87</v>
      </c>
      <c r="BR27" s="171">
        <f t="shared" si="22"/>
        <v>13.327916666666667</v>
      </c>
      <c r="BS27" s="144">
        <v>2</v>
      </c>
      <c r="BT27" s="44">
        <v>29.07</v>
      </c>
      <c r="BU27" s="171">
        <f t="shared" si="23"/>
        <v>14.535</v>
      </c>
      <c r="BV27" s="144">
        <v>38</v>
      </c>
      <c r="BW27" s="44">
        <v>453.79</v>
      </c>
      <c r="BX27" s="171">
        <f t="shared" si="24"/>
        <v>11.941842105263158</v>
      </c>
      <c r="BY27" s="263">
        <v>14</v>
      </c>
      <c r="BZ27" s="256">
        <v>186.61</v>
      </c>
      <c r="CA27" s="171">
        <f t="shared" si="25"/>
        <v>13.329285714285716</v>
      </c>
      <c r="CB27" s="32">
        <v>23</v>
      </c>
      <c r="CC27" s="44">
        <v>298.70999999999998</v>
      </c>
      <c r="CD27" s="171">
        <f t="shared" si="26"/>
        <v>12.987391304347826</v>
      </c>
      <c r="CE27" s="144"/>
      <c r="CF27" s="32">
        <v>4153.74</v>
      </c>
      <c r="CG27" s="32">
        <v>3194</v>
      </c>
      <c r="CH27" s="208">
        <f t="shared" si="27"/>
        <v>76.894557675733196</v>
      </c>
      <c r="CI27" s="32">
        <v>3</v>
      </c>
      <c r="CJ27" s="32">
        <v>30</v>
      </c>
      <c r="CK27" s="208">
        <f t="shared" si="28"/>
        <v>10</v>
      </c>
      <c r="CL27" s="32">
        <v>10.8</v>
      </c>
      <c r="CM27" s="44">
        <v>82.69</v>
      </c>
      <c r="CN27" s="45">
        <f t="shared" si="29"/>
        <v>7.6564814814814808</v>
      </c>
      <c r="CO27" s="210">
        <v>15.13</v>
      </c>
      <c r="CP27" s="171">
        <f t="shared" si="48"/>
        <v>3.633054310920294E-3</v>
      </c>
      <c r="CQ27" s="219"/>
      <c r="CR27" s="144"/>
      <c r="CS27" s="44"/>
      <c r="CT27" s="268" t="e">
        <f t="shared" si="30"/>
        <v>#DIV/0!</v>
      </c>
      <c r="CU27" s="44"/>
      <c r="CV27" s="179"/>
      <c r="CW27" s="45" t="e">
        <f t="shared" si="31"/>
        <v>#DIV/0!</v>
      </c>
      <c r="CX27" s="44"/>
      <c r="CY27" s="171" t="e">
        <f t="shared" si="4"/>
        <v>#DIV/0!</v>
      </c>
      <c r="CZ27" s="219"/>
      <c r="DA27" s="144">
        <v>96</v>
      </c>
      <c r="DB27" s="44">
        <v>5586.45</v>
      </c>
      <c r="DC27" s="45">
        <f t="shared" si="5"/>
        <v>58.192187499999996</v>
      </c>
      <c r="DD27" s="32">
        <v>2.4</v>
      </c>
      <c r="DE27" s="32">
        <v>37.619999999999997</v>
      </c>
      <c r="DF27" s="45">
        <f t="shared" si="6"/>
        <v>15.674999999999999</v>
      </c>
      <c r="DG27" s="32">
        <v>53.4</v>
      </c>
      <c r="DH27" s="44">
        <v>640.25</v>
      </c>
      <c r="DI27" s="45">
        <f t="shared" si="32"/>
        <v>11.989700374531836</v>
      </c>
      <c r="DJ27" s="44">
        <v>102.9</v>
      </c>
      <c r="DK27" s="171">
        <f t="shared" si="45"/>
        <v>1.8440860215053765</v>
      </c>
      <c r="DL27" s="271"/>
      <c r="DM27" s="144">
        <v>11995.38</v>
      </c>
      <c r="DN27" s="44">
        <v>5041</v>
      </c>
      <c r="DO27" s="45">
        <f t="shared" si="34"/>
        <v>42.024512770750079</v>
      </c>
      <c r="DP27" s="32">
        <v>27</v>
      </c>
      <c r="DQ27" s="44">
        <v>729.98</v>
      </c>
      <c r="DR27" s="45">
        <f t="shared" si="35"/>
        <v>27.036296296296296</v>
      </c>
      <c r="DS27" s="44">
        <v>70</v>
      </c>
      <c r="DT27" s="44">
        <v>762.44</v>
      </c>
      <c r="DU27" s="45">
        <f t="shared" si="36"/>
        <v>10.892000000000001</v>
      </c>
      <c r="DV27" s="44">
        <v>75</v>
      </c>
      <c r="DW27" s="171">
        <f t="shared" si="37"/>
        <v>0.77319587628865982</v>
      </c>
      <c r="DX27" s="219"/>
      <c r="DY27" s="144"/>
      <c r="DZ27" s="44"/>
      <c r="EA27" s="45" t="e">
        <f t="shared" si="38"/>
        <v>#DIV/0!</v>
      </c>
      <c r="EB27" s="44"/>
      <c r="EC27" s="44"/>
      <c r="ED27" s="45" t="e">
        <f t="shared" si="39"/>
        <v>#DIV/0!</v>
      </c>
      <c r="EE27" s="44"/>
      <c r="EF27" s="171" t="e">
        <f t="shared" si="44"/>
        <v>#DIV/0!</v>
      </c>
      <c r="EH27" s="144">
        <v>58</v>
      </c>
      <c r="EI27" s="44">
        <v>2907.6</v>
      </c>
      <c r="EJ27" s="45">
        <f t="shared" si="40"/>
        <v>50.131034482758622</v>
      </c>
      <c r="EK27" s="32">
        <v>2</v>
      </c>
      <c r="EL27" s="44">
        <v>30</v>
      </c>
      <c r="EM27" s="45">
        <f t="shared" si="41"/>
        <v>15</v>
      </c>
      <c r="EN27" s="44">
        <v>67</v>
      </c>
      <c r="EO27" s="44">
        <v>567.27</v>
      </c>
      <c r="EP27" s="45">
        <f t="shared" si="42"/>
        <v>8.4667164179104475</v>
      </c>
      <c r="EQ27" s="44">
        <v>108.95</v>
      </c>
      <c r="ER27" s="171">
        <f t="shared" si="43"/>
        <v>1.5789855072463768</v>
      </c>
    </row>
    <row r="28" spans="1:148" ht="13.95" customHeight="1">
      <c r="A28" s="12">
        <v>23</v>
      </c>
      <c r="B28" s="144">
        <v>590</v>
      </c>
      <c r="C28" s="167">
        <v>12768.68</v>
      </c>
      <c r="D28" s="45">
        <f t="shared" si="7"/>
        <v>21.641830508474577</v>
      </c>
      <c r="E28" s="44">
        <v>583</v>
      </c>
      <c r="F28" s="44"/>
      <c r="G28" s="171">
        <f t="shared" si="8"/>
        <v>0</v>
      </c>
      <c r="H28" s="219"/>
      <c r="I28" s="144">
        <v>46</v>
      </c>
      <c r="J28" s="167">
        <v>2469.9351386180301</v>
      </c>
      <c r="K28" s="45">
        <f t="shared" si="9"/>
        <v>53.69424214387022</v>
      </c>
      <c r="L28" s="44">
        <v>376.8</v>
      </c>
      <c r="M28" s="167">
        <v>8618.3027448820103</v>
      </c>
      <c r="N28" s="45">
        <f t="shared" si="10"/>
        <v>22.872353356905545</v>
      </c>
      <c r="O28" s="44">
        <v>1230.6383407979999</v>
      </c>
      <c r="P28" s="171">
        <f t="shared" si="11"/>
        <v>2.9106867095506148</v>
      </c>
      <c r="Q28" s="219"/>
      <c r="R28" s="144">
        <v>44.2</v>
      </c>
      <c r="S28" s="44">
        <v>1532.93</v>
      </c>
      <c r="T28" s="45">
        <f t="shared" si="12"/>
        <v>34.681674208144798</v>
      </c>
      <c r="U28" s="219"/>
      <c r="V28" s="44">
        <v>213.92</v>
      </c>
      <c r="W28" s="44">
        <v>2351.9699999999998</v>
      </c>
      <c r="X28" s="45">
        <f t="shared" si="13"/>
        <v>10.994624158563949</v>
      </c>
      <c r="Y28" s="219"/>
      <c r="Z28" s="44">
        <v>12</v>
      </c>
      <c r="AA28" s="44">
        <v>380.4</v>
      </c>
      <c r="AB28" s="171">
        <f t="shared" si="14"/>
        <v>31.7</v>
      </c>
      <c r="AC28" s="219"/>
      <c r="AD28" s="144">
        <v>812</v>
      </c>
      <c r="AE28" s="44">
        <v>273.14999999999998</v>
      </c>
      <c r="AF28" s="141">
        <f t="shared" si="15"/>
        <v>33.639162561576356</v>
      </c>
      <c r="AG28" s="44">
        <v>1590</v>
      </c>
      <c r="AH28" s="44">
        <v>459.49</v>
      </c>
      <c r="AI28" s="141">
        <f t="shared" si="0"/>
        <v>28.898742138364781</v>
      </c>
      <c r="AJ28" s="44">
        <v>1350</v>
      </c>
      <c r="AK28" s="44">
        <v>460.06</v>
      </c>
      <c r="AL28" s="148">
        <f t="shared" si="1"/>
        <v>34.078518518518521</v>
      </c>
      <c r="AM28" s="219"/>
      <c r="AN28" s="144"/>
      <c r="AO28" s="44"/>
      <c r="AP28" s="45" t="e">
        <f t="shared" si="16"/>
        <v>#DIV/0!</v>
      </c>
      <c r="AQ28" s="140"/>
      <c r="AR28" s="249"/>
      <c r="AS28" s="171" t="e">
        <f t="shared" si="17"/>
        <v>#DIV/0!</v>
      </c>
      <c r="AT28" s="219"/>
      <c r="AU28" s="245">
        <v>19.600000000000001</v>
      </c>
      <c r="AV28" s="140">
        <v>553.34782216283702</v>
      </c>
      <c r="AW28" s="45">
        <f t="shared" si="2"/>
        <v>28.232031743001887</v>
      </c>
      <c r="AX28" s="140">
        <v>36</v>
      </c>
      <c r="AY28" s="140">
        <v>1662.0053761582301</v>
      </c>
      <c r="AZ28" s="171">
        <f t="shared" si="18"/>
        <v>46.16681600439528</v>
      </c>
      <c r="BA28" s="219"/>
      <c r="BB28" s="245">
        <v>4</v>
      </c>
      <c r="BC28" s="241">
        <v>180.09826010638301</v>
      </c>
      <c r="BD28" s="45">
        <f t="shared" si="46"/>
        <v>9.1886867401215806</v>
      </c>
      <c r="BE28" s="44">
        <v>49.4</v>
      </c>
      <c r="BF28" s="44">
        <v>3074.33</v>
      </c>
      <c r="BG28" s="171">
        <f t="shared" si="19"/>
        <v>62.233400809716599</v>
      </c>
      <c r="BH28" s="219"/>
      <c r="BI28" s="44">
        <v>1954</v>
      </c>
      <c r="BJ28" s="248">
        <v>13391.817150729699</v>
      </c>
      <c r="BK28" s="202">
        <f t="shared" si="20"/>
        <v>6.8535399952557317</v>
      </c>
      <c r="BL28" s="219"/>
      <c r="BM28" s="144">
        <v>35</v>
      </c>
      <c r="BN28" s="44">
        <v>394.9</v>
      </c>
      <c r="BO28" s="261">
        <f t="shared" si="21"/>
        <v>11.282857142857143</v>
      </c>
      <c r="BP28" s="144">
        <v>25</v>
      </c>
      <c r="BQ28" s="44">
        <v>304.04000000000002</v>
      </c>
      <c r="BR28" s="171">
        <f t="shared" si="22"/>
        <v>12.1616</v>
      </c>
      <c r="BS28" s="144">
        <v>2</v>
      </c>
      <c r="BT28" s="44">
        <v>32.54</v>
      </c>
      <c r="BU28" s="171">
        <f t="shared" si="23"/>
        <v>16.27</v>
      </c>
      <c r="BV28" s="144">
        <v>38</v>
      </c>
      <c r="BW28" s="44">
        <v>460.66</v>
      </c>
      <c r="BX28" s="171">
        <f t="shared" si="24"/>
        <v>12.122631578947368</v>
      </c>
      <c r="BY28" s="263">
        <v>12</v>
      </c>
      <c r="BZ28" s="256">
        <v>155.47999999999999</v>
      </c>
      <c r="CA28" s="171">
        <f t="shared" si="25"/>
        <v>12.956666666666665</v>
      </c>
      <c r="CB28" s="32">
        <v>24</v>
      </c>
      <c r="CC28" s="44">
        <v>310.3</v>
      </c>
      <c r="CD28" s="171">
        <f t="shared" si="26"/>
        <v>12.929166666666667</v>
      </c>
      <c r="CE28" s="144"/>
      <c r="CF28" s="32">
        <v>3454.98</v>
      </c>
      <c r="CG28" s="32">
        <v>2970.03</v>
      </c>
      <c r="CH28" s="208">
        <f t="shared" si="27"/>
        <v>85.963739298056723</v>
      </c>
      <c r="CI28" s="32">
        <v>0</v>
      </c>
      <c r="CJ28" s="32">
        <v>0</v>
      </c>
      <c r="CK28" s="208" t="e">
        <f t="shared" si="28"/>
        <v>#DIV/0!</v>
      </c>
      <c r="CL28" s="32">
        <v>6.8</v>
      </c>
      <c r="CM28" s="44">
        <v>64.5</v>
      </c>
      <c r="CN28" s="45">
        <f t="shared" si="29"/>
        <v>9.4852941176470598</v>
      </c>
      <c r="CO28" s="44">
        <v>9.1199999999999992</v>
      </c>
      <c r="CP28" s="171">
        <f t="shared" si="48"/>
        <v>2.6344828383086153E-3</v>
      </c>
      <c r="CQ28" s="219"/>
      <c r="CR28" s="144"/>
      <c r="CS28" s="44"/>
      <c r="CT28" s="268" t="e">
        <f t="shared" si="30"/>
        <v>#DIV/0!</v>
      </c>
      <c r="CU28" s="44"/>
      <c r="CV28" s="179"/>
      <c r="CW28" s="45" t="e">
        <f t="shared" si="31"/>
        <v>#DIV/0!</v>
      </c>
      <c r="CX28" s="44"/>
      <c r="CY28" s="171" t="e">
        <f t="shared" si="4"/>
        <v>#DIV/0!</v>
      </c>
      <c r="CZ28" s="219"/>
      <c r="DA28" s="144">
        <v>43</v>
      </c>
      <c r="DB28" s="44">
        <v>2857.64</v>
      </c>
      <c r="DC28" s="45">
        <f t="shared" si="5"/>
        <v>66.456744186046507</v>
      </c>
      <c r="DD28" s="32">
        <v>0</v>
      </c>
      <c r="DE28" s="32"/>
      <c r="DF28" s="45" t="e">
        <f t="shared" si="6"/>
        <v>#DIV/0!</v>
      </c>
      <c r="DG28" s="32">
        <v>0</v>
      </c>
      <c r="DH28" s="44"/>
      <c r="DI28" s="45" t="e">
        <f t="shared" si="32"/>
        <v>#DIV/0!</v>
      </c>
      <c r="DJ28" s="44"/>
      <c r="DK28" s="171" t="e">
        <f t="shared" si="45"/>
        <v>#DIV/0!</v>
      </c>
      <c r="DL28" s="271"/>
      <c r="DM28" s="144">
        <v>12189.48</v>
      </c>
      <c r="DN28" s="44">
        <v>4900</v>
      </c>
      <c r="DO28" s="45">
        <f t="shared" si="34"/>
        <v>40.198597479137746</v>
      </c>
      <c r="DP28" s="32">
        <v>27</v>
      </c>
      <c r="DQ28" s="44">
        <v>624.37</v>
      </c>
      <c r="DR28" s="45">
        <f t="shared" si="35"/>
        <v>23.124814814814815</v>
      </c>
      <c r="DS28" s="44">
        <v>70</v>
      </c>
      <c r="DT28" s="44">
        <v>770.32</v>
      </c>
      <c r="DU28" s="45">
        <f t="shared" si="36"/>
        <v>11.004571428571429</v>
      </c>
      <c r="DV28" s="44">
        <v>72.680000000000007</v>
      </c>
      <c r="DW28" s="171">
        <f t="shared" si="37"/>
        <v>0.74927835051546399</v>
      </c>
      <c r="DX28" s="219"/>
      <c r="DY28" s="144"/>
      <c r="DZ28" s="44"/>
      <c r="EA28" s="45" t="e">
        <f t="shared" si="38"/>
        <v>#DIV/0!</v>
      </c>
      <c r="EB28" s="44"/>
      <c r="EC28" s="44"/>
      <c r="ED28" s="45" t="e">
        <f t="shared" si="39"/>
        <v>#DIV/0!</v>
      </c>
      <c r="EE28" s="44"/>
      <c r="EF28" s="171" t="e">
        <f t="shared" si="44"/>
        <v>#DIV/0!</v>
      </c>
      <c r="EH28" s="144">
        <v>40</v>
      </c>
      <c r="EI28" s="44">
        <v>2154.31</v>
      </c>
      <c r="EJ28" s="45">
        <f t="shared" si="40"/>
        <v>53.857749999999996</v>
      </c>
      <c r="EK28" s="32">
        <v>2</v>
      </c>
      <c r="EL28" s="44">
        <v>30</v>
      </c>
      <c r="EM28" s="45">
        <f t="shared" si="41"/>
        <v>15</v>
      </c>
      <c r="EN28" s="44">
        <v>67</v>
      </c>
      <c r="EO28" s="44">
        <v>623.16999999999996</v>
      </c>
      <c r="EP28" s="45">
        <f t="shared" si="42"/>
        <v>9.3010447761194026</v>
      </c>
      <c r="EQ28" s="44">
        <v>108.95</v>
      </c>
      <c r="ER28" s="171">
        <f t="shared" si="43"/>
        <v>1.5789855072463768</v>
      </c>
    </row>
    <row r="29" spans="1:148" ht="13.95" customHeight="1">
      <c r="A29" s="12">
        <v>24</v>
      </c>
      <c r="B29" s="144">
        <v>642.20000000000005</v>
      </c>
      <c r="C29" s="167">
        <v>12912.46</v>
      </c>
      <c r="D29" s="45">
        <f t="shared" si="7"/>
        <v>20.106602304578011</v>
      </c>
      <c r="E29" s="44">
        <v>586</v>
      </c>
      <c r="F29" s="44">
        <v>2815.36</v>
      </c>
      <c r="G29" s="171">
        <f t="shared" si="8"/>
        <v>4.8043686006825936</v>
      </c>
      <c r="H29" s="219"/>
      <c r="I29" s="144">
        <v>46</v>
      </c>
      <c r="J29" s="167">
        <v>2450.8150177360599</v>
      </c>
      <c r="K29" s="45">
        <f t="shared" si="9"/>
        <v>53.278587342088258</v>
      </c>
      <c r="L29" s="44">
        <v>380.4</v>
      </c>
      <c r="M29" s="167">
        <v>8733.6947402157002</v>
      </c>
      <c r="N29" s="45">
        <f t="shared" si="10"/>
        <v>22.9592395904724</v>
      </c>
      <c r="O29" s="44">
        <v>118.541937200077</v>
      </c>
      <c r="P29" s="171">
        <f t="shared" si="11"/>
        <v>0.27800641932475845</v>
      </c>
      <c r="Q29" s="219"/>
      <c r="R29" s="144">
        <v>34</v>
      </c>
      <c r="S29" s="44">
        <v>2934.94</v>
      </c>
      <c r="T29" s="45">
        <f t="shared" si="12"/>
        <v>86.321764705882359</v>
      </c>
      <c r="U29" s="219"/>
      <c r="V29" s="44">
        <v>207.47</v>
      </c>
      <c r="W29" s="44">
        <v>2211.0700000000002</v>
      </c>
      <c r="X29" s="45">
        <f t="shared" si="13"/>
        <v>10.657299850580808</v>
      </c>
      <c r="Y29" s="219"/>
      <c r="Z29" s="44">
        <v>12</v>
      </c>
      <c r="AA29" s="44">
        <v>374.97</v>
      </c>
      <c r="AB29" s="171">
        <f t="shared" si="14"/>
        <v>31.247500000000002</v>
      </c>
      <c r="AC29" s="219"/>
      <c r="AD29" s="144">
        <v>812</v>
      </c>
      <c r="AE29" s="44">
        <v>343.55</v>
      </c>
      <c r="AF29" s="141">
        <f t="shared" si="15"/>
        <v>42.309113300492612</v>
      </c>
      <c r="AG29" s="44">
        <v>1590</v>
      </c>
      <c r="AH29" s="44">
        <v>458.12</v>
      </c>
      <c r="AI29" s="141">
        <f t="shared" si="0"/>
        <v>28.812578616352202</v>
      </c>
      <c r="AJ29" s="44">
        <v>1350</v>
      </c>
      <c r="AK29" s="44">
        <v>403.98</v>
      </c>
      <c r="AL29" s="148">
        <f t="shared" si="1"/>
        <v>29.924444444444447</v>
      </c>
      <c r="AM29" s="219"/>
      <c r="AN29" s="144"/>
      <c r="AO29" s="44"/>
      <c r="AP29" s="45" t="e">
        <f t="shared" si="16"/>
        <v>#DIV/0!</v>
      </c>
      <c r="AQ29" s="140"/>
      <c r="AR29" s="249"/>
      <c r="AS29" s="171" t="e">
        <f t="shared" si="17"/>
        <v>#DIV/0!</v>
      </c>
      <c r="AT29" s="219"/>
      <c r="AU29" s="144">
        <v>31.8</v>
      </c>
      <c r="AV29" s="32">
        <v>735.45328630239896</v>
      </c>
      <c r="AW29" s="45">
        <f t="shared" si="2"/>
        <v>23.127461833408773</v>
      </c>
      <c r="AX29" s="32">
        <v>37.200000000000003</v>
      </c>
      <c r="AY29" s="32">
        <v>1741.7618986012101</v>
      </c>
      <c r="AZ29" s="171">
        <f t="shared" si="18"/>
        <v>46.82155641401102</v>
      </c>
      <c r="BA29" s="219"/>
      <c r="BB29" s="144">
        <v>4</v>
      </c>
      <c r="BC29" s="44">
        <v>187.29087716489499</v>
      </c>
      <c r="BD29" s="45">
        <f t="shared" si="46"/>
        <v>5.8896502253111631</v>
      </c>
      <c r="BE29" s="44">
        <v>51.8</v>
      </c>
      <c r="BF29" s="44">
        <v>2318.06</v>
      </c>
      <c r="BG29" s="171">
        <f t="shared" si="19"/>
        <v>44.750193050193054</v>
      </c>
      <c r="BH29" s="219"/>
      <c r="BI29" s="44">
        <v>1968</v>
      </c>
      <c r="BJ29" s="248">
        <v>11617.682256771401</v>
      </c>
      <c r="BK29" s="202">
        <f t="shared" si="20"/>
        <v>5.9032938296602646</v>
      </c>
      <c r="BL29" s="219"/>
      <c r="BM29" s="144">
        <v>38</v>
      </c>
      <c r="BN29" s="44">
        <v>403.08</v>
      </c>
      <c r="BO29" s="261">
        <f t="shared" si="21"/>
        <v>10.607368421052632</v>
      </c>
      <c r="BP29" s="144">
        <v>25</v>
      </c>
      <c r="BQ29" s="44">
        <v>316.43</v>
      </c>
      <c r="BR29" s="171">
        <f t="shared" si="22"/>
        <v>12.6572</v>
      </c>
      <c r="BS29" s="144">
        <v>12</v>
      </c>
      <c r="BT29" s="44">
        <v>175.07</v>
      </c>
      <c r="BU29" s="171">
        <f t="shared" si="23"/>
        <v>14.589166666666666</v>
      </c>
      <c r="BV29" s="144">
        <v>38</v>
      </c>
      <c r="BW29" s="44">
        <v>462.43</v>
      </c>
      <c r="BX29" s="171">
        <f t="shared" si="24"/>
        <v>12.169210526315789</v>
      </c>
      <c r="BY29" s="263">
        <v>13</v>
      </c>
      <c r="BZ29" s="256">
        <v>166.5</v>
      </c>
      <c r="CA29" s="171">
        <f t="shared" si="25"/>
        <v>12.807692307692308</v>
      </c>
      <c r="CB29" s="32">
        <v>22</v>
      </c>
      <c r="CC29" s="44">
        <v>280.97000000000003</v>
      </c>
      <c r="CD29" s="171">
        <f t="shared" si="26"/>
        <v>12.771363636363638</v>
      </c>
      <c r="CE29" s="144"/>
      <c r="CF29" s="32">
        <v>3454.98</v>
      </c>
      <c r="CG29" s="32">
        <v>3028.78</v>
      </c>
      <c r="CH29" s="208">
        <f t="shared" si="27"/>
        <v>87.664183294838182</v>
      </c>
      <c r="CI29" s="32">
        <v>2</v>
      </c>
      <c r="CJ29" s="32">
        <v>20</v>
      </c>
      <c r="CK29" s="208">
        <f t="shared" si="28"/>
        <v>10</v>
      </c>
      <c r="CL29" s="32">
        <v>7.8</v>
      </c>
      <c r="CM29" s="44">
        <v>50.43</v>
      </c>
      <c r="CN29" s="45">
        <f t="shared" si="29"/>
        <v>6.4653846153846155</v>
      </c>
      <c r="CO29" s="44">
        <v>9.1199999999999992</v>
      </c>
      <c r="CP29" s="171">
        <f t="shared" si="48"/>
        <v>2.6337220383622403E-3</v>
      </c>
      <c r="CQ29" s="219"/>
      <c r="CR29" s="144"/>
      <c r="CS29" s="44"/>
      <c r="CT29" s="268" t="e">
        <f t="shared" si="30"/>
        <v>#DIV/0!</v>
      </c>
      <c r="CU29" s="44"/>
      <c r="CV29" s="179"/>
      <c r="CW29" s="45" t="e">
        <f t="shared" si="31"/>
        <v>#DIV/0!</v>
      </c>
      <c r="CX29" s="44"/>
      <c r="CY29" s="171" t="e">
        <f t="shared" si="4"/>
        <v>#DIV/0!</v>
      </c>
      <c r="CZ29" s="219"/>
      <c r="DA29" s="144">
        <v>43</v>
      </c>
      <c r="DB29" s="44">
        <v>4056.07</v>
      </c>
      <c r="DC29" s="45">
        <f t="shared" si="5"/>
        <v>94.327209302325585</v>
      </c>
      <c r="DD29" s="32">
        <v>2.4</v>
      </c>
      <c r="DE29" s="32">
        <v>37.57</v>
      </c>
      <c r="DF29" s="45">
        <f t="shared" si="6"/>
        <v>15.654166666666667</v>
      </c>
      <c r="DG29" s="32">
        <v>49.4</v>
      </c>
      <c r="DH29" s="44">
        <v>514.21</v>
      </c>
      <c r="DI29" s="45">
        <f t="shared" si="32"/>
        <v>10.409109311740892</v>
      </c>
      <c r="DJ29" s="44">
        <v>197.5</v>
      </c>
      <c r="DK29" s="171">
        <f t="shared" si="45"/>
        <v>3.8127413127413128</v>
      </c>
      <c r="DL29" s="271"/>
      <c r="DM29" s="144">
        <v>9821.4599999999991</v>
      </c>
      <c r="DN29" s="44">
        <v>4085.2</v>
      </c>
      <c r="DO29" s="45">
        <f t="shared" si="34"/>
        <v>41.594630533545931</v>
      </c>
      <c r="DP29" s="32">
        <v>34</v>
      </c>
      <c r="DQ29" s="44">
        <v>646.72</v>
      </c>
      <c r="DR29" s="45">
        <f t="shared" si="35"/>
        <v>19.021176470588237</v>
      </c>
      <c r="DS29" s="44">
        <v>80</v>
      </c>
      <c r="DT29" s="44">
        <v>834.88</v>
      </c>
      <c r="DU29" s="45">
        <f t="shared" si="36"/>
        <v>10.436</v>
      </c>
      <c r="DV29" s="44">
        <v>72.5</v>
      </c>
      <c r="DW29" s="171">
        <f t="shared" si="37"/>
        <v>0.63596491228070173</v>
      </c>
      <c r="DX29" s="219"/>
      <c r="DY29" s="144"/>
      <c r="DZ29" s="44"/>
      <c r="EA29" s="45" t="e">
        <f t="shared" si="38"/>
        <v>#DIV/0!</v>
      </c>
      <c r="EB29" s="44"/>
      <c r="EC29" s="44"/>
      <c r="ED29" s="45" t="e">
        <f t="shared" si="39"/>
        <v>#DIV/0!</v>
      </c>
      <c r="EE29" s="44"/>
      <c r="EF29" s="171" t="e">
        <f t="shared" si="44"/>
        <v>#DIV/0!</v>
      </c>
      <c r="EH29" s="144">
        <v>40</v>
      </c>
      <c r="EI29" s="44">
        <v>2489.5100000000002</v>
      </c>
      <c r="EJ29" s="45">
        <f t="shared" si="40"/>
        <v>62.237750000000005</v>
      </c>
      <c r="EK29" s="32">
        <v>2</v>
      </c>
      <c r="EL29" s="44">
        <v>30</v>
      </c>
      <c r="EM29" s="45">
        <f t="shared" si="41"/>
        <v>15</v>
      </c>
      <c r="EN29" s="44">
        <v>67</v>
      </c>
      <c r="EO29" s="44">
        <v>604.34</v>
      </c>
      <c r="EP29" s="45">
        <f t="shared" si="42"/>
        <v>9.0200000000000014</v>
      </c>
      <c r="EQ29" s="44">
        <v>108.95</v>
      </c>
      <c r="ER29" s="171">
        <f t="shared" si="43"/>
        <v>1.5789855072463768</v>
      </c>
    </row>
    <row r="30" spans="1:148" ht="13.95" customHeight="1">
      <c r="A30" s="12">
        <v>25</v>
      </c>
      <c r="B30" s="144">
        <v>654</v>
      </c>
      <c r="C30" s="167">
        <v>13582.27</v>
      </c>
      <c r="D30" s="45">
        <f t="shared" si="7"/>
        <v>20.767996941896026</v>
      </c>
      <c r="E30" s="44">
        <v>597</v>
      </c>
      <c r="F30" s="44">
        <v>3216.91</v>
      </c>
      <c r="G30" s="171">
        <f t="shared" si="8"/>
        <v>5.3884589614740364</v>
      </c>
      <c r="H30" s="219"/>
      <c r="I30" s="144">
        <v>61</v>
      </c>
      <c r="J30" s="167">
        <v>2549.41583828596</v>
      </c>
      <c r="K30" s="45">
        <f t="shared" si="9"/>
        <v>41.793702266982955</v>
      </c>
      <c r="L30" s="44">
        <v>382.8</v>
      </c>
      <c r="M30" s="167">
        <v>8677.4647150269902</v>
      </c>
      <c r="N30" s="45">
        <f t="shared" si="10"/>
        <v>22.668403121805095</v>
      </c>
      <c r="O30" s="44">
        <v>2728.3920180659502</v>
      </c>
      <c r="P30" s="171">
        <f t="shared" si="11"/>
        <v>6.1477963453491444</v>
      </c>
      <c r="Q30" s="219"/>
      <c r="R30" s="144">
        <v>49.2</v>
      </c>
      <c r="S30" s="44">
        <v>3157.04</v>
      </c>
      <c r="T30" s="45">
        <f t="shared" si="12"/>
        <v>64.167479674796738</v>
      </c>
      <c r="U30" s="219"/>
      <c r="V30" s="44">
        <v>207.47</v>
      </c>
      <c r="W30" s="44">
        <v>2227.4499999999998</v>
      </c>
      <c r="X30" s="45">
        <f t="shared" si="13"/>
        <v>10.736251024244469</v>
      </c>
      <c r="Y30" s="219"/>
      <c r="Z30" s="44">
        <v>13</v>
      </c>
      <c r="AA30" s="44">
        <v>287.12</v>
      </c>
      <c r="AB30" s="171">
        <f t="shared" si="14"/>
        <v>22.086153846153845</v>
      </c>
      <c r="AC30" s="219"/>
      <c r="AD30" s="144">
        <v>812</v>
      </c>
      <c r="AE30" s="44">
        <v>357.65</v>
      </c>
      <c r="AF30" s="141">
        <f t="shared" si="15"/>
        <v>44.045566502463053</v>
      </c>
      <c r="AG30" s="44">
        <v>1643</v>
      </c>
      <c r="AH30" s="44">
        <v>492.63</v>
      </c>
      <c r="AI30" s="141">
        <f t="shared" si="0"/>
        <v>29.983566646378573</v>
      </c>
      <c r="AJ30" s="44">
        <v>1395</v>
      </c>
      <c r="AK30" s="44">
        <v>451.75</v>
      </c>
      <c r="AL30" s="148">
        <f t="shared" si="1"/>
        <v>32.383512544802869</v>
      </c>
      <c r="AM30" s="219"/>
      <c r="AN30" s="144"/>
      <c r="AO30" s="44"/>
      <c r="AP30" s="45" t="e">
        <f t="shared" si="16"/>
        <v>#DIV/0!</v>
      </c>
      <c r="AQ30" s="140"/>
      <c r="AR30" s="249"/>
      <c r="AS30" s="171" t="e">
        <f t="shared" si="17"/>
        <v>#DIV/0!</v>
      </c>
      <c r="AT30" s="219"/>
      <c r="AU30" s="144">
        <v>25.6</v>
      </c>
      <c r="AV30" s="32">
        <v>591.70537581122596</v>
      </c>
      <c r="AW30" s="45">
        <f t="shared" si="2"/>
        <v>23.113491242626012</v>
      </c>
      <c r="AX30" s="32">
        <v>39</v>
      </c>
      <c r="AY30" s="32">
        <v>1947.7250736349599</v>
      </c>
      <c r="AZ30" s="171">
        <f t="shared" si="18"/>
        <v>49.941668554742563</v>
      </c>
      <c r="BA30" s="219"/>
      <c r="BB30" s="144">
        <v>4</v>
      </c>
      <c r="BC30" s="44">
        <v>185.461511239342</v>
      </c>
      <c r="BD30" s="45">
        <f t="shared" si="46"/>
        <v>7.2445902827867963</v>
      </c>
      <c r="BE30" s="44">
        <v>48.6</v>
      </c>
      <c r="BF30" s="44">
        <v>2883.15</v>
      </c>
      <c r="BG30" s="171">
        <f t="shared" si="19"/>
        <v>59.324074074074076</v>
      </c>
      <c r="BH30" s="219"/>
      <c r="BI30" s="44">
        <v>1966</v>
      </c>
      <c r="BJ30" s="248">
        <v>11249.2959164155</v>
      </c>
      <c r="BK30" s="202">
        <f t="shared" si="20"/>
        <v>5.7219206085531535</v>
      </c>
      <c r="BL30" s="219"/>
      <c r="BM30" s="144">
        <v>38</v>
      </c>
      <c r="BN30" s="44">
        <v>430.5</v>
      </c>
      <c r="BO30" s="261">
        <f t="shared" si="21"/>
        <v>11.328947368421053</v>
      </c>
      <c r="BP30" s="144">
        <v>26</v>
      </c>
      <c r="BQ30" s="44">
        <v>339.52</v>
      </c>
      <c r="BR30" s="171">
        <f t="shared" si="22"/>
        <v>13.058461538461538</v>
      </c>
      <c r="BS30" s="144">
        <v>4</v>
      </c>
      <c r="BT30" s="44">
        <v>60.25</v>
      </c>
      <c r="BU30" s="171">
        <f t="shared" si="23"/>
        <v>15.0625</v>
      </c>
      <c r="BV30" s="144">
        <v>38</v>
      </c>
      <c r="BW30" s="44">
        <v>458.63</v>
      </c>
      <c r="BX30" s="171">
        <f t="shared" si="24"/>
        <v>12.069210526315789</v>
      </c>
      <c r="BY30" s="263">
        <v>12</v>
      </c>
      <c r="BZ30" s="256">
        <v>151.94999999999999</v>
      </c>
      <c r="CA30" s="171">
        <f t="shared" si="25"/>
        <v>12.6625</v>
      </c>
      <c r="CB30" s="32">
        <v>20</v>
      </c>
      <c r="CC30" s="44">
        <v>254.2</v>
      </c>
      <c r="CD30" s="171">
        <f t="shared" si="26"/>
        <v>12.709999999999999</v>
      </c>
      <c r="CE30" s="144"/>
      <c r="CF30" s="32">
        <v>4813.68</v>
      </c>
      <c r="CG30" s="32">
        <v>3281.54</v>
      </c>
      <c r="CH30" s="208">
        <f t="shared" si="27"/>
        <v>68.171128949161556</v>
      </c>
      <c r="CI30" s="32">
        <v>3</v>
      </c>
      <c r="CJ30" s="32">
        <v>30</v>
      </c>
      <c r="CK30" s="208">
        <f t="shared" si="28"/>
        <v>10</v>
      </c>
      <c r="CL30" s="32">
        <v>10.8</v>
      </c>
      <c r="CM30" s="44">
        <v>88.61</v>
      </c>
      <c r="CN30" s="45">
        <f t="shared" si="29"/>
        <v>8.2046296296296291</v>
      </c>
      <c r="CO30" s="44">
        <v>21.38</v>
      </c>
      <c r="CP30" s="171">
        <f t="shared" si="48"/>
        <v>4.4315656816900466E-3</v>
      </c>
      <c r="CQ30" s="219"/>
      <c r="CR30" s="144"/>
      <c r="CS30" s="44"/>
      <c r="CT30" s="268" t="e">
        <f t="shared" si="30"/>
        <v>#DIV/0!</v>
      </c>
      <c r="CU30" s="44"/>
      <c r="CV30" s="179"/>
      <c r="CW30" s="45" t="e">
        <f t="shared" si="31"/>
        <v>#DIV/0!</v>
      </c>
      <c r="CX30" s="44"/>
      <c r="CY30" s="171" t="e">
        <f t="shared" si="4"/>
        <v>#DIV/0!</v>
      </c>
      <c r="CZ30" s="219"/>
      <c r="DA30" s="144">
        <v>96</v>
      </c>
      <c r="DB30" s="44">
        <v>5992.69</v>
      </c>
      <c r="DC30" s="45">
        <f t="shared" si="5"/>
        <v>62.423854166666665</v>
      </c>
      <c r="DD30" s="32">
        <v>2.4</v>
      </c>
      <c r="DE30" s="32">
        <v>37.619999999999997</v>
      </c>
      <c r="DF30" s="45">
        <f t="shared" si="6"/>
        <v>15.674999999999999</v>
      </c>
      <c r="DG30" s="32">
        <v>49.4</v>
      </c>
      <c r="DH30" s="44">
        <v>485.23</v>
      </c>
      <c r="DI30" s="45">
        <f t="shared" si="32"/>
        <v>9.8224696356275309</v>
      </c>
      <c r="DJ30" s="44">
        <v>65.900000000000006</v>
      </c>
      <c r="DK30" s="171">
        <f t="shared" si="45"/>
        <v>1.2722007722007724</v>
      </c>
      <c r="DL30" s="271"/>
      <c r="DM30" s="144">
        <v>22437.3</v>
      </c>
      <c r="DN30" s="44">
        <v>8902.89</v>
      </c>
      <c r="DO30" s="45">
        <f t="shared" si="34"/>
        <v>39.678972068831811</v>
      </c>
      <c r="DP30" s="32">
        <v>34</v>
      </c>
      <c r="DQ30" s="44">
        <v>916.47</v>
      </c>
      <c r="DR30" s="45">
        <f t="shared" si="35"/>
        <v>26.955000000000002</v>
      </c>
      <c r="DS30" s="44">
        <v>80</v>
      </c>
      <c r="DT30" s="44">
        <v>794.83</v>
      </c>
      <c r="DU30" s="45">
        <f t="shared" si="36"/>
        <v>9.9353750000000005</v>
      </c>
      <c r="DV30" s="44"/>
      <c r="DW30" s="171">
        <f t="shared" si="37"/>
        <v>0</v>
      </c>
      <c r="DX30" s="219"/>
      <c r="DY30" s="144"/>
      <c r="DZ30" s="44"/>
      <c r="EA30" s="45" t="e">
        <f t="shared" si="38"/>
        <v>#DIV/0!</v>
      </c>
      <c r="EB30" s="44"/>
      <c r="EC30" s="44"/>
      <c r="ED30" s="45" t="e">
        <f t="shared" si="39"/>
        <v>#DIV/0!</v>
      </c>
      <c r="EE30" s="44"/>
      <c r="EF30" s="171" t="e">
        <f t="shared" si="44"/>
        <v>#DIV/0!</v>
      </c>
      <c r="EH30" s="144">
        <v>58</v>
      </c>
      <c r="EI30" s="44">
        <v>3142.24</v>
      </c>
      <c r="EJ30" s="45">
        <f t="shared" si="40"/>
        <v>54.17655172413793</v>
      </c>
      <c r="EK30" s="32">
        <v>2</v>
      </c>
      <c r="EL30" s="44">
        <v>30</v>
      </c>
      <c r="EM30" s="45">
        <f t="shared" si="41"/>
        <v>15</v>
      </c>
      <c r="EN30" s="44">
        <v>67</v>
      </c>
      <c r="EO30" s="44">
        <v>669.92</v>
      </c>
      <c r="EP30" s="45">
        <f t="shared" si="42"/>
        <v>9.9988059701492524</v>
      </c>
      <c r="EQ30" s="44">
        <v>108.95</v>
      </c>
      <c r="ER30" s="171">
        <f t="shared" si="43"/>
        <v>1.5789855072463768</v>
      </c>
    </row>
    <row r="31" spans="1:148" ht="13.95" customHeight="1">
      <c r="A31" s="12">
        <v>26</v>
      </c>
      <c r="B31" s="144">
        <v>662</v>
      </c>
      <c r="C31" s="44">
        <v>13873.39</v>
      </c>
      <c r="D31" s="45">
        <f t="shared" si="7"/>
        <v>20.956782477341388</v>
      </c>
      <c r="E31" s="44">
        <v>603</v>
      </c>
      <c r="F31" s="44"/>
      <c r="G31" s="171">
        <f t="shared" si="8"/>
        <v>0</v>
      </c>
      <c r="H31" s="219"/>
      <c r="I31" s="144">
        <v>62.4</v>
      </c>
      <c r="J31" s="44">
        <v>2449.6684389336801</v>
      </c>
      <c r="K31" s="45">
        <f t="shared" si="9"/>
        <v>39.257507034193594</v>
      </c>
      <c r="L31" s="44">
        <v>383.8</v>
      </c>
      <c r="M31" s="44">
        <v>8678.37608793236</v>
      </c>
      <c r="N31" s="45">
        <f t="shared" si="10"/>
        <v>22.611714663711204</v>
      </c>
      <c r="O31" s="44"/>
      <c r="P31" s="171">
        <f t="shared" si="11"/>
        <v>0</v>
      </c>
      <c r="Q31" s="219"/>
      <c r="R31" s="144">
        <v>55</v>
      </c>
      <c r="S31" s="44">
        <v>2493.59</v>
      </c>
      <c r="T31" s="45">
        <f t="shared" si="12"/>
        <v>45.338000000000001</v>
      </c>
      <c r="U31" s="219"/>
      <c r="V31" s="44">
        <v>207.47</v>
      </c>
      <c r="W31" s="44">
        <v>2057.02</v>
      </c>
      <c r="X31" s="45">
        <f t="shared" si="13"/>
        <v>9.9147828601725543</v>
      </c>
      <c r="Y31" s="219"/>
      <c r="Z31" s="44">
        <v>13</v>
      </c>
      <c r="AA31" s="44">
        <v>292.93</v>
      </c>
      <c r="AB31" s="171">
        <f t="shared" si="14"/>
        <v>22.533076923076923</v>
      </c>
      <c r="AC31" s="219"/>
      <c r="AD31" s="144">
        <v>754</v>
      </c>
      <c r="AE31" s="44">
        <v>314.27</v>
      </c>
      <c r="AF31" s="141">
        <f t="shared" si="15"/>
        <v>41.680371352785144</v>
      </c>
      <c r="AG31" s="44">
        <v>1590</v>
      </c>
      <c r="AH31" s="44">
        <v>425.08</v>
      </c>
      <c r="AI31" s="141">
        <f t="shared" si="0"/>
        <v>26.734591194968555</v>
      </c>
      <c r="AJ31" s="44">
        <v>1350</v>
      </c>
      <c r="AK31" s="44">
        <v>406.02</v>
      </c>
      <c r="AL31" s="148">
        <f t="shared" si="1"/>
        <v>30.075555555555557</v>
      </c>
      <c r="AM31" s="219"/>
      <c r="AN31" s="144"/>
      <c r="AO31" s="44"/>
      <c r="AP31" s="45" t="e">
        <f t="shared" si="16"/>
        <v>#DIV/0!</v>
      </c>
      <c r="AQ31" s="140"/>
      <c r="AR31" s="249"/>
      <c r="AS31" s="171" t="e">
        <f t="shared" si="17"/>
        <v>#DIV/0!</v>
      </c>
      <c r="AT31" s="219"/>
      <c r="AU31" s="144">
        <v>25</v>
      </c>
      <c r="AV31" s="32">
        <v>721.577227339405</v>
      </c>
      <c r="AW31" s="45">
        <f t="shared" si="2"/>
        <v>28.8630890935762</v>
      </c>
      <c r="AX31" s="32">
        <v>38</v>
      </c>
      <c r="AY31" s="32">
        <v>1917.5367015745701</v>
      </c>
      <c r="AZ31" s="171">
        <f t="shared" si="18"/>
        <v>50.461492146699214</v>
      </c>
      <c r="BA31" s="219"/>
      <c r="BB31" s="144">
        <v>3</v>
      </c>
      <c r="BC31" s="44">
        <v>173.318419258646</v>
      </c>
      <c r="BD31" s="45">
        <f t="shared" si="46"/>
        <v>6.9327367703458398</v>
      </c>
      <c r="BE31" s="44">
        <v>48.8</v>
      </c>
      <c r="BF31" s="44">
        <v>2609.7399999999998</v>
      </c>
      <c r="BG31" s="171">
        <f t="shared" si="19"/>
        <v>53.47827868852459</v>
      </c>
      <c r="BH31" s="219"/>
      <c r="BI31" s="44">
        <v>1985</v>
      </c>
      <c r="BJ31" s="248">
        <v>12195.0530528975</v>
      </c>
      <c r="BK31" s="202">
        <f t="shared" si="20"/>
        <v>6.1436035530969768</v>
      </c>
      <c r="BL31" s="219"/>
      <c r="BM31" s="144">
        <v>36</v>
      </c>
      <c r="BN31" s="44">
        <v>406.39</v>
      </c>
      <c r="BO31" s="261">
        <f t="shared" si="21"/>
        <v>11.288611111111111</v>
      </c>
      <c r="BP31" s="144">
        <v>24</v>
      </c>
      <c r="BQ31" s="44">
        <v>313.04000000000002</v>
      </c>
      <c r="BR31" s="171">
        <f t="shared" si="22"/>
        <v>13.043333333333335</v>
      </c>
      <c r="BS31" s="144">
        <v>2</v>
      </c>
      <c r="BT31" s="44">
        <v>30.2</v>
      </c>
      <c r="BU31" s="171">
        <f t="shared" si="23"/>
        <v>15.1</v>
      </c>
      <c r="BV31" s="144">
        <v>38</v>
      </c>
      <c r="BW31" s="44">
        <v>456.21</v>
      </c>
      <c r="BX31" s="171">
        <f t="shared" si="24"/>
        <v>12.005526315789472</v>
      </c>
      <c r="BY31" s="263">
        <v>15</v>
      </c>
      <c r="BZ31" s="256">
        <v>194.72</v>
      </c>
      <c r="CA31" s="171">
        <f t="shared" si="25"/>
        <v>12.981333333333334</v>
      </c>
      <c r="CB31" s="32">
        <v>20</v>
      </c>
      <c r="CC31" s="44">
        <v>257.04000000000002</v>
      </c>
      <c r="CD31" s="171">
        <f t="shared" si="26"/>
        <v>12.852</v>
      </c>
      <c r="CE31" s="144"/>
      <c r="CF31" s="32"/>
      <c r="CG31" s="32"/>
      <c r="CH31" s="208" t="e">
        <f t="shared" si="27"/>
        <v>#DIV/0!</v>
      </c>
      <c r="CI31" s="206"/>
      <c r="CJ31" s="206"/>
      <c r="CK31" s="208" t="e">
        <f t="shared" si="28"/>
        <v>#DIV/0!</v>
      </c>
      <c r="CL31" s="32"/>
      <c r="CM31" s="44"/>
      <c r="CN31" s="45" t="e">
        <f t="shared" si="29"/>
        <v>#DIV/0!</v>
      </c>
      <c r="CO31" s="44"/>
      <c r="CP31" s="171" t="e">
        <f t="shared" si="48"/>
        <v>#DIV/0!</v>
      </c>
      <c r="CQ31" s="219"/>
      <c r="CR31" s="144"/>
      <c r="CS31" s="44"/>
      <c r="CT31" s="268" t="e">
        <f t="shared" si="30"/>
        <v>#DIV/0!</v>
      </c>
      <c r="CU31" s="44"/>
      <c r="CV31" s="179"/>
      <c r="CW31" s="45" t="e">
        <f t="shared" si="31"/>
        <v>#DIV/0!</v>
      </c>
      <c r="CX31" s="44"/>
      <c r="CY31" s="171" t="e">
        <f t="shared" si="4"/>
        <v>#DIV/0!</v>
      </c>
      <c r="CZ31" s="219"/>
      <c r="DA31" s="144">
        <v>96</v>
      </c>
      <c r="DB31" s="44">
        <v>5061.3100000000004</v>
      </c>
      <c r="DC31" s="45">
        <f t="shared" si="5"/>
        <v>52.721979166666671</v>
      </c>
      <c r="DD31" s="32">
        <v>2.4</v>
      </c>
      <c r="DE31" s="32">
        <v>39.54</v>
      </c>
      <c r="DF31" s="45">
        <f t="shared" si="6"/>
        <v>16.475000000000001</v>
      </c>
      <c r="DG31" s="32">
        <v>49.4</v>
      </c>
      <c r="DH31" s="44">
        <v>521.91999999999996</v>
      </c>
      <c r="DI31" s="45">
        <f t="shared" si="32"/>
        <v>10.565182186234818</v>
      </c>
      <c r="DJ31" s="44">
        <v>326.89999999999998</v>
      </c>
      <c r="DK31" s="171">
        <f t="shared" si="45"/>
        <v>6.3108108108108105</v>
      </c>
      <c r="DL31" s="271"/>
      <c r="DM31" s="144">
        <v>21814.28</v>
      </c>
      <c r="DN31" s="44">
        <v>8954.0400000000009</v>
      </c>
      <c r="DO31" s="45">
        <f t="shared" si="34"/>
        <v>41.046690516487374</v>
      </c>
      <c r="DP31" s="32">
        <v>34</v>
      </c>
      <c r="DQ31" s="44">
        <v>1050.3699999999999</v>
      </c>
      <c r="DR31" s="45">
        <f t="shared" si="35"/>
        <v>30.893235294117645</v>
      </c>
      <c r="DS31" s="44">
        <v>70</v>
      </c>
      <c r="DT31" s="44">
        <v>783.5</v>
      </c>
      <c r="DU31" s="45">
        <f t="shared" si="36"/>
        <v>11.192857142857143</v>
      </c>
      <c r="DV31" s="44"/>
      <c r="DW31" s="171">
        <f t="shared" si="37"/>
        <v>0</v>
      </c>
      <c r="DX31" s="219"/>
      <c r="DY31" s="144"/>
      <c r="DZ31" s="44"/>
      <c r="EA31" s="45" t="e">
        <f t="shared" si="38"/>
        <v>#DIV/0!</v>
      </c>
      <c r="EB31" s="44"/>
      <c r="EC31" s="44"/>
      <c r="ED31" s="45" t="e">
        <f t="shared" si="39"/>
        <v>#DIV/0!</v>
      </c>
      <c r="EE31" s="44"/>
      <c r="EF31" s="171" t="e">
        <f t="shared" si="44"/>
        <v>#DIV/0!</v>
      </c>
      <c r="EH31" s="144">
        <v>58</v>
      </c>
      <c r="EI31" s="44">
        <v>3103.37</v>
      </c>
      <c r="EJ31" s="45">
        <f t="shared" si="40"/>
        <v>53.506379310344826</v>
      </c>
      <c r="EK31" s="32">
        <v>2</v>
      </c>
      <c r="EL31" s="44">
        <v>30</v>
      </c>
      <c r="EM31" s="45">
        <f t="shared" si="41"/>
        <v>15</v>
      </c>
      <c r="EN31" s="44">
        <v>67</v>
      </c>
      <c r="EO31" s="44">
        <v>509.54</v>
      </c>
      <c r="EP31" s="45">
        <f t="shared" si="42"/>
        <v>7.6050746268656724</v>
      </c>
      <c r="EQ31" s="44">
        <v>108.95</v>
      </c>
      <c r="ER31" s="171">
        <f t="shared" si="43"/>
        <v>1.5789855072463768</v>
      </c>
    </row>
    <row r="32" spans="1:148" ht="13.95" customHeight="1">
      <c r="A32" s="12">
        <v>27</v>
      </c>
      <c r="B32" s="144">
        <v>661.2</v>
      </c>
      <c r="C32" s="44">
        <v>13847.39</v>
      </c>
      <c r="D32" s="45">
        <f t="shared" si="7"/>
        <v>20.942816091954022</v>
      </c>
      <c r="E32" s="44">
        <v>603</v>
      </c>
      <c r="F32" s="44"/>
      <c r="G32" s="171">
        <f t="shared" si="8"/>
        <v>0</v>
      </c>
      <c r="H32" s="219"/>
      <c r="I32" s="144">
        <v>64</v>
      </c>
      <c r="J32" s="44">
        <v>2454.9525666538598</v>
      </c>
      <c r="K32" s="45">
        <f t="shared" si="9"/>
        <v>38.358633853966559</v>
      </c>
      <c r="L32" s="44">
        <v>384.8</v>
      </c>
      <c r="M32" s="44">
        <v>8696.5978247906805</v>
      </c>
      <c r="N32" s="45">
        <f t="shared" si="10"/>
        <v>22.600306197480979</v>
      </c>
      <c r="O32" s="44">
        <v>754.43449015847796</v>
      </c>
      <c r="P32" s="171">
        <f t="shared" si="11"/>
        <v>1.6810037659502628</v>
      </c>
      <c r="Q32" s="219"/>
      <c r="R32" s="144">
        <v>50.2</v>
      </c>
      <c r="S32" s="44">
        <v>2687.77</v>
      </c>
      <c r="T32" s="45">
        <f t="shared" si="12"/>
        <v>53.54123505976095</v>
      </c>
      <c r="U32" s="219"/>
      <c r="V32" s="44">
        <v>207.47</v>
      </c>
      <c r="W32" s="44">
        <v>2137.2199999999998</v>
      </c>
      <c r="X32" s="45">
        <f t="shared" si="13"/>
        <v>10.301344772738226</v>
      </c>
      <c r="Y32" s="219"/>
      <c r="Z32" s="44">
        <v>13</v>
      </c>
      <c r="AA32" s="44">
        <v>365.63</v>
      </c>
      <c r="AB32" s="171">
        <f t="shared" si="14"/>
        <v>28.125384615384615</v>
      </c>
      <c r="AC32" s="219"/>
      <c r="AD32" s="144">
        <v>812</v>
      </c>
      <c r="AE32" s="44">
        <v>334.66</v>
      </c>
      <c r="AF32" s="141">
        <f t="shared" si="15"/>
        <v>41.214285714285722</v>
      </c>
      <c r="AG32" s="44">
        <v>1590</v>
      </c>
      <c r="AH32" s="44">
        <v>443.44</v>
      </c>
      <c r="AI32" s="141">
        <f t="shared" si="0"/>
        <v>27.889308176100631</v>
      </c>
      <c r="AJ32" s="44">
        <v>1350</v>
      </c>
      <c r="AK32" s="44">
        <v>405.95</v>
      </c>
      <c r="AL32" s="148">
        <f t="shared" si="1"/>
        <v>30.07037037037037</v>
      </c>
      <c r="AM32" s="219"/>
      <c r="AN32" s="144"/>
      <c r="AO32" s="44"/>
      <c r="AP32" s="45" t="e">
        <f t="shared" si="16"/>
        <v>#DIV/0!</v>
      </c>
      <c r="AQ32" s="140"/>
      <c r="AR32" s="249"/>
      <c r="AS32" s="171" t="e">
        <f t="shared" si="17"/>
        <v>#DIV/0!</v>
      </c>
      <c r="AT32" s="219"/>
      <c r="AU32" s="144">
        <v>28</v>
      </c>
      <c r="AV32" s="32">
        <v>815.50931449206405</v>
      </c>
      <c r="AW32" s="45">
        <f t="shared" si="2"/>
        <v>29.12533266043086</v>
      </c>
      <c r="AX32" s="32">
        <v>38.799999999999997</v>
      </c>
      <c r="AY32" s="32">
        <v>1904.8932706722701</v>
      </c>
      <c r="AZ32" s="171">
        <f t="shared" si="18"/>
        <v>49.095187388460573</v>
      </c>
      <c r="BA32" s="219"/>
      <c r="BB32" s="144"/>
      <c r="BC32" s="44"/>
      <c r="BD32" s="45">
        <f t="shared" si="46"/>
        <v>0</v>
      </c>
      <c r="BE32" s="44"/>
      <c r="BF32" s="44"/>
      <c r="BG32" s="171" t="e">
        <f t="shared" si="19"/>
        <v>#DIV/0!</v>
      </c>
      <c r="BH32" s="219"/>
      <c r="BI32" s="44">
        <v>1974</v>
      </c>
      <c r="BJ32" s="248">
        <v>13304.255489511401</v>
      </c>
      <c r="BK32" s="202">
        <f t="shared" si="20"/>
        <v>6.7397444222448835</v>
      </c>
      <c r="BL32" s="219"/>
      <c r="BM32" s="144">
        <v>36</v>
      </c>
      <c r="BN32" s="44">
        <v>390.77</v>
      </c>
      <c r="BO32" s="261">
        <f t="shared" si="21"/>
        <v>10.854722222222222</v>
      </c>
      <c r="BP32" s="144">
        <v>25</v>
      </c>
      <c r="BQ32" s="44">
        <v>323.48</v>
      </c>
      <c r="BR32" s="171">
        <f t="shared" si="22"/>
        <v>12.939200000000001</v>
      </c>
      <c r="BS32" s="144">
        <v>1</v>
      </c>
      <c r="BT32" s="44">
        <v>15.58</v>
      </c>
      <c r="BU32" s="171">
        <f t="shared" si="23"/>
        <v>15.58</v>
      </c>
      <c r="BV32" s="144">
        <v>39</v>
      </c>
      <c r="BW32" s="44">
        <v>501.05</v>
      </c>
      <c r="BX32" s="171">
        <f t="shared" si="24"/>
        <v>12.847435897435897</v>
      </c>
      <c r="BY32" s="263">
        <v>13</v>
      </c>
      <c r="BZ32" s="256">
        <v>166.85</v>
      </c>
      <c r="CA32" s="171">
        <f t="shared" si="25"/>
        <v>12.834615384615384</v>
      </c>
      <c r="CB32" s="32">
        <v>20</v>
      </c>
      <c r="CC32" s="44">
        <v>234.17</v>
      </c>
      <c r="CD32" s="171">
        <f t="shared" si="26"/>
        <v>11.708499999999999</v>
      </c>
      <c r="CE32" s="144"/>
      <c r="CF32" s="32"/>
      <c r="CG32" s="32"/>
      <c r="CH32" s="208" t="e">
        <f t="shared" si="27"/>
        <v>#DIV/0!</v>
      </c>
      <c r="CI32" s="32"/>
      <c r="CJ32" s="32"/>
      <c r="CK32" s="208" t="e">
        <f t="shared" si="28"/>
        <v>#DIV/0!</v>
      </c>
      <c r="CL32" s="32"/>
      <c r="CM32" s="44"/>
      <c r="CN32" s="45" t="e">
        <f t="shared" si="29"/>
        <v>#DIV/0!</v>
      </c>
      <c r="CO32" s="44"/>
      <c r="CP32" s="171" t="e">
        <f t="shared" si="48"/>
        <v>#DIV/0!</v>
      </c>
      <c r="CQ32" s="219"/>
      <c r="CR32" s="144"/>
      <c r="CS32" s="44"/>
      <c r="CT32" s="268" t="e">
        <f t="shared" si="30"/>
        <v>#DIV/0!</v>
      </c>
      <c r="CU32" s="44"/>
      <c r="CV32" s="179"/>
      <c r="CW32" s="45" t="e">
        <f t="shared" si="31"/>
        <v>#DIV/0!</v>
      </c>
      <c r="CX32" s="44"/>
      <c r="CY32" s="171" t="e">
        <f t="shared" si="4"/>
        <v>#DIV/0!</v>
      </c>
      <c r="CZ32" s="219"/>
      <c r="DA32" s="144">
        <v>96</v>
      </c>
      <c r="DB32" s="44">
        <v>2462.34</v>
      </c>
      <c r="DC32" s="45">
        <f t="shared" si="5"/>
        <v>25.649375000000003</v>
      </c>
      <c r="DD32" s="32">
        <v>3.2</v>
      </c>
      <c r="DE32" s="32">
        <v>47.59</v>
      </c>
      <c r="DF32" s="45">
        <f t="shared" si="6"/>
        <v>14.871875000000001</v>
      </c>
      <c r="DG32" s="32">
        <v>67</v>
      </c>
      <c r="DH32" s="44">
        <v>548.95000000000005</v>
      </c>
      <c r="DI32" s="45">
        <f t="shared" si="32"/>
        <v>8.1932835820895527</v>
      </c>
      <c r="DJ32" s="44">
        <v>160.9</v>
      </c>
      <c r="DK32" s="171">
        <f t="shared" si="45"/>
        <v>2.292022792022792</v>
      </c>
      <c r="DL32" s="271"/>
      <c r="DM32" s="144">
        <v>22750.54</v>
      </c>
      <c r="DN32" s="44">
        <v>9569.2900000000009</v>
      </c>
      <c r="DO32" s="45">
        <f t="shared" si="34"/>
        <v>42.061814796483951</v>
      </c>
      <c r="DP32" s="32">
        <v>32</v>
      </c>
      <c r="DQ32" s="44">
        <v>883.56</v>
      </c>
      <c r="DR32" s="45">
        <f t="shared" si="35"/>
        <v>27.611249999999998</v>
      </c>
      <c r="DS32" s="44">
        <v>70</v>
      </c>
      <c r="DT32" s="44">
        <v>732.1</v>
      </c>
      <c r="DU32" s="45">
        <f t="shared" si="36"/>
        <v>10.458571428571428</v>
      </c>
      <c r="DV32" s="44"/>
      <c r="DW32" s="171">
        <f t="shared" si="37"/>
        <v>0</v>
      </c>
      <c r="DX32" s="219"/>
      <c r="DY32" s="144"/>
      <c r="DZ32" s="44"/>
      <c r="EA32" s="45" t="e">
        <f t="shared" si="38"/>
        <v>#DIV/0!</v>
      </c>
      <c r="EB32" s="44"/>
      <c r="EC32" s="44"/>
      <c r="ED32" s="45" t="e">
        <f t="shared" si="39"/>
        <v>#DIV/0!</v>
      </c>
      <c r="EE32" s="44"/>
      <c r="EF32" s="171" t="e">
        <f t="shared" si="44"/>
        <v>#DIV/0!</v>
      </c>
      <c r="EH32" s="144">
        <v>58</v>
      </c>
      <c r="EI32" s="44">
        <v>3293.79</v>
      </c>
      <c r="EJ32" s="45">
        <f t="shared" si="40"/>
        <v>56.789482758620686</v>
      </c>
      <c r="EK32" s="32">
        <v>2</v>
      </c>
      <c r="EL32" s="44">
        <v>30</v>
      </c>
      <c r="EM32" s="45">
        <f t="shared" si="41"/>
        <v>15</v>
      </c>
      <c r="EN32" s="44">
        <v>67</v>
      </c>
      <c r="EO32" s="44">
        <v>617.52</v>
      </c>
      <c r="EP32" s="45">
        <f t="shared" si="42"/>
        <v>9.2167164179104475</v>
      </c>
      <c r="EQ32" s="44">
        <v>108.95</v>
      </c>
      <c r="ER32" s="171">
        <f t="shared" si="43"/>
        <v>1.5789855072463768</v>
      </c>
    </row>
    <row r="33" spans="1:148" ht="13.95" customHeight="1">
      <c r="A33" s="12">
        <v>28</v>
      </c>
      <c r="B33" s="144">
        <v>654.20000000000005</v>
      </c>
      <c r="C33" s="44">
        <v>13770.57</v>
      </c>
      <c r="D33" s="45">
        <f t="shared" si="7"/>
        <v>21.049480281259552</v>
      </c>
      <c r="E33" s="44">
        <v>602</v>
      </c>
      <c r="F33" s="44">
        <v>3109</v>
      </c>
      <c r="G33" s="171">
        <f t="shared" si="8"/>
        <v>5.1644518272425248</v>
      </c>
      <c r="H33" s="219"/>
      <c r="I33" s="144">
        <v>63</v>
      </c>
      <c r="J33" s="44">
        <v>2509.0413267988301</v>
      </c>
      <c r="K33" s="45">
        <f t="shared" si="9"/>
        <v>39.826052806330637</v>
      </c>
      <c r="L33" s="44">
        <v>386.8</v>
      </c>
      <c r="M33" s="44">
        <v>8627.9206453042407</v>
      </c>
      <c r="N33" s="45">
        <f t="shared" si="10"/>
        <v>22.305896187446329</v>
      </c>
      <c r="O33" s="44">
        <v>261.588965695637</v>
      </c>
      <c r="P33" s="171">
        <f t="shared" si="11"/>
        <v>0.58156728700675187</v>
      </c>
      <c r="Q33" s="219"/>
      <c r="R33" s="144">
        <v>57.6</v>
      </c>
      <c r="S33" s="44">
        <v>2468.02</v>
      </c>
      <c r="T33" s="45">
        <f t="shared" si="12"/>
        <v>42.847569444444446</v>
      </c>
      <c r="U33" s="219"/>
      <c r="V33" s="44">
        <v>203.17500000000001</v>
      </c>
      <c r="W33" s="44">
        <v>2050.6</v>
      </c>
      <c r="X33" s="45">
        <f t="shared" si="13"/>
        <v>10.092777162544603</v>
      </c>
      <c r="Y33" s="219"/>
      <c r="Z33" s="44">
        <v>13</v>
      </c>
      <c r="AA33" s="44">
        <v>326.51</v>
      </c>
      <c r="AB33" s="171">
        <f t="shared" si="14"/>
        <v>25.116153846153846</v>
      </c>
      <c r="AC33" s="219"/>
      <c r="AD33" s="144">
        <v>812</v>
      </c>
      <c r="AE33" s="44">
        <v>333.12</v>
      </c>
      <c r="AF33" s="141">
        <f t="shared" si="15"/>
        <v>41.024630541871922</v>
      </c>
      <c r="AG33" s="44">
        <v>1590</v>
      </c>
      <c r="AH33" s="44">
        <v>444.5</v>
      </c>
      <c r="AI33" s="141">
        <f t="shared" si="0"/>
        <v>27.955974842767294</v>
      </c>
      <c r="AJ33" s="44">
        <v>1350</v>
      </c>
      <c r="AK33" s="44">
        <v>385.23</v>
      </c>
      <c r="AL33" s="148">
        <f t="shared" si="1"/>
        <v>28.535555555555558</v>
      </c>
      <c r="AM33" s="219"/>
      <c r="AN33" s="144"/>
      <c r="AO33" s="44"/>
      <c r="AP33" s="45" t="e">
        <f t="shared" si="16"/>
        <v>#DIV/0!</v>
      </c>
      <c r="AQ33" s="140"/>
      <c r="AR33" s="249"/>
      <c r="AS33" s="171" t="e">
        <f t="shared" si="17"/>
        <v>#DIV/0!</v>
      </c>
      <c r="AT33" s="219"/>
      <c r="AU33" s="144">
        <v>32.4</v>
      </c>
      <c r="AV33" s="32">
        <v>826.656176197984</v>
      </c>
      <c r="AW33" s="45">
        <f t="shared" si="2"/>
        <v>25.514079512283459</v>
      </c>
      <c r="AX33" s="32">
        <v>40.799999999999997</v>
      </c>
      <c r="AY33" s="32">
        <v>1966.15988963108</v>
      </c>
      <c r="AZ33" s="171">
        <f t="shared" si="18"/>
        <v>48.190193373310784</v>
      </c>
      <c r="BA33" s="219"/>
      <c r="BB33" s="144"/>
      <c r="BC33" s="44"/>
      <c r="BD33" s="45">
        <f t="shared" si="46"/>
        <v>0</v>
      </c>
      <c r="BE33" s="44"/>
      <c r="BF33" s="44"/>
      <c r="BG33" s="171" t="e">
        <f t="shared" si="19"/>
        <v>#DIV/0!</v>
      </c>
      <c r="BH33" s="219"/>
      <c r="BI33" s="44">
        <v>1995</v>
      </c>
      <c r="BJ33" s="248">
        <v>12193.2177757595</v>
      </c>
      <c r="BK33" s="202">
        <f t="shared" si="20"/>
        <v>6.1118886094032581</v>
      </c>
      <c r="BL33" s="219"/>
      <c r="BM33" s="144">
        <v>36</v>
      </c>
      <c r="BN33" s="44">
        <v>404.31</v>
      </c>
      <c r="BO33" s="261">
        <f t="shared" si="21"/>
        <v>11.230833333333333</v>
      </c>
      <c r="BP33" s="144">
        <v>19</v>
      </c>
      <c r="BQ33" s="44">
        <v>244.87</v>
      </c>
      <c r="BR33" s="171">
        <f t="shared" si="22"/>
        <v>12.887894736842105</v>
      </c>
      <c r="BS33" s="144">
        <v>8</v>
      </c>
      <c r="BT33" s="44">
        <v>101.84</v>
      </c>
      <c r="BU33" s="171">
        <f t="shared" si="23"/>
        <v>12.73</v>
      </c>
      <c r="BV33" s="144">
        <v>36</v>
      </c>
      <c r="BW33" s="44">
        <v>443.27</v>
      </c>
      <c r="BX33" s="171">
        <f t="shared" si="24"/>
        <v>12.313055555555556</v>
      </c>
      <c r="BY33" s="263">
        <v>12</v>
      </c>
      <c r="BZ33" s="256">
        <v>154.07</v>
      </c>
      <c r="CA33" s="171">
        <f t="shared" si="25"/>
        <v>12.839166666666666</v>
      </c>
      <c r="CB33" s="32">
        <v>22</v>
      </c>
      <c r="CC33" s="44">
        <v>288.62</v>
      </c>
      <c r="CD33" s="171">
        <f t="shared" si="26"/>
        <v>13.119090909090909</v>
      </c>
      <c r="CE33" s="144"/>
      <c r="CF33" s="32"/>
      <c r="CG33" s="32"/>
      <c r="CH33" s="208" t="e">
        <f t="shared" si="27"/>
        <v>#DIV/0!</v>
      </c>
      <c r="CI33" s="32"/>
      <c r="CJ33" s="32"/>
      <c r="CK33" s="208" t="e">
        <f t="shared" si="28"/>
        <v>#DIV/0!</v>
      </c>
      <c r="CL33" s="32"/>
      <c r="CM33" s="44"/>
      <c r="CN33" s="45" t="e">
        <f t="shared" si="29"/>
        <v>#DIV/0!</v>
      </c>
      <c r="CO33" s="44"/>
      <c r="CP33" s="171" t="e">
        <f t="shared" si="48"/>
        <v>#DIV/0!</v>
      </c>
      <c r="CQ33" s="219"/>
      <c r="CR33" s="144"/>
      <c r="CS33" s="44"/>
      <c r="CT33" s="268" t="e">
        <f t="shared" si="30"/>
        <v>#DIV/0!</v>
      </c>
      <c r="CU33" s="44"/>
      <c r="CV33" s="179"/>
      <c r="CW33" s="45" t="e">
        <f t="shared" si="31"/>
        <v>#DIV/0!</v>
      </c>
      <c r="CX33" s="44"/>
      <c r="CY33" s="171" t="e">
        <f t="shared" si="4"/>
        <v>#DIV/0!</v>
      </c>
      <c r="CZ33" s="219"/>
      <c r="DA33" s="144">
        <v>96</v>
      </c>
      <c r="DB33" s="44">
        <v>3223.37</v>
      </c>
      <c r="DC33" s="45">
        <f t="shared" si="5"/>
        <v>33.576770833333335</v>
      </c>
      <c r="DD33" s="32">
        <v>2.4</v>
      </c>
      <c r="DE33" s="32">
        <v>46.91</v>
      </c>
      <c r="DF33" s="45">
        <f t="shared" si="6"/>
        <v>19.545833333333334</v>
      </c>
      <c r="DG33" s="32">
        <v>53</v>
      </c>
      <c r="DH33" s="44">
        <v>602.5</v>
      </c>
      <c r="DI33" s="45">
        <f t="shared" si="32"/>
        <v>11.367924528301886</v>
      </c>
      <c r="DJ33" s="44">
        <v>137.4</v>
      </c>
      <c r="DK33" s="171">
        <f t="shared" si="45"/>
        <v>2.4801444043321301</v>
      </c>
      <c r="DL33" s="271"/>
      <c r="DM33" s="144"/>
      <c r="DN33" s="44"/>
      <c r="DO33" s="45" t="e">
        <f t="shared" si="34"/>
        <v>#DIV/0!</v>
      </c>
      <c r="DP33" s="32">
        <v>32</v>
      </c>
      <c r="DQ33" s="44">
        <v>925.54</v>
      </c>
      <c r="DR33" s="45">
        <f t="shared" si="35"/>
        <v>28.923124999999999</v>
      </c>
      <c r="DS33" s="44">
        <v>70</v>
      </c>
      <c r="DT33" s="44">
        <v>763.04</v>
      </c>
      <c r="DU33" s="45">
        <f t="shared" si="36"/>
        <v>10.900571428571428</v>
      </c>
      <c r="DV33" s="44"/>
      <c r="DW33" s="171">
        <f t="shared" si="37"/>
        <v>0</v>
      </c>
      <c r="DX33" s="219"/>
      <c r="DY33" s="144"/>
      <c r="DZ33" s="44"/>
      <c r="EA33" s="45" t="e">
        <f t="shared" si="38"/>
        <v>#DIV/0!</v>
      </c>
      <c r="EB33" s="44"/>
      <c r="EC33" s="44"/>
      <c r="ED33" s="45" t="e">
        <f t="shared" si="39"/>
        <v>#DIV/0!</v>
      </c>
      <c r="EE33" s="44"/>
      <c r="EF33" s="171" t="e">
        <f t="shared" si="44"/>
        <v>#DIV/0!</v>
      </c>
      <c r="EH33" s="144">
        <v>58</v>
      </c>
      <c r="EI33" s="44">
        <v>3170.57</v>
      </c>
      <c r="EJ33" s="45">
        <f t="shared" si="40"/>
        <v>54.665000000000006</v>
      </c>
      <c r="EK33" s="32">
        <v>2</v>
      </c>
      <c r="EL33" s="44">
        <v>30</v>
      </c>
      <c r="EM33" s="45">
        <f t="shared" si="41"/>
        <v>15</v>
      </c>
      <c r="EN33" s="44">
        <v>67</v>
      </c>
      <c r="EO33" s="44">
        <v>626.61</v>
      </c>
      <c r="EP33" s="45">
        <f t="shared" si="42"/>
        <v>9.352388059701493</v>
      </c>
      <c r="EQ33" s="44">
        <v>108.95</v>
      </c>
      <c r="ER33" s="171">
        <f t="shared" si="43"/>
        <v>1.5789855072463768</v>
      </c>
    </row>
    <row r="34" spans="1:148" ht="13.95" customHeight="1">
      <c r="A34" s="12">
        <v>29</v>
      </c>
      <c r="B34" s="144">
        <v>652.4</v>
      </c>
      <c r="C34" s="44">
        <v>13596.6065817859</v>
      </c>
      <c r="D34" s="45">
        <f t="shared" si="7"/>
        <v>20.84090524492014</v>
      </c>
      <c r="E34" s="44">
        <v>597</v>
      </c>
      <c r="F34" s="44"/>
      <c r="G34" s="171">
        <f t="shared" si="8"/>
        <v>0</v>
      </c>
      <c r="H34" s="219"/>
      <c r="I34" s="144">
        <v>63</v>
      </c>
      <c r="J34" s="44">
        <v>2487.6021103904</v>
      </c>
      <c r="K34" s="45">
        <f t="shared" si="9"/>
        <v>39.485747783974602</v>
      </c>
      <c r="L34" s="44">
        <v>390.8</v>
      </c>
      <c r="M34" s="44">
        <v>8685.3073127543794</v>
      </c>
      <c r="N34" s="45">
        <f t="shared" si="10"/>
        <v>22.224430175932394</v>
      </c>
      <c r="O34" s="44">
        <v>147.21553752793901</v>
      </c>
      <c r="P34" s="171">
        <f t="shared" si="11"/>
        <v>0.32440620874380566</v>
      </c>
      <c r="Q34" s="219"/>
      <c r="R34" s="144">
        <v>48</v>
      </c>
      <c r="S34" s="44">
        <v>2858.23</v>
      </c>
      <c r="T34" s="45">
        <f t="shared" si="12"/>
        <v>59.546458333333334</v>
      </c>
      <c r="U34" s="219"/>
      <c r="V34" s="44">
        <v>196.72</v>
      </c>
      <c r="W34" s="44">
        <v>2027.3</v>
      </c>
      <c r="X34" s="45">
        <f t="shared" si="13"/>
        <v>10.305510370069134</v>
      </c>
      <c r="Y34" s="219"/>
      <c r="Z34" s="44">
        <v>13</v>
      </c>
      <c r="AA34" s="44">
        <v>365.25</v>
      </c>
      <c r="AB34" s="171">
        <f t="shared" si="14"/>
        <v>28.096153846153847</v>
      </c>
      <c r="AC34" s="219"/>
      <c r="AD34" s="144">
        <v>812</v>
      </c>
      <c r="AE34" s="44">
        <v>336.36</v>
      </c>
      <c r="AF34" s="141">
        <f t="shared" si="15"/>
        <v>41.423645320197046</v>
      </c>
      <c r="AG34" s="44">
        <v>1590</v>
      </c>
      <c r="AH34" s="44">
        <v>415.92</v>
      </c>
      <c r="AI34" s="141">
        <f t="shared" si="0"/>
        <v>26.158490566037734</v>
      </c>
      <c r="AJ34" s="44">
        <v>1350</v>
      </c>
      <c r="AK34" s="44">
        <v>367.27</v>
      </c>
      <c r="AL34" s="148">
        <f t="shared" si="1"/>
        <v>27.205185185185183</v>
      </c>
      <c r="AM34" s="219"/>
      <c r="AN34" s="144"/>
      <c r="AO34" s="44"/>
      <c r="AP34" s="45" t="e">
        <f t="shared" si="16"/>
        <v>#DIV/0!</v>
      </c>
      <c r="AQ34" s="140"/>
      <c r="AR34" s="249"/>
      <c r="AS34" s="171" t="e">
        <f t="shared" si="17"/>
        <v>#DIV/0!</v>
      </c>
      <c r="AT34" s="219"/>
      <c r="AU34" s="144">
        <v>20.6</v>
      </c>
      <c r="AV34" s="32">
        <v>761.73779475877598</v>
      </c>
      <c r="AW34" s="45">
        <f t="shared" si="2"/>
        <v>36.977562852367761</v>
      </c>
      <c r="AX34" s="32">
        <v>41.2</v>
      </c>
      <c r="AY34" s="32">
        <v>1836.5326855702201</v>
      </c>
      <c r="AZ34" s="171">
        <f t="shared" si="18"/>
        <v>44.576036057529613</v>
      </c>
      <c r="BA34" s="219"/>
      <c r="BB34" s="144"/>
      <c r="BC34" s="44"/>
      <c r="BD34" s="45">
        <f t="shared" si="46"/>
        <v>0</v>
      </c>
      <c r="BE34" s="44"/>
      <c r="BF34" s="44"/>
      <c r="BG34" s="171" t="e">
        <f t="shared" si="19"/>
        <v>#DIV/0!</v>
      </c>
      <c r="BH34" s="219"/>
      <c r="BI34" s="44">
        <v>1993</v>
      </c>
      <c r="BJ34" s="248">
        <v>11945.071585609599</v>
      </c>
      <c r="BK34" s="202">
        <f t="shared" si="20"/>
        <v>5.9935130886149519</v>
      </c>
      <c r="BL34" s="219"/>
      <c r="BM34" s="144">
        <v>36</v>
      </c>
      <c r="BN34" s="44">
        <v>414.31</v>
      </c>
      <c r="BO34" s="261">
        <f t="shared" si="21"/>
        <v>11.508611111111112</v>
      </c>
      <c r="BP34" s="144">
        <v>23</v>
      </c>
      <c r="BQ34" s="44">
        <v>300.55</v>
      </c>
      <c r="BR34" s="171">
        <f t="shared" si="22"/>
        <v>13.067391304347826</v>
      </c>
      <c r="BS34" s="144">
        <v>1</v>
      </c>
      <c r="BT34" s="44">
        <v>19</v>
      </c>
      <c r="BU34" s="171">
        <f t="shared" si="23"/>
        <v>19</v>
      </c>
      <c r="BV34" s="144">
        <v>36</v>
      </c>
      <c r="BW34" s="44">
        <v>442.89</v>
      </c>
      <c r="BX34" s="171">
        <f t="shared" si="24"/>
        <v>12.3025</v>
      </c>
      <c r="BY34" s="263">
        <v>12</v>
      </c>
      <c r="BZ34" s="256">
        <v>153.83000000000001</v>
      </c>
      <c r="CA34" s="171">
        <f t="shared" si="25"/>
        <v>12.819166666666668</v>
      </c>
      <c r="CB34" s="32">
        <v>20</v>
      </c>
      <c r="CC34" s="44">
        <v>254.79</v>
      </c>
      <c r="CD34" s="171">
        <f t="shared" si="26"/>
        <v>12.7395</v>
      </c>
      <c r="CE34" s="144"/>
      <c r="CF34" s="32"/>
      <c r="CG34" s="32"/>
      <c r="CH34" s="208" t="e">
        <f t="shared" si="27"/>
        <v>#DIV/0!</v>
      </c>
      <c r="CI34" s="32"/>
      <c r="CJ34" s="32"/>
      <c r="CK34" s="208" t="e">
        <f t="shared" si="28"/>
        <v>#DIV/0!</v>
      </c>
      <c r="CL34" s="32"/>
      <c r="CM34" s="44"/>
      <c r="CN34" s="45" t="e">
        <f t="shared" si="29"/>
        <v>#DIV/0!</v>
      </c>
      <c r="CO34" s="44"/>
      <c r="CP34" s="171" t="e">
        <f t="shared" si="48"/>
        <v>#DIV/0!</v>
      </c>
      <c r="CQ34" s="219"/>
      <c r="CR34" s="144"/>
      <c r="CS34" s="44"/>
      <c r="CT34" s="268" t="e">
        <f t="shared" si="30"/>
        <v>#DIV/0!</v>
      </c>
      <c r="CU34" s="44"/>
      <c r="CV34" s="179"/>
      <c r="CW34" s="45" t="e">
        <f t="shared" si="31"/>
        <v>#DIV/0!</v>
      </c>
      <c r="CX34" s="44"/>
      <c r="CY34" s="171" t="e">
        <f t="shared" si="4"/>
        <v>#DIV/0!</v>
      </c>
      <c r="CZ34" s="219"/>
      <c r="DA34" s="144">
        <v>96</v>
      </c>
      <c r="DB34" s="44">
        <v>6172.85</v>
      </c>
      <c r="DC34" s="45">
        <f t="shared" si="5"/>
        <v>64.300520833333337</v>
      </c>
      <c r="DD34" s="32">
        <v>2.4</v>
      </c>
      <c r="DE34" s="32">
        <v>36.58</v>
      </c>
      <c r="DF34" s="45">
        <f t="shared" si="6"/>
        <v>15.241666666666667</v>
      </c>
      <c r="DG34" s="32">
        <v>52</v>
      </c>
      <c r="DH34" s="44">
        <v>490.15</v>
      </c>
      <c r="DI34" s="45">
        <f t="shared" si="32"/>
        <v>9.4259615384615376</v>
      </c>
      <c r="DJ34" s="44">
        <v>190.9</v>
      </c>
      <c r="DK34" s="171">
        <f t="shared" si="45"/>
        <v>3.5091911764705883</v>
      </c>
      <c r="DL34" s="271"/>
      <c r="DM34" s="144"/>
      <c r="DN34" s="44"/>
      <c r="DO34" s="45" t="e">
        <f t="shared" si="34"/>
        <v>#DIV/0!</v>
      </c>
      <c r="DP34" s="32">
        <v>32</v>
      </c>
      <c r="DQ34" s="44">
        <v>783.85</v>
      </c>
      <c r="DR34" s="45">
        <f t="shared" si="35"/>
        <v>24.495312500000001</v>
      </c>
      <c r="DS34" s="44">
        <v>70</v>
      </c>
      <c r="DT34" s="44">
        <v>754.01</v>
      </c>
      <c r="DU34" s="45">
        <f t="shared" si="36"/>
        <v>10.771571428571429</v>
      </c>
      <c r="DV34" s="44"/>
      <c r="DW34" s="171">
        <f t="shared" si="37"/>
        <v>0</v>
      </c>
      <c r="DX34" s="219"/>
      <c r="DY34" s="144"/>
      <c r="DZ34" s="44"/>
      <c r="EA34" s="45" t="e">
        <f t="shared" si="38"/>
        <v>#DIV/0!</v>
      </c>
      <c r="EB34" s="44"/>
      <c r="EC34" s="44"/>
      <c r="ED34" s="45" t="e">
        <f t="shared" si="39"/>
        <v>#DIV/0!</v>
      </c>
      <c r="EE34" s="44"/>
      <c r="EF34" s="171" t="e">
        <f t="shared" si="44"/>
        <v>#DIV/0!</v>
      </c>
      <c r="EH34" s="144">
        <v>58</v>
      </c>
      <c r="EI34" s="44">
        <v>3746.82</v>
      </c>
      <c r="EJ34" s="45">
        <f t="shared" si="40"/>
        <v>64.600344827586213</v>
      </c>
      <c r="EK34" s="32">
        <v>2</v>
      </c>
      <c r="EL34" s="44">
        <v>30</v>
      </c>
      <c r="EM34" s="45">
        <f t="shared" si="41"/>
        <v>15</v>
      </c>
      <c r="EN34" s="44">
        <v>67</v>
      </c>
      <c r="EO34" s="44">
        <v>636.26</v>
      </c>
      <c r="EP34" s="45">
        <f t="shared" si="42"/>
        <v>9.4964179104477608</v>
      </c>
      <c r="EQ34" s="44">
        <v>108.95</v>
      </c>
      <c r="ER34" s="171">
        <f t="shared" si="43"/>
        <v>1.5789855072463768</v>
      </c>
    </row>
    <row r="35" spans="1:148" ht="13.95" customHeight="1">
      <c r="A35" s="19">
        <v>30</v>
      </c>
      <c r="B35" s="144">
        <v>589</v>
      </c>
      <c r="C35" s="44">
        <v>12811.752766875499</v>
      </c>
      <c r="D35" s="45">
        <f t="shared" si="7"/>
        <v>21.751702490450764</v>
      </c>
      <c r="E35" s="44">
        <v>582</v>
      </c>
      <c r="F35" s="44"/>
      <c r="G35" s="171">
        <f t="shared" si="8"/>
        <v>0</v>
      </c>
      <c r="H35" s="219"/>
      <c r="I35" s="144">
        <v>47</v>
      </c>
      <c r="J35" s="44">
        <v>2450.45143492033</v>
      </c>
      <c r="K35" s="45">
        <f t="shared" si="9"/>
        <v>52.137264572772978</v>
      </c>
      <c r="L35" s="44">
        <v>390</v>
      </c>
      <c r="M35" s="44">
        <v>8639.2951927692393</v>
      </c>
      <c r="N35" s="45">
        <f t="shared" si="10"/>
        <v>22.152038955818561</v>
      </c>
      <c r="O35" s="44">
        <v>145.330665624988</v>
      </c>
      <c r="P35" s="171">
        <f t="shared" si="11"/>
        <v>0.33256445223109382</v>
      </c>
      <c r="Q35" s="219"/>
      <c r="R35" s="144">
        <v>34.799999999999997</v>
      </c>
      <c r="S35" s="44">
        <v>2626.78</v>
      </c>
      <c r="T35" s="45">
        <f t="shared" si="12"/>
        <v>75.482183908045982</v>
      </c>
      <c r="U35" s="219"/>
      <c r="V35" s="44">
        <v>203.17500000000001</v>
      </c>
      <c r="W35" s="44">
        <v>2185.25</v>
      </c>
      <c r="X35" s="45">
        <f t="shared" si="13"/>
        <v>10.755506336901686</v>
      </c>
      <c r="Y35" s="219"/>
      <c r="Z35" s="44">
        <v>12</v>
      </c>
      <c r="AA35" s="44">
        <v>415.52</v>
      </c>
      <c r="AB35" s="171">
        <f t="shared" si="14"/>
        <v>34.626666666666665</v>
      </c>
      <c r="AC35" s="219"/>
      <c r="AD35" s="144">
        <v>754</v>
      </c>
      <c r="AE35" s="44">
        <v>267.60000000000002</v>
      </c>
      <c r="AF35" s="141">
        <f t="shared" si="15"/>
        <v>35.490716180371358</v>
      </c>
      <c r="AG35" s="44">
        <v>1590</v>
      </c>
      <c r="AH35" s="44">
        <v>420.17</v>
      </c>
      <c r="AI35" s="141">
        <f t="shared" si="0"/>
        <v>26.425786163522012</v>
      </c>
      <c r="AJ35" s="44">
        <v>1350</v>
      </c>
      <c r="AK35" s="44">
        <v>409.28</v>
      </c>
      <c r="AL35" s="148">
        <f t="shared" si="1"/>
        <v>30.317037037037036</v>
      </c>
      <c r="AM35" s="219"/>
      <c r="AN35" s="144"/>
      <c r="AO35" s="44"/>
      <c r="AP35" s="45" t="e">
        <f t="shared" si="16"/>
        <v>#DIV/0!</v>
      </c>
      <c r="AQ35" s="140"/>
      <c r="AR35" s="249"/>
      <c r="AS35" s="171" t="e">
        <f t="shared" si="17"/>
        <v>#DIV/0!</v>
      </c>
      <c r="AT35" s="219"/>
      <c r="AU35" s="144">
        <v>18</v>
      </c>
      <c r="AV35" s="32">
        <v>635.05166221558795</v>
      </c>
      <c r="AW35" s="45">
        <f t="shared" si="2"/>
        <v>35.280647900866001</v>
      </c>
      <c r="AX35" s="32">
        <v>44</v>
      </c>
      <c r="AY35" s="32">
        <v>2086.0619751593899</v>
      </c>
      <c r="AZ35" s="171">
        <f t="shared" si="18"/>
        <v>47.410499435440677</v>
      </c>
      <c r="BA35" s="219"/>
      <c r="BB35" s="144"/>
      <c r="BC35" s="44"/>
      <c r="BD35" s="45">
        <f t="shared" si="46"/>
        <v>0</v>
      </c>
      <c r="BE35" s="44"/>
      <c r="BF35" s="44"/>
      <c r="BG35" s="171" t="e">
        <f t="shared" si="19"/>
        <v>#DIV/0!</v>
      </c>
      <c r="BH35" s="219"/>
      <c r="BI35" s="44">
        <v>1989</v>
      </c>
      <c r="BJ35" s="248">
        <v>12683.7282085315</v>
      </c>
      <c r="BK35" s="202">
        <f t="shared" si="20"/>
        <v>6.3769372591913021</v>
      </c>
      <c r="BL35" s="219"/>
      <c r="BM35" s="144">
        <v>40</v>
      </c>
      <c r="BN35" s="44">
        <v>491.45</v>
      </c>
      <c r="BO35" s="261">
        <f t="shared" si="21"/>
        <v>12.286249999999999</v>
      </c>
      <c r="BP35" s="144">
        <v>21</v>
      </c>
      <c r="BQ35" s="44">
        <v>270.20999999999998</v>
      </c>
      <c r="BR35" s="171">
        <f t="shared" si="22"/>
        <v>12.867142857142856</v>
      </c>
      <c r="BS35" s="144">
        <v>1</v>
      </c>
      <c r="BT35" s="44">
        <v>17.29</v>
      </c>
      <c r="BU35" s="171">
        <f t="shared" si="23"/>
        <v>17.29</v>
      </c>
      <c r="BV35" s="144">
        <v>36</v>
      </c>
      <c r="BW35" s="44">
        <v>444.19</v>
      </c>
      <c r="BX35" s="171">
        <f t="shared" si="24"/>
        <v>12.338611111111112</v>
      </c>
      <c r="BY35" s="263">
        <v>13</v>
      </c>
      <c r="BZ35" s="256">
        <v>165.51</v>
      </c>
      <c r="CA35" s="171">
        <f t="shared" si="25"/>
        <v>12.731538461538461</v>
      </c>
      <c r="CB35" s="32">
        <v>23</v>
      </c>
      <c r="CC35" s="44">
        <v>300.41000000000003</v>
      </c>
      <c r="CD35" s="171">
        <f t="shared" si="26"/>
        <v>13.061304347826088</v>
      </c>
      <c r="CE35" s="144"/>
      <c r="CF35" s="32"/>
      <c r="CG35" s="32"/>
      <c r="CH35" s="208" t="e">
        <f t="shared" si="27"/>
        <v>#DIV/0!</v>
      </c>
      <c r="CI35" s="32"/>
      <c r="CJ35" s="32"/>
      <c r="CK35" s="208" t="e">
        <f t="shared" si="28"/>
        <v>#DIV/0!</v>
      </c>
      <c r="CL35" s="32"/>
      <c r="CM35" s="44"/>
      <c r="CN35" s="45" t="e">
        <f t="shared" si="29"/>
        <v>#DIV/0!</v>
      </c>
      <c r="CO35" s="44"/>
      <c r="CP35" s="171" t="e">
        <f t="shared" si="48"/>
        <v>#DIV/0!</v>
      </c>
      <c r="CQ35" s="219"/>
      <c r="CR35" s="144"/>
      <c r="CS35" s="44"/>
      <c r="CT35" s="268" t="e">
        <f t="shared" si="30"/>
        <v>#DIV/0!</v>
      </c>
      <c r="CU35" s="44"/>
      <c r="CV35" s="179"/>
      <c r="CW35" s="45" t="e">
        <f t="shared" si="31"/>
        <v>#DIV/0!</v>
      </c>
      <c r="CX35" s="44"/>
      <c r="CY35" s="171" t="e">
        <f t="shared" si="4"/>
        <v>#DIV/0!</v>
      </c>
      <c r="CZ35" s="219"/>
      <c r="DA35" s="144">
        <v>43</v>
      </c>
      <c r="DB35" s="44">
        <v>2810.73</v>
      </c>
      <c r="DC35" s="45">
        <f t="shared" si="5"/>
        <v>65.36581395348837</v>
      </c>
      <c r="DD35" s="32">
        <v>2</v>
      </c>
      <c r="DE35" s="32">
        <v>50.43</v>
      </c>
      <c r="DF35" s="45">
        <f t="shared" si="6"/>
        <v>25.215</v>
      </c>
      <c r="DG35" s="32">
        <v>52</v>
      </c>
      <c r="DH35" s="44">
        <v>597.55999999999995</v>
      </c>
      <c r="DI35" s="45">
        <f t="shared" si="32"/>
        <v>11.491538461538461</v>
      </c>
      <c r="DJ35" s="44">
        <v>88.9</v>
      </c>
      <c r="DK35" s="171">
        <f t="shared" si="45"/>
        <v>1.6462962962962964</v>
      </c>
      <c r="DL35" s="271"/>
      <c r="DM35" s="144"/>
      <c r="DN35" s="44"/>
      <c r="DO35" s="45" t="e">
        <f t="shared" si="34"/>
        <v>#DIV/0!</v>
      </c>
      <c r="DP35" s="32">
        <v>32</v>
      </c>
      <c r="DQ35" s="44">
        <v>875</v>
      </c>
      <c r="DR35" s="45">
        <f t="shared" si="35"/>
        <v>27.34375</v>
      </c>
      <c r="DS35" s="44">
        <v>70</v>
      </c>
      <c r="DT35" s="44">
        <v>713.23</v>
      </c>
      <c r="DU35" s="45">
        <f t="shared" si="36"/>
        <v>10.189</v>
      </c>
      <c r="DV35" s="44"/>
      <c r="DW35" s="171">
        <f t="shared" si="37"/>
        <v>0</v>
      </c>
      <c r="DX35" s="219"/>
      <c r="DY35" s="144"/>
      <c r="DZ35" s="44"/>
      <c r="EA35" s="45" t="e">
        <f t="shared" si="38"/>
        <v>#DIV/0!</v>
      </c>
      <c r="EB35" s="44"/>
      <c r="EC35" s="44"/>
      <c r="ED35" s="45" t="e">
        <f t="shared" si="39"/>
        <v>#DIV/0!</v>
      </c>
      <c r="EE35" s="44"/>
      <c r="EF35" s="171" t="e">
        <f t="shared" si="44"/>
        <v>#DIV/0!</v>
      </c>
      <c r="EH35" s="144">
        <v>40</v>
      </c>
      <c r="EI35" s="44">
        <v>2304.8000000000002</v>
      </c>
      <c r="EJ35" s="45">
        <f t="shared" si="40"/>
        <v>57.620000000000005</v>
      </c>
      <c r="EK35" s="32">
        <v>1</v>
      </c>
      <c r="EL35" s="44">
        <v>15</v>
      </c>
      <c r="EM35" s="45">
        <f t="shared" si="41"/>
        <v>15</v>
      </c>
      <c r="EN35" s="44">
        <v>60</v>
      </c>
      <c r="EO35" s="44">
        <v>623.01</v>
      </c>
      <c r="EP35" s="45">
        <f t="shared" si="42"/>
        <v>10.3835</v>
      </c>
      <c r="EQ35" s="44">
        <v>108.95</v>
      </c>
      <c r="ER35" s="171">
        <f t="shared" si="43"/>
        <v>1.7860655737704918</v>
      </c>
    </row>
    <row r="36" spans="1:148" ht="13.95" customHeight="1">
      <c r="A36" s="12">
        <v>31</v>
      </c>
      <c r="B36" s="144">
        <v>634</v>
      </c>
      <c r="C36" s="44">
        <v>12173.685706573</v>
      </c>
      <c r="D36" s="45">
        <f t="shared" si="7"/>
        <v>19.201397013522083</v>
      </c>
      <c r="E36" s="44">
        <v>583</v>
      </c>
      <c r="F36" s="44"/>
      <c r="G36" s="171">
        <f t="shared" si="8"/>
        <v>0</v>
      </c>
      <c r="H36" s="219"/>
      <c r="I36" s="144">
        <v>67</v>
      </c>
      <c r="J36" s="44">
        <v>2421.0814328817801</v>
      </c>
      <c r="K36" s="45">
        <f t="shared" si="9"/>
        <v>36.135543774354929</v>
      </c>
      <c r="L36" s="44">
        <v>642.79999999999995</v>
      </c>
      <c r="M36" s="44">
        <v>8808.8762998474594</v>
      </c>
      <c r="N36" s="45">
        <f t="shared" si="10"/>
        <v>13.703914592170909</v>
      </c>
      <c r="O36" s="44">
        <v>956.15102406221297</v>
      </c>
      <c r="P36" s="171">
        <f t="shared" si="11"/>
        <v>1.3470710398171499</v>
      </c>
      <c r="Q36" s="219"/>
      <c r="R36" s="144">
        <v>36.4</v>
      </c>
      <c r="S36" s="44">
        <v>2851.06</v>
      </c>
      <c r="T36" s="45">
        <f t="shared" si="12"/>
        <v>78.325824175824181</v>
      </c>
      <c r="U36" s="219"/>
      <c r="V36" s="44">
        <v>203.17500000000001</v>
      </c>
      <c r="W36" s="44">
        <v>2053.5500000000002</v>
      </c>
      <c r="X36" s="45">
        <f t="shared" si="13"/>
        <v>10.1072966654362</v>
      </c>
      <c r="Y36" s="219"/>
      <c r="Z36" s="44">
        <v>12</v>
      </c>
      <c r="AA36" s="44">
        <v>392.6</v>
      </c>
      <c r="AB36" s="171">
        <f t="shared" si="14"/>
        <v>32.716666666666669</v>
      </c>
      <c r="AC36" s="219"/>
      <c r="AD36" s="144">
        <v>812</v>
      </c>
      <c r="AE36" s="44">
        <v>331.32</v>
      </c>
      <c r="AF36" s="141">
        <f t="shared" si="15"/>
        <v>40.802955665024633</v>
      </c>
      <c r="AG36" s="44">
        <v>1590</v>
      </c>
      <c r="AH36" s="44">
        <v>448.32</v>
      </c>
      <c r="AI36" s="141">
        <f t="shared" si="0"/>
        <v>28.196226415094337</v>
      </c>
      <c r="AJ36" s="44">
        <v>1350</v>
      </c>
      <c r="AK36" s="44">
        <v>392.51</v>
      </c>
      <c r="AL36" s="148">
        <f t="shared" si="1"/>
        <v>29.074814814814815</v>
      </c>
      <c r="AM36" s="219"/>
      <c r="AN36" s="144"/>
      <c r="AO36" s="44"/>
      <c r="AP36" s="45" t="e">
        <f t="shared" si="16"/>
        <v>#DIV/0!</v>
      </c>
      <c r="AQ36" s="140"/>
      <c r="AR36" s="249"/>
      <c r="AS36" s="171" t="e">
        <f t="shared" si="17"/>
        <v>#DIV/0!</v>
      </c>
      <c r="AT36" s="219"/>
      <c r="AU36" s="144">
        <v>14.6</v>
      </c>
      <c r="AV36" s="32">
        <v>851.09946161739401</v>
      </c>
      <c r="AW36" s="45">
        <f t="shared" si="2"/>
        <v>58.294483672424249</v>
      </c>
      <c r="AX36" s="32">
        <v>44.4</v>
      </c>
      <c r="AY36" s="32">
        <v>1715.49550417654</v>
      </c>
      <c r="AZ36" s="171">
        <f t="shared" si="18"/>
        <v>38.637286130102254</v>
      </c>
      <c r="BA36" s="219"/>
      <c r="BB36" s="144"/>
      <c r="BC36" s="44"/>
      <c r="BD36" s="45">
        <f t="shared" si="46"/>
        <v>0</v>
      </c>
      <c r="BE36" s="44"/>
      <c r="BF36" s="44"/>
      <c r="BG36" s="171" t="e">
        <f t="shared" si="19"/>
        <v>#DIV/0!</v>
      </c>
      <c r="BH36" s="219"/>
      <c r="BI36" s="44">
        <v>1981</v>
      </c>
      <c r="BJ36" s="248">
        <v>13169.6986745838</v>
      </c>
      <c r="BK36" s="202">
        <f t="shared" si="20"/>
        <v>6.6480053884824839</v>
      </c>
      <c r="BL36" s="219"/>
      <c r="BM36" s="144">
        <v>40</v>
      </c>
      <c r="BN36" s="44">
        <v>481.5</v>
      </c>
      <c r="BO36" s="261">
        <f t="shared" si="21"/>
        <v>12.0375</v>
      </c>
      <c r="BP36" s="144">
        <v>23</v>
      </c>
      <c r="BQ36" s="44">
        <v>299.39</v>
      </c>
      <c r="BR36" s="171">
        <f t="shared" si="22"/>
        <v>13.016956521739131</v>
      </c>
      <c r="BS36" s="144">
        <v>8</v>
      </c>
      <c r="BT36" s="44">
        <v>100.27</v>
      </c>
      <c r="BU36" s="171">
        <f t="shared" si="23"/>
        <v>12.53375</v>
      </c>
      <c r="BV36" s="144">
        <v>36</v>
      </c>
      <c r="BW36" s="44">
        <v>425.06</v>
      </c>
      <c r="BX36" s="171">
        <f t="shared" si="24"/>
        <v>11.807222222222222</v>
      </c>
      <c r="BY36" s="263">
        <v>14</v>
      </c>
      <c r="BZ36" s="256">
        <v>181.1</v>
      </c>
      <c r="CA36" s="171">
        <f t="shared" si="25"/>
        <v>12.935714285714285</v>
      </c>
      <c r="CB36" s="32">
        <v>22</v>
      </c>
      <c r="CC36" s="44">
        <v>275.02999999999997</v>
      </c>
      <c r="CD36" s="171">
        <f t="shared" si="26"/>
        <v>12.501363636363635</v>
      </c>
      <c r="CE36" s="144"/>
      <c r="CF36" s="32"/>
      <c r="CG36" s="32"/>
      <c r="CH36" s="208" t="e">
        <f t="shared" si="27"/>
        <v>#DIV/0!</v>
      </c>
      <c r="CI36" s="32"/>
      <c r="CJ36" s="32"/>
      <c r="CK36" s="208" t="e">
        <f t="shared" si="28"/>
        <v>#DIV/0!</v>
      </c>
      <c r="CL36" s="32"/>
      <c r="CM36" s="44"/>
      <c r="CN36" s="45" t="e">
        <f t="shared" si="29"/>
        <v>#DIV/0!</v>
      </c>
      <c r="CO36" s="44"/>
      <c r="CP36" s="171" t="e">
        <f t="shared" si="48"/>
        <v>#DIV/0!</v>
      </c>
      <c r="CQ36" s="219"/>
      <c r="CR36" s="144"/>
      <c r="CS36" s="44"/>
      <c r="CT36" s="268" t="e">
        <f t="shared" si="30"/>
        <v>#DIV/0!</v>
      </c>
      <c r="CU36" s="44"/>
      <c r="CV36" s="179"/>
      <c r="CW36" s="45" t="e">
        <f t="shared" si="31"/>
        <v>#DIV/0!</v>
      </c>
      <c r="CX36" s="44"/>
      <c r="CY36" s="171" t="e">
        <f t="shared" si="4"/>
        <v>#DIV/0!</v>
      </c>
      <c r="CZ36" s="219"/>
      <c r="DA36" s="184">
        <v>43</v>
      </c>
      <c r="DB36" s="185">
        <v>5352.28</v>
      </c>
      <c r="DC36" s="45">
        <f t="shared" si="5"/>
        <v>124.47162790697674</v>
      </c>
      <c r="DD36" s="32">
        <v>2</v>
      </c>
      <c r="DE36" s="32">
        <v>39.54</v>
      </c>
      <c r="DF36" s="45">
        <f t="shared" si="6"/>
        <v>19.77</v>
      </c>
      <c r="DG36" s="32">
        <v>52</v>
      </c>
      <c r="DH36" s="44">
        <v>441.32</v>
      </c>
      <c r="DI36" s="45">
        <f t="shared" si="32"/>
        <v>8.4869230769230768</v>
      </c>
      <c r="DJ36" s="44">
        <v>35.4</v>
      </c>
      <c r="DK36" s="171">
        <f t="shared" ref="DK36" si="49">+DJ36/DD36</f>
        <v>17.7</v>
      </c>
      <c r="DL36" s="271"/>
      <c r="DM36" s="144"/>
      <c r="DN36" s="44"/>
      <c r="DO36" s="45" t="e">
        <f t="shared" si="34"/>
        <v>#DIV/0!</v>
      </c>
      <c r="DP36" s="32">
        <v>32</v>
      </c>
      <c r="DQ36" s="44">
        <v>880.88</v>
      </c>
      <c r="DR36" s="45">
        <f t="shared" si="35"/>
        <v>27.5275</v>
      </c>
      <c r="DS36" s="44">
        <v>70</v>
      </c>
      <c r="DT36" s="44">
        <v>701.06</v>
      </c>
      <c r="DU36" s="45">
        <f t="shared" si="36"/>
        <v>10.015142857142857</v>
      </c>
      <c r="DV36" s="44"/>
      <c r="DW36" s="171">
        <f t="shared" si="37"/>
        <v>0</v>
      </c>
      <c r="DX36" s="219"/>
      <c r="DY36" s="144"/>
      <c r="DZ36" s="44"/>
      <c r="EA36" s="45" t="e">
        <f t="shared" si="38"/>
        <v>#DIV/0!</v>
      </c>
      <c r="EB36" s="44"/>
      <c r="EC36" s="44"/>
      <c r="ED36" s="45" t="e">
        <f t="shared" si="39"/>
        <v>#DIV/0!</v>
      </c>
      <c r="EE36" s="44"/>
      <c r="EF36" s="171" t="e">
        <f t="shared" si="44"/>
        <v>#DIV/0!</v>
      </c>
      <c r="EH36" s="144">
        <v>40</v>
      </c>
      <c r="EI36" s="44">
        <v>2065.42</v>
      </c>
      <c r="EJ36" s="45">
        <f t="shared" si="40"/>
        <v>51.6355</v>
      </c>
      <c r="EK36" s="32">
        <v>1</v>
      </c>
      <c r="EL36" s="44">
        <v>15</v>
      </c>
      <c r="EM36" s="45">
        <f t="shared" si="41"/>
        <v>15</v>
      </c>
      <c r="EN36" s="44">
        <v>62</v>
      </c>
      <c r="EO36" s="44">
        <v>603</v>
      </c>
      <c r="EP36" s="45">
        <f t="shared" si="42"/>
        <v>9.7258064516129039</v>
      </c>
      <c r="EQ36" s="44">
        <v>108.95</v>
      </c>
      <c r="ER36" s="171">
        <f t="shared" si="43"/>
        <v>1.7293650793650794</v>
      </c>
    </row>
    <row r="37" spans="1:148" ht="13.95" customHeight="1">
      <c r="B37" s="34">
        <f>SUM(B6:B36)</f>
        <v>19364.800000000003</v>
      </c>
      <c r="C37" s="237">
        <f>SUM(C6:C36)</f>
        <v>412154.47505523451</v>
      </c>
      <c r="D37" s="187">
        <f t="shared" si="7"/>
        <v>21.283693870075314</v>
      </c>
      <c r="E37" s="56">
        <f>SUM(E6:E36)</f>
        <v>17941</v>
      </c>
      <c r="F37" s="56">
        <f>SUM(F6:F36)</f>
        <v>39486.020000000004</v>
      </c>
      <c r="G37" s="238">
        <f t="shared" si="8"/>
        <v>2.2008817791650412</v>
      </c>
      <c r="H37" s="222"/>
      <c r="I37" s="34">
        <f>SUM(I6:I36)</f>
        <v>1818.8000000000002</v>
      </c>
      <c r="J37" s="237">
        <f>SUM(J6:J36)</f>
        <v>76175.990479610642</v>
      </c>
      <c r="K37" s="187">
        <f t="shared" si="9"/>
        <v>41.882554695189484</v>
      </c>
      <c r="L37" s="56">
        <f>SUM(L6:L36)</f>
        <v>11943.999999999996</v>
      </c>
      <c r="M37" s="237">
        <f>SUM(M6:M36)</f>
        <v>269831.70111084689</v>
      </c>
      <c r="N37" s="187">
        <f t="shared" si="10"/>
        <v>22.591401633527042</v>
      </c>
      <c r="O37" s="237">
        <f>SUM(O6:O36)</f>
        <v>18083.596012816026</v>
      </c>
      <c r="P37" s="35">
        <f t="shared" si="11"/>
        <v>1.3139474534844677</v>
      </c>
      <c r="Q37" s="222"/>
      <c r="R37" s="34">
        <f>SUM(R6:R36)</f>
        <v>1452.3999999999999</v>
      </c>
      <c r="S37" s="56">
        <f>SUM(S6:S36)</f>
        <v>78370.48000000001</v>
      </c>
      <c r="T37" s="187">
        <f t="shared" si="12"/>
        <v>53.95929496006611</v>
      </c>
      <c r="U37" s="21"/>
      <c r="V37" s="56">
        <f>SUM(V6:V36)</f>
        <v>6337.6650000000018</v>
      </c>
      <c r="W37" s="56">
        <f>SUM(W6:W36)</f>
        <v>68665.179999999993</v>
      </c>
      <c r="X37" s="187">
        <f t="shared" si="13"/>
        <v>10.834460325687768</v>
      </c>
      <c r="Y37" s="21"/>
      <c r="Z37" s="56">
        <f>SUM(Z6:Z36)</f>
        <v>402</v>
      </c>
      <c r="AA37" s="56">
        <f>SUM(AA6:AA36)</f>
        <v>11302.090000000002</v>
      </c>
      <c r="AB37" s="35">
        <f t="shared" si="14"/>
        <v>28.114651741293539</v>
      </c>
      <c r="AC37" s="222"/>
      <c r="AD37" s="146">
        <f>SUM(AD6:AD36)</f>
        <v>25346</v>
      </c>
      <c r="AE37" s="147">
        <f>SUM(AE6:AE36)</f>
        <v>10121.950000000001</v>
      </c>
      <c r="AF37" s="244">
        <f t="shared" si="15"/>
        <v>39.935098240353511</v>
      </c>
      <c r="AG37" s="147">
        <f>SUM(AG6:AG36)</f>
        <v>48389</v>
      </c>
      <c r="AH37" s="147">
        <f>SUM(AH6:AH36)</f>
        <v>14254.91</v>
      </c>
      <c r="AI37" s="244">
        <f t="shared" si="0"/>
        <v>29.458988613114549</v>
      </c>
      <c r="AJ37" s="147">
        <f>SUM(AJ6:AJ36)</f>
        <v>41175</v>
      </c>
      <c r="AK37" s="147">
        <f>SUM(AK6:AK36)</f>
        <v>12940.17</v>
      </c>
      <c r="AL37" s="246">
        <f t="shared" si="1"/>
        <v>31.427249544626594</v>
      </c>
      <c r="AM37" s="222"/>
      <c r="AN37" s="34">
        <f>SUM(AN6:AN36)</f>
        <v>418.59999999999997</v>
      </c>
      <c r="AO37" s="56">
        <f>SUM(AO6:AO36)</f>
        <v>18179.243971616372</v>
      </c>
      <c r="AP37" s="251">
        <f t="shared" si="16"/>
        <v>43.428676473044369</v>
      </c>
      <c r="AQ37" s="252">
        <f>SUM(AQ6:AQ36)</f>
        <v>627.4</v>
      </c>
      <c r="AR37" s="56">
        <f>SUM(AR6:AR36)</f>
        <v>27598.994985302725</v>
      </c>
      <c r="AS37" s="238">
        <f t="shared" si="17"/>
        <v>43.989472402458922</v>
      </c>
      <c r="AT37" s="222"/>
      <c r="AU37" s="34">
        <f>SUM(AU6:AU36)</f>
        <v>631.00000000000011</v>
      </c>
      <c r="AV37" s="34">
        <f>SUM(AV6:AV36)</f>
        <v>22007.90471344351</v>
      </c>
      <c r="AW37" s="251">
        <f t="shared" si="2"/>
        <v>34.877820465045176</v>
      </c>
      <c r="AX37" s="34">
        <f t="shared" ref="AX37:AY37" si="50">SUM(AX6:AX36)</f>
        <v>1575.8000000000002</v>
      </c>
      <c r="AY37" s="34">
        <f t="shared" si="50"/>
        <v>60270.986455510771</v>
      </c>
      <c r="AZ37" s="254">
        <f t="shared" si="18"/>
        <v>38.24786550038759</v>
      </c>
      <c r="BA37" s="222"/>
      <c r="BB37" s="34">
        <f>SUM(BB6:BB36)</f>
        <v>111.8</v>
      </c>
      <c r="BC37" s="56">
        <f>SUM(BC6:BC36)</f>
        <v>5217.8842934177628</v>
      </c>
      <c r="BD37" s="187">
        <f>+BC37/BB37</f>
        <v>46.671594753289469</v>
      </c>
      <c r="BE37" s="56">
        <f>SUM(BE6:BE36)</f>
        <v>1367.8</v>
      </c>
      <c r="BF37" s="56">
        <f>SUM(BF6:BF36)</f>
        <v>68236.929999999993</v>
      </c>
      <c r="BG37" s="35">
        <f t="shared" si="19"/>
        <v>49.888090364088313</v>
      </c>
      <c r="BH37" s="222"/>
      <c r="BI37" s="257">
        <f>SUM(BI6:BI36)</f>
        <v>59750</v>
      </c>
      <c r="BJ37" s="258">
        <f>SUM(BJ6:BJ36)</f>
        <v>371750.05484622641</v>
      </c>
      <c r="BK37" s="259">
        <f t="shared" si="20"/>
        <v>6.221758240104208</v>
      </c>
      <c r="BL37" s="222"/>
      <c r="BM37" s="34">
        <f>SUM(BM6:BM36)</f>
        <v>977</v>
      </c>
      <c r="BN37" s="56">
        <f>SUM(BN6:BN36)</f>
        <v>11306.72</v>
      </c>
      <c r="BO37" s="262">
        <f t="shared" si="21"/>
        <v>11.572896622313204</v>
      </c>
      <c r="BP37" s="34">
        <f>SUM(BP6:BP36)</f>
        <v>926</v>
      </c>
      <c r="BQ37" s="56">
        <f>SUM(BQ6:BQ36)</f>
        <v>11430.28</v>
      </c>
      <c r="BR37" s="35">
        <f t="shared" si="22"/>
        <v>12.343714902807776</v>
      </c>
      <c r="BS37" s="34">
        <f>SUM(BS6:BS36)</f>
        <v>89</v>
      </c>
      <c r="BT37" s="56">
        <f>SUM(BT6:BT36)</f>
        <v>1219.3899999999999</v>
      </c>
      <c r="BU37" s="35">
        <f t="shared" si="23"/>
        <v>13.701011235955054</v>
      </c>
      <c r="BV37" s="34">
        <f t="shared" ref="BV37:BZ37" si="51">SUM(BV6:BV36)</f>
        <v>1183</v>
      </c>
      <c r="BW37" s="56">
        <f t="shared" si="51"/>
        <v>14509.439999999997</v>
      </c>
      <c r="BX37" s="35">
        <f t="shared" si="24"/>
        <v>12.264953508030429</v>
      </c>
      <c r="BY37" s="34">
        <f>SUM(BY6:BY36)</f>
        <v>377</v>
      </c>
      <c r="BZ37" s="56">
        <f t="shared" si="51"/>
        <v>4795.2700000000004</v>
      </c>
      <c r="CA37" s="35">
        <f t="shared" si="25"/>
        <v>12.719549071618038</v>
      </c>
      <c r="CB37" s="36">
        <f t="shared" ref="CB37:CC37" si="52">SUM(CB6:CB36)</f>
        <v>593</v>
      </c>
      <c r="CC37" s="56">
        <f t="shared" si="52"/>
        <v>7590.04</v>
      </c>
      <c r="CD37" s="35">
        <f t="shared" si="26"/>
        <v>12.799392917369309</v>
      </c>
      <c r="CE37" s="222"/>
      <c r="CF37" s="34">
        <f>SUM(CF6:CF36)</f>
        <v>128688.29999999999</v>
      </c>
      <c r="CG37" s="36">
        <f>SUM(CG6:CG36)</f>
        <v>87378.890000000014</v>
      </c>
      <c r="CH37" s="214">
        <f>+CG37/CF37</f>
        <v>0.67899638117839789</v>
      </c>
      <c r="CI37" s="36">
        <f>SUM(CI6:CI36)</f>
        <v>41</v>
      </c>
      <c r="CJ37" s="56">
        <f>SUM(CJ6:CJ36)</f>
        <v>470</v>
      </c>
      <c r="CK37" s="214">
        <f t="shared" si="28"/>
        <v>11.463414634146341</v>
      </c>
      <c r="CL37" s="34">
        <f t="shared" ref="CL37:CM37" si="53">SUM(CL6:CL36)</f>
        <v>217.80000000000007</v>
      </c>
      <c r="CM37" s="56">
        <f t="shared" si="53"/>
        <v>1790.52</v>
      </c>
      <c r="CN37" s="187">
        <f t="shared" si="29"/>
        <v>8.2209366391184542</v>
      </c>
      <c r="CO37" s="56">
        <f>SUM(CO6:CO36)</f>
        <v>395.15999999999997</v>
      </c>
      <c r="CP37" s="35">
        <f t="shared" si="48"/>
        <v>3.0654872034760186E-3</v>
      </c>
      <c r="CQ37" s="222"/>
      <c r="CR37" s="34">
        <f t="shared" ref="CR37:CS37" si="54">SUM(CR6:CR36)</f>
        <v>0</v>
      </c>
      <c r="CS37" s="56">
        <f t="shared" si="54"/>
        <v>0</v>
      </c>
      <c r="CT37" s="270" t="e">
        <f t="shared" si="30"/>
        <v>#DIV/0!</v>
      </c>
      <c r="CU37" s="56">
        <f t="shared" ref="CU37:CV37" si="55">SUM(CU6:CU36)</f>
        <v>0</v>
      </c>
      <c r="CV37" s="56">
        <f t="shared" si="55"/>
        <v>0</v>
      </c>
      <c r="CW37" s="187" t="e">
        <f t="shared" si="31"/>
        <v>#DIV/0!</v>
      </c>
      <c r="CX37" s="56">
        <f>SUM(CX6:CX36)</f>
        <v>0</v>
      </c>
      <c r="CY37" s="194" t="e">
        <f>+CX37/(CU37+CR37)</f>
        <v>#DIV/0!</v>
      </c>
      <c r="CZ37" s="222"/>
      <c r="DA37" s="188">
        <f>SUM(DA6:DA36)</f>
        <v>2446</v>
      </c>
      <c r="DB37" s="188">
        <f>SUM(DB6:DB36)</f>
        <v>115873.11</v>
      </c>
      <c r="DC37" s="189">
        <f t="shared" si="5"/>
        <v>47.372489779231401</v>
      </c>
      <c r="DD37" s="34">
        <f>SUM(DD6:DD36)</f>
        <v>63.999999999999986</v>
      </c>
      <c r="DE37" s="56">
        <f>SUM(DE6:DE36)</f>
        <v>945.86999999999989</v>
      </c>
      <c r="DF37" s="189">
        <f t="shared" si="6"/>
        <v>14.779218750000002</v>
      </c>
      <c r="DG37" s="34">
        <f>SUM(DG6:DG36)</f>
        <v>1404.4000000000003</v>
      </c>
      <c r="DH37" s="56">
        <f>SUM(DH6:DH36)</f>
        <v>14434.799999999997</v>
      </c>
      <c r="DI37" s="193">
        <f t="shared" si="32"/>
        <v>10.278268299629731</v>
      </c>
      <c r="DJ37" s="56">
        <f>SUM(DJ6:DJ36)</f>
        <v>2839.6200000000008</v>
      </c>
      <c r="DK37" s="194">
        <f>+DJ37/(DG37+DD37)</f>
        <v>1.9338191228548081</v>
      </c>
      <c r="DL37" s="217"/>
      <c r="DM37" s="20">
        <f>SUM(DM6:DM36)</f>
        <v>360508.71999999991</v>
      </c>
      <c r="DN37" s="21">
        <f>SUM(DN6:DN36)</f>
        <v>160390.89000000001</v>
      </c>
      <c r="DO37" s="45">
        <f t="shared" si="34"/>
        <v>44.490155466974571</v>
      </c>
      <c r="DP37" s="34">
        <f>SUM(DP6:DP36)</f>
        <v>858.6</v>
      </c>
      <c r="DQ37" s="56">
        <f>SUM(DQ6:DQ36)</f>
        <v>22099.68</v>
      </c>
      <c r="DR37" s="57">
        <f t="shared" si="35"/>
        <v>25.739203354297693</v>
      </c>
      <c r="DS37" s="34">
        <f>SUM(DS6:DS36)</f>
        <v>2115</v>
      </c>
      <c r="DT37" s="56">
        <f>SUM(DT6:DT36)</f>
        <v>22348.73</v>
      </c>
      <c r="DU37" s="57">
        <f t="shared" si="36"/>
        <v>10.566775413711584</v>
      </c>
      <c r="DV37" s="56">
        <f>SUM(DV6:DV36)</f>
        <v>1914.71</v>
      </c>
      <c r="DW37" s="35">
        <f t="shared" si="37"/>
        <v>0.64390301318267418</v>
      </c>
      <c r="DX37" s="222"/>
      <c r="DY37" s="34">
        <f>SUM(DY6:DY36)</f>
        <v>0</v>
      </c>
      <c r="DZ37" s="56">
        <f>SUM(DZ6:DZ36)</f>
        <v>0</v>
      </c>
      <c r="EA37" s="57" t="e">
        <f t="shared" si="38"/>
        <v>#DIV/0!</v>
      </c>
      <c r="EB37" s="34">
        <f>SUM(EB6:EB36)</f>
        <v>0</v>
      </c>
      <c r="EC37" s="56">
        <f>SUM(EC6:EC36)</f>
        <v>0</v>
      </c>
      <c r="ED37" s="57" t="e">
        <f t="shared" si="39"/>
        <v>#DIV/0!</v>
      </c>
      <c r="EE37" s="56">
        <f>SUM(EE6:EE36)</f>
        <v>0</v>
      </c>
      <c r="EF37" s="274" t="e">
        <f t="shared" si="44"/>
        <v>#DIV/0!</v>
      </c>
      <c r="EH37" s="20">
        <f>SUM(EH6:EH36)</f>
        <v>1618</v>
      </c>
      <c r="EI37" s="21">
        <f>SUM(EI6:EI36)</f>
        <v>97604.89</v>
      </c>
      <c r="EJ37" s="45">
        <f t="shared" si="40"/>
        <v>60.324406674907294</v>
      </c>
      <c r="EK37" s="34">
        <f>SUM(EK6:EK36)</f>
        <v>80</v>
      </c>
      <c r="EL37" s="56">
        <f>SUM(EL6:EL36)</f>
        <v>1200</v>
      </c>
      <c r="EM37" s="57">
        <f t="shared" si="41"/>
        <v>15</v>
      </c>
      <c r="EN37" s="34">
        <f>SUM(EN6:EN36)</f>
        <v>1999</v>
      </c>
      <c r="EO37" s="56">
        <f>SUM(EO6:EO36)</f>
        <v>18471.769999999997</v>
      </c>
      <c r="EP37" s="57">
        <f t="shared" si="42"/>
        <v>9.2405052526263116</v>
      </c>
      <c r="EQ37" s="56">
        <f>SUM(EQ6:EQ36)</f>
        <v>3408.9299999999976</v>
      </c>
      <c r="ER37" s="35">
        <f t="shared" si="43"/>
        <v>1.6396969696969685</v>
      </c>
    </row>
  </sheetData>
  <mergeCells count="30">
    <mergeCell ref="DY4:EF4"/>
    <mergeCell ref="EH4:EJ4"/>
    <mergeCell ref="EK4:ER4"/>
    <mergeCell ref="A4:A5"/>
    <mergeCell ref="CR4:CY4"/>
    <mergeCell ref="DA4:DC4"/>
    <mergeCell ref="DD4:DK4"/>
    <mergeCell ref="DM4:DO4"/>
    <mergeCell ref="DP4:DW4"/>
    <mergeCell ref="BV4:BX4"/>
    <mergeCell ref="BY4:CA4"/>
    <mergeCell ref="CB4:CD4"/>
    <mergeCell ref="CF4:CH4"/>
    <mergeCell ref="CI4:CP4"/>
    <mergeCell ref="A1:DK1"/>
    <mergeCell ref="A2:DK2"/>
    <mergeCell ref="A3:DK3"/>
    <mergeCell ref="B4:G4"/>
    <mergeCell ref="I4:P4"/>
    <mergeCell ref="R4:T4"/>
    <mergeCell ref="V4:X4"/>
    <mergeCell ref="Z4:AB4"/>
    <mergeCell ref="AD4:AL4"/>
    <mergeCell ref="AN4:AS4"/>
    <mergeCell ref="AU4:AZ4"/>
    <mergeCell ref="BB4:BG4"/>
    <mergeCell ref="BI4:BK4"/>
    <mergeCell ref="BM4:BO4"/>
    <mergeCell ref="BP4:BR4"/>
    <mergeCell ref="BS4:BU4"/>
  </mergeCells>
  <conditionalFormatting sqref="E6:E10">
    <cfRule type="expression" dxfId="1" priority="1">
      <formula>WEEKDAY($B6)=6</formula>
    </cfRule>
  </conditionalFormatting>
  <pageMargins left="0.2" right="0.2" top="0.25" bottom="0.25" header="0.3" footer="0.3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V37"/>
  <sheetViews>
    <sheetView workbookViewId="0">
      <pane xSplit="1" ySplit="5" topLeftCell="B18" activePane="bottomRight" state="frozen"/>
      <selection pane="topRight"/>
      <selection pane="bottomLeft"/>
      <selection pane="bottomRight" activeCell="BE6" sqref="BE6:BF35"/>
    </sheetView>
  </sheetViews>
  <sheetFormatPr defaultColWidth="9" defaultRowHeight="14.4"/>
  <cols>
    <col min="1" max="1" width="5.33203125" style="2" customWidth="1"/>
    <col min="2" max="2" width="8" style="2" customWidth="1"/>
    <col min="3" max="3" width="7.5546875" style="2" customWidth="1"/>
    <col min="4" max="4" width="7.33203125" customWidth="1"/>
    <col min="5" max="5" width="6.109375" customWidth="1"/>
    <col min="6" max="6" width="8" customWidth="1"/>
    <col min="7" max="7" width="7.109375" customWidth="1"/>
    <col min="8" max="8" width="0.88671875" customWidth="1"/>
    <col min="9" max="9" width="5.5546875" customWidth="1"/>
    <col min="10" max="10" width="9" customWidth="1"/>
    <col min="11" max="12" width="6.6640625" customWidth="1"/>
    <col min="13" max="13" width="8.109375" customWidth="1"/>
    <col min="14" max="14" width="6.6640625" customWidth="1"/>
    <col min="15" max="15" width="7.6640625" customWidth="1"/>
    <col min="16" max="16" width="6.5546875" customWidth="1"/>
    <col min="17" max="17" width="0.88671875" customWidth="1"/>
    <col min="18" max="18" width="5.44140625" customWidth="1"/>
    <col min="19" max="19" width="7.33203125" customWidth="1"/>
    <col min="20" max="20" width="6.6640625" customWidth="1"/>
    <col min="21" max="21" width="0.88671875" customWidth="1"/>
    <col min="22" max="22" width="6.88671875" customWidth="1"/>
    <col min="23" max="23" width="7.6640625" customWidth="1"/>
    <col min="24" max="24" width="7.5546875" customWidth="1"/>
    <col min="25" max="25" width="0.88671875" customWidth="1"/>
    <col min="26" max="26" width="7" customWidth="1"/>
    <col min="27" max="27" width="7.6640625" customWidth="1"/>
    <col min="28" max="28" width="7" style="229" customWidth="1"/>
    <col min="29" max="29" width="0.88671875" customWidth="1"/>
    <col min="30" max="30" width="6.6640625" customWidth="1"/>
    <col min="31" max="32" width="6.109375" customWidth="1"/>
    <col min="33" max="34" width="7.33203125" customWidth="1"/>
    <col min="35" max="35" width="7.109375" customWidth="1"/>
    <col min="36" max="36" width="6.5546875" customWidth="1"/>
    <col min="37" max="38" width="7.44140625" customWidth="1"/>
    <col min="39" max="39" width="0.88671875" customWidth="1"/>
    <col min="40" max="40" width="6.33203125" customWidth="1"/>
    <col min="41" max="41" width="8.6640625" customWidth="1"/>
    <col min="42" max="42" width="7.6640625" style="229" customWidth="1"/>
    <col min="43" max="43" width="6.33203125" style="230" customWidth="1"/>
    <col min="44" max="44" width="12" customWidth="1"/>
    <col min="45" max="45" width="7.33203125" customWidth="1"/>
    <col min="46" max="46" width="0.88671875" customWidth="1"/>
    <col min="47" max="52" width="7.33203125" customWidth="1"/>
    <col min="53" max="53" width="0.88671875" customWidth="1"/>
    <col min="54" max="56" width="7.33203125" customWidth="1"/>
    <col min="57" max="57" width="6" customWidth="1"/>
    <col min="58" max="59" width="7.33203125" customWidth="1"/>
    <col min="60" max="60" width="0.88671875" customWidth="1"/>
    <col min="61" max="61" width="6" customWidth="1"/>
    <col min="62" max="62" width="9" customWidth="1"/>
    <col min="63" max="63" width="6.44140625" customWidth="1"/>
    <col min="64" max="64" width="0.88671875" customWidth="1"/>
    <col min="65" max="65" width="5.6640625" customWidth="1"/>
    <col min="66" max="67" width="7.33203125" customWidth="1"/>
    <col min="68" max="68" width="6.5546875" customWidth="1"/>
    <col min="69" max="69" width="7.33203125" customWidth="1"/>
    <col min="70" max="70" width="7.44140625" customWidth="1"/>
    <col min="71" max="71" width="5.6640625" customWidth="1"/>
    <col min="72" max="72" width="7.33203125" customWidth="1"/>
    <col min="73" max="73" width="7.44140625" customWidth="1"/>
    <col min="74" max="74" width="6.5546875" customWidth="1"/>
    <col min="75" max="75" width="6.88671875" customWidth="1"/>
    <col min="76" max="79" width="6.6640625" style="229" customWidth="1"/>
    <col min="80" max="80" width="5.109375" customWidth="1"/>
    <col min="81" max="81" width="7.33203125" customWidth="1"/>
    <col min="82" max="82" width="7.44140625" customWidth="1"/>
    <col min="83" max="83" width="0.88671875" customWidth="1"/>
    <col min="84" max="84" width="7.88671875" customWidth="1"/>
    <col min="85" max="85" width="6.6640625" customWidth="1"/>
    <col min="86" max="88" width="6.109375" customWidth="1"/>
    <col min="89" max="89" width="7.5546875" customWidth="1"/>
    <col min="90" max="90" width="6.6640625" customWidth="1"/>
    <col min="91" max="91" width="7.44140625" customWidth="1"/>
    <col min="92" max="92" width="6.6640625" customWidth="1"/>
    <col min="93" max="93" width="5.6640625" customWidth="1"/>
    <col min="94" max="94" width="6.5546875" customWidth="1"/>
    <col min="95" max="95" width="0.88671875" customWidth="1"/>
    <col min="96" max="99" width="6.6640625" customWidth="1"/>
    <col min="100" max="100" width="7" customWidth="1"/>
    <col min="101" max="101" width="6.33203125" customWidth="1"/>
    <col min="102" max="102" width="5.109375" customWidth="1"/>
    <col min="103" max="103" width="7.6640625" customWidth="1"/>
    <col min="104" max="104" width="1.44140625" customWidth="1"/>
    <col min="105" max="105" width="7.88671875" customWidth="1"/>
    <col min="106" max="107" width="7.109375" customWidth="1"/>
    <col min="108" max="109" width="5.109375" customWidth="1"/>
    <col min="110" max="110" width="7.44140625" customWidth="1"/>
    <col min="111" max="111" width="5.109375" customWidth="1"/>
    <col min="112" max="112" width="9" customWidth="1"/>
    <col min="113" max="113" width="6.44140625" customWidth="1"/>
    <col min="114" max="114" width="7" customWidth="1"/>
    <col min="115" max="115" width="7.33203125" customWidth="1"/>
    <col min="116" max="116" width="0.88671875" customWidth="1"/>
    <col min="117" max="117" width="8.109375" customWidth="1"/>
    <col min="118" max="118" width="9" customWidth="1"/>
    <col min="119" max="119" width="8" customWidth="1"/>
    <col min="120" max="120" width="5.109375" customWidth="1"/>
    <col min="121" max="121" width="9" customWidth="1"/>
    <col min="122" max="122" width="9.5546875" customWidth="1"/>
    <col min="123" max="123" width="6.44140625" customWidth="1"/>
    <col min="124" max="124" width="9" customWidth="1"/>
    <col min="125" max="125" width="7.33203125" customWidth="1"/>
    <col min="126" max="126" width="5.109375" customWidth="1"/>
    <col min="127" max="127" width="7.33203125" customWidth="1"/>
    <col min="128" max="128" width="0.88671875" customWidth="1"/>
    <col min="129" max="129" width="2" customWidth="1"/>
    <col min="130" max="130" width="6.6640625" customWidth="1"/>
    <col min="131" max="131" width="7.33203125" customWidth="1"/>
    <col min="132" max="132" width="8.109375" customWidth="1"/>
    <col min="133" max="133" width="7.109375" customWidth="1"/>
    <col min="134" max="134" width="7.44140625" customWidth="1"/>
    <col min="135" max="135" width="7.6640625" customWidth="1"/>
    <col min="136" max="136" width="7.5546875" customWidth="1"/>
    <col min="137" max="137" width="7.33203125" customWidth="1"/>
    <col min="141" max="141" width="3.5546875" customWidth="1"/>
    <col min="148" max="150" width="9" hidden="1" customWidth="1"/>
  </cols>
  <sheetData>
    <row r="1" spans="1:152" ht="18">
      <c r="A1" s="993" t="s">
        <v>0</v>
      </c>
      <c r="B1" s="993"/>
      <c r="C1" s="993"/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993"/>
      <c r="O1" s="993"/>
      <c r="P1" s="993"/>
      <c r="Q1" s="993"/>
      <c r="R1" s="993"/>
      <c r="S1" s="993"/>
      <c r="T1" s="993"/>
      <c r="U1" s="993"/>
      <c r="V1" s="993"/>
      <c r="W1" s="993"/>
      <c r="X1" s="993"/>
      <c r="Y1" s="993"/>
      <c r="Z1" s="993"/>
      <c r="AA1" s="993"/>
      <c r="AB1" s="993"/>
      <c r="AC1" s="993"/>
      <c r="AD1" s="993"/>
      <c r="AE1" s="993"/>
      <c r="AF1" s="993"/>
      <c r="AG1" s="993"/>
      <c r="AH1" s="993"/>
      <c r="AI1" s="993"/>
      <c r="AJ1" s="993"/>
      <c r="AK1" s="993"/>
      <c r="AL1" s="993"/>
      <c r="AM1" s="993"/>
      <c r="AN1" s="993"/>
      <c r="AO1" s="993"/>
      <c r="AP1" s="993"/>
      <c r="AQ1" s="993"/>
      <c r="AR1" s="993"/>
      <c r="AS1" s="993"/>
      <c r="AT1" s="993"/>
      <c r="AU1" s="993"/>
      <c r="AV1" s="993"/>
      <c r="AW1" s="993"/>
      <c r="AX1" s="993"/>
      <c r="AY1" s="993"/>
      <c r="AZ1" s="993"/>
      <c r="BA1" s="993"/>
      <c r="BB1" s="993"/>
      <c r="BC1" s="993"/>
      <c r="BD1" s="993"/>
      <c r="BE1" s="993"/>
      <c r="BF1" s="993"/>
      <c r="BG1" s="993"/>
      <c r="BH1" s="993"/>
      <c r="BI1" s="993"/>
      <c r="BJ1" s="993"/>
      <c r="BK1" s="993"/>
      <c r="BL1" s="993"/>
      <c r="BM1" s="993"/>
      <c r="BN1" s="993"/>
      <c r="BO1" s="993"/>
      <c r="BP1" s="993"/>
      <c r="BQ1" s="993"/>
      <c r="BR1" s="993"/>
      <c r="BS1" s="993"/>
      <c r="BT1" s="993"/>
      <c r="BU1" s="993"/>
      <c r="BV1" s="993"/>
      <c r="BW1" s="993"/>
      <c r="BX1" s="993"/>
      <c r="BY1" s="993"/>
      <c r="BZ1" s="993"/>
      <c r="CA1" s="993"/>
      <c r="CB1" s="993"/>
      <c r="CC1" s="993"/>
      <c r="CD1" s="993"/>
      <c r="CE1" s="993"/>
      <c r="CF1" s="993"/>
      <c r="CG1" s="993"/>
      <c r="CH1" s="993"/>
      <c r="CI1" s="993"/>
      <c r="CJ1" s="993"/>
      <c r="CK1" s="993"/>
      <c r="CL1" s="993"/>
      <c r="CM1" s="993"/>
      <c r="CN1" s="993"/>
      <c r="CO1" s="993"/>
      <c r="CP1" s="993"/>
      <c r="CQ1" s="993"/>
      <c r="CR1" s="993"/>
      <c r="CS1" s="993"/>
      <c r="CT1" s="993"/>
      <c r="CU1" s="993"/>
      <c r="CV1" s="993"/>
      <c r="CW1" s="993"/>
      <c r="CX1" s="993"/>
      <c r="CY1" s="993"/>
      <c r="CZ1" s="993"/>
      <c r="DA1" s="993"/>
      <c r="DB1" s="993"/>
      <c r="DC1" s="993"/>
      <c r="DD1" s="993"/>
      <c r="DE1" s="993"/>
      <c r="DF1" s="993"/>
      <c r="DG1" s="993"/>
      <c r="DH1" s="993"/>
      <c r="DI1" s="993"/>
      <c r="DJ1" s="993"/>
      <c r="DK1" s="993"/>
    </row>
    <row r="2" spans="1:152" ht="18">
      <c r="A2" s="993" t="s">
        <v>1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  <c r="AV2" s="993"/>
      <c r="AW2" s="993"/>
      <c r="AX2" s="993"/>
      <c r="AY2" s="993"/>
      <c r="AZ2" s="993"/>
      <c r="BA2" s="993"/>
      <c r="BB2" s="993"/>
      <c r="BC2" s="993"/>
      <c r="BD2" s="993"/>
      <c r="BE2" s="993"/>
      <c r="BF2" s="993"/>
      <c r="BG2" s="993"/>
      <c r="BH2" s="993"/>
      <c r="BI2" s="993"/>
      <c r="BJ2" s="993"/>
      <c r="BK2" s="993"/>
      <c r="BL2" s="993"/>
      <c r="BM2" s="993"/>
      <c r="BN2" s="993"/>
      <c r="BO2" s="993"/>
      <c r="BP2" s="993"/>
      <c r="BQ2" s="993"/>
      <c r="BR2" s="993"/>
      <c r="BS2" s="993"/>
      <c r="BT2" s="993"/>
      <c r="BU2" s="993"/>
      <c r="BV2" s="993"/>
      <c r="BW2" s="993"/>
      <c r="BX2" s="993"/>
      <c r="BY2" s="993"/>
      <c r="BZ2" s="993"/>
      <c r="CA2" s="993"/>
      <c r="CB2" s="993"/>
      <c r="CC2" s="993"/>
      <c r="CD2" s="993"/>
      <c r="CE2" s="993"/>
      <c r="CF2" s="993"/>
      <c r="CG2" s="993"/>
      <c r="CH2" s="993"/>
      <c r="CI2" s="993"/>
      <c r="CJ2" s="993"/>
      <c r="CK2" s="993"/>
      <c r="CL2" s="993"/>
      <c r="CM2" s="993"/>
      <c r="CN2" s="993"/>
      <c r="CO2" s="993"/>
      <c r="CP2" s="993"/>
      <c r="CQ2" s="993"/>
      <c r="CR2" s="993"/>
      <c r="CS2" s="993"/>
      <c r="CT2" s="993"/>
      <c r="CU2" s="993"/>
      <c r="CV2" s="993"/>
      <c r="CW2" s="993"/>
      <c r="CX2" s="993"/>
      <c r="CY2" s="993"/>
      <c r="CZ2" s="993"/>
      <c r="DA2" s="993"/>
      <c r="DB2" s="993"/>
      <c r="DC2" s="993"/>
      <c r="DD2" s="993"/>
      <c r="DE2" s="993"/>
      <c r="DF2" s="993"/>
      <c r="DG2" s="993"/>
      <c r="DH2" s="993"/>
      <c r="DI2" s="993"/>
      <c r="DJ2" s="993"/>
      <c r="DK2" s="993"/>
    </row>
    <row r="3" spans="1:152" ht="18">
      <c r="A3" s="993" t="s">
        <v>74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  <c r="AV3" s="993"/>
      <c r="AW3" s="993"/>
      <c r="AX3" s="993"/>
      <c r="AY3" s="993"/>
      <c r="AZ3" s="993"/>
      <c r="BA3" s="993"/>
      <c r="BB3" s="993"/>
      <c r="BC3" s="993"/>
      <c r="BD3" s="993"/>
      <c r="BE3" s="993"/>
      <c r="BF3" s="993"/>
      <c r="BG3" s="993"/>
      <c r="BH3" s="993"/>
      <c r="BI3" s="993"/>
      <c r="BJ3" s="993"/>
      <c r="BK3" s="993"/>
      <c r="BL3" s="993"/>
      <c r="BM3" s="993"/>
      <c r="BN3" s="993"/>
      <c r="BO3" s="993"/>
      <c r="BP3" s="993"/>
      <c r="BQ3" s="993"/>
      <c r="BR3" s="993"/>
      <c r="BS3" s="993"/>
      <c r="BT3" s="993"/>
      <c r="BU3" s="993"/>
      <c r="BV3" s="993"/>
      <c r="BW3" s="993"/>
      <c r="BX3" s="993"/>
      <c r="BY3" s="993"/>
      <c r="BZ3" s="993"/>
      <c r="CA3" s="993"/>
      <c r="CB3" s="993"/>
      <c r="CC3" s="993"/>
      <c r="CD3" s="993"/>
      <c r="CE3" s="993"/>
      <c r="CF3" s="993"/>
      <c r="CG3" s="993"/>
      <c r="CH3" s="993"/>
      <c r="CI3" s="993"/>
      <c r="CJ3" s="993"/>
      <c r="CK3" s="993"/>
      <c r="CL3" s="993"/>
      <c r="CM3" s="993"/>
      <c r="CN3" s="993"/>
      <c r="CO3" s="993"/>
      <c r="CP3" s="993"/>
      <c r="CQ3" s="993"/>
      <c r="CR3" s="993"/>
      <c r="CS3" s="993"/>
      <c r="CT3" s="993"/>
      <c r="CU3" s="993"/>
      <c r="CV3" s="993"/>
      <c r="CW3" s="993"/>
      <c r="CX3" s="993"/>
      <c r="CY3" s="993"/>
      <c r="CZ3" s="993"/>
      <c r="DA3" s="993"/>
      <c r="DB3" s="993"/>
      <c r="DC3" s="993"/>
      <c r="DD3" s="993"/>
      <c r="DE3" s="993"/>
      <c r="DF3" s="993"/>
      <c r="DG3" s="993"/>
      <c r="DH3" s="993"/>
      <c r="DI3" s="993"/>
      <c r="DJ3" s="993"/>
      <c r="DK3" s="993"/>
    </row>
    <row r="4" spans="1:152" s="1" customFormat="1" ht="15.6">
      <c r="A4" s="1012" t="s">
        <v>3</v>
      </c>
      <c r="B4" s="994" t="s">
        <v>4</v>
      </c>
      <c r="C4" s="995"/>
      <c r="D4" s="995"/>
      <c r="E4" s="995"/>
      <c r="F4" s="995"/>
      <c r="G4" s="996"/>
      <c r="H4" s="222"/>
      <c r="I4" s="994" t="s">
        <v>5</v>
      </c>
      <c r="J4" s="995"/>
      <c r="K4" s="995"/>
      <c r="L4" s="995"/>
      <c r="M4" s="995"/>
      <c r="N4" s="995"/>
      <c r="O4" s="995"/>
      <c r="P4" s="996"/>
      <c r="Q4" s="222"/>
      <c r="R4" s="997" t="s">
        <v>6</v>
      </c>
      <c r="S4" s="998"/>
      <c r="T4" s="999"/>
      <c r="U4" s="224"/>
      <c r="V4" s="1000" t="s">
        <v>7</v>
      </c>
      <c r="W4" s="995"/>
      <c r="X4" s="1001"/>
      <c r="Y4" s="224"/>
      <c r="Z4" s="1000" t="s">
        <v>8</v>
      </c>
      <c r="AA4" s="995"/>
      <c r="AB4" s="996"/>
      <c r="AC4" s="222"/>
      <c r="AD4" s="1014" t="s">
        <v>9</v>
      </c>
      <c r="AE4" s="1015"/>
      <c r="AF4" s="1015"/>
      <c r="AG4" s="1015"/>
      <c r="AH4" s="1015"/>
      <c r="AI4" s="1016"/>
      <c r="AJ4" s="1017"/>
      <c r="AK4" s="1017"/>
      <c r="AL4" s="1018"/>
      <c r="AM4" s="222"/>
      <c r="AN4" s="994" t="s">
        <v>10</v>
      </c>
      <c r="AO4" s="995"/>
      <c r="AP4" s="995"/>
      <c r="AQ4" s="995"/>
      <c r="AR4" s="995"/>
      <c r="AS4" s="996"/>
      <c r="AT4" s="222"/>
      <c r="AU4" s="1019" t="s">
        <v>50</v>
      </c>
      <c r="AV4" s="1008"/>
      <c r="AW4" s="1008"/>
      <c r="AX4" s="1008"/>
      <c r="AY4" s="1008"/>
      <c r="AZ4" s="1020"/>
      <c r="BA4" s="222"/>
      <c r="BB4" s="994" t="s">
        <v>11</v>
      </c>
      <c r="BC4" s="995"/>
      <c r="BD4" s="995"/>
      <c r="BE4" s="995"/>
      <c r="BF4" s="995"/>
      <c r="BG4" s="996"/>
      <c r="BH4" s="222"/>
      <c r="BI4" s="1007" t="s">
        <v>12</v>
      </c>
      <c r="BJ4" s="1008"/>
      <c r="BK4" s="1009"/>
      <c r="BL4" s="222"/>
      <c r="BM4" s="1021" t="s">
        <v>13</v>
      </c>
      <c r="BN4" s="1022"/>
      <c r="BO4" s="1022"/>
      <c r="BP4" s="1023" t="s">
        <v>14</v>
      </c>
      <c r="BQ4" s="995"/>
      <c r="BR4" s="1024"/>
      <c r="BS4" s="994" t="s">
        <v>15</v>
      </c>
      <c r="BT4" s="995"/>
      <c r="BU4" s="996"/>
      <c r="BV4" s="994" t="s">
        <v>16</v>
      </c>
      <c r="BW4" s="995"/>
      <c r="BX4" s="996"/>
      <c r="BY4" s="994" t="s">
        <v>17</v>
      </c>
      <c r="BZ4" s="995"/>
      <c r="CA4" s="996"/>
      <c r="CB4" s="995" t="s">
        <v>51</v>
      </c>
      <c r="CC4" s="995"/>
      <c r="CD4" s="996"/>
      <c r="CE4" s="222"/>
      <c r="CF4" s="994" t="s">
        <v>63</v>
      </c>
      <c r="CG4" s="995"/>
      <c r="CH4" s="995"/>
      <c r="CI4" s="994" t="s">
        <v>64</v>
      </c>
      <c r="CJ4" s="995"/>
      <c r="CK4" s="995"/>
      <c r="CL4" s="995"/>
      <c r="CM4" s="995"/>
      <c r="CN4" s="995"/>
      <c r="CO4" s="995"/>
      <c r="CP4" s="996"/>
      <c r="CQ4" s="266"/>
      <c r="CR4" s="1025" t="s">
        <v>19</v>
      </c>
      <c r="CS4" s="1026"/>
      <c r="CT4" s="1026"/>
      <c r="CU4" s="1026"/>
      <c r="CV4" s="1026"/>
      <c r="CW4" s="1026"/>
      <c r="CX4" s="1026"/>
      <c r="CY4" s="1027"/>
      <c r="CZ4" s="222"/>
      <c r="DA4" s="1028" t="s">
        <v>65</v>
      </c>
      <c r="DB4" s="1029"/>
      <c r="DC4" s="1029"/>
      <c r="DD4" s="1021" t="s">
        <v>66</v>
      </c>
      <c r="DE4" s="1022"/>
      <c r="DF4" s="1022"/>
      <c r="DG4" s="1022"/>
      <c r="DH4" s="1022"/>
      <c r="DI4" s="1022"/>
      <c r="DJ4" s="1022"/>
      <c r="DK4" s="1022"/>
      <c r="DL4" s="217"/>
      <c r="DM4" s="1028" t="s">
        <v>67</v>
      </c>
      <c r="DN4" s="1029"/>
      <c r="DO4" s="1029"/>
      <c r="DP4" s="1028" t="s">
        <v>68</v>
      </c>
      <c r="DQ4" s="1029"/>
      <c r="DR4" s="1029"/>
      <c r="DS4" s="1029"/>
      <c r="DT4" s="1029"/>
      <c r="DU4" s="1029"/>
      <c r="DV4" s="1029"/>
      <c r="DW4" s="1030"/>
      <c r="DX4" s="217"/>
      <c r="DZ4" s="1028" t="s">
        <v>69</v>
      </c>
      <c r="EA4" s="1029"/>
      <c r="EB4" s="1029"/>
      <c r="EC4" s="1028" t="s">
        <v>70</v>
      </c>
      <c r="ED4" s="1029"/>
      <c r="EE4" s="1029"/>
      <c r="EF4" s="1029"/>
      <c r="EG4" s="1029"/>
      <c r="EH4" s="1029"/>
      <c r="EI4" s="1029"/>
      <c r="EJ4" s="1030"/>
      <c r="EL4" s="1028" t="s">
        <v>75</v>
      </c>
      <c r="EM4" s="1029"/>
      <c r="EN4" s="1029"/>
      <c r="EO4" s="1028" t="s">
        <v>76</v>
      </c>
      <c r="EP4" s="1029"/>
      <c r="EQ4" s="1029"/>
      <c r="ER4" s="1029"/>
      <c r="ES4" s="1029"/>
      <c r="ET4" s="1029"/>
      <c r="EU4" s="1029"/>
      <c r="EV4" s="1030"/>
    </row>
    <row r="5" spans="1:152" ht="55.5" customHeight="1">
      <c r="A5" s="1013"/>
      <c r="B5" s="228" t="s">
        <v>21</v>
      </c>
      <c r="C5" s="231" t="s">
        <v>22</v>
      </c>
      <c r="D5" s="232" t="s">
        <v>23</v>
      </c>
      <c r="E5" s="231" t="s">
        <v>24</v>
      </c>
      <c r="F5" s="231" t="s">
        <v>25</v>
      </c>
      <c r="G5" s="233" t="s">
        <v>26</v>
      </c>
      <c r="H5" s="234"/>
      <c r="I5" s="228" t="s">
        <v>27</v>
      </c>
      <c r="J5" s="231" t="s">
        <v>28</v>
      </c>
      <c r="K5" s="232" t="s">
        <v>23</v>
      </c>
      <c r="L5" s="231" t="s">
        <v>29</v>
      </c>
      <c r="M5" s="231" t="s">
        <v>28</v>
      </c>
      <c r="N5" s="232" t="s">
        <v>23</v>
      </c>
      <c r="O5" s="231" t="s">
        <v>30</v>
      </c>
      <c r="P5" s="239" t="s">
        <v>31</v>
      </c>
      <c r="Q5" s="234"/>
      <c r="R5" s="162" t="s">
        <v>21</v>
      </c>
      <c r="S5" s="169" t="s">
        <v>22</v>
      </c>
      <c r="T5" s="38" t="s">
        <v>32</v>
      </c>
      <c r="U5" s="234"/>
      <c r="V5" s="169" t="s">
        <v>21</v>
      </c>
      <c r="W5" s="169" t="s">
        <v>22</v>
      </c>
      <c r="X5" s="38" t="s">
        <v>23</v>
      </c>
      <c r="Y5" s="234"/>
      <c r="Z5" s="169" t="s">
        <v>21</v>
      </c>
      <c r="AA5" s="169" t="s">
        <v>22</v>
      </c>
      <c r="AB5" s="243" t="s">
        <v>23</v>
      </c>
      <c r="AC5" s="234"/>
      <c r="AD5" s="162" t="s">
        <v>33</v>
      </c>
      <c r="AE5" s="169" t="s">
        <v>22</v>
      </c>
      <c r="AF5" s="38" t="s">
        <v>23</v>
      </c>
      <c r="AG5" s="169" t="s">
        <v>34</v>
      </c>
      <c r="AH5" s="169" t="s">
        <v>22</v>
      </c>
      <c r="AI5" s="38" t="s">
        <v>23</v>
      </c>
      <c r="AJ5" s="169" t="s">
        <v>35</v>
      </c>
      <c r="AK5" s="169" t="s">
        <v>22</v>
      </c>
      <c r="AL5" s="170" t="s">
        <v>23</v>
      </c>
      <c r="AM5" s="234"/>
      <c r="AN5" s="162" t="s">
        <v>36</v>
      </c>
      <c r="AO5" s="169" t="s">
        <v>28</v>
      </c>
      <c r="AP5" s="247" t="s">
        <v>37</v>
      </c>
      <c r="AQ5" s="169" t="s">
        <v>38</v>
      </c>
      <c r="AR5" s="169" t="s">
        <v>28</v>
      </c>
      <c r="AS5" s="170" t="s">
        <v>39</v>
      </c>
      <c r="AT5" s="234"/>
      <c r="AU5" s="162" t="s">
        <v>36</v>
      </c>
      <c r="AV5" s="169" t="s">
        <v>28</v>
      </c>
      <c r="AW5" s="247" t="s">
        <v>37</v>
      </c>
      <c r="AX5" s="169" t="s">
        <v>38</v>
      </c>
      <c r="AY5" s="169" t="s">
        <v>28</v>
      </c>
      <c r="AZ5" s="170" t="s">
        <v>39</v>
      </c>
      <c r="BA5" s="234"/>
      <c r="BB5" s="162" t="s">
        <v>36</v>
      </c>
      <c r="BC5" s="169" t="s">
        <v>28</v>
      </c>
      <c r="BD5" s="247" t="s">
        <v>37</v>
      </c>
      <c r="BE5" s="169" t="s">
        <v>38</v>
      </c>
      <c r="BF5" s="169" t="s">
        <v>28</v>
      </c>
      <c r="BG5" s="170" t="s">
        <v>39</v>
      </c>
      <c r="BH5" s="234"/>
      <c r="BI5" s="169" t="s">
        <v>21</v>
      </c>
      <c r="BJ5" s="169" t="s">
        <v>22</v>
      </c>
      <c r="BK5" s="38" t="s">
        <v>23</v>
      </c>
      <c r="BL5" s="234"/>
      <c r="BM5" s="216" t="s">
        <v>21</v>
      </c>
      <c r="BN5" s="176" t="s">
        <v>22</v>
      </c>
      <c r="BO5" s="260" t="s">
        <v>23</v>
      </c>
      <c r="BP5" s="162" t="s">
        <v>21</v>
      </c>
      <c r="BQ5" s="169" t="s">
        <v>40</v>
      </c>
      <c r="BR5" s="170" t="s">
        <v>23</v>
      </c>
      <c r="BS5" s="162" t="s">
        <v>21</v>
      </c>
      <c r="BT5" s="37" t="s">
        <v>22</v>
      </c>
      <c r="BU5" s="170" t="s">
        <v>23</v>
      </c>
      <c r="BV5" s="162" t="s">
        <v>21</v>
      </c>
      <c r="BW5" s="37" t="s">
        <v>22</v>
      </c>
      <c r="BX5" s="243" t="s">
        <v>23</v>
      </c>
      <c r="BY5" s="162" t="s">
        <v>21</v>
      </c>
      <c r="BZ5" s="37" t="s">
        <v>22</v>
      </c>
      <c r="CA5" s="170" t="s">
        <v>23</v>
      </c>
      <c r="CB5" s="29" t="s">
        <v>21</v>
      </c>
      <c r="CC5" s="37" t="s">
        <v>22</v>
      </c>
      <c r="CD5" s="170" t="s">
        <v>23</v>
      </c>
      <c r="CE5" s="234"/>
      <c r="CF5" s="162" t="s">
        <v>71</v>
      </c>
      <c r="CG5" s="169" t="s">
        <v>62</v>
      </c>
      <c r="CH5" s="200" t="s">
        <v>46</v>
      </c>
      <c r="CI5" s="228" t="s">
        <v>54</v>
      </c>
      <c r="CJ5" s="37" t="s">
        <v>22</v>
      </c>
      <c r="CK5" s="200" t="s">
        <v>46</v>
      </c>
      <c r="CL5" s="162" t="s">
        <v>41</v>
      </c>
      <c r="CM5" s="169" t="s">
        <v>42</v>
      </c>
      <c r="CN5" s="38" t="s">
        <v>23</v>
      </c>
      <c r="CO5" s="169" t="s">
        <v>25</v>
      </c>
      <c r="CP5" s="170" t="s">
        <v>43</v>
      </c>
      <c r="CQ5" s="267"/>
      <c r="CR5" s="215" t="s">
        <v>54</v>
      </c>
      <c r="CS5" s="173" t="s">
        <v>22</v>
      </c>
      <c r="CT5" s="174" t="s">
        <v>46</v>
      </c>
      <c r="CU5" s="175" t="s">
        <v>55</v>
      </c>
      <c r="CV5" s="175" t="s">
        <v>45</v>
      </c>
      <c r="CW5" s="174" t="s">
        <v>46</v>
      </c>
      <c r="CX5" s="175" t="s">
        <v>25</v>
      </c>
      <c r="CY5" s="225" t="s">
        <v>47</v>
      </c>
      <c r="CZ5" s="234"/>
      <c r="DA5" s="216" t="s">
        <v>61</v>
      </c>
      <c r="DB5" s="176" t="s">
        <v>62</v>
      </c>
      <c r="DC5" s="177" t="s">
        <v>46</v>
      </c>
      <c r="DD5" s="190" t="s">
        <v>54</v>
      </c>
      <c r="DE5" s="191" t="s">
        <v>22</v>
      </c>
      <c r="DF5" s="177" t="s">
        <v>46</v>
      </c>
      <c r="DG5" s="190" t="s">
        <v>56</v>
      </c>
      <c r="DH5" s="191" t="s">
        <v>22</v>
      </c>
      <c r="DI5" s="177" t="s">
        <v>46</v>
      </c>
      <c r="DJ5" s="176" t="s">
        <v>48</v>
      </c>
      <c r="DK5" s="192" t="s">
        <v>47</v>
      </c>
      <c r="DL5" s="234"/>
      <c r="DM5" s="159" t="s">
        <v>71</v>
      </c>
      <c r="DN5" s="160" t="s">
        <v>22</v>
      </c>
      <c r="DO5" s="166" t="s">
        <v>58</v>
      </c>
      <c r="DP5" s="162" t="s">
        <v>57</v>
      </c>
      <c r="DQ5" s="37" t="s">
        <v>22</v>
      </c>
      <c r="DR5" s="38" t="s">
        <v>58</v>
      </c>
      <c r="DS5" s="162" t="s">
        <v>59</v>
      </c>
      <c r="DT5" s="37" t="s">
        <v>22</v>
      </c>
      <c r="DU5" s="38" t="s">
        <v>60</v>
      </c>
      <c r="DV5" s="169" t="s">
        <v>48</v>
      </c>
      <c r="DW5" s="170" t="s">
        <v>47</v>
      </c>
      <c r="DX5" s="218"/>
      <c r="DZ5" s="159" t="s">
        <v>72</v>
      </c>
      <c r="EA5" s="160" t="s">
        <v>22</v>
      </c>
      <c r="EB5" s="166" t="s">
        <v>73</v>
      </c>
      <c r="EC5" s="162" t="s">
        <v>57</v>
      </c>
      <c r="ED5" s="37" t="s">
        <v>22</v>
      </c>
      <c r="EE5" s="38" t="s">
        <v>58</v>
      </c>
      <c r="EF5" s="162" t="s">
        <v>59</v>
      </c>
      <c r="EG5" s="37" t="s">
        <v>22</v>
      </c>
      <c r="EH5" s="38" t="s">
        <v>60</v>
      </c>
      <c r="EI5" s="169" t="s">
        <v>48</v>
      </c>
      <c r="EJ5" s="170" t="s">
        <v>47</v>
      </c>
      <c r="EL5" s="159" t="s">
        <v>72</v>
      </c>
      <c r="EM5" s="160" t="s">
        <v>22</v>
      </c>
      <c r="EN5" s="166" t="s">
        <v>73</v>
      </c>
      <c r="EO5" s="162" t="s">
        <v>57</v>
      </c>
      <c r="EP5" s="37" t="s">
        <v>22</v>
      </c>
      <c r="EQ5" s="38" t="s">
        <v>58</v>
      </c>
      <c r="ER5" s="162" t="s">
        <v>59</v>
      </c>
      <c r="ES5" s="37" t="s">
        <v>22</v>
      </c>
      <c r="ET5" s="38" t="s">
        <v>60</v>
      </c>
      <c r="EU5" s="169" t="s">
        <v>48</v>
      </c>
      <c r="EV5" s="170" t="s">
        <v>47</v>
      </c>
    </row>
    <row r="6" spans="1:152" ht="16.5" customHeight="1">
      <c r="A6" s="12">
        <v>1</v>
      </c>
      <c r="B6" s="144">
        <v>623</v>
      </c>
      <c r="C6" s="167">
        <v>13764.2453851627</v>
      </c>
      <c r="D6" s="45">
        <f>+C6/B6</f>
        <v>22.093491789988281</v>
      </c>
      <c r="E6" s="44">
        <v>586</v>
      </c>
      <c r="F6" s="44">
        <v>2058.88495405191</v>
      </c>
      <c r="G6" s="171">
        <f>+F6/E6</f>
        <v>3.5134555529896074</v>
      </c>
      <c r="H6" s="219"/>
      <c r="I6" s="240">
        <v>67</v>
      </c>
      <c r="J6" s="167">
        <v>2774.9585244179302</v>
      </c>
      <c r="K6" s="45">
        <f>+J6/I6</f>
        <v>41.417291409222841</v>
      </c>
      <c r="L6" s="240">
        <v>359</v>
      </c>
      <c r="M6" s="167">
        <v>8725.0898749810094</v>
      </c>
      <c r="N6" s="45">
        <f>+M6/L6</f>
        <v>24.303871518052951</v>
      </c>
      <c r="O6" s="44">
        <v>1937.4950799416599</v>
      </c>
      <c r="P6" s="171">
        <f>+O6/(L6+I6)</f>
        <v>4.548110516294976</v>
      </c>
      <c r="Q6" s="219"/>
      <c r="R6" s="144">
        <v>48.8</v>
      </c>
      <c r="S6" s="44">
        <v>3392.67</v>
      </c>
      <c r="T6" s="45">
        <f>+S6/R6</f>
        <v>69.521926229508196</v>
      </c>
      <c r="U6" s="219"/>
      <c r="V6" s="44">
        <v>189</v>
      </c>
      <c r="W6" s="44">
        <v>1920.68</v>
      </c>
      <c r="X6" s="45">
        <f>+W6/V6</f>
        <v>10.162328042328042</v>
      </c>
      <c r="Y6" s="219"/>
      <c r="Z6" s="44">
        <v>12</v>
      </c>
      <c r="AA6" s="44">
        <v>369.21</v>
      </c>
      <c r="AB6" s="171">
        <f>+AA6/Z6</f>
        <v>30.767499999999998</v>
      </c>
      <c r="AC6" s="219"/>
      <c r="AD6" s="139">
        <v>812</v>
      </c>
      <c r="AE6" s="140">
        <v>341.43</v>
      </c>
      <c r="AF6" s="141">
        <f>+AE6/AD6*100</f>
        <v>42.048029556650249</v>
      </c>
      <c r="AG6" s="142">
        <v>1484</v>
      </c>
      <c r="AH6" s="143">
        <v>446.19</v>
      </c>
      <c r="AI6" s="141">
        <f t="shared" ref="AI6:AI37" si="0">+AH6/AG6*100</f>
        <v>30.066711590296496</v>
      </c>
      <c r="AJ6" s="142">
        <v>1170</v>
      </c>
      <c r="AK6" s="140">
        <v>405.07</v>
      </c>
      <c r="AL6" s="148">
        <f t="shared" ref="AL6:AL37" si="1">+AK6/AJ6*100</f>
        <v>34.621367521367517</v>
      </c>
      <c r="AM6" s="219"/>
      <c r="AN6" s="245">
        <v>21.8</v>
      </c>
      <c r="AO6" s="248">
        <v>911.44692725310699</v>
      </c>
      <c r="AP6" s="45">
        <f>+AO6/AN6</f>
        <v>41.809492075830597</v>
      </c>
      <c r="AQ6" s="140">
        <v>79.400000000000006</v>
      </c>
      <c r="AR6" s="248">
        <v>3264.8049247179702</v>
      </c>
      <c r="AS6" s="171">
        <f>+AR6/AQ6</f>
        <v>41.118449933475695</v>
      </c>
      <c r="AT6" s="219"/>
      <c r="AU6" s="144">
        <v>24.2</v>
      </c>
      <c r="AV6" s="44">
        <v>646.12467271163098</v>
      </c>
      <c r="AW6" s="45">
        <f t="shared" ref="AW6:AW37" si="2">+AV6/AU6</f>
        <v>26.699366640976489</v>
      </c>
      <c r="AX6" s="44">
        <v>62.2</v>
      </c>
      <c r="AY6" s="167">
        <v>2058.1007397835601</v>
      </c>
      <c r="AZ6" s="171">
        <f>+AY6/AX6</f>
        <v>33.088436330925404</v>
      </c>
      <c r="BA6" s="219"/>
      <c r="BB6" s="144">
        <v>4</v>
      </c>
      <c r="BC6" s="44">
        <v>260.31172908933303</v>
      </c>
      <c r="BD6" s="45">
        <f t="shared" ref="BD6:BD19" si="3">+BC6/BB6</f>
        <v>65.077932272333257</v>
      </c>
      <c r="BE6" s="44">
        <v>52.4</v>
      </c>
      <c r="BF6" s="167">
        <v>2762</v>
      </c>
      <c r="BG6" s="171">
        <f>+BF6/BE6</f>
        <v>52.709923664122137</v>
      </c>
      <c r="BH6" s="219"/>
      <c r="BI6" s="44">
        <v>1969</v>
      </c>
      <c r="BJ6" s="255">
        <v>11690.7420535691</v>
      </c>
      <c r="BK6" s="202">
        <f>+BJ6/BI6</f>
        <v>5.9374007382270699</v>
      </c>
      <c r="BL6" s="219"/>
      <c r="BM6" s="144">
        <v>45</v>
      </c>
      <c r="BN6" s="44">
        <v>526.44000000000005</v>
      </c>
      <c r="BO6" s="261">
        <f>+BN6/BM6</f>
        <v>11.698666666666668</v>
      </c>
      <c r="BP6" s="144">
        <v>26</v>
      </c>
      <c r="BQ6" s="44">
        <v>344.41</v>
      </c>
      <c r="BR6" s="171">
        <f>+BQ6/BP6</f>
        <v>13.246538461538462</v>
      </c>
      <c r="BS6" s="144">
        <v>9</v>
      </c>
      <c r="BT6" s="44">
        <v>106.52</v>
      </c>
      <c r="BU6" s="171">
        <f>+BT6/BS6</f>
        <v>11.835555555555555</v>
      </c>
      <c r="BV6" s="144">
        <v>39</v>
      </c>
      <c r="BW6" s="44">
        <v>489.79</v>
      </c>
      <c r="BX6" s="171">
        <f>+BW6/BV6</f>
        <v>12.55871794871795</v>
      </c>
      <c r="BY6" s="144">
        <v>12</v>
      </c>
      <c r="BZ6" s="44">
        <v>145.18</v>
      </c>
      <c r="CA6" s="171">
        <f>+BZ6/BY6</f>
        <v>12.098333333333334</v>
      </c>
      <c r="CB6" s="32">
        <v>17</v>
      </c>
      <c r="CC6" s="44">
        <v>187.68</v>
      </c>
      <c r="CD6" s="171">
        <f>+CC6/CB6</f>
        <v>11.040000000000001</v>
      </c>
      <c r="CE6" s="219"/>
      <c r="CF6" s="32">
        <v>7919.28</v>
      </c>
      <c r="CG6" s="32">
        <v>5354.06</v>
      </c>
      <c r="CH6" s="208">
        <f>+CG6/CF6*100</f>
        <v>67.607913850754116</v>
      </c>
      <c r="CI6" s="264">
        <v>3</v>
      </c>
      <c r="CJ6" s="265">
        <v>30</v>
      </c>
      <c r="CK6" s="208">
        <f>+CJ6/CI6</f>
        <v>10</v>
      </c>
      <c r="CL6" s="32">
        <v>14.8</v>
      </c>
      <c r="CM6" s="44">
        <v>95.91</v>
      </c>
      <c r="CN6" s="45">
        <f>+CM6/CL6</f>
        <v>6.4804054054054046</v>
      </c>
      <c r="CO6" s="44">
        <v>21.38</v>
      </c>
      <c r="CP6" s="171">
        <v>1.7462264150943401</v>
      </c>
      <c r="CQ6" s="219"/>
      <c r="CR6" s="220"/>
      <c r="CS6" s="221"/>
      <c r="CT6" s="268" t="e">
        <f>+CS6/CR6</f>
        <v>#DIV/0!</v>
      </c>
      <c r="CU6" s="163"/>
      <c r="CV6" s="179"/>
      <c r="CW6" s="45" t="e">
        <f>+CV6/CU6</f>
        <v>#DIV/0!</v>
      </c>
      <c r="CX6" s="44"/>
      <c r="CY6" s="171" t="e">
        <f t="shared" ref="CY6:CY36" si="4">+CX6/CU6</f>
        <v>#DIV/0!</v>
      </c>
      <c r="CZ6" s="219"/>
      <c r="DA6" s="144">
        <v>18633.599999999999</v>
      </c>
      <c r="DB6" s="44">
        <v>4618.29</v>
      </c>
      <c r="DC6" s="45">
        <f>DB6/DA6*100</f>
        <v>24.7847436888202</v>
      </c>
      <c r="DD6" s="32">
        <v>2.4</v>
      </c>
      <c r="DE6" s="44">
        <v>37.67</v>
      </c>
      <c r="DF6" s="45">
        <f t="shared" ref="DF6:DF37" si="5">+DE6/DD6</f>
        <v>15.695833333333335</v>
      </c>
      <c r="DG6" s="32">
        <v>52</v>
      </c>
      <c r="DH6" s="44">
        <v>482.53</v>
      </c>
      <c r="DI6" s="45">
        <f>+DH6/DG6</f>
        <v>9.2794230769230772</v>
      </c>
      <c r="DJ6" s="44">
        <v>28.4</v>
      </c>
      <c r="DK6" s="171">
        <f>+DJ6/(+DG6+DD6)</f>
        <v>0.5220588235294118</v>
      </c>
      <c r="DL6" s="271"/>
      <c r="DM6" s="144">
        <v>14363.76</v>
      </c>
      <c r="DN6" s="44">
        <v>5144.3500000000004</v>
      </c>
      <c r="DO6" s="45">
        <f>+DN6/DM6*100</f>
        <v>35.814786657532572</v>
      </c>
      <c r="DP6" s="32">
        <v>32</v>
      </c>
      <c r="DQ6" s="44">
        <v>678.01</v>
      </c>
      <c r="DR6" s="45">
        <f>+DQ6/DP6</f>
        <v>21.1878125</v>
      </c>
      <c r="DS6" s="44">
        <v>70</v>
      </c>
      <c r="DT6" s="44">
        <v>656.49</v>
      </c>
      <c r="DU6" s="45">
        <f>+DT6/DS6</f>
        <v>9.3784285714285716</v>
      </c>
      <c r="DV6" s="44">
        <v>77.25</v>
      </c>
      <c r="DW6" s="171">
        <f>+DV6/(DS6+DP6)</f>
        <v>0.75735294117647056</v>
      </c>
      <c r="DX6" s="219"/>
      <c r="DZ6" s="144">
        <v>11257.8</v>
      </c>
      <c r="EA6" s="44">
        <v>3502.56</v>
      </c>
      <c r="EB6" s="45">
        <f>EA6/DZ6*100</f>
        <v>31.112295475137241</v>
      </c>
      <c r="EC6" s="32">
        <v>2</v>
      </c>
      <c r="ED6" s="44">
        <v>30</v>
      </c>
      <c r="EE6" s="45">
        <f>+ED6/EC6</f>
        <v>15</v>
      </c>
      <c r="EF6" s="44">
        <v>62</v>
      </c>
      <c r="EG6" s="44">
        <v>537.91999999999996</v>
      </c>
      <c r="EH6" s="45">
        <f>+EG6/EF6</f>
        <v>8.6761290322580642</v>
      </c>
      <c r="EI6" s="44">
        <v>109.34</v>
      </c>
      <c r="EJ6" s="171">
        <f>+EI6/(EF6+EC6)</f>
        <v>1.7084375000000001</v>
      </c>
      <c r="EL6" s="144">
        <v>6997.44</v>
      </c>
      <c r="EM6" s="44">
        <v>3146.41150610255</v>
      </c>
      <c r="EN6" s="45">
        <f>EM6/EL6*100</f>
        <v>44.965180210227601</v>
      </c>
      <c r="EO6" s="32">
        <v>16</v>
      </c>
      <c r="EP6" s="44">
        <v>258</v>
      </c>
      <c r="EQ6" s="45">
        <f>+EP6/EO6</f>
        <v>16.125</v>
      </c>
      <c r="ER6" s="44"/>
      <c r="ES6" s="44"/>
      <c r="ET6" s="45" t="e">
        <f>+ES6/ER6</f>
        <v>#DIV/0!</v>
      </c>
      <c r="EU6" s="44">
        <v>61.163660592255098</v>
      </c>
      <c r="EV6" s="171">
        <f>+EU6/(ER6+EO6)</f>
        <v>3.8227287870159437</v>
      </c>
    </row>
    <row r="7" spans="1:152" ht="13.95" customHeight="1">
      <c r="A7" s="12">
        <v>2</v>
      </c>
      <c r="B7" s="144">
        <v>624</v>
      </c>
      <c r="C7" s="167">
        <v>13808.4343719014</v>
      </c>
      <c r="D7" s="45">
        <f t="shared" ref="D7:D37" si="6">+C7/B7</f>
        <v>22.128901237021473</v>
      </c>
      <c r="E7" s="44">
        <v>587</v>
      </c>
      <c r="F7" s="44">
        <v>1153.71077586296</v>
      </c>
      <c r="G7" s="171">
        <f t="shared" ref="G7:G37" si="7">+F7/E7</f>
        <v>1.9654357340084496</v>
      </c>
      <c r="H7" s="219"/>
      <c r="I7" s="240">
        <v>68</v>
      </c>
      <c r="J7" s="167">
        <v>2777.1646323089599</v>
      </c>
      <c r="K7" s="45">
        <f t="shared" ref="K7:K37" si="8">+J7/I7</f>
        <v>40.840656357484704</v>
      </c>
      <c r="L7" s="240">
        <v>361</v>
      </c>
      <c r="M7" s="167">
        <v>8558.4298727982405</v>
      </c>
      <c r="N7" s="45">
        <f t="shared" ref="N7:N37" si="9">+M7/L7</f>
        <v>23.707561974510362</v>
      </c>
      <c r="O7" s="44">
        <v>137.34209272449999</v>
      </c>
      <c r="P7" s="171">
        <f t="shared" ref="P7:P37" si="10">+O7/(L7+I7)</f>
        <v>0.32014473828554779</v>
      </c>
      <c r="Q7" s="219"/>
      <c r="R7" s="144">
        <v>51.2</v>
      </c>
      <c r="S7" s="44">
        <v>2584.48</v>
      </c>
      <c r="T7" s="45">
        <f t="shared" ref="T7:T37" si="11">+S7/R7</f>
        <v>50.478124999999999</v>
      </c>
      <c r="U7" s="219"/>
      <c r="V7" s="44">
        <v>183</v>
      </c>
      <c r="W7" s="44">
        <v>2011.85</v>
      </c>
      <c r="X7" s="45">
        <f t="shared" ref="X7:X37" si="12">+W7/V7</f>
        <v>10.993715846994535</v>
      </c>
      <c r="Y7" s="219"/>
      <c r="Z7" s="44">
        <v>12</v>
      </c>
      <c r="AA7" s="44">
        <v>392.9</v>
      </c>
      <c r="AB7" s="171">
        <f t="shared" ref="AB7:AB37" si="13">+AA7/Z7</f>
        <v>32.741666666666667</v>
      </c>
      <c r="AC7" s="219"/>
      <c r="AD7" s="139">
        <v>812</v>
      </c>
      <c r="AE7" s="140">
        <v>327.74</v>
      </c>
      <c r="AF7" s="141">
        <f t="shared" ref="AF7:AF37" si="14">+AE7/AD7*100</f>
        <v>40.362068965517246</v>
      </c>
      <c r="AG7" s="142">
        <v>1325</v>
      </c>
      <c r="AH7" s="143">
        <v>407.65</v>
      </c>
      <c r="AI7" s="141">
        <f t="shared" si="0"/>
        <v>30.766037735849057</v>
      </c>
      <c r="AJ7" s="142">
        <v>1170</v>
      </c>
      <c r="AK7" s="140">
        <v>370.23</v>
      </c>
      <c r="AL7" s="148">
        <f t="shared" si="1"/>
        <v>31.643589743589747</v>
      </c>
      <c r="AM7" s="219"/>
      <c r="AN7" s="245">
        <v>23</v>
      </c>
      <c r="AO7" s="248">
        <v>922.89354274537595</v>
      </c>
      <c r="AP7" s="45">
        <f t="shared" ref="AP7:AP37" si="15">+AO7/AN7</f>
        <v>40.125806206320696</v>
      </c>
      <c r="AQ7" s="140">
        <v>84.8</v>
      </c>
      <c r="AR7" s="248">
        <v>3565.4117350516399</v>
      </c>
      <c r="AS7" s="171">
        <f t="shared" ref="AS7:AS37" si="16">+AR7/AQ7</f>
        <v>42.044949705797642</v>
      </c>
      <c r="AT7" s="219"/>
      <c r="AU7" s="144">
        <v>15.8</v>
      </c>
      <c r="AV7" s="44">
        <v>471.57954182336198</v>
      </c>
      <c r="AW7" s="45">
        <f t="shared" si="2"/>
        <v>29.846806444516581</v>
      </c>
      <c r="AX7" s="44">
        <v>56</v>
      </c>
      <c r="AY7" s="167">
        <v>2075.0456687839601</v>
      </c>
      <c r="AZ7" s="171">
        <f t="shared" ref="AZ7:AZ37" si="17">+AY7/AX7</f>
        <v>37.054386942570716</v>
      </c>
      <c r="BA7" s="219"/>
      <c r="BB7" s="144">
        <v>5.4</v>
      </c>
      <c r="BC7" s="44">
        <v>212.08160490739101</v>
      </c>
      <c r="BD7" s="45">
        <f t="shared" si="3"/>
        <v>39.274371279146479</v>
      </c>
      <c r="BE7" s="44">
        <v>51</v>
      </c>
      <c r="BF7" s="167">
        <v>2498.44</v>
      </c>
      <c r="BG7" s="171">
        <f t="shared" ref="BG7:BG37" si="18">+BF7/BE7</f>
        <v>48.98901960784314</v>
      </c>
      <c r="BH7" s="219"/>
      <c r="BI7" s="44">
        <v>1971</v>
      </c>
      <c r="BJ7" s="255">
        <v>12576.9298699419</v>
      </c>
      <c r="BK7" s="202">
        <f t="shared" ref="BK7:BK37" si="19">+BJ7/BI7</f>
        <v>6.3809892795240488</v>
      </c>
      <c r="BL7" s="219"/>
      <c r="BM7" s="144">
        <v>50</v>
      </c>
      <c r="BN7" s="44">
        <v>629.88</v>
      </c>
      <c r="BO7" s="261">
        <f t="shared" ref="BO7:BO37" si="20">+BN7/BM7</f>
        <v>12.5976</v>
      </c>
      <c r="BP7" s="144">
        <v>22</v>
      </c>
      <c r="BQ7" s="44">
        <v>282.06</v>
      </c>
      <c r="BR7" s="171">
        <f t="shared" ref="BR7:BR37" si="21">+BQ7/BP7</f>
        <v>12.82090909090909</v>
      </c>
      <c r="BS7" s="144">
        <v>13</v>
      </c>
      <c r="BT7" s="44">
        <v>164.68</v>
      </c>
      <c r="BU7" s="171">
        <f t="shared" ref="BU7:BU37" si="22">+BT7/BS7</f>
        <v>12.667692307692308</v>
      </c>
      <c r="BV7" s="144">
        <v>25</v>
      </c>
      <c r="BW7" s="44">
        <v>344.92</v>
      </c>
      <c r="BX7" s="171">
        <f t="shared" ref="BX7:BX37" si="23">+BW7/BV7</f>
        <v>13.796800000000001</v>
      </c>
      <c r="BY7" s="144">
        <v>17</v>
      </c>
      <c r="BZ7" s="44">
        <v>218.13</v>
      </c>
      <c r="CA7" s="171">
        <f t="shared" ref="CA7:CA37" si="24">+BZ7/BY7</f>
        <v>12.831176470588234</v>
      </c>
      <c r="CB7" s="32">
        <v>40</v>
      </c>
      <c r="CC7" s="44">
        <v>450.34</v>
      </c>
      <c r="CD7" s="171">
        <f t="shared" ref="CD7:CD37" si="25">+CC7/CB7</f>
        <v>11.2585</v>
      </c>
      <c r="CE7" s="219"/>
      <c r="CF7" s="32">
        <v>7958.1</v>
      </c>
      <c r="CG7" s="32">
        <v>4767.51</v>
      </c>
      <c r="CH7" s="208">
        <f t="shared" ref="CH7:CH36" si="26">+CG7/CF7*100</f>
        <v>59.907641271157686</v>
      </c>
      <c r="CI7" s="264">
        <v>3</v>
      </c>
      <c r="CJ7" s="265">
        <v>30</v>
      </c>
      <c r="CK7" s="208">
        <f t="shared" ref="CK7:CK37" si="27">+CJ7/CI7</f>
        <v>10</v>
      </c>
      <c r="CL7" s="32">
        <v>13.8</v>
      </c>
      <c r="CM7" s="44">
        <v>115.28</v>
      </c>
      <c r="CN7" s="45">
        <f t="shared" ref="CN7:CN37" si="28">+CM7/CL7</f>
        <v>8.3536231884057965</v>
      </c>
      <c r="CO7" s="44">
        <v>21.38</v>
      </c>
      <c r="CP7" s="171">
        <v>1.2833333333333301</v>
      </c>
      <c r="CQ7" s="219"/>
      <c r="CR7" s="220"/>
      <c r="CS7" s="221"/>
      <c r="CT7" s="268" t="e">
        <f t="shared" ref="CT7:CT37" si="29">+CS7/CR7</f>
        <v>#DIV/0!</v>
      </c>
      <c r="CU7" s="163"/>
      <c r="CV7" s="179"/>
      <c r="CW7" s="45" t="e">
        <f t="shared" ref="CW7:CW37" si="30">+CV7/CU7</f>
        <v>#DIV/0!</v>
      </c>
      <c r="CX7" s="44"/>
      <c r="CY7" s="171" t="e">
        <f t="shared" si="4"/>
        <v>#DIV/0!</v>
      </c>
      <c r="CZ7" s="219"/>
      <c r="DA7" s="144">
        <v>18633.599999999999</v>
      </c>
      <c r="DB7" s="44">
        <v>6348.18</v>
      </c>
      <c r="DC7" s="45">
        <f t="shared" ref="DC7:DC36" si="31">DB7/DA7*100</f>
        <v>34.068456980937668</v>
      </c>
      <c r="DD7" s="32">
        <v>2.4</v>
      </c>
      <c r="DE7" s="44">
        <v>39.619999999999997</v>
      </c>
      <c r="DF7" s="45">
        <f t="shared" si="5"/>
        <v>16.508333333333333</v>
      </c>
      <c r="DG7" s="32">
        <v>50</v>
      </c>
      <c r="DH7" s="44">
        <v>439.09</v>
      </c>
      <c r="DI7" s="45">
        <f t="shared" ref="DI7:DI37" si="32">+DH7/DG7</f>
        <v>8.7817999999999987</v>
      </c>
      <c r="DJ7" s="44">
        <v>142.88999999999999</v>
      </c>
      <c r="DK7" s="171">
        <f t="shared" ref="DK7:DK35" si="33">+DJ7/(+DG7+DD7)</f>
        <v>2.7269083969465648</v>
      </c>
      <c r="DL7" s="271"/>
      <c r="DM7" s="144">
        <v>14352.28</v>
      </c>
      <c r="DN7" s="44">
        <v>7762.54</v>
      </c>
      <c r="DO7" s="45">
        <f t="shared" ref="DO7:DO37" si="34">+DN7/DM7*100</f>
        <v>54.085761983461857</v>
      </c>
      <c r="DP7" s="32">
        <v>32</v>
      </c>
      <c r="DQ7" s="44">
        <v>603.44000000000005</v>
      </c>
      <c r="DR7" s="45">
        <f t="shared" ref="DR7:DR37" si="35">+DQ7/DP7</f>
        <v>18.857500000000002</v>
      </c>
      <c r="DS7" s="44">
        <v>70</v>
      </c>
      <c r="DT7" s="44">
        <v>707.37</v>
      </c>
      <c r="DU7" s="45">
        <f t="shared" ref="DU7:DU37" si="36">+DT7/DS7</f>
        <v>10.105285714285714</v>
      </c>
      <c r="DV7" s="44">
        <v>68.64</v>
      </c>
      <c r="DW7" s="171">
        <f t="shared" ref="DW7:DW37" si="37">+DV7/(DS7+DP7)</f>
        <v>0.67294117647058826</v>
      </c>
      <c r="DX7" s="219"/>
      <c r="DZ7" s="144">
        <v>11257.8</v>
      </c>
      <c r="EA7" s="44">
        <v>3470.57</v>
      </c>
      <c r="EB7" s="45">
        <f t="shared" ref="EB7:EB36" si="38">EA7/DZ7*100</f>
        <v>30.828136936168704</v>
      </c>
      <c r="EC7" s="32">
        <v>2.4</v>
      </c>
      <c r="ED7" s="44">
        <v>36</v>
      </c>
      <c r="EE7" s="45">
        <f t="shared" ref="EE7:EE37" si="39">+ED7/EC7</f>
        <v>15</v>
      </c>
      <c r="EF7" s="44">
        <v>64.2</v>
      </c>
      <c r="EG7" s="44">
        <v>586.63</v>
      </c>
      <c r="EH7" s="45">
        <f t="shared" ref="EH7:EH37" si="40">+EG7/EF7</f>
        <v>9.1375389408099679</v>
      </c>
      <c r="EI7" s="44">
        <v>109.34</v>
      </c>
      <c r="EJ7" s="171">
        <f t="shared" ref="EJ7:EJ37" si="41">+EI7/(EF7+EC7)</f>
        <v>1.6417417417417415</v>
      </c>
      <c r="EL7" s="144">
        <v>6997.44</v>
      </c>
      <c r="EM7" s="44">
        <v>2775.0316151314901</v>
      </c>
      <c r="EN7" s="45">
        <f t="shared" ref="EN7:EN36" si="42">EM7/EL7*100</f>
        <v>39.657812216060307</v>
      </c>
      <c r="EO7" s="32">
        <v>16</v>
      </c>
      <c r="EP7" s="44">
        <v>265</v>
      </c>
      <c r="EQ7" s="45">
        <f t="shared" ref="EQ7:EQ37" si="43">+EP7/EO7</f>
        <v>16.5625</v>
      </c>
      <c r="ER7" s="44"/>
      <c r="ES7" s="44"/>
      <c r="ET7" s="45" t="e">
        <f t="shared" ref="ET7:ET37" si="44">+ES7/ER7</f>
        <v>#DIV/0!</v>
      </c>
      <c r="EU7" s="44">
        <v>74.093490888382703</v>
      </c>
      <c r="EV7" s="171">
        <f t="shared" ref="EV7:EV37" si="45">+EU7/(ER7+EO7)</f>
        <v>4.630843180523919</v>
      </c>
    </row>
    <row r="8" spans="1:152" ht="13.95" customHeight="1">
      <c r="A8" s="12">
        <v>3</v>
      </c>
      <c r="B8" s="144">
        <v>625</v>
      </c>
      <c r="C8" s="167">
        <v>14112.454552924301</v>
      </c>
      <c r="D8" s="45">
        <f t="shared" si="6"/>
        <v>22.579927284678881</v>
      </c>
      <c r="E8" s="44">
        <v>588</v>
      </c>
      <c r="F8" s="44">
        <v>2944.5953445328901</v>
      </c>
      <c r="G8" s="171">
        <f t="shared" si="7"/>
        <v>5.0078152117906294</v>
      </c>
      <c r="H8" s="219"/>
      <c r="I8" s="240">
        <v>69</v>
      </c>
      <c r="J8" s="167">
        <v>2801.9604528157602</v>
      </c>
      <c r="K8" s="45">
        <f t="shared" si="8"/>
        <v>40.608122504576237</v>
      </c>
      <c r="L8" s="240">
        <v>361</v>
      </c>
      <c r="M8" s="167">
        <v>8556.0459715854504</v>
      </c>
      <c r="N8" s="45">
        <f t="shared" si="9"/>
        <v>23.700958370042798</v>
      </c>
      <c r="O8" s="44"/>
      <c r="P8" s="171">
        <f t="shared" si="10"/>
        <v>0</v>
      </c>
      <c r="Q8" s="219"/>
      <c r="R8" s="144">
        <v>49.8</v>
      </c>
      <c r="S8" s="44">
        <v>2748.36</v>
      </c>
      <c r="T8" s="45">
        <f t="shared" si="11"/>
        <v>55.18795180722892</v>
      </c>
      <c r="U8" s="219"/>
      <c r="V8" s="44">
        <v>198</v>
      </c>
      <c r="W8" s="44">
        <v>2249</v>
      </c>
      <c r="X8" s="45">
        <f t="shared" si="12"/>
        <v>11.358585858585858</v>
      </c>
      <c r="Y8" s="219"/>
      <c r="Z8" s="44">
        <v>12</v>
      </c>
      <c r="AA8" s="44">
        <v>327.62299999999999</v>
      </c>
      <c r="AB8" s="171">
        <f t="shared" si="13"/>
        <v>27.301916666666667</v>
      </c>
      <c r="AC8" s="219"/>
      <c r="AD8" s="139">
        <v>812</v>
      </c>
      <c r="AE8" s="140">
        <v>316.86</v>
      </c>
      <c r="AF8" s="141">
        <f t="shared" si="14"/>
        <v>39.022167487684726</v>
      </c>
      <c r="AG8" s="44">
        <v>1272</v>
      </c>
      <c r="AH8" s="44">
        <v>394.42</v>
      </c>
      <c r="AI8" s="141">
        <f t="shared" si="0"/>
        <v>31.007861635220131</v>
      </c>
      <c r="AJ8" s="142">
        <v>1170</v>
      </c>
      <c r="AK8" s="140">
        <v>420.83</v>
      </c>
      <c r="AL8" s="148">
        <f t="shared" si="1"/>
        <v>35.968376068376067</v>
      </c>
      <c r="AM8" s="219"/>
      <c r="AN8" s="245">
        <v>15.4</v>
      </c>
      <c r="AO8" s="248">
        <v>800.63359802270895</v>
      </c>
      <c r="AP8" s="45">
        <f t="shared" si="15"/>
        <v>51.989194676799279</v>
      </c>
      <c r="AQ8" s="140">
        <v>84</v>
      </c>
      <c r="AR8" s="248">
        <v>3529.7292603076899</v>
      </c>
      <c r="AS8" s="171">
        <f t="shared" si="16"/>
        <v>42.020586432234403</v>
      </c>
      <c r="AT8" s="219"/>
      <c r="AU8" s="144">
        <v>9</v>
      </c>
      <c r="AV8" s="44">
        <v>457.89488833787198</v>
      </c>
      <c r="AW8" s="45">
        <f t="shared" si="2"/>
        <v>50.877209815319105</v>
      </c>
      <c r="AX8" s="44">
        <v>60</v>
      </c>
      <c r="AY8" s="167">
        <v>1983.0424372196401</v>
      </c>
      <c r="AZ8" s="171">
        <f t="shared" si="17"/>
        <v>33.050707286994005</v>
      </c>
      <c r="BA8" s="219"/>
      <c r="BB8" s="144">
        <v>6</v>
      </c>
      <c r="BC8" s="44">
        <v>246.75170044590001</v>
      </c>
      <c r="BD8" s="45">
        <f t="shared" si="3"/>
        <v>41.125283407650002</v>
      </c>
      <c r="BE8" s="44">
        <v>50.4</v>
      </c>
      <c r="BF8" s="167">
        <v>2668.26</v>
      </c>
      <c r="BG8" s="171">
        <f t="shared" si="18"/>
        <v>52.94166666666667</v>
      </c>
      <c r="BH8" s="219"/>
      <c r="BI8" s="44">
        <v>1981</v>
      </c>
      <c r="BJ8" s="255">
        <v>12549.4889822363</v>
      </c>
      <c r="BK8" s="202">
        <f t="shared" si="19"/>
        <v>6.3349262908815245</v>
      </c>
      <c r="BL8" s="219"/>
      <c r="BM8" s="144">
        <v>42</v>
      </c>
      <c r="BN8" s="44">
        <v>483.81</v>
      </c>
      <c r="BO8" s="261">
        <f t="shared" si="20"/>
        <v>11.519285714285715</v>
      </c>
      <c r="BP8" s="144">
        <v>22</v>
      </c>
      <c r="BQ8" s="44">
        <v>258.06</v>
      </c>
      <c r="BR8" s="171">
        <f t="shared" si="21"/>
        <v>11.73</v>
      </c>
      <c r="BS8" s="144">
        <v>12</v>
      </c>
      <c r="BT8" s="44">
        <v>143.69999999999999</v>
      </c>
      <c r="BU8" s="171">
        <f t="shared" si="22"/>
        <v>11.975</v>
      </c>
      <c r="BV8" s="144">
        <v>25</v>
      </c>
      <c r="BW8" s="44">
        <v>275.7</v>
      </c>
      <c r="BX8" s="171">
        <f t="shared" si="23"/>
        <v>11.027999999999999</v>
      </c>
      <c r="BY8" s="144">
        <v>12</v>
      </c>
      <c r="BZ8" s="44">
        <v>156.71</v>
      </c>
      <c r="CA8" s="171">
        <f t="shared" si="24"/>
        <v>13.059166666666668</v>
      </c>
      <c r="CB8" s="32">
        <v>38</v>
      </c>
      <c r="CC8" s="44">
        <v>428.03</v>
      </c>
      <c r="CD8" s="171">
        <f t="shared" si="25"/>
        <v>11.263947368421052</v>
      </c>
      <c r="CE8" s="219"/>
      <c r="CF8" s="32">
        <v>8786.0400000000009</v>
      </c>
      <c r="CG8" s="32">
        <v>5074.3999999999996</v>
      </c>
      <c r="CH8" s="208">
        <f t="shared" si="26"/>
        <v>57.755257203472773</v>
      </c>
      <c r="CI8" s="264">
        <v>4</v>
      </c>
      <c r="CJ8" s="265">
        <v>40</v>
      </c>
      <c r="CK8" s="208">
        <f t="shared" si="27"/>
        <v>10</v>
      </c>
      <c r="CL8" s="32">
        <v>20.8</v>
      </c>
      <c r="CM8" s="44">
        <v>116.83</v>
      </c>
      <c r="CN8" s="45">
        <f t="shared" si="28"/>
        <v>5.616826923076923</v>
      </c>
      <c r="CO8" s="44">
        <v>28.88</v>
      </c>
      <c r="CP8" s="171">
        <v>1.1000000000000001</v>
      </c>
      <c r="CQ8" s="219"/>
      <c r="CR8" s="220"/>
      <c r="CS8" s="221"/>
      <c r="CT8" s="268" t="e">
        <f t="shared" si="29"/>
        <v>#DIV/0!</v>
      </c>
      <c r="CU8" s="163"/>
      <c r="CV8" s="179"/>
      <c r="CW8" s="45" t="e">
        <f t="shared" si="30"/>
        <v>#DIV/0!</v>
      </c>
      <c r="CX8" s="44"/>
      <c r="CY8" s="171" t="e">
        <f t="shared" si="4"/>
        <v>#DIV/0!</v>
      </c>
      <c r="CZ8" s="219"/>
      <c r="DA8" s="144">
        <v>18633.599999999999</v>
      </c>
      <c r="DB8" s="44">
        <v>2785.2</v>
      </c>
      <c r="DC8" s="45">
        <f t="shared" si="31"/>
        <v>14.94719216898506</v>
      </c>
      <c r="DD8" s="32">
        <v>2.4</v>
      </c>
      <c r="DE8" s="44">
        <v>38.619999999999997</v>
      </c>
      <c r="DF8" s="45">
        <f t="shared" si="5"/>
        <v>16.091666666666665</v>
      </c>
      <c r="DG8" s="32">
        <v>52</v>
      </c>
      <c r="DH8" s="44">
        <v>726.27</v>
      </c>
      <c r="DI8" s="45">
        <f t="shared" si="32"/>
        <v>13.966730769230768</v>
      </c>
      <c r="DJ8" s="44">
        <v>152.59</v>
      </c>
      <c r="DK8" s="171">
        <f t="shared" si="33"/>
        <v>2.8049632352941178</v>
      </c>
      <c r="DL8" s="271"/>
      <c r="DM8" s="144">
        <v>11958.52</v>
      </c>
      <c r="DN8" s="44">
        <v>5108.0200000000004</v>
      </c>
      <c r="DO8" s="45">
        <f t="shared" si="34"/>
        <v>42.714483063121527</v>
      </c>
      <c r="DP8" s="32">
        <v>32</v>
      </c>
      <c r="DQ8" s="44">
        <v>649.52</v>
      </c>
      <c r="DR8" s="45">
        <f t="shared" si="35"/>
        <v>20.297499999999999</v>
      </c>
      <c r="DS8" s="44">
        <v>73</v>
      </c>
      <c r="DT8" s="44">
        <v>801</v>
      </c>
      <c r="DU8" s="45">
        <f t="shared" si="36"/>
        <v>10.972602739726028</v>
      </c>
      <c r="DV8" s="44">
        <v>72</v>
      </c>
      <c r="DW8" s="171">
        <f t="shared" si="37"/>
        <v>0.68571428571428572</v>
      </c>
      <c r="DX8" s="219"/>
      <c r="DZ8" s="144">
        <v>11257.8</v>
      </c>
      <c r="EA8" s="44">
        <v>3424.14</v>
      </c>
      <c r="EB8" s="45">
        <f t="shared" si="38"/>
        <v>30.415711773170599</v>
      </c>
      <c r="EC8" s="32">
        <v>2.4</v>
      </c>
      <c r="ED8" s="44">
        <v>36</v>
      </c>
      <c r="EE8" s="45">
        <f t="shared" si="39"/>
        <v>15</v>
      </c>
      <c r="EF8" s="44">
        <v>68</v>
      </c>
      <c r="EG8" s="44">
        <v>520.11</v>
      </c>
      <c r="EH8" s="45">
        <f t="shared" si="40"/>
        <v>7.6486764705882351</v>
      </c>
      <c r="EI8" s="44">
        <v>109.34</v>
      </c>
      <c r="EJ8" s="171">
        <f t="shared" si="41"/>
        <v>1.5531249999999999</v>
      </c>
      <c r="EL8" s="144">
        <v>6997.44</v>
      </c>
      <c r="EM8" s="44">
        <v>3409.5253455125398</v>
      </c>
      <c r="EN8" s="45">
        <f t="shared" si="42"/>
        <v>48.725324483132972</v>
      </c>
      <c r="EO8" s="32">
        <v>16</v>
      </c>
      <c r="EP8" s="44">
        <v>245</v>
      </c>
      <c r="EQ8" s="45">
        <f t="shared" si="43"/>
        <v>15.3125</v>
      </c>
      <c r="ER8" s="44"/>
      <c r="ES8" s="44"/>
      <c r="ET8" s="45" t="e">
        <f t="shared" si="44"/>
        <v>#DIV/0!</v>
      </c>
      <c r="EU8" s="44">
        <v>67.094160592255093</v>
      </c>
      <c r="EV8" s="171">
        <f t="shared" si="45"/>
        <v>4.1933850370159433</v>
      </c>
    </row>
    <row r="9" spans="1:152" ht="13.95" customHeight="1">
      <c r="A9" s="12">
        <v>4</v>
      </c>
      <c r="B9" s="144">
        <v>625</v>
      </c>
      <c r="C9" s="167">
        <v>13811.2903185547</v>
      </c>
      <c r="D9" s="45">
        <f t="shared" si="6"/>
        <v>22.098064509687521</v>
      </c>
      <c r="E9" s="44">
        <v>588</v>
      </c>
      <c r="F9" s="163">
        <v>2662.1570718401699</v>
      </c>
      <c r="G9" s="171">
        <f t="shared" si="7"/>
        <v>4.5274780133336225</v>
      </c>
      <c r="H9" s="219"/>
      <c r="I9" s="240">
        <v>69</v>
      </c>
      <c r="J9" s="167">
        <v>2777.01398523027</v>
      </c>
      <c r="K9" s="45">
        <f t="shared" si="8"/>
        <v>40.246579496090867</v>
      </c>
      <c r="L9" s="240">
        <v>361</v>
      </c>
      <c r="M9" s="167">
        <v>8677.8529654718604</v>
      </c>
      <c r="N9" s="45">
        <f t="shared" si="9"/>
        <v>24.038373865573021</v>
      </c>
      <c r="O9" s="44"/>
      <c r="P9" s="171">
        <f t="shared" si="10"/>
        <v>0</v>
      </c>
      <c r="Q9" s="219"/>
      <c r="R9" s="144">
        <v>50.8</v>
      </c>
      <c r="S9" s="44">
        <v>2775.02</v>
      </c>
      <c r="T9" s="45">
        <f t="shared" si="11"/>
        <v>54.626377952755909</v>
      </c>
      <c r="U9" s="219"/>
      <c r="V9" s="44">
        <v>216</v>
      </c>
      <c r="W9" s="44">
        <v>2300.64</v>
      </c>
      <c r="X9" s="45">
        <f t="shared" si="12"/>
        <v>10.65111111111111</v>
      </c>
      <c r="Y9" s="219"/>
      <c r="Z9" s="44">
        <v>12</v>
      </c>
      <c r="AA9" s="44">
        <v>340.73</v>
      </c>
      <c r="AB9" s="171">
        <f t="shared" si="13"/>
        <v>28.394166666666667</v>
      </c>
      <c r="AC9" s="219"/>
      <c r="AD9" s="139">
        <v>812</v>
      </c>
      <c r="AE9" s="140">
        <v>375.69</v>
      </c>
      <c r="AF9" s="141">
        <f t="shared" si="14"/>
        <v>46.267241379310342</v>
      </c>
      <c r="AG9" s="44">
        <v>1484</v>
      </c>
      <c r="AH9" s="44">
        <v>506.18</v>
      </c>
      <c r="AI9" s="141">
        <f t="shared" si="0"/>
        <v>34.109164420485179</v>
      </c>
      <c r="AJ9" s="142">
        <v>1260</v>
      </c>
      <c r="AK9" s="140">
        <v>426.43</v>
      </c>
      <c r="AL9" s="148">
        <f t="shared" si="1"/>
        <v>33.843650793650795</v>
      </c>
      <c r="AM9" s="219"/>
      <c r="AN9" s="245">
        <v>19.600000000000001</v>
      </c>
      <c r="AO9" s="248">
        <v>865.20464702879201</v>
      </c>
      <c r="AP9" s="45">
        <f t="shared" si="15"/>
        <v>44.143094236162852</v>
      </c>
      <c r="AQ9" s="140">
        <v>83</v>
      </c>
      <c r="AR9" s="248">
        <v>3341.0985017695002</v>
      </c>
      <c r="AS9" s="171">
        <f t="shared" si="16"/>
        <v>40.254198816500001</v>
      </c>
      <c r="AT9" s="219"/>
      <c r="AU9" s="144">
        <v>10</v>
      </c>
      <c r="AV9" s="44">
        <v>557.04022259453905</v>
      </c>
      <c r="AW9" s="45">
        <f t="shared" si="2"/>
        <v>55.704022259453907</v>
      </c>
      <c r="AX9" s="44">
        <v>58</v>
      </c>
      <c r="AY9" s="167">
        <v>2064.9599921495801</v>
      </c>
      <c r="AZ9" s="171">
        <f t="shared" si="17"/>
        <v>35.602758485337588</v>
      </c>
      <c r="BA9" s="219"/>
      <c r="BB9" s="144">
        <v>6.4</v>
      </c>
      <c r="BC9" s="44">
        <v>276.04487265030701</v>
      </c>
      <c r="BD9" s="45">
        <f t="shared" si="3"/>
        <v>43.132011351610466</v>
      </c>
      <c r="BE9" s="44">
        <v>47</v>
      </c>
      <c r="BF9" s="167">
        <v>2661.31</v>
      </c>
      <c r="BG9" s="171">
        <f t="shared" si="18"/>
        <v>56.623617021276594</v>
      </c>
      <c r="BH9" s="219"/>
      <c r="BI9" s="44">
        <v>2017</v>
      </c>
      <c r="BJ9" s="255">
        <v>13202.7722397538</v>
      </c>
      <c r="BK9" s="202">
        <f t="shared" si="19"/>
        <v>6.5457472680980668</v>
      </c>
      <c r="BL9" s="219"/>
      <c r="BM9" s="144">
        <v>40</v>
      </c>
      <c r="BN9" s="44">
        <v>458.04</v>
      </c>
      <c r="BO9" s="261">
        <f t="shared" si="20"/>
        <v>11.451000000000001</v>
      </c>
      <c r="BP9" s="144">
        <v>22</v>
      </c>
      <c r="BQ9" s="44">
        <v>276.77999999999997</v>
      </c>
      <c r="BR9" s="171">
        <f t="shared" si="21"/>
        <v>12.58090909090909</v>
      </c>
      <c r="BS9" s="144">
        <v>11</v>
      </c>
      <c r="BT9" s="44">
        <v>143.13999999999999</v>
      </c>
      <c r="BU9" s="171">
        <f t="shared" si="22"/>
        <v>13.012727272727272</v>
      </c>
      <c r="BV9" s="144">
        <v>28</v>
      </c>
      <c r="BW9" s="44">
        <v>359.13</v>
      </c>
      <c r="BX9" s="171">
        <f t="shared" si="23"/>
        <v>12.826071428571428</v>
      </c>
      <c r="BY9" s="144">
        <v>13</v>
      </c>
      <c r="BZ9" s="44">
        <v>166.27</v>
      </c>
      <c r="CA9" s="171">
        <f t="shared" si="24"/>
        <v>12.790000000000001</v>
      </c>
      <c r="CB9" s="32">
        <v>38</v>
      </c>
      <c r="CC9" s="44">
        <v>446.19</v>
      </c>
      <c r="CD9" s="171">
        <f t="shared" si="25"/>
        <v>11.741842105263158</v>
      </c>
      <c r="CE9" s="219"/>
      <c r="CF9" s="32">
        <v>9057.7800000000007</v>
      </c>
      <c r="CG9" s="32">
        <v>3922.32</v>
      </c>
      <c r="CH9" s="208">
        <f t="shared" si="26"/>
        <v>43.303325980538276</v>
      </c>
      <c r="CI9" s="264">
        <v>3</v>
      </c>
      <c r="CJ9" s="265">
        <v>30</v>
      </c>
      <c r="CK9" s="208">
        <f t="shared" si="27"/>
        <v>10</v>
      </c>
      <c r="CL9" s="32">
        <v>20.8</v>
      </c>
      <c r="CM9" s="163">
        <v>104.71</v>
      </c>
      <c r="CN9" s="45">
        <f t="shared" si="28"/>
        <v>5.0341346153846152</v>
      </c>
      <c r="CO9" s="44">
        <v>22.88</v>
      </c>
      <c r="CP9" s="171">
        <v>1.29245283018868</v>
      </c>
      <c r="CQ9" s="219"/>
      <c r="CR9" s="220"/>
      <c r="CS9" s="221"/>
      <c r="CT9" s="268" t="e">
        <f t="shared" si="29"/>
        <v>#DIV/0!</v>
      </c>
      <c r="CU9" s="163"/>
      <c r="CV9" s="179"/>
      <c r="CW9" s="45" t="e">
        <f t="shared" si="30"/>
        <v>#DIV/0!</v>
      </c>
      <c r="CX9" s="44"/>
      <c r="CY9" s="171" t="e">
        <f t="shared" si="4"/>
        <v>#DIV/0!</v>
      </c>
      <c r="CZ9" s="219"/>
      <c r="DA9" s="144">
        <v>18633.599999999999</v>
      </c>
      <c r="DB9" s="44">
        <v>4006.87</v>
      </c>
      <c r="DC9" s="45">
        <f t="shared" si="31"/>
        <v>21.503466855572732</v>
      </c>
      <c r="DD9" s="32">
        <v>2.4</v>
      </c>
      <c r="DE9" s="44">
        <v>39.6</v>
      </c>
      <c r="DF9" s="45">
        <f t="shared" si="5"/>
        <v>16.5</v>
      </c>
      <c r="DG9" s="32">
        <v>60</v>
      </c>
      <c r="DH9" s="44">
        <v>669.11</v>
      </c>
      <c r="DI9" s="45">
        <f t="shared" si="32"/>
        <v>11.151833333333334</v>
      </c>
      <c r="DJ9" s="44">
        <v>96.28</v>
      </c>
      <c r="DK9" s="171">
        <f t="shared" si="33"/>
        <v>1.542948717948718</v>
      </c>
      <c r="DL9" s="271"/>
      <c r="DM9" s="144">
        <v>13665</v>
      </c>
      <c r="DN9" s="44">
        <v>6374.58</v>
      </c>
      <c r="DO9" s="45">
        <f t="shared" si="34"/>
        <v>46.648957189901211</v>
      </c>
      <c r="DP9" s="32">
        <v>32</v>
      </c>
      <c r="DQ9" s="44">
        <v>749.52</v>
      </c>
      <c r="DR9" s="45">
        <f t="shared" si="35"/>
        <v>23.422499999999999</v>
      </c>
      <c r="DS9" s="44">
        <v>87</v>
      </c>
      <c r="DT9" s="44">
        <v>744.13</v>
      </c>
      <c r="DU9" s="45">
        <f t="shared" si="36"/>
        <v>8.5532183908045969</v>
      </c>
      <c r="DV9" s="44">
        <v>75</v>
      </c>
      <c r="DW9" s="171">
        <f t="shared" si="37"/>
        <v>0.63025210084033612</v>
      </c>
      <c r="DX9" s="219"/>
      <c r="DZ9" s="144">
        <v>11257.8</v>
      </c>
      <c r="EA9" s="44">
        <v>3522.71</v>
      </c>
      <c r="EB9" s="45">
        <f t="shared" si="38"/>
        <v>31.291282488585693</v>
      </c>
      <c r="EC9" s="32">
        <v>2</v>
      </c>
      <c r="ED9" s="44">
        <v>30</v>
      </c>
      <c r="EE9" s="45">
        <f t="shared" si="39"/>
        <v>15</v>
      </c>
      <c r="EF9" s="44">
        <v>72</v>
      </c>
      <c r="EG9" s="44">
        <v>581.29</v>
      </c>
      <c r="EH9" s="45">
        <f t="shared" si="40"/>
        <v>8.0734722222222217</v>
      </c>
      <c r="EI9" s="44">
        <v>109.34</v>
      </c>
      <c r="EJ9" s="171">
        <f t="shared" si="41"/>
        <v>1.4775675675675677</v>
      </c>
      <c r="EL9" s="144">
        <v>6997.44</v>
      </c>
      <c r="EM9" s="44">
        <v>4086.6681800636602</v>
      </c>
      <c r="EN9" s="45">
        <f t="shared" si="42"/>
        <v>58.402332568248681</v>
      </c>
      <c r="EO9" s="32">
        <v>16</v>
      </c>
      <c r="EP9" s="44">
        <v>270</v>
      </c>
      <c r="EQ9" s="45">
        <f t="shared" si="43"/>
        <v>16.875</v>
      </c>
      <c r="ER9" s="44"/>
      <c r="ES9" s="44"/>
      <c r="ET9" s="45" t="e">
        <f t="shared" si="44"/>
        <v>#DIV/0!</v>
      </c>
      <c r="EU9" s="44">
        <v>60.0909954441913</v>
      </c>
      <c r="EV9" s="171">
        <f t="shared" si="45"/>
        <v>3.7556872152619563</v>
      </c>
    </row>
    <row r="10" spans="1:152" ht="13.95" customHeight="1">
      <c r="A10" s="12">
        <v>5</v>
      </c>
      <c r="B10" s="144">
        <v>625</v>
      </c>
      <c r="C10" s="167">
        <v>13791.808686320501</v>
      </c>
      <c r="D10" s="45">
        <f t="shared" si="6"/>
        <v>22.066893898112802</v>
      </c>
      <c r="E10" s="44">
        <v>588</v>
      </c>
      <c r="F10" s="44">
        <v>0</v>
      </c>
      <c r="G10" s="171">
        <f t="shared" si="7"/>
        <v>0</v>
      </c>
      <c r="H10" s="219"/>
      <c r="I10" s="240">
        <v>69</v>
      </c>
      <c r="J10" s="167">
        <v>2773.7358441546999</v>
      </c>
      <c r="K10" s="45">
        <f t="shared" si="8"/>
        <v>40.199070205140579</v>
      </c>
      <c r="L10" s="240">
        <v>360</v>
      </c>
      <c r="M10" s="167">
        <v>8690.3361352237807</v>
      </c>
      <c r="N10" s="45">
        <f t="shared" si="9"/>
        <v>24.139822597843835</v>
      </c>
      <c r="O10" s="44">
        <v>200.51161886762401</v>
      </c>
      <c r="P10" s="171">
        <f t="shared" si="10"/>
        <v>0.46739305097348255</v>
      </c>
      <c r="Q10" s="219"/>
      <c r="R10" s="144">
        <v>49.6</v>
      </c>
      <c r="S10" s="44">
        <v>1868.48</v>
      </c>
      <c r="T10" s="45">
        <f t="shared" si="11"/>
        <v>37.670967741935485</v>
      </c>
      <c r="U10" s="219"/>
      <c r="V10" s="44">
        <v>221</v>
      </c>
      <c r="W10" s="44">
        <v>2234.35</v>
      </c>
      <c r="X10" s="45">
        <f t="shared" si="12"/>
        <v>10.110180995475112</v>
      </c>
      <c r="Y10" s="219"/>
      <c r="Z10" s="44">
        <v>12</v>
      </c>
      <c r="AA10" s="44">
        <v>317.8</v>
      </c>
      <c r="AB10" s="171">
        <f t="shared" si="13"/>
        <v>26.483333333333334</v>
      </c>
      <c r="AC10" s="219"/>
      <c r="AD10" s="139">
        <v>812</v>
      </c>
      <c r="AE10" s="140">
        <v>356.55</v>
      </c>
      <c r="AF10" s="141">
        <f t="shared" si="14"/>
        <v>43.910098522167488</v>
      </c>
      <c r="AG10" s="44">
        <v>1484</v>
      </c>
      <c r="AH10" s="44">
        <v>445.45</v>
      </c>
      <c r="AI10" s="141">
        <f t="shared" si="0"/>
        <v>30.016846361185983</v>
      </c>
      <c r="AJ10" s="142">
        <v>1260</v>
      </c>
      <c r="AK10" s="140">
        <v>370.22</v>
      </c>
      <c r="AL10" s="148">
        <f t="shared" si="1"/>
        <v>29.382539682539683</v>
      </c>
      <c r="AM10" s="219"/>
      <c r="AN10" s="245">
        <v>17.8</v>
      </c>
      <c r="AO10" s="248">
        <v>880.77612291505602</v>
      </c>
      <c r="AP10" s="45">
        <f t="shared" si="15"/>
        <v>49.481804658149215</v>
      </c>
      <c r="AQ10" s="140">
        <v>69</v>
      </c>
      <c r="AR10" s="248">
        <v>2969.3699912492102</v>
      </c>
      <c r="AS10" s="171">
        <f t="shared" si="16"/>
        <v>43.034347699263918</v>
      </c>
      <c r="AT10" s="219"/>
      <c r="AU10" s="144">
        <v>11.8</v>
      </c>
      <c r="AV10" s="44">
        <v>652.12611840748002</v>
      </c>
      <c r="AW10" s="45">
        <f t="shared" si="2"/>
        <v>55.26492528876949</v>
      </c>
      <c r="AX10" s="44">
        <v>67.2</v>
      </c>
      <c r="AY10" s="167">
        <v>2155.90686449852</v>
      </c>
      <c r="AZ10" s="171">
        <f t="shared" si="17"/>
        <v>32.081947388370835</v>
      </c>
      <c r="BA10" s="219"/>
      <c r="BB10" s="144">
        <v>6</v>
      </c>
      <c r="BC10" s="44">
        <v>199.084209163433</v>
      </c>
      <c r="BD10" s="45">
        <f t="shared" si="3"/>
        <v>33.180701527238831</v>
      </c>
      <c r="BE10" s="44">
        <v>47.4</v>
      </c>
      <c r="BF10" s="167">
        <v>2844.4</v>
      </c>
      <c r="BG10" s="171">
        <f t="shared" si="18"/>
        <v>60.008438818565402</v>
      </c>
      <c r="BH10" s="219"/>
      <c r="BI10" s="44">
        <v>2017</v>
      </c>
      <c r="BJ10" s="255">
        <v>13187.7887167927</v>
      </c>
      <c r="BK10" s="202">
        <f t="shared" si="19"/>
        <v>6.5383186498724344</v>
      </c>
      <c r="BL10" s="219"/>
      <c r="BM10" s="144">
        <v>40</v>
      </c>
      <c r="BN10" s="44">
        <v>466</v>
      </c>
      <c r="BO10" s="261">
        <f t="shared" si="20"/>
        <v>11.65</v>
      </c>
      <c r="BP10" s="144">
        <v>26</v>
      </c>
      <c r="BQ10" s="44">
        <v>344.86</v>
      </c>
      <c r="BR10" s="171">
        <f t="shared" si="21"/>
        <v>13.263846153846155</v>
      </c>
      <c r="BS10" s="144">
        <v>9</v>
      </c>
      <c r="BT10" s="44">
        <v>117.85</v>
      </c>
      <c r="BU10" s="171">
        <f t="shared" si="22"/>
        <v>13.094444444444443</v>
      </c>
      <c r="BV10" s="144">
        <v>28</v>
      </c>
      <c r="BW10" s="44">
        <v>323.89999999999998</v>
      </c>
      <c r="BX10" s="171">
        <f t="shared" si="23"/>
        <v>11.567857142857141</v>
      </c>
      <c r="BY10" s="144">
        <v>11</v>
      </c>
      <c r="BZ10" s="44">
        <v>138</v>
      </c>
      <c r="CA10" s="171">
        <f t="shared" si="24"/>
        <v>12.545454545454545</v>
      </c>
      <c r="CB10" s="32">
        <v>40</v>
      </c>
      <c r="CC10" s="44">
        <v>484.74</v>
      </c>
      <c r="CD10" s="171">
        <f t="shared" si="25"/>
        <v>12.118500000000001</v>
      </c>
      <c r="CE10" s="219"/>
      <c r="CF10" s="32">
        <v>9083.8799999999992</v>
      </c>
      <c r="CG10" s="32">
        <v>5102.6099999999997</v>
      </c>
      <c r="CH10" s="208">
        <f t="shared" si="26"/>
        <v>56.172142300426685</v>
      </c>
      <c r="CI10" s="264">
        <v>2</v>
      </c>
      <c r="CJ10" s="265">
        <v>20</v>
      </c>
      <c r="CK10" s="208"/>
      <c r="CL10" s="32">
        <v>14.8</v>
      </c>
      <c r="CM10" s="44">
        <v>124.62</v>
      </c>
      <c r="CN10" s="45">
        <f t="shared" si="28"/>
        <v>8.4202702702702705</v>
      </c>
      <c r="CO10" s="44">
        <v>25.88</v>
      </c>
      <c r="CP10" s="171">
        <v>1.85943396226415</v>
      </c>
      <c r="CQ10" s="219"/>
      <c r="CR10" s="220"/>
      <c r="CS10" s="221"/>
      <c r="CT10" s="268" t="e">
        <f t="shared" si="29"/>
        <v>#DIV/0!</v>
      </c>
      <c r="CU10" s="163"/>
      <c r="CV10" s="179"/>
      <c r="CW10" s="45" t="e">
        <f t="shared" si="30"/>
        <v>#DIV/0!</v>
      </c>
      <c r="CX10" s="44"/>
      <c r="CY10" s="171" t="e">
        <f t="shared" si="4"/>
        <v>#DIV/0!</v>
      </c>
      <c r="CZ10" s="219"/>
      <c r="DA10" s="144">
        <v>18633.599999999999</v>
      </c>
      <c r="DB10" s="44">
        <v>2713.31</v>
      </c>
      <c r="DC10" s="45">
        <f t="shared" si="31"/>
        <v>14.561383736905375</v>
      </c>
      <c r="DD10" s="32">
        <v>2.4</v>
      </c>
      <c r="DE10" s="44">
        <v>38.619999999999997</v>
      </c>
      <c r="DF10" s="45">
        <f t="shared" si="5"/>
        <v>16.091666666666665</v>
      </c>
      <c r="DG10" s="32">
        <v>57.2</v>
      </c>
      <c r="DH10" s="44">
        <v>724.09</v>
      </c>
      <c r="DI10" s="45">
        <f t="shared" si="32"/>
        <v>12.658916083916084</v>
      </c>
      <c r="DJ10" s="44">
        <v>224.5</v>
      </c>
      <c r="DK10" s="171">
        <f t="shared" si="33"/>
        <v>3.7667785234899327</v>
      </c>
      <c r="DL10" s="271"/>
      <c r="DM10" s="144">
        <v>4736.04</v>
      </c>
      <c r="DN10" s="44">
        <v>5791.25</v>
      </c>
      <c r="DO10" s="45">
        <f t="shared" si="34"/>
        <v>122.28042837476035</v>
      </c>
      <c r="DP10" s="32">
        <v>32</v>
      </c>
      <c r="DQ10" s="44">
        <v>728.8</v>
      </c>
      <c r="DR10" s="45">
        <f t="shared" si="35"/>
        <v>22.774999999999999</v>
      </c>
      <c r="DS10" s="44">
        <v>87</v>
      </c>
      <c r="DT10" s="52">
        <v>870</v>
      </c>
      <c r="DU10" s="45">
        <f t="shared" si="36"/>
        <v>10</v>
      </c>
      <c r="DV10" s="44">
        <v>74</v>
      </c>
      <c r="DW10" s="171">
        <f t="shared" si="37"/>
        <v>0.62184873949579833</v>
      </c>
      <c r="DX10" s="219"/>
      <c r="DZ10" s="144">
        <v>11257.8</v>
      </c>
      <c r="EA10" s="44">
        <v>3603.24</v>
      </c>
      <c r="EB10" s="45">
        <f t="shared" si="38"/>
        <v>32.006608751265794</v>
      </c>
      <c r="EC10" s="32">
        <v>2</v>
      </c>
      <c r="ED10" s="44">
        <v>30</v>
      </c>
      <c r="EE10" s="45">
        <f t="shared" si="39"/>
        <v>15</v>
      </c>
      <c r="EF10" s="44">
        <v>73.400000000000006</v>
      </c>
      <c r="EG10" s="52">
        <v>688.61</v>
      </c>
      <c r="EH10" s="45">
        <f t="shared" si="40"/>
        <v>9.3816076294277924</v>
      </c>
      <c r="EI10" s="44">
        <v>109.34</v>
      </c>
      <c r="EJ10" s="171">
        <f t="shared" si="41"/>
        <v>1.4501326259946949</v>
      </c>
      <c r="EL10" s="144">
        <v>6997.44</v>
      </c>
      <c r="EM10" s="44">
        <v>2821.43</v>
      </c>
      <c r="EN10" s="45">
        <f t="shared" si="42"/>
        <v>40.320888782183204</v>
      </c>
      <c r="EO10" s="32">
        <v>16</v>
      </c>
      <c r="EP10" s="44">
        <v>264</v>
      </c>
      <c r="EQ10" s="45">
        <f t="shared" si="43"/>
        <v>16.5</v>
      </c>
      <c r="ER10" s="44"/>
      <c r="ES10" s="52"/>
      <c r="ET10" s="45" t="e">
        <f t="shared" si="44"/>
        <v>#DIV/0!</v>
      </c>
      <c r="EU10" s="44">
        <v>65.102995444191393</v>
      </c>
      <c r="EV10" s="171">
        <f t="shared" si="45"/>
        <v>4.0689372152619621</v>
      </c>
    </row>
    <row r="11" spans="1:152" ht="13.95" customHeight="1">
      <c r="A11" s="12">
        <v>6</v>
      </c>
      <c r="B11" s="144">
        <v>579</v>
      </c>
      <c r="C11" s="167">
        <v>13831.503226291799</v>
      </c>
      <c r="D11" s="45">
        <f t="shared" si="6"/>
        <v>23.888606608448704</v>
      </c>
      <c r="E11" s="44">
        <v>572</v>
      </c>
      <c r="F11" s="44">
        <v>0</v>
      </c>
      <c r="G11" s="171">
        <f t="shared" si="7"/>
        <v>0</v>
      </c>
      <c r="H11" s="219"/>
      <c r="I11" s="240">
        <v>48</v>
      </c>
      <c r="J11" s="167">
        <v>2802.8048410718602</v>
      </c>
      <c r="K11" s="45">
        <f t="shared" si="8"/>
        <v>58.391767522330419</v>
      </c>
      <c r="L11" s="240">
        <v>358</v>
      </c>
      <c r="M11" s="167">
        <v>8853.5011857454392</v>
      </c>
      <c r="N11" s="45">
        <f t="shared" si="9"/>
        <v>24.7304502395124</v>
      </c>
      <c r="O11" s="167"/>
      <c r="P11" s="171">
        <f t="shared" si="10"/>
        <v>0</v>
      </c>
      <c r="Q11" s="219"/>
      <c r="R11" s="144">
        <v>33</v>
      </c>
      <c r="S11" s="44">
        <v>1534.12</v>
      </c>
      <c r="T11" s="45">
        <f t="shared" si="11"/>
        <v>46.488484848484845</v>
      </c>
      <c r="U11" s="219"/>
      <c r="V11" s="44">
        <v>221</v>
      </c>
      <c r="W11" s="44">
        <v>2273.69</v>
      </c>
      <c r="X11" s="45">
        <f t="shared" si="12"/>
        <v>10.28819004524887</v>
      </c>
      <c r="Y11" s="219"/>
      <c r="Z11" s="44">
        <v>12</v>
      </c>
      <c r="AA11" s="44">
        <v>338.06</v>
      </c>
      <c r="AB11" s="171">
        <f t="shared" si="13"/>
        <v>28.171666666666667</v>
      </c>
      <c r="AC11" s="219"/>
      <c r="AD11" s="139">
        <v>812</v>
      </c>
      <c r="AE11" s="140">
        <v>289.38</v>
      </c>
      <c r="AF11" s="141">
        <f t="shared" si="14"/>
        <v>35.637931034482754</v>
      </c>
      <c r="AG11" s="44">
        <v>1484</v>
      </c>
      <c r="AH11" s="44">
        <v>454.88</v>
      </c>
      <c r="AI11" s="141">
        <f t="shared" si="0"/>
        <v>30.652291105121293</v>
      </c>
      <c r="AJ11" s="142">
        <v>1260</v>
      </c>
      <c r="AK11" s="140">
        <v>412.81</v>
      </c>
      <c r="AL11" s="148">
        <f t="shared" si="1"/>
        <v>32.762698412698413</v>
      </c>
      <c r="AM11" s="219"/>
      <c r="AN11" s="245">
        <v>23.8</v>
      </c>
      <c r="AO11" s="248">
        <v>971.39161574142804</v>
      </c>
      <c r="AP11" s="45">
        <f t="shared" si="15"/>
        <v>40.814773770648237</v>
      </c>
      <c r="AQ11" s="140">
        <v>49</v>
      </c>
      <c r="AR11" s="249">
        <v>2182.7489981695398</v>
      </c>
      <c r="AS11" s="171">
        <f t="shared" si="16"/>
        <v>44.545897921827347</v>
      </c>
      <c r="AT11" s="219"/>
      <c r="AU11" s="144">
        <v>9.8000000000000007</v>
      </c>
      <c r="AV11" s="44">
        <v>503.00547663573298</v>
      </c>
      <c r="AW11" s="45">
        <f t="shared" si="2"/>
        <v>51.327089452625813</v>
      </c>
      <c r="AX11" s="44">
        <v>66</v>
      </c>
      <c r="AY11" s="167">
        <v>2034.0861174450799</v>
      </c>
      <c r="AZ11" s="171">
        <f t="shared" si="17"/>
        <v>30.819486627955758</v>
      </c>
      <c r="BA11" s="219"/>
      <c r="BB11" s="144">
        <v>5.4</v>
      </c>
      <c r="BC11" s="44">
        <v>207.81140604230899</v>
      </c>
      <c r="BD11" s="45">
        <f t="shared" si="3"/>
        <v>38.483593711538695</v>
      </c>
      <c r="BE11" s="44">
        <v>52.4</v>
      </c>
      <c r="BF11" s="167">
        <v>2346.1999999999998</v>
      </c>
      <c r="BG11" s="171">
        <f t="shared" si="18"/>
        <v>44.774809160305338</v>
      </c>
      <c r="BH11" s="219"/>
      <c r="BI11" s="44">
        <v>2005</v>
      </c>
      <c r="BJ11" s="255">
        <v>13409.7480068679</v>
      </c>
      <c r="BK11" s="202">
        <f t="shared" si="19"/>
        <v>6.6881536193854858</v>
      </c>
      <c r="BL11" s="219"/>
      <c r="BM11" s="144">
        <v>40</v>
      </c>
      <c r="BN11" s="44">
        <v>476.1</v>
      </c>
      <c r="BO11" s="261">
        <f t="shared" si="20"/>
        <v>11.9025</v>
      </c>
      <c r="BP11" s="144">
        <v>26</v>
      </c>
      <c r="BQ11" s="44">
        <v>330.65</v>
      </c>
      <c r="BR11" s="171">
        <f t="shared" si="21"/>
        <v>12.717307692307692</v>
      </c>
      <c r="BS11" s="144">
        <v>10</v>
      </c>
      <c r="BT11" s="44">
        <v>124.4</v>
      </c>
      <c r="BU11" s="171">
        <f t="shared" si="22"/>
        <v>12.440000000000001</v>
      </c>
      <c r="BV11" s="144">
        <v>34</v>
      </c>
      <c r="BW11" s="44">
        <v>416.38</v>
      </c>
      <c r="BX11" s="171">
        <f t="shared" si="23"/>
        <v>12.246470588235294</v>
      </c>
      <c r="BY11" s="144">
        <v>12</v>
      </c>
      <c r="BZ11" s="44">
        <v>145.6</v>
      </c>
      <c r="CA11" s="171">
        <f t="shared" si="24"/>
        <v>12.133333333333333</v>
      </c>
      <c r="CB11" s="32">
        <v>40</v>
      </c>
      <c r="CC11" s="44">
        <v>463.56</v>
      </c>
      <c r="CD11" s="171">
        <f t="shared" si="25"/>
        <v>11.589</v>
      </c>
      <c r="CE11" s="219"/>
      <c r="CF11" s="32">
        <v>7576.26</v>
      </c>
      <c r="CG11" s="32">
        <v>4651.33</v>
      </c>
      <c r="CH11" s="208">
        <f t="shared" si="26"/>
        <v>61.393484384115638</v>
      </c>
      <c r="CI11" s="264">
        <v>2</v>
      </c>
      <c r="CJ11" s="265">
        <v>30</v>
      </c>
      <c r="CK11" s="208">
        <f t="shared" si="27"/>
        <v>15</v>
      </c>
      <c r="CL11" s="32">
        <v>14.8</v>
      </c>
      <c r="CM11" s="44">
        <v>139.44999999999999</v>
      </c>
      <c r="CN11" s="45">
        <f t="shared" si="28"/>
        <v>9.4222972972972965</v>
      </c>
      <c r="CO11" s="44">
        <v>22.88</v>
      </c>
      <c r="CP11" s="171">
        <v>1.4216981132075499</v>
      </c>
      <c r="CQ11" s="219"/>
      <c r="CR11" s="220"/>
      <c r="CS11" s="221"/>
      <c r="CT11" s="268" t="e">
        <f t="shared" si="29"/>
        <v>#DIV/0!</v>
      </c>
      <c r="CU11" s="163"/>
      <c r="CV11" s="179"/>
      <c r="CW11" s="45" t="e">
        <f t="shared" si="30"/>
        <v>#DIV/0!</v>
      </c>
      <c r="CX11" s="44"/>
      <c r="CY11" s="171" t="e">
        <f t="shared" si="4"/>
        <v>#DIV/0!</v>
      </c>
      <c r="CZ11" s="219"/>
      <c r="DA11" s="144">
        <v>8346.2999999999993</v>
      </c>
      <c r="DB11" s="44">
        <v>2547.02</v>
      </c>
      <c r="DC11" s="45">
        <f t="shared" si="31"/>
        <v>30.516755927776384</v>
      </c>
      <c r="DD11" s="32">
        <v>2</v>
      </c>
      <c r="DE11" s="44">
        <v>47.15</v>
      </c>
      <c r="DF11" s="45">
        <f t="shared" si="5"/>
        <v>23.574999999999999</v>
      </c>
      <c r="DG11" s="32">
        <v>59</v>
      </c>
      <c r="DH11" s="44">
        <v>726.14</v>
      </c>
      <c r="DI11" s="45">
        <f t="shared" si="32"/>
        <v>12.307457627118644</v>
      </c>
      <c r="DJ11" s="44">
        <v>72.83</v>
      </c>
      <c r="DK11" s="171">
        <f t="shared" si="33"/>
        <v>1.1939344262295082</v>
      </c>
      <c r="DL11" s="271"/>
      <c r="DM11" s="144">
        <v>5978.28</v>
      </c>
      <c r="DN11" s="44">
        <v>6829.3</v>
      </c>
      <c r="DO11" s="45">
        <f t="shared" si="34"/>
        <v>114.23519808372977</v>
      </c>
      <c r="DP11" s="32">
        <v>32</v>
      </c>
      <c r="DQ11" s="44">
        <v>824.24</v>
      </c>
      <c r="DR11" s="45">
        <f t="shared" si="35"/>
        <v>25.7575</v>
      </c>
      <c r="DS11" s="44">
        <v>87</v>
      </c>
      <c r="DT11" s="53">
        <v>913.07</v>
      </c>
      <c r="DU11" s="45">
        <f t="shared" si="36"/>
        <v>10.495057471264369</v>
      </c>
      <c r="DV11" s="44">
        <v>86.25</v>
      </c>
      <c r="DW11" s="171">
        <f t="shared" si="37"/>
        <v>0.72478991596638653</v>
      </c>
      <c r="DX11" s="219"/>
      <c r="DZ11" s="144">
        <v>7764</v>
      </c>
      <c r="EA11" s="44">
        <v>2791.36</v>
      </c>
      <c r="EB11" s="45">
        <f t="shared" si="38"/>
        <v>35.952601751674393</v>
      </c>
      <c r="EC11" s="32">
        <v>1</v>
      </c>
      <c r="ED11" s="44">
        <v>15</v>
      </c>
      <c r="EE11" s="45">
        <f t="shared" si="39"/>
        <v>15</v>
      </c>
      <c r="EF11" s="44">
        <v>60</v>
      </c>
      <c r="EG11" s="53">
        <v>709.21</v>
      </c>
      <c r="EH11" s="45">
        <f t="shared" si="40"/>
        <v>11.820166666666667</v>
      </c>
      <c r="EI11" s="44">
        <v>104.56</v>
      </c>
      <c r="EJ11" s="171">
        <f t="shared" si="41"/>
        <v>1.7140983606557378</v>
      </c>
      <c r="EL11" s="144">
        <v>5444.64</v>
      </c>
      <c r="EM11" s="44">
        <v>2404.15153573724</v>
      </c>
      <c r="EN11" s="45">
        <f t="shared" si="42"/>
        <v>44.156299328095891</v>
      </c>
      <c r="EO11" s="32">
        <v>7</v>
      </c>
      <c r="EP11" s="44">
        <v>126</v>
      </c>
      <c r="EQ11" s="45">
        <f t="shared" si="43"/>
        <v>18</v>
      </c>
      <c r="ER11" s="44"/>
      <c r="ES11" s="53"/>
      <c r="ET11" s="45" t="e">
        <f t="shared" si="44"/>
        <v>#DIV/0!</v>
      </c>
      <c r="EU11" s="44">
        <v>47.570330296127601</v>
      </c>
      <c r="EV11" s="171">
        <f t="shared" si="45"/>
        <v>6.7957614708753713</v>
      </c>
    </row>
    <row r="12" spans="1:152" ht="13.95" customHeight="1">
      <c r="A12" s="12">
        <v>7</v>
      </c>
      <c r="B12" s="144">
        <v>607.79999999999995</v>
      </c>
      <c r="C12" s="167">
        <v>13413.022345322001</v>
      </c>
      <c r="D12" s="45">
        <f t="shared" si="6"/>
        <v>22.068151275620274</v>
      </c>
      <c r="E12" s="44">
        <v>570</v>
      </c>
      <c r="F12" s="44">
        <v>0</v>
      </c>
      <c r="G12" s="171">
        <f t="shared" si="7"/>
        <v>0</v>
      </c>
      <c r="H12" s="219"/>
      <c r="I12" s="240">
        <v>48</v>
      </c>
      <c r="J12" s="167">
        <v>2793.0677485083902</v>
      </c>
      <c r="K12" s="45">
        <f t="shared" si="8"/>
        <v>58.188911427258127</v>
      </c>
      <c r="L12" s="240">
        <v>359</v>
      </c>
      <c r="M12" s="167">
        <v>8541.6267265397</v>
      </c>
      <c r="N12" s="45">
        <f t="shared" si="9"/>
        <v>23.792832107352925</v>
      </c>
      <c r="O12" s="44">
        <v>949.94776470821796</v>
      </c>
      <c r="P12" s="171">
        <f t="shared" si="10"/>
        <v>2.3340239919120833</v>
      </c>
      <c r="Q12" s="219"/>
      <c r="R12" s="144">
        <v>35.6</v>
      </c>
      <c r="S12" s="44">
        <v>2115.85</v>
      </c>
      <c r="T12" s="45">
        <f t="shared" si="11"/>
        <v>59.43398876404494</v>
      </c>
      <c r="U12" s="219"/>
      <c r="V12" s="44">
        <v>215</v>
      </c>
      <c r="W12" s="44">
        <v>2219</v>
      </c>
      <c r="X12" s="45">
        <f t="shared" si="12"/>
        <v>10.320930232558139</v>
      </c>
      <c r="Y12" s="219"/>
      <c r="Z12" s="44">
        <v>12</v>
      </c>
      <c r="AA12" s="44">
        <v>370.01</v>
      </c>
      <c r="AB12" s="171">
        <f t="shared" si="13"/>
        <v>30.834166666666665</v>
      </c>
      <c r="AC12" s="219"/>
      <c r="AD12" s="144">
        <v>812</v>
      </c>
      <c r="AE12" s="44">
        <v>363.66</v>
      </c>
      <c r="AF12" s="141">
        <f t="shared" si="14"/>
        <v>44.785714285714292</v>
      </c>
      <c r="AG12" s="44">
        <v>1484</v>
      </c>
      <c r="AH12" s="44">
        <v>448.52</v>
      </c>
      <c r="AI12" s="141">
        <f t="shared" si="0"/>
        <v>30.223719676549866</v>
      </c>
      <c r="AJ12" s="142">
        <v>1260</v>
      </c>
      <c r="AK12" s="44">
        <v>374.72</v>
      </c>
      <c r="AL12" s="148">
        <f t="shared" si="1"/>
        <v>29.739682539682544</v>
      </c>
      <c r="AM12" s="219"/>
      <c r="AN12" s="245">
        <v>21.4</v>
      </c>
      <c r="AO12" s="248">
        <v>996.94185401173297</v>
      </c>
      <c r="AP12" s="45">
        <f t="shared" si="15"/>
        <v>46.586067944473506</v>
      </c>
      <c r="AQ12" s="140">
        <v>50.2</v>
      </c>
      <c r="AR12" s="249">
        <v>2232.6999999999998</v>
      </c>
      <c r="AS12" s="171">
        <f t="shared" si="16"/>
        <v>44.476095617529872</v>
      </c>
      <c r="AT12" s="219"/>
      <c r="AU12" s="144">
        <v>7.4</v>
      </c>
      <c r="AV12" s="44">
        <v>526.04384666399199</v>
      </c>
      <c r="AW12" s="45">
        <f t="shared" si="2"/>
        <v>71.087006305944854</v>
      </c>
      <c r="AX12" s="44">
        <v>59.8</v>
      </c>
      <c r="AY12" s="167">
        <v>2199.7393184295602</v>
      </c>
      <c r="AZ12" s="171">
        <f t="shared" si="17"/>
        <v>36.784938435276928</v>
      </c>
      <c r="BA12" s="219"/>
      <c r="BB12" s="144">
        <v>5</v>
      </c>
      <c r="BC12" s="44">
        <v>209.17869662026499</v>
      </c>
      <c r="BD12" s="45">
        <f t="shared" si="3"/>
        <v>41.835739324052994</v>
      </c>
      <c r="BE12" s="44">
        <v>49.2</v>
      </c>
      <c r="BF12" s="167">
        <v>2299.9699999999998</v>
      </c>
      <c r="BG12" s="171">
        <f t="shared" si="18"/>
        <v>46.747357723577231</v>
      </c>
      <c r="BH12" s="219"/>
      <c r="BI12" s="44">
        <v>2007</v>
      </c>
      <c r="BJ12" s="248">
        <v>12072.253974290001</v>
      </c>
      <c r="BK12" s="202">
        <f t="shared" si="19"/>
        <v>6.0150742273492783</v>
      </c>
      <c r="BL12" s="219"/>
      <c r="BM12" s="144">
        <v>38</v>
      </c>
      <c r="BN12" s="44">
        <v>473.94</v>
      </c>
      <c r="BO12" s="261">
        <f t="shared" si="20"/>
        <v>12.472105263157895</v>
      </c>
      <c r="BP12" s="144">
        <v>25</v>
      </c>
      <c r="BQ12" s="44">
        <v>329.95</v>
      </c>
      <c r="BR12" s="171">
        <f t="shared" si="21"/>
        <v>13.198</v>
      </c>
      <c r="BS12" s="144">
        <v>9</v>
      </c>
      <c r="BT12" s="44">
        <v>113.97</v>
      </c>
      <c r="BU12" s="171">
        <f t="shared" si="22"/>
        <v>12.663333333333334</v>
      </c>
      <c r="BV12" s="144">
        <v>34</v>
      </c>
      <c r="BW12" s="44">
        <v>456.77</v>
      </c>
      <c r="BX12" s="171">
        <f t="shared" si="23"/>
        <v>13.434411764705882</v>
      </c>
      <c r="BY12" s="144">
        <v>12</v>
      </c>
      <c r="BZ12" s="44">
        <v>149.04300000000001</v>
      </c>
      <c r="CA12" s="171">
        <f t="shared" si="24"/>
        <v>12.420250000000001</v>
      </c>
      <c r="CB12" s="32">
        <v>37</v>
      </c>
      <c r="CC12" s="44">
        <v>421.1</v>
      </c>
      <c r="CD12" s="171">
        <f t="shared" si="25"/>
        <v>11.381081081081081</v>
      </c>
      <c r="CE12" s="219"/>
      <c r="CF12" s="32">
        <v>7310.88</v>
      </c>
      <c r="CG12" s="32">
        <v>4463.5600000000004</v>
      </c>
      <c r="CH12" s="208">
        <f t="shared" si="26"/>
        <v>61.053662486595329</v>
      </c>
      <c r="CI12" s="264">
        <v>3</v>
      </c>
      <c r="CJ12" s="265">
        <v>30</v>
      </c>
      <c r="CK12" s="208">
        <f t="shared" si="27"/>
        <v>10</v>
      </c>
      <c r="CL12" s="32">
        <v>20.8</v>
      </c>
      <c r="CM12" s="44">
        <v>133.07</v>
      </c>
      <c r="CN12" s="45">
        <f t="shared" si="28"/>
        <v>6.3975961538461537</v>
      </c>
      <c r="CO12" s="44">
        <v>22.74</v>
      </c>
      <c r="CP12" s="171">
        <v>1.4273584905660399</v>
      </c>
      <c r="CQ12" s="219"/>
      <c r="CR12" s="220"/>
      <c r="CS12" s="221"/>
      <c r="CT12" s="268" t="e">
        <f t="shared" si="29"/>
        <v>#DIV/0!</v>
      </c>
      <c r="CU12" s="44"/>
      <c r="CV12" s="179"/>
      <c r="CW12" s="45" t="e">
        <f t="shared" si="30"/>
        <v>#DIV/0!</v>
      </c>
      <c r="CX12" s="44"/>
      <c r="CY12" s="171" t="e">
        <f t="shared" si="4"/>
        <v>#DIV/0!</v>
      </c>
      <c r="CZ12" s="219"/>
      <c r="DA12" s="144">
        <v>8346.2999999999993</v>
      </c>
      <c r="DB12" s="44">
        <v>6657.13</v>
      </c>
      <c r="DC12" s="45">
        <f t="shared" si="31"/>
        <v>79.761451181960879</v>
      </c>
      <c r="DD12" s="32">
        <v>2</v>
      </c>
      <c r="DE12" s="44">
        <v>38.15</v>
      </c>
      <c r="DF12" s="45">
        <f t="shared" si="5"/>
        <v>19.074999999999999</v>
      </c>
      <c r="DG12" s="32">
        <v>59</v>
      </c>
      <c r="DH12" s="44">
        <v>518.94000000000005</v>
      </c>
      <c r="DI12" s="45">
        <f t="shared" si="32"/>
        <v>8.7955932203389846</v>
      </c>
      <c r="DJ12" s="44">
        <v>101.98</v>
      </c>
      <c r="DK12" s="171">
        <f t="shared" si="33"/>
        <v>1.6718032786885246</v>
      </c>
      <c r="DL12" s="271"/>
      <c r="DM12" s="144">
        <v>5046.6000000000004</v>
      </c>
      <c r="DN12" s="44">
        <v>7474.19</v>
      </c>
      <c r="DO12" s="45">
        <f t="shared" si="34"/>
        <v>148.10347560733959</v>
      </c>
      <c r="DP12" s="32">
        <v>32</v>
      </c>
      <c r="DQ12" s="44">
        <v>886.84</v>
      </c>
      <c r="DR12" s="45">
        <f t="shared" si="35"/>
        <v>27.713750000000001</v>
      </c>
      <c r="DS12" s="44">
        <v>87</v>
      </c>
      <c r="DT12" s="44">
        <v>710.87</v>
      </c>
      <c r="DU12" s="45">
        <f t="shared" si="36"/>
        <v>8.1709195402298853</v>
      </c>
      <c r="DV12" s="44">
        <v>78.03</v>
      </c>
      <c r="DW12" s="171">
        <f t="shared" si="37"/>
        <v>0.65571428571428569</v>
      </c>
      <c r="DX12" s="219"/>
      <c r="DZ12" s="144">
        <v>7764</v>
      </c>
      <c r="EA12" s="44">
        <v>3365.72</v>
      </c>
      <c r="EB12" s="45">
        <f t="shared" si="38"/>
        <v>43.350334878928386</v>
      </c>
      <c r="EC12" s="32">
        <v>1</v>
      </c>
      <c r="ED12" s="44">
        <v>15</v>
      </c>
      <c r="EE12" s="45">
        <f t="shared" si="39"/>
        <v>15</v>
      </c>
      <c r="EF12" s="44">
        <v>60</v>
      </c>
      <c r="EG12" s="44">
        <v>682.4</v>
      </c>
      <c r="EH12" s="45">
        <f t="shared" si="40"/>
        <v>11.373333333333333</v>
      </c>
      <c r="EI12" s="44">
        <v>104.56</v>
      </c>
      <c r="EJ12" s="171">
        <f t="shared" si="41"/>
        <v>1.7140983606557378</v>
      </c>
      <c r="EL12" s="144">
        <v>5444.64</v>
      </c>
      <c r="EM12" s="44">
        <v>4744.3453011454903</v>
      </c>
      <c r="EN12" s="45">
        <f t="shared" si="42"/>
        <v>87.137906292160551</v>
      </c>
      <c r="EO12" s="32">
        <v>7</v>
      </c>
      <c r="EP12" s="44">
        <v>128</v>
      </c>
      <c r="EQ12" s="45">
        <f t="shared" si="43"/>
        <v>18.285714285714285</v>
      </c>
      <c r="ER12" s="44"/>
      <c r="ES12" s="44"/>
      <c r="ET12" s="45" t="e">
        <f t="shared" si="44"/>
        <v>#DIV/0!</v>
      </c>
      <c r="EU12" s="44">
        <v>63.967830296127602</v>
      </c>
      <c r="EV12" s="171">
        <f t="shared" si="45"/>
        <v>9.1382614708753724</v>
      </c>
    </row>
    <row r="13" spans="1:152" ht="13.95" customHeight="1">
      <c r="A13" s="12">
        <v>8</v>
      </c>
      <c r="B13" s="144">
        <v>612.79999999999995</v>
      </c>
      <c r="C13" s="167">
        <v>13764.8845392314</v>
      </c>
      <c r="D13" s="45">
        <f t="shared" si="6"/>
        <v>22.462278947831919</v>
      </c>
      <c r="E13" s="44">
        <v>575</v>
      </c>
      <c r="F13" s="44">
        <v>0</v>
      </c>
      <c r="G13" s="171">
        <f t="shared" si="7"/>
        <v>0</v>
      </c>
      <c r="H13" s="219"/>
      <c r="I13" s="240">
        <v>65</v>
      </c>
      <c r="J13" s="167">
        <v>2744.3819113027598</v>
      </c>
      <c r="K13" s="45">
        <f t="shared" si="8"/>
        <v>42.221260173888609</v>
      </c>
      <c r="L13" s="240">
        <v>361</v>
      </c>
      <c r="M13" s="167">
        <v>8732.5867916118204</v>
      </c>
      <c r="N13" s="45">
        <f t="shared" si="9"/>
        <v>24.189991112498117</v>
      </c>
      <c r="O13" s="44">
        <v>2094.8531116649501</v>
      </c>
      <c r="P13" s="171">
        <f t="shared" si="10"/>
        <v>4.9174955672886149</v>
      </c>
      <c r="Q13" s="219"/>
      <c r="R13" s="144">
        <v>52.8</v>
      </c>
      <c r="S13" s="44">
        <v>3053.54</v>
      </c>
      <c r="T13" s="45">
        <f t="shared" si="11"/>
        <v>57.832196969696973</v>
      </c>
      <c r="U13" s="219"/>
      <c r="V13" s="44">
        <v>215</v>
      </c>
      <c r="W13" s="44">
        <v>2288.5100000000002</v>
      </c>
      <c r="X13" s="45">
        <f t="shared" si="12"/>
        <v>10.644232558139535</v>
      </c>
      <c r="Y13" s="219"/>
      <c r="Z13" s="44">
        <v>12</v>
      </c>
      <c r="AA13" s="44">
        <v>400.73</v>
      </c>
      <c r="AB13" s="171">
        <f t="shared" si="13"/>
        <v>33.394166666666671</v>
      </c>
      <c r="AC13" s="219"/>
      <c r="AD13" s="144">
        <v>812</v>
      </c>
      <c r="AE13" s="44">
        <v>326.66000000000003</v>
      </c>
      <c r="AF13" s="141">
        <f t="shared" si="14"/>
        <v>40.229064039408868</v>
      </c>
      <c r="AG13" s="44">
        <v>1590</v>
      </c>
      <c r="AH13" s="44">
        <v>466.1</v>
      </c>
      <c r="AI13" s="141">
        <f t="shared" si="0"/>
        <v>29.314465408805034</v>
      </c>
      <c r="AJ13" s="44">
        <v>1350</v>
      </c>
      <c r="AK13" s="44">
        <v>452.57</v>
      </c>
      <c r="AL13" s="148">
        <f t="shared" si="1"/>
        <v>33.523703703703703</v>
      </c>
      <c r="AM13" s="219"/>
      <c r="AN13" s="144">
        <v>24.4</v>
      </c>
      <c r="AO13" s="248">
        <v>969.42077666058697</v>
      </c>
      <c r="AP13" s="45">
        <f t="shared" si="15"/>
        <v>39.730359699204385</v>
      </c>
      <c r="AQ13" s="140">
        <v>48.4</v>
      </c>
      <c r="AR13" s="249">
        <v>2132.8564948252301</v>
      </c>
      <c r="AS13" s="171">
        <f t="shared" si="16"/>
        <v>44.067282950934505</v>
      </c>
      <c r="AT13" s="219"/>
      <c r="AU13" s="144">
        <v>20.2</v>
      </c>
      <c r="AV13" s="44">
        <v>586.230521167338</v>
      </c>
      <c r="AW13" s="45">
        <f t="shared" si="2"/>
        <v>29.021312929076139</v>
      </c>
      <c r="AX13" s="44">
        <v>48</v>
      </c>
      <c r="AY13" s="167">
        <v>1676.48152979166</v>
      </c>
      <c r="AZ13" s="171">
        <f t="shared" si="17"/>
        <v>34.926698537326253</v>
      </c>
      <c r="BA13" s="219"/>
      <c r="BB13" s="144">
        <v>5.8</v>
      </c>
      <c r="BC13" s="44">
        <v>266.229061048169</v>
      </c>
      <c r="BD13" s="45">
        <f t="shared" si="3"/>
        <v>45.901562249684311</v>
      </c>
      <c r="BE13" s="44">
        <v>50</v>
      </c>
      <c r="BF13" s="167">
        <v>2201.52</v>
      </c>
      <c r="BG13" s="171">
        <f t="shared" si="18"/>
        <v>44.0304</v>
      </c>
      <c r="BH13" s="219"/>
      <c r="BI13" s="44">
        <v>2009</v>
      </c>
      <c r="BJ13" s="248">
        <v>11057.265492932</v>
      </c>
      <c r="BK13" s="202">
        <f t="shared" si="19"/>
        <v>5.5038653523802887</v>
      </c>
      <c r="BL13" s="219"/>
      <c r="BM13" s="144">
        <v>38</v>
      </c>
      <c r="BN13" s="44">
        <v>443.82</v>
      </c>
      <c r="BO13" s="261">
        <f t="shared" si="20"/>
        <v>11.679473684210526</v>
      </c>
      <c r="BP13" s="144">
        <v>23</v>
      </c>
      <c r="BQ13" s="44">
        <v>294.97000000000003</v>
      </c>
      <c r="BR13" s="171">
        <f t="shared" si="21"/>
        <v>12.824782608695653</v>
      </c>
      <c r="BS13" s="144">
        <v>10</v>
      </c>
      <c r="BT13" s="44">
        <v>127.73</v>
      </c>
      <c r="BU13" s="171">
        <f t="shared" si="22"/>
        <v>12.773</v>
      </c>
      <c r="BV13" s="144">
        <v>34</v>
      </c>
      <c r="BW13" s="44">
        <v>418.66</v>
      </c>
      <c r="BX13" s="171">
        <f t="shared" si="23"/>
        <v>12.313529411764707</v>
      </c>
      <c r="BY13" s="144">
        <v>14</v>
      </c>
      <c r="BZ13" s="44">
        <v>189.33</v>
      </c>
      <c r="CA13" s="171">
        <f t="shared" si="24"/>
        <v>13.523571428571429</v>
      </c>
      <c r="CB13" s="32">
        <v>37</v>
      </c>
      <c r="CC13" s="44">
        <v>400.07</v>
      </c>
      <c r="CD13" s="171">
        <f t="shared" si="25"/>
        <v>10.812702702702703</v>
      </c>
      <c r="CE13" s="219"/>
      <c r="CF13" s="32">
        <v>7844.82</v>
      </c>
      <c r="CG13" s="32">
        <v>3796.19</v>
      </c>
      <c r="CH13" s="208">
        <f t="shared" si="26"/>
        <v>48.391040202324589</v>
      </c>
      <c r="CI13" s="264">
        <v>4</v>
      </c>
      <c r="CJ13" s="265">
        <v>30</v>
      </c>
      <c r="CK13" s="208">
        <f t="shared" si="27"/>
        <v>7.5</v>
      </c>
      <c r="CL13" s="32">
        <v>20.8</v>
      </c>
      <c r="CM13" s="44">
        <v>144.24</v>
      </c>
      <c r="CN13" s="45">
        <f t="shared" si="28"/>
        <v>6.9346153846153848</v>
      </c>
      <c r="CO13" s="44">
        <v>28.75</v>
      </c>
      <c r="CP13" s="171">
        <v>1.8235849056603799</v>
      </c>
      <c r="CQ13" s="219"/>
      <c r="CR13" s="220"/>
      <c r="CS13" s="221"/>
      <c r="CT13" s="268" t="e">
        <f t="shared" si="29"/>
        <v>#DIV/0!</v>
      </c>
      <c r="CU13" s="44"/>
      <c r="CV13" s="179"/>
      <c r="CW13" s="45" t="e">
        <f t="shared" si="30"/>
        <v>#DIV/0!</v>
      </c>
      <c r="CX13" s="44"/>
      <c r="CY13" s="171" t="e">
        <f t="shared" si="4"/>
        <v>#DIV/0!</v>
      </c>
      <c r="CZ13" s="219"/>
      <c r="DA13" s="144">
        <v>18633.599999999999</v>
      </c>
      <c r="DB13" s="44">
        <v>3578.87</v>
      </c>
      <c r="DC13" s="45">
        <f t="shared" si="31"/>
        <v>19.206540872402542</v>
      </c>
      <c r="DD13" s="32">
        <v>2.4</v>
      </c>
      <c r="DE13" s="44">
        <v>44.15</v>
      </c>
      <c r="DF13" s="45">
        <f t="shared" si="5"/>
        <v>18.395833333333332</v>
      </c>
      <c r="DG13" s="32">
        <v>59</v>
      </c>
      <c r="DH13" s="44">
        <v>728.01</v>
      </c>
      <c r="DI13" s="45">
        <f t="shared" si="32"/>
        <v>12.339152542372881</v>
      </c>
      <c r="DJ13" s="44">
        <v>54.13</v>
      </c>
      <c r="DK13" s="171">
        <f t="shared" si="33"/>
        <v>0.88159609120521176</v>
      </c>
      <c r="DL13" s="271"/>
      <c r="DM13" s="144">
        <v>13319.32</v>
      </c>
      <c r="DN13" s="44">
        <v>9090.77</v>
      </c>
      <c r="DO13" s="45">
        <f t="shared" si="34"/>
        <v>68.25250838631402</v>
      </c>
      <c r="DP13" s="32">
        <v>32</v>
      </c>
      <c r="DQ13" s="44">
        <v>951.55</v>
      </c>
      <c r="DR13" s="45">
        <f t="shared" si="35"/>
        <v>29.735937499999999</v>
      </c>
      <c r="DS13" s="44">
        <v>85</v>
      </c>
      <c r="DT13" s="44">
        <v>869.1</v>
      </c>
      <c r="DU13" s="45">
        <f t="shared" si="36"/>
        <v>10.224705882352941</v>
      </c>
      <c r="DV13" s="44">
        <v>76.5</v>
      </c>
      <c r="DW13" s="171">
        <f t="shared" si="37"/>
        <v>0.65384615384615385</v>
      </c>
      <c r="DX13" s="219"/>
      <c r="DZ13" s="144">
        <v>11257.8</v>
      </c>
      <c r="EA13" s="44">
        <v>4383.8900000000003</v>
      </c>
      <c r="EB13" s="45">
        <f t="shared" si="38"/>
        <v>38.940912078736531</v>
      </c>
      <c r="EC13" s="32">
        <v>2.4</v>
      </c>
      <c r="ED13" s="44">
        <v>36</v>
      </c>
      <c r="EE13" s="45">
        <f t="shared" si="39"/>
        <v>15</v>
      </c>
      <c r="EF13" s="44">
        <v>64</v>
      </c>
      <c r="EG13" s="44">
        <v>670.15</v>
      </c>
      <c r="EH13" s="45">
        <f t="shared" si="40"/>
        <v>10.47109375</v>
      </c>
      <c r="EI13" s="44">
        <v>105.97</v>
      </c>
      <c r="EJ13" s="171">
        <f t="shared" si="41"/>
        <v>1.5959337349397589</v>
      </c>
      <c r="EL13" s="144">
        <v>6997.44</v>
      </c>
      <c r="EM13" s="44">
        <v>3786.142357536</v>
      </c>
      <c r="EN13" s="45">
        <f t="shared" si="42"/>
        <v>54.107535863630133</v>
      </c>
      <c r="EO13" s="32">
        <v>16</v>
      </c>
      <c r="EP13" s="44">
        <v>250</v>
      </c>
      <c r="EQ13" s="45">
        <f t="shared" si="43"/>
        <v>15.625</v>
      </c>
      <c r="ER13" s="44"/>
      <c r="ES13" s="44"/>
      <c r="ET13" s="45" t="e">
        <f t="shared" si="44"/>
        <v>#DIV/0!</v>
      </c>
      <c r="EU13" s="44">
        <v>54.195330296127601</v>
      </c>
      <c r="EV13" s="171">
        <f t="shared" si="45"/>
        <v>3.3872081435079751</v>
      </c>
    </row>
    <row r="14" spans="1:152" ht="13.95" customHeight="1">
      <c r="A14" s="12">
        <v>9</v>
      </c>
      <c r="B14" s="144">
        <v>615</v>
      </c>
      <c r="C14" s="167">
        <v>13435.9772356301</v>
      </c>
      <c r="D14" s="45">
        <f t="shared" si="6"/>
        <v>21.847117456309107</v>
      </c>
      <c r="E14" s="44">
        <v>578</v>
      </c>
      <c r="F14" s="44">
        <v>638.80464451005105</v>
      </c>
      <c r="G14" s="171">
        <f t="shared" si="7"/>
        <v>1.1051983469032025</v>
      </c>
      <c r="H14" s="219"/>
      <c r="I14" s="240">
        <v>66</v>
      </c>
      <c r="J14" s="167">
        <v>2713.3315726580699</v>
      </c>
      <c r="K14" s="45">
        <f t="shared" si="8"/>
        <v>41.111084434213183</v>
      </c>
      <c r="L14" s="240">
        <v>362</v>
      </c>
      <c r="M14" s="167">
        <v>8517.6546583851305</v>
      </c>
      <c r="N14" s="45">
        <f t="shared" si="9"/>
        <v>23.529432757969975</v>
      </c>
      <c r="O14" s="44">
        <v>87.220258613340405</v>
      </c>
      <c r="P14" s="171">
        <f t="shared" si="10"/>
        <v>0.2037856509657486</v>
      </c>
      <c r="Q14" s="219"/>
      <c r="R14" s="144">
        <v>52</v>
      </c>
      <c r="S14" s="44">
        <v>2290.7199999999998</v>
      </c>
      <c r="T14" s="45">
        <f t="shared" si="11"/>
        <v>44.052307692307686</v>
      </c>
      <c r="U14" s="219"/>
      <c r="V14" s="44">
        <v>215</v>
      </c>
      <c r="W14" s="44">
        <v>2242.91</v>
      </c>
      <c r="X14" s="45">
        <f t="shared" si="12"/>
        <v>10.432139534883721</v>
      </c>
      <c r="Y14" s="219"/>
      <c r="Z14" s="44">
        <v>12</v>
      </c>
      <c r="AA14" s="44">
        <v>338.84</v>
      </c>
      <c r="AB14" s="171">
        <f t="shared" si="13"/>
        <v>28.236666666666665</v>
      </c>
      <c r="AC14" s="219"/>
      <c r="AD14" s="144">
        <v>812</v>
      </c>
      <c r="AE14" s="44">
        <v>338.21</v>
      </c>
      <c r="AF14" s="141">
        <f t="shared" si="14"/>
        <v>41.651477832512313</v>
      </c>
      <c r="AG14" s="44">
        <v>1590</v>
      </c>
      <c r="AH14" s="44">
        <v>497.42</v>
      </c>
      <c r="AI14" s="141">
        <f t="shared" si="0"/>
        <v>31.28427672955975</v>
      </c>
      <c r="AJ14" s="44">
        <v>1170</v>
      </c>
      <c r="AK14" s="44">
        <v>373.94</v>
      </c>
      <c r="AL14" s="148">
        <f t="shared" si="1"/>
        <v>31.960683760683761</v>
      </c>
      <c r="AM14" s="219"/>
      <c r="AN14" s="144">
        <v>27.8</v>
      </c>
      <c r="AO14" s="248">
        <v>910.12</v>
      </c>
      <c r="AP14" s="45">
        <f t="shared" si="15"/>
        <v>32.738129496402877</v>
      </c>
      <c r="AQ14" s="140">
        <v>49.4</v>
      </c>
      <c r="AR14" s="249">
        <v>2706.2</v>
      </c>
      <c r="AS14" s="171">
        <f t="shared" si="16"/>
        <v>54.781376518218622</v>
      </c>
      <c r="AT14" s="219"/>
      <c r="AU14" s="144">
        <v>28</v>
      </c>
      <c r="AV14" s="44">
        <v>797.02848533404097</v>
      </c>
      <c r="AW14" s="45">
        <f t="shared" si="2"/>
        <v>28.465303047644319</v>
      </c>
      <c r="AX14" s="44">
        <v>44.4</v>
      </c>
      <c r="AY14" s="167">
        <v>1835.0142255861999</v>
      </c>
      <c r="AZ14" s="171">
        <f t="shared" si="17"/>
        <v>41.329149224914417</v>
      </c>
      <c r="BA14" s="219"/>
      <c r="BB14" s="144">
        <v>7</v>
      </c>
      <c r="BC14" s="44">
        <v>316.59584557732097</v>
      </c>
      <c r="BD14" s="45">
        <f t="shared" si="3"/>
        <v>45.227977939617283</v>
      </c>
      <c r="BE14" s="44">
        <v>51.6</v>
      </c>
      <c r="BF14" s="167">
        <v>2357.89</v>
      </c>
      <c r="BG14" s="171">
        <f t="shared" si="18"/>
        <v>45.69554263565891</v>
      </c>
      <c r="BH14" s="219"/>
      <c r="BI14" s="44">
        <v>2000</v>
      </c>
      <c r="BJ14" s="248">
        <v>11865.0969213344</v>
      </c>
      <c r="BK14" s="202">
        <f t="shared" si="19"/>
        <v>5.9325484606672001</v>
      </c>
      <c r="BL14" s="219"/>
      <c r="BM14" s="144">
        <v>37</v>
      </c>
      <c r="BN14" s="44">
        <v>442.82</v>
      </c>
      <c r="BO14" s="261">
        <f t="shared" si="20"/>
        <v>11.968108108108108</v>
      </c>
      <c r="BP14" s="144">
        <v>23</v>
      </c>
      <c r="BQ14" s="44">
        <v>293.85000000000002</v>
      </c>
      <c r="BR14" s="171">
        <f t="shared" si="21"/>
        <v>12.776086956521739</v>
      </c>
      <c r="BS14" s="144">
        <v>4</v>
      </c>
      <c r="BT14" s="44">
        <v>51.51</v>
      </c>
      <c r="BU14" s="171">
        <f t="shared" si="22"/>
        <v>12.8775</v>
      </c>
      <c r="BV14" s="144">
        <v>34</v>
      </c>
      <c r="BW14" s="44">
        <v>396.44</v>
      </c>
      <c r="BX14" s="171">
        <f t="shared" si="23"/>
        <v>11.66</v>
      </c>
      <c r="BY14" s="263">
        <v>14</v>
      </c>
      <c r="BZ14" s="256">
        <v>186.16</v>
      </c>
      <c r="CA14" s="171">
        <f t="shared" si="24"/>
        <v>13.297142857142857</v>
      </c>
      <c r="CB14" s="32">
        <v>37</v>
      </c>
      <c r="CC14" s="44">
        <v>459.46</v>
      </c>
      <c r="CD14" s="171">
        <f t="shared" si="25"/>
        <v>12.417837837837837</v>
      </c>
      <c r="CE14" s="219"/>
      <c r="CF14" s="32">
        <v>5240.7</v>
      </c>
      <c r="CG14" s="32">
        <v>3994.51</v>
      </c>
      <c r="CH14" s="208">
        <f t="shared" si="26"/>
        <v>76.220924685633605</v>
      </c>
      <c r="CI14" s="264">
        <v>3</v>
      </c>
      <c r="CJ14" s="265">
        <v>30</v>
      </c>
      <c r="CK14" s="208">
        <f t="shared" si="27"/>
        <v>10</v>
      </c>
      <c r="CL14" s="32">
        <v>20.8</v>
      </c>
      <c r="CM14" s="44">
        <v>115.94</v>
      </c>
      <c r="CN14" s="45">
        <f t="shared" si="28"/>
        <v>5.5740384615384615</v>
      </c>
      <c r="CO14" s="44">
        <v>28.88</v>
      </c>
      <c r="CP14" s="171">
        <v>1.0885714285714301</v>
      </c>
      <c r="CQ14" s="219"/>
      <c r="CR14" s="220"/>
      <c r="CS14" s="221"/>
      <c r="CT14" s="268" t="e">
        <f t="shared" si="29"/>
        <v>#DIV/0!</v>
      </c>
      <c r="CU14" s="44"/>
      <c r="CV14" s="179"/>
      <c r="CW14" s="45" t="e">
        <f t="shared" si="30"/>
        <v>#DIV/0!</v>
      </c>
      <c r="CX14" s="44"/>
      <c r="CY14" s="171" t="e">
        <f t="shared" si="4"/>
        <v>#DIV/0!</v>
      </c>
      <c r="CZ14" s="219"/>
      <c r="DA14" s="144">
        <v>18633.599999999999</v>
      </c>
      <c r="DB14" s="44">
        <v>7384.8</v>
      </c>
      <c r="DC14" s="45">
        <f t="shared" si="31"/>
        <v>39.631633178773832</v>
      </c>
      <c r="DD14" s="32">
        <v>2.4</v>
      </c>
      <c r="DE14" s="44">
        <v>38.15</v>
      </c>
      <c r="DF14" s="45">
        <f t="shared" si="5"/>
        <v>15.895833333333334</v>
      </c>
      <c r="DG14" s="32">
        <v>59</v>
      </c>
      <c r="DH14" s="44">
        <v>713.12</v>
      </c>
      <c r="DI14" s="45">
        <f t="shared" si="32"/>
        <v>12.08677966101695</v>
      </c>
      <c r="DJ14" s="44">
        <v>84.25</v>
      </c>
      <c r="DK14" s="171">
        <f t="shared" si="33"/>
        <v>1.3721498371335505</v>
      </c>
      <c r="DL14" s="271"/>
      <c r="DM14" s="144">
        <v>14829.24</v>
      </c>
      <c r="DN14" s="44">
        <v>9626.11</v>
      </c>
      <c r="DO14" s="45">
        <f t="shared" si="34"/>
        <v>64.913036676188398</v>
      </c>
      <c r="DP14" s="32">
        <v>32</v>
      </c>
      <c r="DQ14" s="44">
        <v>1049</v>
      </c>
      <c r="DR14" s="45">
        <f t="shared" si="35"/>
        <v>32.78125</v>
      </c>
      <c r="DS14" s="44">
        <v>87</v>
      </c>
      <c r="DT14" s="44">
        <v>799.27</v>
      </c>
      <c r="DU14" s="45">
        <f t="shared" si="36"/>
        <v>9.1870114942528733</v>
      </c>
      <c r="DV14" s="44">
        <v>78.03</v>
      </c>
      <c r="DW14" s="171">
        <f t="shared" si="37"/>
        <v>0.65571428571428569</v>
      </c>
      <c r="DX14" s="219"/>
      <c r="DZ14" s="144">
        <v>11257.8</v>
      </c>
      <c r="EA14" s="44">
        <v>4626.01</v>
      </c>
      <c r="EB14" s="45">
        <f t="shared" si="38"/>
        <v>41.091598713780677</v>
      </c>
      <c r="EC14" s="32">
        <v>2</v>
      </c>
      <c r="ED14" s="44">
        <v>30</v>
      </c>
      <c r="EE14" s="45">
        <f t="shared" si="39"/>
        <v>15</v>
      </c>
      <c r="EF14" s="44">
        <v>64</v>
      </c>
      <c r="EG14" s="44">
        <v>677.27</v>
      </c>
      <c r="EH14" s="45">
        <f t="shared" si="40"/>
        <v>10.58234375</v>
      </c>
      <c r="EI14" s="44">
        <v>105.97</v>
      </c>
      <c r="EJ14" s="171">
        <f t="shared" si="41"/>
        <v>1.6056060606060605</v>
      </c>
      <c r="EL14" s="144">
        <v>6997.44</v>
      </c>
      <c r="EM14" s="44">
        <v>4589.8726599097299</v>
      </c>
      <c r="EN14" s="45">
        <f t="shared" si="42"/>
        <v>65.593597943101059</v>
      </c>
      <c r="EO14" s="32">
        <v>16</v>
      </c>
      <c r="EP14" s="44">
        <v>260</v>
      </c>
      <c r="EQ14" s="45">
        <f t="shared" si="43"/>
        <v>16.25</v>
      </c>
      <c r="ER14" s="44"/>
      <c r="ES14" s="44"/>
      <c r="ET14" s="45" t="e">
        <f t="shared" si="44"/>
        <v>#DIV/0!</v>
      </c>
      <c r="EU14" s="44">
        <v>57.780330296127602</v>
      </c>
      <c r="EV14" s="171">
        <f t="shared" si="45"/>
        <v>3.6112706435079751</v>
      </c>
    </row>
    <row r="15" spans="1:152" ht="13.95" customHeight="1">
      <c r="A15" s="12">
        <v>10</v>
      </c>
      <c r="B15" s="144">
        <v>616</v>
      </c>
      <c r="C15" s="167">
        <v>13494.819412754499</v>
      </c>
      <c r="D15" s="45">
        <f t="shared" si="6"/>
        <v>21.907174371354706</v>
      </c>
      <c r="E15" s="44">
        <v>579</v>
      </c>
      <c r="F15" s="44">
        <v>1602.8840612638201</v>
      </c>
      <c r="G15" s="171">
        <f t="shared" si="7"/>
        <v>2.7683662543416583</v>
      </c>
      <c r="H15" s="219"/>
      <c r="I15" s="240">
        <v>66</v>
      </c>
      <c r="J15" s="167">
        <v>2830.08984160313</v>
      </c>
      <c r="K15" s="45">
        <f t="shared" si="8"/>
        <v>42.88014911519894</v>
      </c>
      <c r="L15" s="240">
        <v>360</v>
      </c>
      <c r="M15" s="167">
        <v>8742.2507317085201</v>
      </c>
      <c r="N15" s="45">
        <f t="shared" si="9"/>
        <v>24.284029810301444</v>
      </c>
      <c r="O15" s="44">
        <v>176.469951226978</v>
      </c>
      <c r="P15" s="171">
        <f t="shared" si="10"/>
        <v>0.41424871180041783</v>
      </c>
      <c r="Q15" s="219"/>
      <c r="R15" s="144">
        <v>52.2</v>
      </c>
      <c r="S15" s="44">
        <v>2633.29</v>
      </c>
      <c r="T15" s="45">
        <f t="shared" si="11"/>
        <v>50.446168582375478</v>
      </c>
      <c r="U15" s="219"/>
      <c r="V15" s="44">
        <v>215</v>
      </c>
      <c r="W15" s="44">
        <v>2333.86</v>
      </c>
      <c r="X15" s="45">
        <f t="shared" si="12"/>
        <v>10.855162790697674</v>
      </c>
      <c r="Y15" s="219"/>
      <c r="Z15" s="44">
        <v>12</v>
      </c>
      <c r="AA15" s="44">
        <v>347.73</v>
      </c>
      <c r="AB15" s="171">
        <f t="shared" si="13"/>
        <v>28.977500000000003</v>
      </c>
      <c r="AC15" s="219"/>
      <c r="AD15" s="144">
        <v>812</v>
      </c>
      <c r="AE15" s="44">
        <v>337.35</v>
      </c>
      <c r="AF15" s="141">
        <f t="shared" si="14"/>
        <v>41.545566502463053</v>
      </c>
      <c r="AG15" s="44">
        <v>1484</v>
      </c>
      <c r="AH15" s="44">
        <v>471.2</v>
      </c>
      <c r="AI15" s="141">
        <f t="shared" si="0"/>
        <v>31.752021563342321</v>
      </c>
      <c r="AJ15" s="44">
        <v>1170</v>
      </c>
      <c r="AK15" s="44">
        <v>396.63</v>
      </c>
      <c r="AL15" s="148">
        <f t="shared" si="1"/>
        <v>33.900000000000006</v>
      </c>
      <c r="AM15" s="219"/>
      <c r="AN15" s="144">
        <v>23.4</v>
      </c>
      <c r="AO15" s="248">
        <v>1027.5899999999999</v>
      </c>
      <c r="AP15" s="45">
        <f t="shared" si="15"/>
        <v>43.914102564102564</v>
      </c>
      <c r="AQ15" s="140">
        <v>49.6</v>
      </c>
      <c r="AR15" s="249">
        <v>2598.0300000000002</v>
      </c>
      <c r="AS15" s="171">
        <f t="shared" si="16"/>
        <v>52.379637096774196</v>
      </c>
      <c r="AT15" s="219"/>
      <c r="AU15" s="144">
        <v>33.799999999999997</v>
      </c>
      <c r="AV15" s="44">
        <v>721.59455530674404</v>
      </c>
      <c r="AW15" s="45">
        <f t="shared" si="2"/>
        <v>21.348951340436216</v>
      </c>
      <c r="AX15" s="44">
        <v>43.6</v>
      </c>
      <c r="AY15" s="167">
        <v>1727.61686552997</v>
      </c>
      <c r="AZ15" s="171">
        <f t="shared" si="17"/>
        <v>39.624240035091056</v>
      </c>
      <c r="BA15" s="219"/>
      <c r="BB15" s="144">
        <v>7</v>
      </c>
      <c r="BC15" s="44">
        <v>214.836923799793</v>
      </c>
      <c r="BD15" s="45">
        <f t="shared" si="3"/>
        <v>30.690989114256144</v>
      </c>
      <c r="BE15" s="44">
        <v>51.6</v>
      </c>
      <c r="BF15" s="167">
        <v>2325.4299999999998</v>
      </c>
      <c r="BG15" s="171">
        <f t="shared" si="18"/>
        <v>45.066472868217048</v>
      </c>
      <c r="BH15" s="219"/>
      <c r="BI15" s="44">
        <v>2017</v>
      </c>
      <c r="BJ15" s="248">
        <v>13399.2562943383</v>
      </c>
      <c r="BK15" s="202">
        <f t="shared" si="19"/>
        <v>6.6431612763204262</v>
      </c>
      <c r="BL15" s="219"/>
      <c r="BM15" s="144">
        <v>37</v>
      </c>
      <c r="BN15" s="44">
        <v>425.6</v>
      </c>
      <c r="BO15" s="261">
        <f t="shared" si="20"/>
        <v>11.502702702702702</v>
      </c>
      <c r="BP15" s="144">
        <v>28</v>
      </c>
      <c r="BQ15" s="44">
        <v>357.19</v>
      </c>
      <c r="BR15" s="171">
        <f t="shared" si="21"/>
        <v>12.756785714285714</v>
      </c>
      <c r="BS15" s="144">
        <v>0</v>
      </c>
      <c r="BT15" s="44">
        <v>0</v>
      </c>
      <c r="BU15" s="171" t="e">
        <f t="shared" si="22"/>
        <v>#DIV/0!</v>
      </c>
      <c r="BV15" s="144">
        <v>34</v>
      </c>
      <c r="BW15" s="44">
        <v>447.04</v>
      </c>
      <c r="BX15" s="171">
        <f t="shared" si="23"/>
        <v>13.148235294117647</v>
      </c>
      <c r="BY15" s="263">
        <v>14</v>
      </c>
      <c r="BZ15" s="256">
        <v>179.96</v>
      </c>
      <c r="CA15" s="171">
        <f t="shared" si="24"/>
        <v>12.854285714285714</v>
      </c>
      <c r="CB15" s="32">
        <v>37</v>
      </c>
      <c r="CC15" s="44">
        <v>446.76299999999998</v>
      </c>
      <c r="CD15" s="171">
        <f t="shared" si="25"/>
        <v>12.074675675675675</v>
      </c>
      <c r="CE15" s="219"/>
      <c r="CF15" s="32"/>
      <c r="CG15" s="32"/>
      <c r="CH15" s="208" t="e">
        <f t="shared" si="26"/>
        <v>#DIV/0!</v>
      </c>
      <c r="CI15" s="264"/>
      <c r="CJ15" s="265"/>
      <c r="CK15" s="208" t="e">
        <f t="shared" si="27"/>
        <v>#DIV/0!</v>
      </c>
      <c r="CL15" s="32"/>
      <c r="CM15" s="44"/>
      <c r="CN15" s="45" t="e">
        <f t="shared" si="28"/>
        <v>#DIV/0!</v>
      </c>
      <c r="CO15" s="44"/>
      <c r="CP15" s="171">
        <v>1.5129999999999999</v>
      </c>
      <c r="CQ15" s="219"/>
      <c r="CR15" s="220"/>
      <c r="CS15" s="221"/>
      <c r="CT15" s="268" t="e">
        <f t="shared" si="29"/>
        <v>#DIV/0!</v>
      </c>
      <c r="CU15" s="44"/>
      <c r="CV15" s="179"/>
      <c r="CW15" s="45" t="e">
        <f t="shared" si="30"/>
        <v>#DIV/0!</v>
      </c>
      <c r="CX15" s="44"/>
      <c r="CY15" s="171" t="e">
        <f t="shared" si="4"/>
        <v>#DIV/0!</v>
      </c>
      <c r="CZ15" s="219"/>
      <c r="DA15" s="144">
        <v>18633.599999999999</v>
      </c>
      <c r="DB15" s="44">
        <v>6835.56</v>
      </c>
      <c r="DC15" s="45">
        <f t="shared" si="31"/>
        <v>36.684054611025253</v>
      </c>
      <c r="DD15" s="32">
        <v>2.4</v>
      </c>
      <c r="DE15" s="44">
        <v>24.15</v>
      </c>
      <c r="DF15" s="45">
        <f t="shared" si="5"/>
        <v>10.0625</v>
      </c>
      <c r="DG15" s="32">
        <v>60</v>
      </c>
      <c r="DH15" s="44">
        <v>577.77</v>
      </c>
      <c r="DI15" s="45">
        <f t="shared" si="32"/>
        <v>9.6295000000000002</v>
      </c>
      <c r="DJ15" s="44">
        <v>198.95</v>
      </c>
      <c r="DK15" s="171">
        <f t="shared" si="33"/>
        <v>3.1883012820512819</v>
      </c>
      <c r="DL15" s="271"/>
      <c r="DM15" s="144">
        <v>14906.88</v>
      </c>
      <c r="DN15" s="44">
        <v>7025.38</v>
      </c>
      <c r="DO15" s="45">
        <f t="shared" si="34"/>
        <v>47.128440022325265</v>
      </c>
      <c r="DP15" s="32">
        <v>32</v>
      </c>
      <c r="DQ15" s="44">
        <v>715.91</v>
      </c>
      <c r="DR15" s="45">
        <f t="shared" si="35"/>
        <v>22.372187499999999</v>
      </c>
      <c r="DS15" s="44">
        <v>87</v>
      </c>
      <c r="DT15" s="44">
        <v>931.08</v>
      </c>
      <c r="DU15" s="45">
        <f t="shared" si="36"/>
        <v>10.702068965517242</v>
      </c>
      <c r="DV15" s="44">
        <v>76.5</v>
      </c>
      <c r="DW15" s="171">
        <f t="shared" si="37"/>
        <v>0.6428571428571429</v>
      </c>
      <c r="DX15" s="219"/>
      <c r="DZ15" s="144">
        <v>11257.8</v>
      </c>
      <c r="EA15" s="44">
        <v>4451.96</v>
      </c>
      <c r="EB15" s="45">
        <f t="shared" si="38"/>
        <v>39.545559523175044</v>
      </c>
      <c r="EC15" s="32">
        <v>2</v>
      </c>
      <c r="ED15" s="44">
        <v>30</v>
      </c>
      <c r="EE15" s="45">
        <f t="shared" si="39"/>
        <v>15</v>
      </c>
      <c r="EF15" s="44">
        <v>65</v>
      </c>
      <c r="EG15" s="44">
        <v>647.20000000000005</v>
      </c>
      <c r="EH15" s="45">
        <f t="shared" si="40"/>
        <v>9.9569230769230774</v>
      </c>
      <c r="EI15" s="44">
        <v>105.97</v>
      </c>
      <c r="EJ15" s="171">
        <f t="shared" si="41"/>
        <v>1.5816417910447762</v>
      </c>
      <c r="EL15" s="144">
        <v>6997.44</v>
      </c>
      <c r="EM15" s="44">
        <v>2739.7595667113301</v>
      </c>
      <c r="EN15" s="45">
        <f t="shared" si="42"/>
        <v>39.153741464183042</v>
      </c>
      <c r="EO15" s="32">
        <v>16</v>
      </c>
      <c r="EP15" s="44">
        <v>259</v>
      </c>
      <c r="EQ15" s="45">
        <f t="shared" si="43"/>
        <v>16.1875</v>
      </c>
      <c r="ER15" s="44"/>
      <c r="ES15" s="44"/>
      <c r="ET15" s="45" t="e">
        <f t="shared" si="44"/>
        <v>#DIV/0!</v>
      </c>
      <c r="EU15" s="44">
        <v>56.632830296127601</v>
      </c>
      <c r="EV15" s="171">
        <f t="shared" si="45"/>
        <v>3.5395518935079751</v>
      </c>
    </row>
    <row r="16" spans="1:152" ht="13.95" customHeight="1">
      <c r="A16" s="12">
        <v>11</v>
      </c>
      <c r="B16" s="144">
        <v>610</v>
      </c>
      <c r="C16" s="167">
        <v>13481.332976486599</v>
      </c>
      <c r="D16" s="45">
        <f t="shared" si="6"/>
        <v>22.100545863092787</v>
      </c>
      <c r="E16" s="44">
        <v>573</v>
      </c>
      <c r="F16" s="44">
        <v>3977.36</v>
      </c>
      <c r="G16" s="171">
        <f t="shared" si="7"/>
        <v>6.94129144851658</v>
      </c>
      <c r="H16" s="219"/>
      <c r="I16" s="240">
        <v>66</v>
      </c>
      <c r="J16" s="167">
        <v>2717.4665811579298</v>
      </c>
      <c r="K16" s="45">
        <f t="shared" si="8"/>
        <v>41.173736078150455</v>
      </c>
      <c r="L16" s="240">
        <v>359</v>
      </c>
      <c r="M16" s="167">
        <v>8741.2294876768901</v>
      </c>
      <c r="N16" s="45">
        <f t="shared" si="9"/>
        <v>24.348828656481587</v>
      </c>
      <c r="O16" s="44">
        <v>210.34741306873201</v>
      </c>
      <c r="P16" s="171">
        <f t="shared" si="10"/>
        <v>0.49493508957348709</v>
      </c>
      <c r="Q16" s="219"/>
      <c r="R16" s="144">
        <v>52.4</v>
      </c>
      <c r="S16" s="44">
        <v>2408.06</v>
      </c>
      <c r="T16" s="45">
        <f t="shared" si="11"/>
        <v>45.95534351145038</v>
      </c>
      <c r="U16" s="219"/>
      <c r="V16" s="44">
        <v>215</v>
      </c>
      <c r="W16" s="44">
        <v>2323.14</v>
      </c>
      <c r="X16" s="45">
        <f t="shared" si="12"/>
        <v>10.805302325581394</v>
      </c>
      <c r="Y16" s="219"/>
      <c r="Z16" s="44">
        <v>12</v>
      </c>
      <c r="AA16" s="44">
        <v>355.16</v>
      </c>
      <c r="AB16" s="171">
        <f t="shared" si="13"/>
        <v>29.596666666666668</v>
      </c>
      <c r="AC16" s="219"/>
      <c r="AD16" s="144">
        <v>812</v>
      </c>
      <c r="AE16" s="44">
        <v>380.24</v>
      </c>
      <c r="AF16" s="141">
        <f t="shared" si="14"/>
        <v>46.827586206896555</v>
      </c>
      <c r="AG16" s="44">
        <v>1484</v>
      </c>
      <c r="AH16" s="44">
        <v>491.24</v>
      </c>
      <c r="AI16" s="141">
        <f t="shared" si="0"/>
        <v>33.102425876010784</v>
      </c>
      <c r="AJ16" s="44">
        <v>1260</v>
      </c>
      <c r="AK16" s="44">
        <v>403.2</v>
      </c>
      <c r="AL16" s="148">
        <f t="shared" si="1"/>
        <v>32</v>
      </c>
      <c r="AM16" s="219"/>
      <c r="AN16" s="144">
        <v>23.6</v>
      </c>
      <c r="AO16" s="248">
        <v>1119</v>
      </c>
      <c r="AP16" s="45">
        <f t="shared" si="15"/>
        <v>47.415254237288131</v>
      </c>
      <c r="AQ16" s="140">
        <v>47</v>
      </c>
      <c r="AR16" s="249">
        <v>1759.79</v>
      </c>
      <c r="AS16" s="171">
        <f t="shared" si="16"/>
        <v>37.442340425531917</v>
      </c>
      <c r="AT16" s="219"/>
      <c r="AU16" s="144">
        <v>24</v>
      </c>
      <c r="AV16" s="32">
        <v>993.55164842717204</v>
      </c>
      <c r="AW16" s="45">
        <f t="shared" si="2"/>
        <v>41.397985351132171</v>
      </c>
      <c r="AX16" s="32">
        <v>43.6</v>
      </c>
      <c r="AY16" s="253">
        <v>1814.18773198197</v>
      </c>
      <c r="AZ16" s="171">
        <f t="shared" si="17"/>
        <v>41.609810366558946</v>
      </c>
      <c r="BA16" s="219"/>
      <c r="BB16" s="144">
        <v>7</v>
      </c>
      <c r="BC16" s="167">
        <v>265.36861872344502</v>
      </c>
      <c r="BD16" s="45">
        <f t="shared" si="3"/>
        <v>37.909802674777858</v>
      </c>
      <c r="BE16" s="44">
        <v>53</v>
      </c>
      <c r="BF16" s="167">
        <v>2367.69</v>
      </c>
      <c r="BG16" s="171">
        <f t="shared" si="18"/>
        <v>44.673396226415093</v>
      </c>
      <c r="BH16" s="219"/>
      <c r="BI16" s="44">
        <v>2028</v>
      </c>
      <c r="BJ16" s="248">
        <v>12050.3154794374</v>
      </c>
      <c r="BK16" s="202">
        <f t="shared" si="19"/>
        <v>5.9419701575135111</v>
      </c>
      <c r="BL16" s="219"/>
      <c r="BM16" s="144">
        <v>37</v>
      </c>
      <c r="BN16" s="44">
        <v>442.23</v>
      </c>
      <c r="BO16" s="261">
        <f t="shared" si="20"/>
        <v>11.952162162162162</v>
      </c>
      <c r="BP16" s="144">
        <v>28</v>
      </c>
      <c r="BQ16" s="44">
        <v>379.24</v>
      </c>
      <c r="BR16" s="171">
        <f t="shared" si="21"/>
        <v>13.544285714285715</v>
      </c>
      <c r="BS16" s="144">
        <v>0</v>
      </c>
      <c r="BT16" s="44">
        <v>0</v>
      </c>
      <c r="BU16" s="171" t="e">
        <f t="shared" si="22"/>
        <v>#DIV/0!</v>
      </c>
      <c r="BV16" s="144">
        <v>37</v>
      </c>
      <c r="BW16" s="44">
        <v>482.72</v>
      </c>
      <c r="BX16" s="171">
        <f t="shared" si="23"/>
        <v>13.046486486486486</v>
      </c>
      <c r="BY16" s="263">
        <v>10</v>
      </c>
      <c r="BZ16" s="256">
        <v>126.94</v>
      </c>
      <c r="CA16" s="171">
        <f t="shared" si="24"/>
        <v>12.693999999999999</v>
      </c>
      <c r="CB16" s="32">
        <v>33</v>
      </c>
      <c r="CC16" s="44">
        <v>369.25</v>
      </c>
      <c r="CD16" s="171">
        <f t="shared" si="25"/>
        <v>11.189393939393939</v>
      </c>
      <c r="CE16" s="219"/>
      <c r="CF16" s="32"/>
      <c r="CG16" s="32"/>
      <c r="CH16" s="208" t="e">
        <f t="shared" si="26"/>
        <v>#DIV/0!</v>
      </c>
      <c r="CI16" s="264"/>
      <c r="CJ16" s="265"/>
      <c r="CK16" s="208" t="e">
        <f t="shared" si="27"/>
        <v>#DIV/0!</v>
      </c>
      <c r="CL16" s="32"/>
      <c r="CM16" s="44"/>
      <c r="CN16" s="45" t="e">
        <f t="shared" si="28"/>
        <v>#DIV/0!</v>
      </c>
      <c r="CO16" s="44"/>
      <c r="CP16" s="171">
        <v>1.4273584905660399</v>
      </c>
      <c r="CQ16" s="219"/>
      <c r="CR16" s="220"/>
      <c r="CS16" s="221"/>
      <c r="CT16" s="268" t="e">
        <f t="shared" si="29"/>
        <v>#DIV/0!</v>
      </c>
      <c r="CU16" s="44"/>
      <c r="CV16" s="179"/>
      <c r="CW16" s="45" t="e">
        <f t="shared" si="30"/>
        <v>#DIV/0!</v>
      </c>
      <c r="CX16" s="44"/>
      <c r="CY16" s="171" t="e">
        <f t="shared" si="4"/>
        <v>#DIV/0!</v>
      </c>
      <c r="CZ16" s="219"/>
      <c r="DA16" s="144">
        <v>18633.599999999999</v>
      </c>
      <c r="DB16" s="44">
        <v>3336.59</v>
      </c>
      <c r="DC16" s="45">
        <f t="shared" si="31"/>
        <v>17.906309033144431</v>
      </c>
      <c r="DD16" s="32">
        <v>2.4</v>
      </c>
      <c r="DE16" s="44">
        <v>36.200000000000003</v>
      </c>
      <c r="DF16" s="45">
        <f t="shared" si="5"/>
        <v>15.083333333333336</v>
      </c>
      <c r="DG16" s="32">
        <v>62</v>
      </c>
      <c r="DH16" s="44">
        <v>673.11</v>
      </c>
      <c r="DI16" s="45">
        <f t="shared" si="32"/>
        <v>10.856612903225807</v>
      </c>
      <c r="DJ16" s="44">
        <v>65.540000000000006</v>
      </c>
      <c r="DK16" s="171">
        <f t="shared" si="33"/>
        <v>1.0177018633540373</v>
      </c>
      <c r="DL16" s="271"/>
      <c r="DM16" s="144">
        <v>13587</v>
      </c>
      <c r="DN16" s="44">
        <v>7959.43</v>
      </c>
      <c r="DO16" s="45">
        <f t="shared" si="34"/>
        <v>58.581217340104516</v>
      </c>
      <c r="DP16" s="32">
        <v>32</v>
      </c>
      <c r="DQ16" s="44">
        <v>932</v>
      </c>
      <c r="DR16" s="45">
        <f t="shared" si="35"/>
        <v>29.125</v>
      </c>
      <c r="DS16" s="44">
        <v>87</v>
      </c>
      <c r="DT16" s="44">
        <v>974.33</v>
      </c>
      <c r="DU16" s="45">
        <f t="shared" si="36"/>
        <v>11.199195402298852</v>
      </c>
      <c r="DV16" s="44">
        <v>111.01</v>
      </c>
      <c r="DW16" s="171">
        <f t="shared" si="37"/>
        <v>0.93285714285714294</v>
      </c>
      <c r="DX16" s="219"/>
      <c r="DZ16" s="144">
        <v>11257.8</v>
      </c>
      <c r="EA16" s="44">
        <v>3177.71</v>
      </c>
      <c r="EB16" s="45">
        <f t="shared" si="38"/>
        <v>28.226740570981899</v>
      </c>
      <c r="EC16" s="32">
        <v>2</v>
      </c>
      <c r="ED16" s="44">
        <v>30</v>
      </c>
      <c r="EE16" s="45">
        <f t="shared" si="39"/>
        <v>15</v>
      </c>
      <c r="EF16" s="44">
        <v>65</v>
      </c>
      <c r="EG16" s="44">
        <v>653.29</v>
      </c>
      <c r="EH16" s="45">
        <f t="shared" si="40"/>
        <v>10.050615384615384</v>
      </c>
      <c r="EI16" s="44">
        <v>105.97</v>
      </c>
      <c r="EJ16" s="171">
        <f t="shared" si="41"/>
        <v>1.5816417910447762</v>
      </c>
      <c r="EL16" s="144"/>
      <c r="EM16" s="44"/>
      <c r="EN16" s="45" t="e">
        <f t="shared" si="42"/>
        <v>#DIV/0!</v>
      </c>
      <c r="EO16" s="32"/>
      <c r="EP16" s="44"/>
      <c r="EQ16" s="45" t="e">
        <f t="shared" si="43"/>
        <v>#DIV/0!</v>
      </c>
      <c r="ER16" s="44"/>
      <c r="ES16" s="44"/>
      <c r="ET16" s="45" t="e">
        <f t="shared" si="44"/>
        <v>#DIV/0!</v>
      </c>
      <c r="EU16" s="44"/>
      <c r="EV16" s="171" t="e">
        <f t="shared" si="45"/>
        <v>#DIV/0!</v>
      </c>
    </row>
    <row r="17" spans="1:152" ht="13.95" customHeight="1">
      <c r="A17" s="12">
        <v>12</v>
      </c>
      <c r="B17" s="144">
        <v>610</v>
      </c>
      <c r="C17" s="167">
        <v>13107.364091817601</v>
      </c>
      <c r="D17" s="45">
        <f t="shared" si="6"/>
        <v>21.487482117733773</v>
      </c>
      <c r="E17" s="44">
        <v>573</v>
      </c>
      <c r="F17" s="44">
        <v>1089.0323906419001</v>
      </c>
      <c r="G17" s="171">
        <f t="shared" si="7"/>
        <v>1.9005800883802793</v>
      </c>
      <c r="H17" s="219"/>
      <c r="I17" s="144">
        <v>65</v>
      </c>
      <c r="J17" s="167">
        <v>2811.2074225911701</v>
      </c>
      <c r="K17" s="45">
        <f t="shared" si="8"/>
        <v>43.24934496294108</v>
      </c>
      <c r="L17" s="240">
        <v>359</v>
      </c>
      <c r="M17" s="167">
        <v>8838.4360117416509</v>
      </c>
      <c r="N17" s="45">
        <f t="shared" si="9"/>
        <v>24.619598918500419</v>
      </c>
      <c r="O17" s="44">
        <v>107.59159560809501</v>
      </c>
      <c r="P17" s="171">
        <f t="shared" si="10"/>
        <v>0.25375376322663917</v>
      </c>
      <c r="Q17" s="219"/>
      <c r="R17" s="144">
        <v>51.6</v>
      </c>
      <c r="S17" s="44">
        <v>3023.44</v>
      </c>
      <c r="T17" s="45">
        <f t="shared" si="11"/>
        <v>58.5937984496124</v>
      </c>
      <c r="U17" s="219"/>
      <c r="V17" s="44">
        <v>215</v>
      </c>
      <c r="W17" s="44">
        <v>2341.4499999999998</v>
      </c>
      <c r="X17" s="45">
        <f t="shared" si="12"/>
        <v>10.890465116279069</v>
      </c>
      <c r="Y17" s="219"/>
      <c r="Z17" s="44">
        <v>12</v>
      </c>
      <c r="AA17" s="44">
        <v>343.89</v>
      </c>
      <c r="AB17" s="171">
        <f t="shared" si="13"/>
        <v>28.657499999999999</v>
      </c>
      <c r="AC17" s="219"/>
      <c r="AD17" s="144">
        <v>870</v>
      </c>
      <c r="AE17" s="44">
        <v>402.03</v>
      </c>
      <c r="AF17" s="141">
        <f t="shared" si="14"/>
        <v>46.210344827586205</v>
      </c>
      <c r="AG17" s="44">
        <v>1484</v>
      </c>
      <c r="AH17" s="44">
        <v>473.92</v>
      </c>
      <c r="AI17" s="141">
        <f t="shared" si="0"/>
        <v>31.935309973045822</v>
      </c>
      <c r="AJ17" s="44">
        <v>1260</v>
      </c>
      <c r="AK17" s="44">
        <v>409.03</v>
      </c>
      <c r="AL17" s="148">
        <f t="shared" si="1"/>
        <v>32.462698412698408</v>
      </c>
      <c r="AM17" s="219"/>
      <c r="AN17" s="144">
        <v>30.6</v>
      </c>
      <c r="AO17" s="248">
        <v>1034.1099999999999</v>
      </c>
      <c r="AP17" s="45">
        <f t="shared" si="15"/>
        <v>33.794444444444437</v>
      </c>
      <c r="AQ17" s="140">
        <v>48.6</v>
      </c>
      <c r="AR17" s="249">
        <v>1829.98</v>
      </c>
      <c r="AS17" s="171">
        <f t="shared" si="16"/>
        <v>37.653909465020575</v>
      </c>
      <c r="AT17" s="219"/>
      <c r="AU17" s="144">
        <v>19.2</v>
      </c>
      <c r="AV17" s="32">
        <v>701.94657542470497</v>
      </c>
      <c r="AW17" s="45">
        <f t="shared" si="2"/>
        <v>36.559717470036716</v>
      </c>
      <c r="AX17" s="32">
        <v>42.4</v>
      </c>
      <c r="AY17" s="253">
        <v>1759.2301747577101</v>
      </c>
      <c r="AZ17" s="171">
        <f t="shared" si="17"/>
        <v>41.491277706549766</v>
      </c>
      <c r="BA17" s="219"/>
      <c r="BB17" s="144">
        <v>7.8</v>
      </c>
      <c r="BC17" s="167">
        <v>327.75077169532301</v>
      </c>
      <c r="BD17" s="45">
        <f t="shared" si="3"/>
        <v>42.019329704528595</v>
      </c>
      <c r="BE17" s="44">
        <v>53.8</v>
      </c>
      <c r="BF17" s="167">
        <v>2471.9499999999998</v>
      </c>
      <c r="BG17" s="171">
        <f t="shared" si="18"/>
        <v>45.947026022304833</v>
      </c>
      <c r="BH17" s="219"/>
      <c r="BI17" s="44">
        <v>2028</v>
      </c>
      <c r="BJ17" s="248">
        <v>13160.569776477199</v>
      </c>
      <c r="BK17" s="202">
        <f t="shared" si="19"/>
        <v>6.4894328286376721</v>
      </c>
      <c r="BL17" s="219"/>
      <c r="BM17" s="144">
        <v>37</v>
      </c>
      <c r="BN17" s="44">
        <v>462.84</v>
      </c>
      <c r="BO17" s="261">
        <f t="shared" si="20"/>
        <v>12.509189189189188</v>
      </c>
      <c r="BP17" s="144">
        <v>28</v>
      </c>
      <c r="BQ17" s="44">
        <v>367.6</v>
      </c>
      <c r="BR17" s="171">
        <f t="shared" si="21"/>
        <v>13.12857142857143</v>
      </c>
      <c r="BS17" s="144">
        <v>3</v>
      </c>
      <c r="BT17" s="44">
        <v>43.68</v>
      </c>
      <c r="BU17" s="171">
        <f t="shared" si="22"/>
        <v>14.56</v>
      </c>
      <c r="BV17" s="144">
        <v>37</v>
      </c>
      <c r="BW17" s="44">
        <v>453.76</v>
      </c>
      <c r="BX17" s="171">
        <f t="shared" si="23"/>
        <v>12.263783783783783</v>
      </c>
      <c r="BY17" s="263">
        <v>10</v>
      </c>
      <c r="BZ17" s="256">
        <v>129.76</v>
      </c>
      <c r="CA17" s="171">
        <f t="shared" si="24"/>
        <v>12.975999999999999</v>
      </c>
      <c r="CB17" s="32">
        <v>35</v>
      </c>
      <c r="CC17" s="44">
        <v>410.51</v>
      </c>
      <c r="CD17" s="171">
        <f t="shared" si="25"/>
        <v>11.728857142857143</v>
      </c>
      <c r="CE17" s="219"/>
      <c r="CF17" s="32"/>
      <c r="CG17" s="32"/>
      <c r="CH17" s="208" t="e">
        <f t="shared" si="26"/>
        <v>#DIV/0!</v>
      </c>
      <c r="CI17" s="264"/>
      <c r="CJ17" s="265"/>
      <c r="CK17" s="208"/>
      <c r="CL17" s="32"/>
      <c r="CM17" s="44"/>
      <c r="CN17" s="45" t="e">
        <f t="shared" si="28"/>
        <v>#DIV/0!</v>
      </c>
      <c r="CO17" s="44"/>
      <c r="CP17" s="171">
        <v>1.8235849056603799</v>
      </c>
      <c r="CQ17" s="219"/>
      <c r="CR17" s="220"/>
      <c r="CS17" s="221"/>
      <c r="CT17" s="268" t="e">
        <f t="shared" si="29"/>
        <v>#DIV/0!</v>
      </c>
      <c r="CU17" s="44"/>
      <c r="CV17" s="179"/>
      <c r="CW17" s="45" t="e">
        <f t="shared" si="30"/>
        <v>#DIV/0!</v>
      </c>
      <c r="CX17" s="44"/>
      <c r="CY17" s="171" t="e">
        <f t="shared" si="4"/>
        <v>#DIV/0!</v>
      </c>
      <c r="CZ17" s="219"/>
      <c r="DA17" s="144">
        <v>18633.599999999999</v>
      </c>
      <c r="DB17" s="44">
        <v>7313.43</v>
      </c>
      <c r="DC17" s="45">
        <f t="shared" si="31"/>
        <v>39.248615404430709</v>
      </c>
      <c r="DD17" s="32">
        <v>2.4</v>
      </c>
      <c r="DE17" s="44">
        <v>34.200000000000003</v>
      </c>
      <c r="DF17" s="45">
        <f t="shared" si="5"/>
        <v>14.250000000000002</v>
      </c>
      <c r="DG17" s="32">
        <v>60.8</v>
      </c>
      <c r="DH17" s="44">
        <v>697.12</v>
      </c>
      <c r="DI17" s="45">
        <f t="shared" si="32"/>
        <v>11.465789473684211</v>
      </c>
      <c r="DJ17" s="44">
        <v>193.93</v>
      </c>
      <c r="DK17" s="171">
        <f t="shared" si="33"/>
        <v>3.0685126582278484</v>
      </c>
      <c r="DL17" s="271"/>
      <c r="DM17" s="144">
        <v>6314.28</v>
      </c>
      <c r="DN17" s="44">
        <v>6865.45</v>
      </c>
      <c r="DO17" s="45">
        <f t="shared" si="34"/>
        <v>108.72894455108104</v>
      </c>
      <c r="DP17" s="32">
        <v>32</v>
      </c>
      <c r="DQ17" s="44">
        <v>929.49</v>
      </c>
      <c r="DR17" s="45">
        <f t="shared" si="35"/>
        <v>29.0465625</v>
      </c>
      <c r="DS17" s="44">
        <v>87</v>
      </c>
      <c r="DT17" s="44">
        <v>963.39</v>
      </c>
      <c r="DU17" s="45">
        <f t="shared" si="36"/>
        <v>11.073448275862068</v>
      </c>
      <c r="DV17" s="44">
        <v>93.13</v>
      </c>
      <c r="DW17" s="171">
        <f t="shared" si="37"/>
        <v>0.7826050420168067</v>
      </c>
      <c r="DX17" s="219"/>
      <c r="DZ17" s="144">
        <v>11257.8</v>
      </c>
      <c r="EA17" s="44">
        <v>4021.96</v>
      </c>
      <c r="EB17" s="45">
        <f t="shared" si="38"/>
        <v>35.725985538915246</v>
      </c>
      <c r="EC17" s="32">
        <v>2</v>
      </c>
      <c r="ED17" s="44">
        <v>30</v>
      </c>
      <c r="EE17" s="45">
        <f t="shared" si="39"/>
        <v>15</v>
      </c>
      <c r="EF17" s="44">
        <v>67</v>
      </c>
      <c r="EG17" s="44">
        <v>577.15</v>
      </c>
      <c r="EH17" s="45">
        <f t="shared" si="40"/>
        <v>8.6141791044776124</v>
      </c>
      <c r="EI17" s="44">
        <v>105.97</v>
      </c>
      <c r="EJ17" s="171">
        <f t="shared" si="41"/>
        <v>1.5357971014492753</v>
      </c>
      <c r="EL17" s="144"/>
      <c r="EM17" s="44"/>
      <c r="EN17" s="45" t="e">
        <f t="shared" si="42"/>
        <v>#DIV/0!</v>
      </c>
      <c r="EO17" s="32"/>
      <c r="EP17" s="44"/>
      <c r="EQ17" s="45" t="e">
        <f t="shared" si="43"/>
        <v>#DIV/0!</v>
      </c>
      <c r="ER17" s="44"/>
      <c r="ES17" s="44"/>
      <c r="ET17" s="45" t="e">
        <f t="shared" si="44"/>
        <v>#DIV/0!</v>
      </c>
      <c r="EU17" s="44"/>
      <c r="EV17" s="171" t="e">
        <f t="shared" si="45"/>
        <v>#DIV/0!</v>
      </c>
    </row>
    <row r="18" spans="1:152" ht="13.95" customHeight="1">
      <c r="A18" s="12">
        <v>13</v>
      </c>
      <c r="B18" s="144">
        <v>565</v>
      </c>
      <c r="C18" s="235">
        <v>12466.4167756488</v>
      </c>
      <c r="D18" s="45">
        <f t="shared" si="6"/>
        <v>22.064454470174869</v>
      </c>
      <c r="E18" s="44">
        <v>558</v>
      </c>
      <c r="F18" s="44">
        <v>0</v>
      </c>
      <c r="G18" s="171">
        <f t="shared" si="7"/>
        <v>0</v>
      </c>
      <c r="H18" s="219"/>
      <c r="I18" s="144">
        <v>43</v>
      </c>
      <c r="J18" s="167">
        <v>2802.9172070147301</v>
      </c>
      <c r="K18" s="45">
        <f t="shared" si="8"/>
        <v>65.184121093365818</v>
      </c>
      <c r="L18" s="240">
        <v>354</v>
      </c>
      <c r="M18" s="167">
        <v>8795.5101282820706</v>
      </c>
      <c r="N18" s="45">
        <f t="shared" si="9"/>
        <v>24.846073808706414</v>
      </c>
      <c r="O18" s="167">
        <v>899.25633699162404</v>
      </c>
      <c r="P18" s="171">
        <f t="shared" si="10"/>
        <v>2.2651293123214713</v>
      </c>
      <c r="Q18" s="219"/>
      <c r="R18" s="144">
        <v>34.6</v>
      </c>
      <c r="S18" s="44">
        <v>1120.3699999999999</v>
      </c>
      <c r="T18" s="45">
        <f t="shared" si="11"/>
        <v>32.380635838150283</v>
      </c>
      <c r="U18" s="219"/>
      <c r="V18" s="44">
        <v>193</v>
      </c>
      <c r="W18" s="44">
        <v>2597.1999999999998</v>
      </c>
      <c r="X18" s="45">
        <f t="shared" si="12"/>
        <v>13.456994818652849</v>
      </c>
      <c r="Y18" s="219"/>
      <c r="Z18" s="44">
        <v>12</v>
      </c>
      <c r="AA18" s="44">
        <v>348.12</v>
      </c>
      <c r="AB18" s="171">
        <f t="shared" si="13"/>
        <v>29.01</v>
      </c>
      <c r="AC18" s="219"/>
      <c r="AD18" s="144">
        <v>870</v>
      </c>
      <c r="AE18" s="44">
        <v>298.83</v>
      </c>
      <c r="AF18" s="141">
        <f t="shared" si="14"/>
        <v>34.348275862068959</v>
      </c>
      <c r="AG18" s="44">
        <v>1696</v>
      </c>
      <c r="AH18" s="44">
        <v>527.72</v>
      </c>
      <c r="AI18" s="141">
        <f t="shared" si="0"/>
        <v>31.115566037735853</v>
      </c>
      <c r="AJ18" s="44">
        <v>1350</v>
      </c>
      <c r="AK18" s="44">
        <v>471.18</v>
      </c>
      <c r="AL18" s="148">
        <f t="shared" si="1"/>
        <v>34.902222222222221</v>
      </c>
      <c r="AM18" s="219"/>
      <c r="AN18" s="144">
        <v>29.8</v>
      </c>
      <c r="AO18" s="248">
        <v>403</v>
      </c>
      <c r="AP18" s="45">
        <f t="shared" si="15"/>
        <v>13.523489932885905</v>
      </c>
      <c r="AQ18" s="140">
        <v>49.2</v>
      </c>
      <c r="AR18" s="249">
        <v>2250.27</v>
      </c>
      <c r="AS18" s="171">
        <f t="shared" si="16"/>
        <v>45.737195121951217</v>
      </c>
      <c r="AT18" s="219"/>
      <c r="AU18" s="144">
        <v>29.6</v>
      </c>
      <c r="AV18" s="32">
        <v>911.65538079994803</v>
      </c>
      <c r="AW18" s="45">
        <f t="shared" si="2"/>
        <v>30.799168270268513</v>
      </c>
      <c r="AX18" s="32">
        <v>44.4</v>
      </c>
      <c r="AY18" s="253">
        <v>1852.65551847969</v>
      </c>
      <c r="AZ18" s="171">
        <f t="shared" si="17"/>
        <v>41.726475641434462</v>
      </c>
      <c r="BA18" s="219"/>
      <c r="BB18" s="144">
        <v>7.8</v>
      </c>
      <c r="BC18" s="44">
        <v>321.63620940790298</v>
      </c>
      <c r="BD18" s="45">
        <f t="shared" si="3"/>
        <v>41.235411462551667</v>
      </c>
      <c r="BE18" s="44">
        <v>54</v>
      </c>
      <c r="BF18" s="167">
        <v>2530.6</v>
      </c>
      <c r="BG18" s="171">
        <f t="shared" si="18"/>
        <v>46.86296296296296</v>
      </c>
      <c r="BH18" s="219"/>
      <c r="BI18" s="44">
        <v>2024</v>
      </c>
      <c r="BJ18" s="248">
        <v>14139.713165646799</v>
      </c>
      <c r="BK18" s="202">
        <f t="shared" si="19"/>
        <v>6.9860242913274702</v>
      </c>
      <c r="BL18" s="219"/>
      <c r="BM18" s="144">
        <v>37</v>
      </c>
      <c r="BN18" s="44">
        <v>451.08</v>
      </c>
      <c r="BO18" s="261">
        <f t="shared" si="20"/>
        <v>12.191351351351351</v>
      </c>
      <c r="BP18" s="144">
        <v>31</v>
      </c>
      <c r="BQ18" s="44">
        <v>400.32</v>
      </c>
      <c r="BR18" s="171">
        <f t="shared" si="21"/>
        <v>12.913548387096775</v>
      </c>
      <c r="BS18" s="144">
        <v>0</v>
      </c>
      <c r="BT18" s="44">
        <v>0</v>
      </c>
      <c r="BU18" s="171" t="e">
        <f t="shared" si="22"/>
        <v>#DIV/0!</v>
      </c>
      <c r="BV18" s="144">
        <v>37</v>
      </c>
      <c r="BW18" s="44">
        <v>482.53</v>
      </c>
      <c r="BX18" s="171">
        <f t="shared" si="23"/>
        <v>13.04135135135135</v>
      </c>
      <c r="BY18" s="263">
        <v>12</v>
      </c>
      <c r="BZ18" s="256">
        <v>145.16</v>
      </c>
      <c r="CA18" s="171">
        <f t="shared" si="24"/>
        <v>12.096666666666666</v>
      </c>
      <c r="CB18" s="32">
        <v>33</v>
      </c>
      <c r="CC18" s="44">
        <v>364.93</v>
      </c>
      <c r="CD18" s="171">
        <f t="shared" si="25"/>
        <v>11.058484848484849</v>
      </c>
      <c r="CE18" s="219"/>
      <c r="CF18" s="32"/>
      <c r="CG18" s="32"/>
      <c r="CH18" s="208" t="e">
        <f t="shared" si="26"/>
        <v>#DIV/0!</v>
      </c>
      <c r="CI18" s="264"/>
      <c r="CJ18" s="265"/>
      <c r="CK18" s="208" t="e">
        <f t="shared" si="27"/>
        <v>#DIV/0!</v>
      </c>
      <c r="CL18" s="32"/>
      <c r="CM18" s="44"/>
      <c r="CN18" s="45" t="e">
        <f t="shared" si="28"/>
        <v>#DIV/0!</v>
      </c>
      <c r="CO18" s="44"/>
      <c r="CP18" s="171">
        <v>1.4273584905660399</v>
      </c>
      <c r="CQ18" s="219"/>
      <c r="CR18" s="220"/>
      <c r="CS18" s="221"/>
      <c r="CT18" s="268" t="e">
        <f t="shared" si="29"/>
        <v>#DIV/0!</v>
      </c>
      <c r="CU18" s="44"/>
      <c r="CV18" s="179"/>
      <c r="CW18" s="45" t="e">
        <f t="shared" si="30"/>
        <v>#DIV/0!</v>
      </c>
      <c r="CX18" s="44"/>
      <c r="CY18" s="171" t="e">
        <f t="shared" si="4"/>
        <v>#DIV/0!</v>
      </c>
      <c r="CZ18" s="219"/>
      <c r="DA18" s="144">
        <v>8346.2999999999993</v>
      </c>
      <c r="DB18" s="44">
        <v>3893.8</v>
      </c>
      <c r="DC18" s="45">
        <f t="shared" si="31"/>
        <v>46.653007919676988</v>
      </c>
      <c r="DD18" s="32">
        <v>2</v>
      </c>
      <c r="DE18" s="44">
        <v>36.97</v>
      </c>
      <c r="DF18" s="45">
        <f t="shared" si="5"/>
        <v>18.484999999999999</v>
      </c>
      <c r="DG18" s="32">
        <v>61</v>
      </c>
      <c r="DH18" s="44">
        <v>593.35</v>
      </c>
      <c r="DI18" s="45">
        <f t="shared" si="32"/>
        <v>9.7270491803278691</v>
      </c>
      <c r="DJ18" s="44">
        <v>60.34</v>
      </c>
      <c r="DK18" s="171">
        <f t="shared" si="33"/>
        <v>0.95777777777777784</v>
      </c>
      <c r="DL18" s="271"/>
      <c r="DM18" s="144">
        <v>6288.84</v>
      </c>
      <c r="DN18" s="44">
        <v>6241.35</v>
      </c>
      <c r="DO18" s="45">
        <f t="shared" si="34"/>
        <v>99.244852786841449</v>
      </c>
      <c r="DP18" s="32">
        <v>32</v>
      </c>
      <c r="DQ18" s="44">
        <v>899.25</v>
      </c>
      <c r="DR18" s="45">
        <f t="shared" si="35"/>
        <v>28.1015625</v>
      </c>
      <c r="DS18" s="44">
        <v>87</v>
      </c>
      <c r="DT18" s="44">
        <v>997.8</v>
      </c>
      <c r="DU18" s="45">
        <f t="shared" si="36"/>
        <v>11.468965517241379</v>
      </c>
      <c r="DV18" s="44">
        <v>70.103999999999999</v>
      </c>
      <c r="DW18" s="171">
        <f t="shared" si="37"/>
        <v>0.58910924369747897</v>
      </c>
      <c r="DX18" s="219"/>
      <c r="DZ18" s="144">
        <v>7764</v>
      </c>
      <c r="EA18" s="44">
        <v>3378.02</v>
      </c>
      <c r="EB18" s="45">
        <f t="shared" si="38"/>
        <v>43.508758371973208</v>
      </c>
      <c r="EC18" s="32">
        <v>1</v>
      </c>
      <c r="ED18" s="44">
        <v>15</v>
      </c>
      <c r="EE18" s="45">
        <f t="shared" si="39"/>
        <v>15</v>
      </c>
      <c r="EF18" s="44">
        <v>63</v>
      </c>
      <c r="EG18" s="44">
        <v>697.67</v>
      </c>
      <c r="EH18" s="45">
        <f t="shared" si="40"/>
        <v>11.074126984126984</v>
      </c>
      <c r="EI18" s="44">
        <v>105.97</v>
      </c>
      <c r="EJ18" s="171">
        <f t="shared" si="41"/>
        <v>1.65578125</v>
      </c>
      <c r="EL18" s="144"/>
      <c r="EM18" s="44"/>
      <c r="EN18" s="45" t="e">
        <f t="shared" si="42"/>
        <v>#DIV/0!</v>
      </c>
      <c r="EO18" s="32"/>
      <c r="EP18" s="44"/>
      <c r="EQ18" s="45" t="e">
        <f t="shared" si="43"/>
        <v>#DIV/0!</v>
      </c>
      <c r="ER18" s="44"/>
      <c r="ES18" s="44"/>
      <c r="ET18" s="45" t="e">
        <f t="shared" si="44"/>
        <v>#DIV/0!</v>
      </c>
      <c r="EU18" s="44"/>
      <c r="EV18" s="171" t="e">
        <f t="shared" si="45"/>
        <v>#DIV/0!</v>
      </c>
    </row>
    <row r="19" spans="1:152" ht="13.95" customHeight="1">
      <c r="A19" s="12">
        <v>14</v>
      </c>
      <c r="B19" s="144">
        <v>603</v>
      </c>
      <c r="C19" s="235">
        <v>13437.3395426016</v>
      </c>
      <c r="D19" s="45">
        <f t="shared" si="6"/>
        <v>22.284145178443779</v>
      </c>
      <c r="E19" s="44">
        <v>566</v>
      </c>
      <c r="F19" s="44">
        <v>0</v>
      </c>
      <c r="G19" s="171">
        <f t="shared" si="7"/>
        <v>0</v>
      </c>
      <c r="H19" s="219"/>
      <c r="I19" s="144">
        <v>45</v>
      </c>
      <c r="J19" s="167">
        <v>2736.6154612804398</v>
      </c>
      <c r="K19" s="45">
        <f t="shared" si="8"/>
        <v>60.813676917343109</v>
      </c>
      <c r="L19" s="44">
        <v>357</v>
      </c>
      <c r="M19" s="167">
        <v>8822.9019459693609</v>
      </c>
      <c r="N19" s="45">
        <f t="shared" si="9"/>
        <v>24.714011053135465</v>
      </c>
      <c r="O19" s="241">
        <v>279.117758881859</v>
      </c>
      <c r="P19" s="171">
        <f t="shared" si="10"/>
        <v>0.69432278328820651</v>
      </c>
      <c r="Q19" s="219"/>
      <c r="R19" s="144">
        <v>36</v>
      </c>
      <c r="S19" s="44">
        <v>2234.2800000000002</v>
      </c>
      <c r="T19" s="45">
        <f t="shared" si="11"/>
        <v>62.06333333333334</v>
      </c>
      <c r="U19" s="219"/>
      <c r="V19" s="44">
        <v>193</v>
      </c>
      <c r="W19" s="44">
        <v>2324.3200000000002</v>
      </c>
      <c r="X19" s="45">
        <f t="shared" si="12"/>
        <v>12.043108808290157</v>
      </c>
      <c r="Y19" s="219"/>
      <c r="Z19" s="44">
        <v>12</v>
      </c>
      <c r="AA19" s="44">
        <v>366.21</v>
      </c>
      <c r="AB19" s="171">
        <f t="shared" si="13"/>
        <v>30.517499999999998</v>
      </c>
      <c r="AC19" s="219"/>
      <c r="AD19" s="144">
        <v>812</v>
      </c>
      <c r="AE19" s="44">
        <v>358.59</v>
      </c>
      <c r="AF19" s="141">
        <f t="shared" si="14"/>
        <v>44.161330049261082</v>
      </c>
      <c r="AG19" s="44">
        <v>1590</v>
      </c>
      <c r="AH19" s="44">
        <v>538.95000000000005</v>
      </c>
      <c r="AI19" s="141">
        <f t="shared" si="0"/>
        <v>33.896226415094347</v>
      </c>
      <c r="AJ19" s="44">
        <v>1350</v>
      </c>
      <c r="AK19" s="44">
        <v>453.02</v>
      </c>
      <c r="AL19" s="148">
        <f t="shared" si="1"/>
        <v>33.557037037037034</v>
      </c>
      <c r="AM19" s="219"/>
      <c r="AN19" s="144">
        <v>24.2</v>
      </c>
      <c r="AO19" s="248">
        <v>499.79</v>
      </c>
      <c r="AP19" s="45">
        <f t="shared" si="15"/>
        <v>20.652479338842976</v>
      </c>
      <c r="AQ19" s="140">
        <v>47.8</v>
      </c>
      <c r="AR19" s="249">
        <v>2055.65</v>
      </c>
      <c r="AS19" s="171">
        <f t="shared" si="16"/>
        <v>43.00523012552302</v>
      </c>
      <c r="AT19" s="219"/>
      <c r="AU19" s="144">
        <v>23.4</v>
      </c>
      <c r="AV19" s="32">
        <v>894.41976648135199</v>
      </c>
      <c r="AW19" s="45">
        <f t="shared" si="2"/>
        <v>38.223066943647524</v>
      </c>
      <c r="AX19" s="32">
        <v>44</v>
      </c>
      <c r="AY19" s="253">
        <v>1896.5066877811</v>
      </c>
      <c r="AZ19" s="171">
        <f t="shared" si="17"/>
        <v>43.102424722297727</v>
      </c>
      <c r="BA19" s="219"/>
      <c r="BB19" s="144">
        <v>7.2</v>
      </c>
      <c r="BC19" s="44">
        <v>367.83214823198199</v>
      </c>
      <c r="BD19" s="45">
        <f t="shared" si="3"/>
        <v>51.087798365553056</v>
      </c>
      <c r="BE19" s="44">
        <v>52.8</v>
      </c>
      <c r="BF19" s="167">
        <v>2479.4499999999998</v>
      </c>
      <c r="BG19" s="171">
        <f t="shared" si="18"/>
        <v>46.959280303030305</v>
      </c>
      <c r="BH19" s="219"/>
      <c r="BI19" s="44">
        <v>2025</v>
      </c>
      <c r="BJ19" s="256">
        <v>13368.9019127274</v>
      </c>
      <c r="BK19" s="202">
        <f t="shared" si="19"/>
        <v>6.601926870482667</v>
      </c>
      <c r="BL19" s="219"/>
      <c r="BM19" s="144">
        <v>34</v>
      </c>
      <c r="BN19" s="44">
        <v>417.52</v>
      </c>
      <c r="BO19" s="261">
        <f t="shared" si="20"/>
        <v>12.28</v>
      </c>
      <c r="BP19" s="144">
        <v>31</v>
      </c>
      <c r="BQ19" s="44">
        <v>399.03</v>
      </c>
      <c r="BR19" s="171">
        <f t="shared" si="21"/>
        <v>12.871935483870967</v>
      </c>
      <c r="BS19" s="144">
        <v>0</v>
      </c>
      <c r="BT19" s="44">
        <v>0</v>
      </c>
      <c r="BU19" s="171" t="e">
        <f t="shared" si="22"/>
        <v>#DIV/0!</v>
      </c>
      <c r="BV19" s="144">
        <v>37</v>
      </c>
      <c r="BW19" s="44">
        <v>475.78</v>
      </c>
      <c r="BX19" s="171">
        <f t="shared" si="23"/>
        <v>12.858918918918919</v>
      </c>
      <c r="BY19" s="263">
        <v>11</v>
      </c>
      <c r="BZ19" s="256">
        <v>147.07</v>
      </c>
      <c r="CA19" s="171">
        <f t="shared" si="24"/>
        <v>13.37</v>
      </c>
      <c r="CB19" s="32">
        <v>35</v>
      </c>
      <c r="CC19" s="44">
        <v>448.02</v>
      </c>
      <c r="CD19" s="171">
        <f t="shared" si="25"/>
        <v>12.800571428571429</v>
      </c>
      <c r="CE19" s="219"/>
      <c r="CF19" s="32"/>
      <c r="CG19" s="32"/>
      <c r="CH19" s="208" t="e">
        <f t="shared" si="26"/>
        <v>#DIV/0!</v>
      </c>
      <c r="CI19" s="264"/>
      <c r="CJ19" s="265"/>
      <c r="CK19" s="208" t="e">
        <f t="shared" si="27"/>
        <v>#DIV/0!</v>
      </c>
      <c r="CL19" s="32"/>
      <c r="CM19" s="44"/>
      <c r="CN19" s="45" t="e">
        <f t="shared" si="28"/>
        <v>#DIV/0!</v>
      </c>
      <c r="CO19" s="44"/>
      <c r="CP19" s="171">
        <v>1.4273584905660399</v>
      </c>
      <c r="CQ19" s="219"/>
      <c r="CR19" s="220"/>
      <c r="CS19" s="221"/>
      <c r="CT19" s="268" t="e">
        <f t="shared" si="29"/>
        <v>#DIV/0!</v>
      </c>
      <c r="CU19" s="44"/>
      <c r="CV19" s="179"/>
      <c r="CW19" s="45" t="e">
        <f t="shared" si="30"/>
        <v>#DIV/0!</v>
      </c>
      <c r="CX19" s="44"/>
      <c r="CY19" s="171" t="e">
        <f t="shared" si="4"/>
        <v>#DIV/0!</v>
      </c>
      <c r="CZ19" s="219"/>
      <c r="DA19" s="144">
        <v>8346.2999999999993</v>
      </c>
      <c r="DB19" s="44">
        <v>7482.38</v>
      </c>
      <c r="DC19" s="45">
        <f t="shared" si="31"/>
        <v>89.64906605322119</v>
      </c>
      <c r="DD19" s="32">
        <v>2</v>
      </c>
      <c r="DE19" s="44">
        <v>37.090000000000003</v>
      </c>
      <c r="DF19" s="45">
        <f t="shared" si="5"/>
        <v>18.545000000000002</v>
      </c>
      <c r="DG19" s="32">
        <v>61</v>
      </c>
      <c r="DH19" s="44">
        <v>560.04999999999995</v>
      </c>
      <c r="DI19" s="45">
        <f t="shared" si="32"/>
        <v>9.1811475409836056</v>
      </c>
      <c r="DJ19" s="44">
        <v>180.34</v>
      </c>
      <c r="DK19" s="171">
        <f t="shared" si="33"/>
        <v>2.8625396825396825</v>
      </c>
      <c r="DL19" s="271"/>
      <c r="DM19" s="144">
        <v>5124.24</v>
      </c>
      <c r="DN19" s="44">
        <v>9432.7800000000007</v>
      </c>
      <c r="DO19" s="45">
        <f t="shared" si="34"/>
        <v>184.081541848157</v>
      </c>
      <c r="DP19" s="32">
        <v>28</v>
      </c>
      <c r="DQ19" s="44">
        <v>939.94</v>
      </c>
      <c r="DR19" s="45">
        <f t="shared" si="35"/>
        <v>33.569285714285719</v>
      </c>
      <c r="DS19" s="44">
        <v>92</v>
      </c>
      <c r="DT19" s="44">
        <v>995.41</v>
      </c>
      <c r="DU19" s="45">
        <f t="shared" si="36"/>
        <v>10.819673913043477</v>
      </c>
      <c r="DV19" s="44">
        <v>84.11</v>
      </c>
      <c r="DW19" s="171">
        <f t="shared" si="37"/>
        <v>0.70091666666666663</v>
      </c>
      <c r="DX19" s="219"/>
      <c r="DZ19" s="144">
        <v>7764</v>
      </c>
      <c r="EA19" s="44">
        <v>3553.3</v>
      </c>
      <c r="EB19" s="45">
        <f t="shared" si="38"/>
        <v>45.766357547655851</v>
      </c>
      <c r="EC19" s="32">
        <v>1</v>
      </c>
      <c r="ED19" s="44">
        <v>15</v>
      </c>
      <c r="EE19" s="45">
        <f t="shared" si="39"/>
        <v>15</v>
      </c>
      <c r="EF19" s="44">
        <v>63</v>
      </c>
      <c r="EG19" s="44">
        <v>743.59</v>
      </c>
      <c r="EH19" s="45">
        <f t="shared" si="40"/>
        <v>11.803015873015873</v>
      </c>
      <c r="EI19" s="44">
        <v>105.97</v>
      </c>
      <c r="EJ19" s="171">
        <f t="shared" si="41"/>
        <v>1.65578125</v>
      </c>
      <c r="EL19" s="144"/>
      <c r="EM19" s="44"/>
      <c r="EN19" s="45" t="e">
        <f t="shared" si="42"/>
        <v>#DIV/0!</v>
      </c>
      <c r="EO19" s="32"/>
      <c r="EP19" s="44"/>
      <c r="EQ19" s="45" t="e">
        <f t="shared" si="43"/>
        <v>#DIV/0!</v>
      </c>
      <c r="ER19" s="44"/>
      <c r="ES19" s="44"/>
      <c r="ET19" s="45" t="e">
        <f t="shared" si="44"/>
        <v>#DIV/0!</v>
      </c>
      <c r="EU19" s="44"/>
      <c r="EV19" s="171" t="e">
        <f t="shared" si="45"/>
        <v>#DIV/0!</v>
      </c>
    </row>
    <row r="20" spans="1:152" ht="13.95" customHeight="1">
      <c r="A20" s="12">
        <v>15</v>
      </c>
      <c r="B20" s="144">
        <v>609.79999999999995</v>
      </c>
      <c r="C20" s="235">
        <v>13552.700670702699</v>
      </c>
      <c r="D20" s="45">
        <f t="shared" si="6"/>
        <v>22.224828912270745</v>
      </c>
      <c r="E20" s="44">
        <v>572</v>
      </c>
      <c r="F20" s="44">
        <v>0</v>
      </c>
      <c r="G20" s="171">
        <f t="shared" si="7"/>
        <v>0</v>
      </c>
      <c r="H20" s="219"/>
      <c r="I20" s="144">
        <v>61</v>
      </c>
      <c r="J20" s="167">
        <v>2763.3644728017498</v>
      </c>
      <c r="K20" s="45">
        <f t="shared" si="8"/>
        <v>45.301056931176227</v>
      </c>
      <c r="L20" s="44">
        <v>359</v>
      </c>
      <c r="M20" s="167">
        <v>8966.3766795836691</v>
      </c>
      <c r="N20" s="45">
        <f t="shared" si="9"/>
        <v>24.975979608868158</v>
      </c>
      <c r="O20" s="242">
        <v>2238.3232219205202</v>
      </c>
      <c r="P20" s="171">
        <f t="shared" si="10"/>
        <v>5.329341004572667</v>
      </c>
      <c r="Q20" s="219"/>
      <c r="R20" s="144">
        <v>52.8</v>
      </c>
      <c r="S20" s="44">
        <v>3350.84</v>
      </c>
      <c r="T20" s="45">
        <f t="shared" si="11"/>
        <v>63.462878787878793</v>
      </c>
      <c r="U20" s="219"/>
      <c r="V20" s="44">
        <v>193</v>
      </c>
      <c r="W20" s="44">
        <v>2127.73</v>
      </c>
      <c r="X20" s="45">
        <f t="shared" si="12"/>
        <v>11.024507772020726</v>
      </c>
      <c r="Y20" s="219"/>
      <c r="Z20" s="44">
        <v>12</v>
      </c>
      <c r="AA20" s="44">
        <v>435.95</v>
      </c>
      <c r="AB20" s="171">
        <f t="shared" si="13"/>
        <v>36.329166666666666</v>
      </c>
      <c r="AC20" s="219"/>
      <c r="AD20" s="144">
        <v>812</v>
      </c>
      <c r="AE20" s="44">
        <v>341.36</v>
      </c>
      <c r="AF20" s="141">
        <f t="shared" si="14"/>
        <v>42.039408866995075</v>
      </c>
      <c r="AG20" s="44">
        <v>1696</v>
      </c>
      <c r="AH20" s="44">
        <v>558.15</v>
      </c>
      <c r="AI20" s="141">
        <f t="shared" si="0"/>
        <v>32.909787735849058</v>
      </c>
      <c r="AJ20" s="44">
        <v>1350</v>
      </c>
      <c r="AK20" s="44">
        <v>430.67</v>
      </c>
      <c r="AL20" s="148">
        <f t="shared" si="1"/>
        <v>31.901481481481479</v>
      </c>
      <c r="AM20" s="219"/>
      <c r="AN20" s="144">
        <v>26.6</v>
      </c>
      <c r="AO20" s="248">
        <v>715.42</v>
      </c>
      <c r="AP20" s="45">
        <f t="shared" si="15"/>
        <v>26.895488721804508</v>
      </c>
      <c r="AQ20" s="140">
        <v>47</v>
      </c>
      <c r="AR20" s="249">
        <v>2974.17</v>
      </c>
      <c r="AS20" s="171">
        <f t="shared" si="16"/>
        <v>63.280212765957451</v>
      </c>
      <c r="AT20" s="219"/>
      <c r="AU20" s="144">
        <v>23</v>
      </c>
      <c r="AV20" s="32">
        <v>925.26282813857597</v>
      </c>
      <c r="AW20" s="45">
        <f t="shared" si="2"/>
        <v>40.228818614720694</v>
      </c>
      <c r="AX20" s="32">
        <v>45.2</v>
      </c>
      <c r="AY20" s="253">
        <v>1612.4952092629701</v>
      </c>
      <c r="AZ20" s="171">
        <f t="shared" si="17"/>
        <v>35.674672771304643</v>
      </c>
      <c r="BA20" s="219"/>
      <c r="BB20" s="144">
        <v>8.1999999999999993</v>
      </c>
      <c r="BC20" s="44">
        <v>376.69450828860198</v>
      </c>
      <c r="BD20" s="45">
        <f t="shared" ref="BD20:BD36" si="46">+BC20/AU20</f>
        <v>16.378022099504435</v>
      </c>
      <c r="BE20" s="44">
        <v>52.6</v>
      </c>
      <c r="BF20" s="167">
        <v>2462.2399999999998</v>
      </c>
      <c r="BG20" s="171">
        <f t="shared" si="18"/>
        <v>46.810646387832698</v>
      </c>
      <c r="BH20" s="219"/>
      <c r="BI20" s="44">
        <v>2023</v>
      </c>
      <c r="BJ20" s="248">
        <v>11489.1676001244</v>
      </c>
      <c r="BK20" s="202">
        <f t="shared" si="19"/>
        <v>5.679272170105981</v>
      </c>
      <c r="BL20" s="219"/>
      <c r="BM20" s="144">
        <v>34</v>
      </c>
      <c r="BN20" s="44">
        <v>413.44</v>
      </c>
      <c r="BO20" s="261">
        <f t="shared" si="20"/>
        <v>12.16</v>
      </c>
      <c r="BP20" s="144">
        <v>32</v>
      </c>
      <c r="BQ20" s="44">
        <v>416.78</v>
      </c>
      <c r="BR20" s="171">
        <f t="shared" si="21"/>
        <v>13.024374999999999</v>
      </c>
      <c r="BS20" s="144">
        <v>0</v>
      </c>
      <c r="BT20" s="44">
        <v>0</v>
      </c>
      <c r="BU20" s="171" t="e">
        <f t="shared" si="22"/>
        <v>#DIV/0!</v>
      </c>
      <c r="BV20" s="144">
        <v>38</v>
      </c>
      <c r="BW20" s="44">
        <v>502.21</v>
      </c>
      <c r="BX20" s="171">
        <f t="shared" si="23"/>
        <v>13.216052631578947</v>
      </c>
      <c r="BY20" s="263">
        <v>10</v>
      </c>
      <c r="BZ20" s="256">
        <v>129.81</v>
      </c>
      <c r="CA20" s="171">
        <f t="shared" si="24"/>
        <v>12.981</v>
      </c>
      <c r="CB20" s="32">
        <v>35</v>
      </c>
      <c r="CC20" s="44">
        <v>418.08</v>
      </c>
      <c r="CD20" s="171">
        <f t="shared" si="25"/>
        <v>11.945142857142857</v>
      </c>
      <c r="CE20" s="219"/>
      <c r="CF20" s="32"/>
      <c r="CG20" s="32"/>
      <c r="CH20" s="208" t="e">
        <f t="shared" si="26"/>
        <v>#DIV/0!</v>
      </c>
      <c r="CI20" s="264"/>
      <c r="CJ20" s="265"/>
      <c r="CK20" s="208" t="e">
        <f t="shared" si="27"/>
        <v>#DIV/0!</v>
      </c>
      <c r="CL20" s="32"/>
      <c r="CM20" s="44"/>
      <c r="CN20" s="45" t="e">
        <f t="shared" si="28"/>
        <v>#DIV/0!</v>
      </c>
      <c r="CO20" s="44"/>
      <c r="CP20" s="171">
        <v>2.1811320754716998</v>
      </c>
      <c r="CQ20" s="219"/>
      <c r="CR20" s="144"/>
      <c r="CS20" s="44"/>
      <c r="CT20" s="269" t="e">
        <f t="shared" si="29"/>
        <v>#DIV/0!</v>
      </c>
      <c r="CU20" s="44"/>
      <c r="CV20" s="179"/>
      <c r="CW20" s="45" t="e">
        <f t="shared" si="30"/>
        <v>#DIV/0!</v>
      </c>
      <c r="CX20" s="44"/>
      <c r="CY20" s="171" t="e">
        <f t="shared" si="4"/>
        <v>#DIV/0!</v>
      </c>
      <c r="CZ20" s="219"/>
      <c r="DA20" s="144">
        <v>18633.599999999999</v>
      </c>
      <c r="DB20" s="44">
        <v>5229.2700000000004</v>
      </c>
      <c r="DC20" s="45">
        <f t="shared" si="31"/>
        <v>28.063659196290576</v>
      </c>
      <c r="DD20" s="32">
        <v>2.4</v>
      </c>
      <c r="DE20" s="44">
        <v>39.82</v>
      </c>
      <c r="DF20" s="45">
        <f t="shared" si="5"/>
        <v>16.591666666666669</v>
      </c>
      <c r="DG20" s="32">
        <v>62.4</v>
      </c>
      <c r="DH20" s="44">
        <v>699.99</v>
      </c>
      <c r="DI20" s="45">
        <f t="shared" si="32"/>
        <v>11.217788461538461</v>
      </c>
      <c r="DJ20" s="44">
        <v>87.95</v>
      </c>
      <c r="DK20" s="171">
        <f t="shared" si="33"/>
        <v>1.3572530864197532</v>
      </c>
      <c r="DL20" s="271"/>
      <c r="DM20" s="144">
        <v>19037</v>
      </c>
      <c r="DN20" s="44">
        <v>10859.61</v>
      </c>
      <c r="DO20" s="45">
        <f t="shared" si="34"/>
        <v>57.044754950885121</v>
      </c>
      <c r="DP20" s="32">
        <v>28</v>
      </c>
      <c r="DQ20" s="44">
        <v>899.5</v>
      </c>
      <c r="DR20" s="45">
        <f t="shared" si="35"/>
        <v>32.125</v>
      </c>
      <c r="DS20" s="44">
        <v>92</v>
      </c>
      <c r="DT20" s="44">
        <v>985.63</v>
      </c>
      <c r="DU20" s="45">
        <f t="shared" si="36"/>
        <v>10.713369565217391</v>
      </c>
      <c r="DV20" s="44">
        <v>84.11</v>
      </c>
      <c r="DW20" s="171">
        <f t="shared" si="37"/>
        <v>0.70091666666666663</v>
      </c>
      <c r="DX20" s="219"/>
      <c r="DZ20" s="144">
        <v>11257.8</v>
      </c>
      <c r="EA20" s="44">
        <v>4136.13</v>
      </c>
      <c r="EB20" s="45">
        <f t="shared" si="38"/>
        <v>36.740126845387202</v>
      </c>
      <c r="EC20" s="32">
        <v>2</v>
      </c>
      <c r="ED20" s="44">
        <v>30</v>
      </c>
      <c r="EE20" s="45">
        <f t="shared" si="39"/>
        <v>15</v>
      </c>
      <c r="EF20" s="44">
        <v>66</v>
      </c>
      <c r="EG20" s="44">
        <v>697.95</v>
      </c>
      <c r="EH20" s="45">
        <f t="shared" si="40"/>
        <v>10.575000000000001</v>
      </c>
      <c r="EI20" s="44">
        <v>105.97</v>
      </c>
      <c r="EJ20" s="171">
        <f t="shared" si="41"/>
        <v>1.5583823529411764</v>
      </c>
      <c r="EL20" s="144"/>
      <c r="EM20" s="44"/>
      <c r="EN20" s="45" t="e">
        <f t="shared" si="42"/>
        <v>#DIV/0!</v>
      </c>
      <c r="EO20" s="32"/>
      <c r="EP20" s="44"/>
      <c r="EQ20" s="45" t="e">
        <f t="shared" si="43"/>
        <v>#DIV/0!</v>
      </c>
      <c r="ER20" s="44"/>
      <c r="ES20" s="44"/>
      <c r="ET20" s="45" t="e">
        <f t="shared" si="44"/>
        <v>#DIV/0!</v>
      </c>
      <c r="EU20" s="44"/>
      <c r="EV20" s="171" t="e">
        <f t="shared" si="45"/>
        <v>#DIV/0!</v>
      </c>
    </row>
    <row r="21" spans="1:152" ht="13.95" customHeight="1">
      <c r="A21" s="12">
        <v>16</v>
      </c>
      <c r="B21" s="144">
        <v>619</v>
      </c>
      <c r="C21" s="235">
        <v>13682.110658486001</v>
      </c>
      <c r="D21" s="45">
        <f t="shared" si="6"/>
        <v>22.103571338426494</v>
      </c>
      <c r="E21" s="44">
        <v>582</v>
      </c>
      <c r="F21" s="44">
        <v>332.00048820087801</v>
      </c>
      <c r="G21" s="171">
        <f t="shared" si="7"/>
        <v>0.57044757422831271</v>
      </c>
      <c r="H21" s="219"/>
      <c r="I21" s="144">
        <v>61</v>
      </c>
      <c r="J21" s="167">
        <v>2753.3485263559</v>
      </c>
      <c r="K21" s="45">
        <f t="shared" si="8"/>
        <v>45.136861087801641</v>
      </c>
      <c r="L21" s="44">
        <v>359</v>
      </c>
      <c r="M21" s="167">
        <v>8891.7825091414707</v>
      </c>
      <c r="N21" s="45">
        <f t="shared" si="9"/>
        <v>24.768196404293789</v>
      </c>
      <c r="O21" s="44"/>
      <c r="P21" s="171">
        <f t="shared" si="10"/>
        <v>0</v>
      </c>
      <c r="Q21" s="219"/>
      <c r="R21" s="144">
        <v>53.6</v>
      </c>
      <c r="S21" s="44">
        <v>2627.45</v>
      </c>
      <c r="T21" s="45">
        <f t="shared" si="11"/>
        <v>49.019589552238799</v>
      </c>
      <c r="U21" s="219"/>
      <c r="V21" s="44">
        <v>193</v>
      </c>
      <c r="W21" s="44">
        <v>2127.73</v>
      </c>
      <c r="X21" s="45">
        <f t="shared" si="12"/>
        <v>11.024507772020726</v>
      </c>
      <c r="Y21" s="219"/>
      <c r="Z21" s="44">
        <v>12</v>
      </c>
      <c r="AA21" s="44">
        <v>392.08</v>
      </c>
      <c r="AB21" s="171">
        <f t="shared" si="13"/>
        <v>32.673333333333332</v>
      </c>
      <c r="AC21" s="219"/>
      <c r="AD21" s="144">
        <v>754</v>
      </c>
      <c r="AE21" s="44">
        <v>329.98</v>
      </c>
      <c r="AF21" s="141">
        <f t="shared" si="14"/>
        <v>43.763925729442974</v>
      </c>
      <c r="AG21" s="44">
        <v>1219</v>
      </c>
      <c r="AH21" s="44">
        <v>350.81</v>
      </c>
      <c r="AI21" s="141">
        <f t="shared" si="0"/>
        <v>28.778506972928632</v>
      </c>
      <c r="AJ21" s="44">
        <v>1125</v>
      </c>
      <c r="AK21" s="44">
        <v>357.82</v>
      </c>
      <c r="AL21" s="148">
        <f t="shared" si="1"/>
        <v>31.806222222222218</v>
      </c>
      <c r="AM21" s="219"/>
      <c r="AN21" s="144"/>
      <c r="AO21" s="248"/>
      <c r="AP21" s="45" t="e">
        <f t="shared" si="15"/>
        <v>#DIV/0!</v>
      </c>
      <c r="AQ21" s="140"/>
      <c r="AR21" s="249"/>
      <c r="AS21" s="171" t="e">
        <f t="shared" si="16"/>
        <v>#DIV/0!</v>
      </c>
      <c r="AT21" s="219"/>
      <c r="AU21" s="144">
        <v>21.2</v>
      </c>
      <c r="AV21" s="32">
        <v>786.35258361178899</v>
      </c>
      <c r="AW21" s="45">
        <f t="shared" si="2"/>
        <v>37.092103000556087</v>
      </c>
      <c r="AX21" s="32">
        <v>44</v>
      </c>
      <c r="AY21" s="253">
        <v>1689.6446495467001</v>
      </c>
      <c r="AZ21" s="171">
        <f t="shared" si="17"/>
        <v>38.401014762425</v>
      </c>
      <c r="BA21" s="219"/>
      <c r="BB21" s="144">
        <v>7.4</v>
      </c>
      <c r="BC21" s="44">
        <v>319.79302555670301</v>
      </c>
      <c r="BD21" s="45">
        <f t="shared" si="46"/>
        <v>15.084576677202973</v>
      </c>
      <c r="BE21" s="44">
        <v>51</v>
      </c>
      <c r="BF21" s="167">
        <v>2488.85</v>
      </c>
      <c r="BG21" s="171">
        <f t="shared" si="18"/>
        <v>48.800980392156859</v>
      </c>
      <c r="BH21" s="219"/>
      <c r="BI21" s="44">
        <v>2017</v>
      </c>
      <c r="BJ21" s="248">
        <v>12757.4250274036</v>
      </c>
      <c r="BK21" s="202">
        <f t="shared" si="19"/>
        <v>6.324950435004264</v>
      </c>
      <c r="BL21" s="219"/>
      <c r="BM21" s="144">
        <v>32</v>
      </c>
      <c r="BN21" s="44">
        <v>402.9</v>
      </c>
      <c r="BO21" s="261">
        <f t="shared" si="20"/>
        <v>12.590624999999999</v>
      </c>
      <c r="BP21" s="144">
        <v>32</v>
      </c>
      <c r="BQ21" s="44">
        <v>391.61</v>
      </c>
      <c r="BR21" s="171">
        <f t="shared" si="21"/>
        <v>12.2378125</v>
      </c>
      <c r="BS21" s="144">
        <v>1</v>
      </c>
      <c r="BT21" s="44">
        <v>15.07</v>
      </c>
      <c r="BU21" s="171">
        <f t="shared" si="22"/>
        <v>15.07</v>
      </c>
      <c r="BV21" s="144">
        <v>38</v>
      </c>
      <c r="BW21" s="44">
        <v>490.7</v>
      </c>
      <c r="BX21" s="171">
        <f t="shared" si="23"/>
        <v>12.913157894736841</v>
      </c>
      <c r="BY21" s="263">
        <v>14</v>
      </c>
      <c r="BZ21" s="256">
        <v>178.91</v>
      </c>
      <c r="CA21" s="171">
        <f t="shared" si="24"/>
        <v>12.779285714285715</v>
      </c>
      <c r="CB21" s="32">
        <v>35</v>
      </c>
      <c r="CC21" s="44">
        <v>439.34</v>
      </c>
      <c r="CD21" s="171">
        <f t="shared" si="25"/>
        <v>12.552571428571428</v>
      </c>
      <c r="CE21" s="219"/>
      <c r="CF21" s="32"/>
      <c r="CG21" s="32"/>
      <c r="CH21" s="208" t="e">
        <f t="shared" si="26"/>
        <v>#DIV/0!</v>
      </c>
      <c r="CI21" s="144"/>
      <c r="CJ21" s="207"/>
      <c r="CK21" s="208" t="e">
        <f t="shared" si="27"/>
        <v>#DIV/0!</v>
      </c>
      <c r="CL21" s="32"/>
      <c r="CM21" s="44"/>
      <c r="CN21" s="45" t="e">
        <f t="shared" si="28"/>
        <v>#DIV/0!</v>
      </c>
      <c r="CO21" s="44"/>
      <c r="CP21" s="171">
        <v>1.3839285714285701</v>
      </c>
      <c r="CQ21" s="219"/>
      <c r="CR21" s="144"/>
      <c r="CS21" s="44"/>
      <c r="CT21" s="269" t="e">
        <f t="shared" si="29"/>
        <v>#DIV/0!</v>
      </c>
      <c r="CU21" s="44"/>
      <c r="CV21" s="179"/>
      <c r="CW21" s="45" t="e">
        <f t="shared" si="30"/>
        <v>#DIV/0!</v>
      </c>
      <c r="CX21" s="44"/>
      <c r="CY21" s="171" t="e">
        <f t="shared" si="4"/>
        <v>#DIV/0!</v>
      </c>
      <c r="CZ21" s="219"/>
      <c r="DA21" s="144">
        <v>18633.599999999999</v>
      </c>
      <c r="DB21" s="44">
        <v>8317.93</v>
      </c>
      <c r="DC21" s="45">
        <f t="shared" si="31"/>
        <v>44.639414820539244</v>
      </c>
      <c r="DD21" s="32">
        <v>2.4</v>
      </c>
      <c r="DE21" s="32">
        <v>37.090000000000003</v>
      </c>
      <c r="DF21" s="45">
        <f t="shared" si="5"/>
        <v>15.454166666666669</v>
      </c>
      <c r="DG21" s="32">
        <v>62.4</v>
      </c>
      <c r="DH21" s="44">
        <v>597.94000000000005</v>
      </c>
      <c r="DI21" s="45">
        <f t="shared" si="32"/>
        <v>9.5823717948717952</v>
      </c>
      <c r="DJ21" s="44">
        <v>71.84</v>
      </c>
      <c r="DK21" s="171">
        <f t="shared" si="33"/>
        <v>1.1086419753086421</v>
      </c>
      <c r="DL21" s="271"/>
      <c r="DM21" s="144">
        <v>17309.84</v>
      </c>
      <c r="DN21" s="44">
        <v>11683.5</v>
      </c>
      <c r="DO21" s="45">
        <f t="shared" si="34"/>
        <v>67.496291126896608</v>
      </c>
      <c r="DP21" s="32">
        <v>28</v>
      </c>
      <c r="DQ21" s="44">
        <v>841.52</v>
      </c>
      <c r="DR21" s="45">
        <f t="shared" si="35"/>
        <v>30.054285714285715</v>
      </c>
      <c r="DS21" s="44">
        <v>92</v>
      </c>
      <c r="DT21" s="44">
        <v>1010.63</v>
      </c>
      <c r="DU21" s="45">
        <f t="shared" si="36"/>
        <v>10.985108695652174</v>
      </c>
      <c r="DV21" s="44">
        <v>92.25</v>
      </c>
      <c r="DW21" s="171">
        <f t="shared" si="37"/>
        <v>0.76875000000000004</v>
      </c>
      <c r="DX21" s="219"/>
      <c r="DZ21" s="144">
        <v>11257.8</v>
      </c>
      <c r="EA21" s="44">
        <v>4096.22</v>
      </c>
      <c r="EB21" s="45">
        <f t="shared" si="38"/>
        <v>36.385617083266716</v>
      </c>
      <c r="EC21" s="32">
        <v>2</v>
      </c>
      <c r="ED21" s="44">
        <v>30</v>
      </c>
      <c r="EE21" s="45">
        <f t="shared" si="39"/>
        <v>15</v>
      </c>
      <c r="EF21" s="44">
        <v>66</v>
      </c>
      <c r="EG21" s="44">
        <v>721.07</v>
      </c>
      <c r="EH21" s="45">
        <f t="shared" si="40"/>
        <v>10.925303030303031</v>
      </c>
      <c r="EI21" s="44">
        <v>105.97</v>
      </c>
      <c r="EJ21" s="171">
        <f t="shared" si="41"/>
        <v>1.5583823529411764</v>
      </c>
      <c r="EL21" s="144"/>
      <c r="EM21" s="44"/>
      <c r="EN21" s="45" t="e">
        <f t="shared" si="42"/>
        <v>#DIV/0!</v>
      </c>
      <c r="EO21" s="32"/>
      <c r="EP21" s="44"/>
      <c r="EQ21" s="45" t="e">
        <f t="shared" si="43"/>
        <v>#DIV/0!</v>
      </c>
      <c r="ER21" s="44"/>
      <c r="ES21" s="44"/>
      <c r="ET21" s="45" t="e">
        <f t="shared" si="44"/>
        <v>#DIV/0!</v>
      </c>
      <c r="EU21" s="44"/>
      <c r="EV21" s="171" t="e">
        <f t="shared" si="45"/>
        <v>#DIV/0!</v>
      </c>
    </row>
    <row r="22" spans="1:152" ht="13.95" customHeight="1">
      <c r="A22" s="12">
        <v>17</v>
      </c>
      <c r="B22" s="144">
        <v>623</v>
      </c>
      <c r="C22" s="235">
        <v>13684.167590946799</v>
      </c>
      <c r="D22" s="45">
        <f t="shared" si="6"/>
        <v>21.964956004730016</v>
      </c>
      <c r="E22" s="44">
        <v>586</v>
      </c>
      <c r="F22" s="44">
        <v>2385.7529694989498</v>
      </c>
      <c r="G22" s="171">
        <f t="shared" si="7"/>
        <v>4.0712508011927468</v>
      </c>
      <c r="H22" s="219"/>
      <c r="I22" s="144">
        <v>62</v>
      </c>
      <c r="J22" s="167">
        <v>2674.39169170181</v>
      </c>
      <c r="K22" s="45">
        <f t="shared" si="8"/>
        <v>43.135349866158229</v>
      </c>
      <c r="L22" s="44">
        <v>358</v>
      </c>
      <c r="M22" s="167">
        <v>8791.4030834504392</v>
      </c>
      <c r="N22" s="45">
        <f t="shared" si="9"/>
        <v>24.556991853213518</v>
      </c>
      <c r="O22" s="44"/>
      <c r="P22" s="171">
        <f t="shared" si="10"/>
        <v>0</v>
      </c>
      <c r="Q22" s="219"/>
      <c r="R22" s="144">
        <v>53.6</v>
      </c>
      <c r="S22" s="44">
        <v>2636.03</v>
      </c>
      <c r="T22" s="45">
        <f t="shared" si="11"/>
        <v>49.179664179104478</v>
      </c>
      <c r="U22" s="219"/>
      <c r="V22" s="44">
        <v>193</v>
      </c>
      <c r="W22" s="44">
        <v>2245.8000000000002</v>
      </c>
      <c r="X22" s="45">
        <f t="shared" si="12"/>
        <v>11.636269430051815</v>
      </c>
      <c r="Y22" s="219"/>
      <c r="Z22" s="44">
        <v>12</v>
      </c>
      <c r="AA22" s="44">
        <v>334.55</v>
      </c>
      <c r="AB22" s="171">
        <f t="shared" si="13"/>
        <v>27.879166666666666</v>
      </c>
      <c r="AC22" s="219"/>
      <c r="AD22" s="144">
        <v>754</v>
      </c>
      <c r="AE22" s="44">
        <v>355.67</v>
      </c>
      <c r="AF22" s="141">
        <f t="shared" si="14"/>
        <v>47.171087533156502</v>
      </c>
      <c r="AG22" s="44">
        <v>1325</v>
      </c>
      <c r="AH22" s="44">
        <v>420.72</v>
      </c>
      <c r="AI22" s="141">
        <f t="shared" si="0"/>
        <v>31.75245283018868</v>
      </c>
      <c r="AJ22" s="44">
        <v>1170</v>
      </c>
      <c r="AK22" s="44">
        <v>397.48</v>
      </c>
      <c r="AL22" s="148">
        <f t="shared" si="1"/>
        <v>33.97264957264958</v>
      </c>
      <c r="AM22" s="219"/>
      <c r="AN22" s="144"/>
      <c r="AO22" s="250"/>
      <c r="AP22" s="45" t="e">
        <f t="shared" si="15"/>
        <v>#DIV/0!</v>
      </c>
      <c r="AQ22" s="140"/>
      <c r="AR22" s="249"/>
      <c r="AS22" s="171" t="e">
        <f t="shared" si="16"/>
        <v>#DIV/0!</v>
      </c>
      <c r="AT22" s="219"/>
      <c r="AU22" s="144">
        <v>21.4</v>
      </c>
      <c r="AV22" s="32">
        <v>691.939002855181</v>
      </c>
      <c r="AW22" s="45">
        <f t="shared" si="2"/>
        <v>32.333598264260793</v>
      </c>
      <c r="AX22" s="32">
        <v>43.8</v>
      </c>
      <c r="AY22" s="253">
        <v>1739.6222135580399</v>
      </c>
      <c r="AZ22" s="171">
        <f t="shared" si="17"/>
        <v>39.717402136028312</v>
      </c>
      <c r="BA22" s="219"/>
      <c r="BB22" s="144">
        <v>7</v>
      </c>
      <c r="BC22" s="44">
        <v>385.51087954156202</v>
      </c>
      <c r="BD22" s="45">
        <f>+BC22/BB22</f>
        <v>55.072982791651718</v>
      </c>
      <c r="BE22" s="44">
        <v>51.2</v>
      </c>
      <c r="BF22" s="167">
        <v>2359.3200000000002</v>
      </c>
      <c r="BG22" s="171">
        <f t="shared" si="18"/>
        <v>46.080468750000001</v>
      </c>
      <c r="BH22" s="219"/>
      <c r="BI22" s="44">
        <v>2014</v>
      </c>
      <c r="BJ22" s="248">
        <v>12491.6231227644</v>
      </c>
      <c r="BK22" s="202">
        <f t="shared" si="19"/>
        <v>6.2023947977976164</v>
      </c>
      <c r="BL22" s="219"/>
      <c r="BM22" s="144">
        <v>32</v>
      </c>
      <c r="BN22" s="44">
        <v>371.02</v>
      </c>
      <c r="BO22" s="261">
        <f t="shared" si="20"/>
        <v>11.594374999999999</v>
      </c>
      <c r="BP22" s="144">
        <v>31</v>
      </c>
      <c r="BQ22" s="44">
        <v>395.01</v>
      </c>
      <c r="BR22" s="171">
        <f t="shared" si="21"/>
        <v>12.742258064516129</v>
      </c>
      <c r="BS22" s="144">
        <v>0</v>
      </c>
      <c r="BT22" s="44">
        <v>0</v>
      </c>
      <c r="BU22" s="171" t="e">
        <f t="shared" si="22"/>
        <v>#DIV/0!</v>
      </c>
      <c r="BV22" s="144">
        <v>37</v>
      </c>
      <c r="BW22" s="44">
        <v>454.41</v>
      </c>
      <c r="BX22" s="171">
        <f t="shared" si="23"/>
        <v>12.281351351351352</v>
      </c>
      <c r="BY22" s="263">
        <v>13</v>
      </c>
      <c r="BZ22" s="256">
        <v>172.53</v>
      </c>
      <c r="CA22" s="171">
        <f t="shared" si="24"/>
        <v>13.271538461538462</v>
      </c>
      <c r="CB22" s="32">
        <v>35</v>
      </c>
      <c r="CC22" s="44">
        <v>447.8</v>
      </c>
      <c r="CD22" s="171">
        <f t="shared" si="25"/>
        <v>12.794285714285715</v>
      </c>
      <c r="CE22" s="219"/>
      <c r="CF22" s="32"/>
      <c r="CG22" s="32"/>
      <c r="CH22" s="208" t="e">
        <f t="shared" si="26"/>
        <v>#DIV/0!</v>
      </c>
      <c r="CI22" s="144"/>
      <c r="CJ22" s="32"/>
      <c r="CK22" s="208" t="e">
        <f t="shared" si="27"/>
        <v>#DIV/0!</v>
      </c>
      <c r="CL22" s="32"/>
      <c r="CM22" s="44"/>
      <c r="CN22" s="45" t="e">
        <f t="shared" si="28"/>
        <v>#DIV/0!</v>
      </c>
      <c r="CO22" s="44"/>
      <c r="CP22" s="171">
        <v>1.96571428571429</v>
      </c>
      <c r="CQ22" s="219"/>
      <c r="CR22" s="144"/>
      <c r="CS22" s="44"/>
      <c r="CT22" s="269" t="e">
        <f t="shared" si="29"/>
        <v>#DIV/0!</v>
      </c>
      <c r="CU22" s="44"/>
      <c r="CV22" s="179"/>
      <c r="CW22" s="45" t="e">
        <f t="shared" si="30"/>
        <v>#DIV/0!</v>
      </c>
      <c r="CX22" s="44"/>
      <c r="CY22" s="171" t="e">
        <f t="shared" si="4"/>
        <v>#DIV/0!</v>
      </c>
      <c r="CZ22" s="219"/>
      <c r="DA22" s="144">
        <v>18633.599999999999</v>
      </c>
      <c r="DB22" s="44">
        <v>4719.38</v>
      </c>
      <c r="DC22" s="45">
        <f t="shared" si="31"/>
        <v>25.327258286106819</v>
      </c>
      <c r="DD22" s="32">
        <v>2.4</v>
      </c>
      <c r="DE22" s="32">
        <v>38.74</v>
      </c>
      <c r="DF22" s="45">
        <f t="shared" si="5"/>
        <v>16.141666666666669</v>
      </c>
      <c r="DG22" s="32">
        <v>62.4</v>
      </c>
      <c r="DH22" s="44">
        <v>558.24</v>
      </c>
      <c r="DI22" s="45">
        <f t="shared" si="32"/>
        <v>8.9461538461538463</v>
      </c>
      <c r="DJ22" s="44">
        <v>180.34</v>
      </c>
      <c r="DK22" s="171">
        <f t="shared" si="33"/>
        <v>2.7830246913580248</v>
      </c>
      <c r="DL22" s="271"/>
      <c r="DM22" s="144">
        <v>19145.2</v>
      </c>
      <c r="DN22" s="44">
        <v>11306.23</v>
      </c>
      <c r="DO22" s="45">
        <f t="shared" si="34"/>
        <v>59.05516787497649</v>
      </c>
      <c r="DP22" s="32">
        <v>28</v>
      </c>
      <c r="DQ22" s="44">
        <v>929.81</v>
      </c>
      <c r="DR22" s="45">
        <f t="shared" si="35"/>
        <v>33.207499999999996</v>
      </c>
      <c r="DS22" s="44">
        <v>92</v>
      </c>
      <c r="DT22" s="44">
        <v>1174.06</v>
      </c>
      <c r="DU22" s="45">
        <f t="shared" si="36"/>
        <v>12.761521739130433</v>
      </c>
      <c r="DV22" s="44">
        <v>141.07</v>
      </c>
      <c r="DW22" s="171">
        <f t="shared" si="37"/>
        <v>1.1755833333333332</v>
      </c>
      <c r="DX22" s="219"/>
      <c r="DZ22" s="144">
        <v>11257.8</v>
      </c>
      <c r="EA22" s="44">
        <v>4476.3</v>
      </c>
      <c r="EB22" s="45">
        <f t="shared" si="38"/>
        <v>39.761765176144543</v>
      </c>
      <c r="EC22" s="32">
        <v>2</v>
      </c>
      <c r="ED22" s="44">
        <v>30</v>
      </c>
      <c r="EE22" s="45">
        <f t="shared" si="39"/>
        <v>15</v>
      </c>
      <c r="EF22" s="44">
        <v>66</v>
      </c>
      <c r="EG22" s="44">
        <v>651.04999999999995</v>
      </c>
      <c r="EH22" s="45">
        <f t="shared" si="40"/>
        <v>9.8643939393939384</v>
      </c>
      <c r="EI22" s="44">
        <v>105.97</v>
      </c>
      <c r="EJ22" s="171">
        <f t="shared" si="41"/>
        <v>1.5583823529411764</v>
      </c>
      <c r="EL22" s="144"/>
      <c r="EM22" s="44"/>
      <c r="EN22" s="45" t="e">
        <f t="shared" si="42"/>
        <v>#DIV/0!</v>
      </c>
      <c r="EO22" s="32"/>
      <c r="EP22" s="44"/>
      <c r="EQ22" s="45" t="e">
        <f t="shared" si="43"/>
        <v>#DIV/0!</v>
      </c>
      <c r="ER22" s="44"/>
      <c r="ES22" s="44"/>
      <c r="ET22" s="45" t="e">
        <f t="shared" si="44"/>
        <v>#DIV/0!</v>
      </c>
      <c r="EU22" s="44"/>
      <c r="EV22" s="171" t="e">
        <f t="shared" si="45"/>
        <v>#DIV/0!</v>
      </c>
    </row>
    <row r="23" spans="1:152" ht="13.95" customHeight="1">
      <c r="A23" s="12">
        <v>18</v>
      </c>
      <c r="B23" s="144">
        <v>611</v>
      </c>
      <c r="C23" s="236">
        <v>13335.0495363725</v>
      </c>
      <c r="D23" s="45">
        <f t="shared" si="6"/>
        <v>21.824958324668575</v>
      </c>
      <c r="E23" s="44">
        <v>574</v>
      </c>
      <c r="F23" s="44">
        <v>3580.52539509895</v>
      </c>
      <c r="G23" s="171">
        <f t="shared" si="7"/>
        <v>6.2378491203814459</v>
      </c>
      <c r="H23" s="219"/>
      <c r="I23" s="144">
        <v>62</v>
      </c>
      <c r="J23" s="167">
        <v>2701.1511234108898</v>
      </c>
      <c r="K23" s="45">
        <f t="shared" si="8"/>
        <v>43.566953603401451</v>
      </c>
      <c r="L23" s="44">
        <v>359</v>
      </c>
      <c r="M23" s="167">
        <v>8835.1237750891996</v>
      </c>
      <c r="N23" s="45">
        <f t="shared" si="9"/>
        <v>24.610372632560445</v>
      </c>
      <c r="O23" s="44">
        <v>915.70147975722796</v>
      </c>
      <c r="P23" s="171">
        <f t="shared" si="10"/>
        <v>2.175062897285577</v>
      </c>
      <c r="Q23" s="219"/>
      <c r="R23" s="144">
        <v>53</v>
      </c>
      <c r="S23" s="44">
        <v>2639.76</v>
      </c>
      <c r="T23" s="45">
        <f t="shared" si="11"/>
        <v>49.806792452830194</v>
      </c>
      <c r="U23" s="219"/>
      <c r="V23" s="44">
        <v>188</v>
      </c>
      <c r="W23" s="44">
        <v>2669.33</v>
      </c>
      <c r="X23" s="45">
        <f t="shared" si="12"/>
        <v>14.198563829787235</v>
      </c>
      <c r="Y23" s="219"/>
      <c r="Z23" s="44">
        <v>12</v>
      </c>
      <c r="AA23" s="44">
        <v>335.51</v>
      </c>
      <c r="AB23" s="171">
        <f t="shared" si="13"/>
        <v>27.959166666666665</v>
      </c>
      <c r="AC23" s="219"/>
      <c r="AD23" s="144">
        <v>754</v>
      </c>
      <c r="AE23" s="44">
        <v>360.14</v>
      </c>
      <c r="AF23" s="141">
        <f t="shared" si="14"/>
        <v>47.763925729442967</v>
      </c>
      <c r="AG23" s="44">
        <v>1484</v>
      </c>
      <c r="AH23" s="44">
        <v>508.4</v>
      </c>
      <c r="AI23" s="141">
        <f t="shared" si="0"/>
        <v>34.258760107816713</v>
      </c>
      <c r="AJ23" s="44">
        <v>1215</v>
      </c>
      <c r="AK23" s="44">
        <v>407.52</v>
      </c>
      <c r="AL23" s="148">
        <f t="shared" si="1"/>
        <v>33.540740740740738</v>
      </c>
      <c r="AM23" s="219"/>
      <c r="AN23" s="144"/>
      <c r="AO23" s="250"/>
      <c r="AP23" s="45" t="e">
        <f t="shared" si="15"/>
        <v>#DIV/0!</v>
      </c>
      <c r="AQ23" s="140"/>
      <c r="AR23" s="249"/>
      <c r="AS23" s="171" t="e">
        <f t="shared" si="16"/>
        <v>#DIV/0!</v>
      </c>
      <c r="AT23" s="219"/>
      <c r="AU23" s="144">
        <v>22.8</v>
      </c>
      <c r="AV23" s="32">
        <v>810.03078215856601</v>
      </c>
      <c r="AW23" s="45">
        <f t="shared" si="2"/>
        <v>35.52766588414763</v>
      </c>
      <c r="AX23" s="32">
        <v>42.8</v>
      </c>
      <c r="AY23" s="253">
        <v>1745.9959389979399</v>
      </c>
      <c r="AZ23" s="171">
        <f t="shared" si="17"/>
        <v>40.794297640138787</v>
      </c>
      <c r="BA23" s="219"/>
      <c r="BB23" s="144">
        <v>8</v>
      </c>
      <c r="BC23" s="44">
        <v>344.88172944744201</v>
      </c>
      <c r="BD23" s="45">
        <f t="shared" ref="BD23:BD26" si="47">+BC23/BB23</f>
        <v>43.110216180930252</v>
      </c>
      <c r="BE23" s="44">
        <v>55.2</v>
      </c>
      <c r="BF23" s="167">
        <v>2535.46</v>
      </c>
      <c r="BG23" s="171">
        <f t="shared" si="18"/>
        <v>45.932246376811591</v>
      </c>
      <c r="BH23" s="219"/>
      <c r="BI23" s="44">
        <v>1982</v>
      </c>
      <c r="BJ23" s="248">
        <v>11958.676595385599</v>
      </c>
      <c r="BK23" s="202">
        <f t="shared" si="19"/>
        <v>6.0336410672984861</v>
      </c>
      <c r="BL23" s="219"/>
      <c r="BM23" s="144">
        <v>33</v>
      </c>
      <c r="BN23" s="44">
        <v>403.1</v>
      </c>
      <c r="BO23" s="261">
        <f t="shared" si="20"/>
        <v>12.215151515151517</v>
      </c>
      <c r="BP23" s="144">
        <v>31</v>
      </c>
      <c r="BQ23" s="44">
        <v>394.59</v>
      </c>
      <c r="BR23" s="171">
        <f t="shared" si="21"/>
        <v>12.728709677419355</v>
      </c>
      <c r="BS23" s="144">
        <v>0</v>
      </c>
      <c r="BT23" s="44">
        <v>0</v>
      </c>
      <c r="BU23" s="171" t="e">
        <f t="shared" si="22"/>
        <v>#DIV/0!</v>
      </c>
      <c r="BV23" s="144">
        <v>38</v>
      </c>
      <c r="BW23" s="44">
        <v>493.54</v>
      </c>
      <c r="BX23" s="171">
        <f t="shared" si="23"/>
        <v>12.987894736842106</v>
      </c>
      <c r="BY23" s="263">
        <v>10</v>
      </c>
      <c r="BZ23" s="256">
        <v>114.17</v>
      </c>
      <c r="CA23" s="171">
        <f t="shared" si="24"/>
        <v>11.417</v>
      </c>
      <c r="CB23" s="32">
        <v>35</v>
      </c>
      <c r="CC23" s="44">
        <v>456.6</v>
      </c>
      <c r="CD23" s="171">
        <f t="shared" si="25"/>
        <v>13.045714285714286</v>
      </c>
      <c r="CE23" s="219"/>
      <c r="CF23" s="32"/>
      <c r="CG23" s="32"/>
      <c r="CH23" s="208" t="e">
        <f t="shared" si="26"/>
        <v>#DIV/0!</v>
      </c>
      <c r="CI23" s="144"/>
      <c r="CJ23" s="32"/>
      <c r="CK23" s="208" t="e">
        <f t="shared" si="27"/>
        <v>#DIV/0!</v>
      </c>
      <c r="CL23" s="32"/>
      <c r="CM23" s="44"/>
      <c r="CN23" s="45" t="e">
        <f t="shared" si="28"/>
        <v>#DIV/0!</v>
      </c>
      <c r="CO23" s="44"/>
      <c r="CP23" s="171">
        <v>1.52714285714286</v>
      </c>
      <c r="CQ23" s="219"/>
      <c r="CR23" s="144"/>
      <c r="CS23" s="44"/>
      <c r="CT23" s="268" t="e">
        <f t="shared" si="29"/>
        <v>#DIV/0!</v>
      </c>
      <c r="CU23" s="44"/>
      <c r="CV23" s="179"/>
      <c r="CW23" s="45" t="e">
        <f t="shared" si="30"/>
        <v>#DIV/0!</v>
      </c>
      <c r="CX23" s="44"/>
      <c r="CY23" s="171" t="e">
        <f t="shared" si="4"/>
        <v>#DIV/0!</v>
      </c>
      <c r="CZ23" s="219"/>
      <c r="DA23" s="144">
        <v>18633.599999999999</v>
      </c>
      <c r="DB23" s="44">
        <v>4001.61</v>
      </c>
      <c r="DC23" s="45">
        <f t="shared" si="31"/>
        <v>21.475238279237509</v>
      </c>
      <c r="DD23" s="32">
        <v>2.8</v>
      </c>
      <c r="DE23" s="32">
        <v>34.58</v>
      </c>
      <c r="DF23" s="45">
        <f t="shared" si="5"/>
        <v>12.35</v>
      </c>
      <c r="DG23" s="32">
        <v>55.4</v>
      </c>
      <c r="DH23" s="44">
        <v>505.71</v>
      </c>
      <c r="DI23" s="45">
        <f t="shared" si="32"/>
        <v>9.1283393501805055</v>
      </c>
      <c r="DJ23" s="44">
        <v>71.84</v>
      </c>
      <c r="DK23" s="171">
        <f t="shared" si="33"/>
        <v>1.2343642611683849</v>
      </c>
      <c r="DL23" s="271"/>
      <c r="DM23" s="144">
        <v>15979.8</v>
      </c>
      <c r="DN23" s="44">
        <v>9856.08</v>
      </c>
      <c r="DO23" s="45">
        <f t="shared" si="34"/>
        <v>61.678368940787742</v>
      </c>
      <c r="DP23" s="32">
        <v>28</v>
      </c>
      <c r="DQ23" s="44">
        <v>938.58</v>
      </c>
      <c r="DR23" s="45">
        <f t="shared" si="35"/>
        <v>33.520714285714284</v>
      </c>
      <c r="DS23" s="44">
        <v>93</v>
      </c>
      <c r="DT23" s="44">
        <v>1145.68</v>
      </c>
      <c r="DU23" s="45">
        <f t="shared" si="36"/>
        <v>12.319139784946238</v>
      </c>
      <c r="DV23" s="44">
        <v>100</v>
      </c>
      <c r="DW23" s="171">
        <f t="shared" si="37"/>
        <v>0.82644628099173556</v>
      </c>
      <c r="DX23" s="219"/>
      <c r="DZ23" s="144">
        <v>11257.8</v>
      </c>
      <c r="EA23" s="44">
        <v>4460.8900000000003</v>
      </c>
      <c r="EB23" s="45">
        <f t="shared" si="38"/>
        <v>39.624882303824911</v>
      </c>
      <c r="EC23" s="32">
        <v>2</v>
      </c>
      <c r="ED23" s="44">
        <v>30</v>
      </c>
      <c r="EE23" s="45">
        <f t="shared" si="39"/>
        <v>15</v>
      </c>
      <c r="EF23" s="44">
        <v>66</v>
      </c>
      <c r="EG23" s="44">
        <v>709.39</v>
      </c>
      <c r="EH23" s="45">
        <f t="shared" si="40"/>
        <v>10.748333333333333</v>
      </c>
      <c r="EI23" s="44">
        <v>105.97</v>
      </c>
      <c r="EJ23" s="171">
        <f t="shared" si="41"/>
        <v>1.5583823529411764</v>
      </c>
      <c r="EL23" s="144"/>
      <c r="EM23" s="44"/>
      <c r="EN23" s="45" t="e">
        <f t="shared" si="42"/>
        <v>#DIV/0!</v>
      </c>
      <c r="EO23" s="32"/>
      <c r="EP23" s="44"/>
      <c r="EQ23" s="45" t="e">
        <f t="shared" si="43"/>
        <v>#DIV/0!</v>
      </c>
      <c r="ER23" s="44"/>
      <c r="ES23" s="44"/>
      <c r="ET23" s="45" t="e">
        <f t="shared" si="44"/>
        <v>#DIV/0!</v>
      </c>
      <c r="EU23" s="44"/>
      <c r="EV23" s="171" t="e">
        <f t="shared" si="45"/>
        <v>#DIV/0!</v>
      </c>
    </row>
    <row r="24" spans="1:152" ht="13.95" customHeight="1">
      <c r="A24" s="12">
        <v>19</v>
      </c>
      <c r="B24" s="144">
        <v>610</v>
      </c>
      <c r="C24" s="236">
        <v>13774.2600684552</v>
      </c>
      <c r="D24" s="45">
        <f t="shared" si="6"/>
        <v>22.580754210582295</v>
      </c>
      <c r="E24" s="44">
        <v>573</v>
      </c>
      <c r="F24" s="44">
        <v>443.84810634849703</v>
      </c>
      <c r="G24" s="171">
        <f t="shared" si="7"/>
        <v>0.774604025041007</v>
      </c>
      <c r="H24" s="219"/>
      <c r="I24" s="144">
        <v>61</v>
      </c>
      <c r="J24" s="167">
        <v>2685.85002241952</v>
      </c>
      <c r="K24" s="45">
        <f t="shared" si="8"/>
        <v>44.030328236385571</v>
      </c>
      <c r="L24" s="44">
        <v>361</v>
      </c>
      <c r="M24" s="167">
        <v>8778.8327881654295</v>
      </c>
      <c r="N24" s="45">
        <f t="shared" si="9"/>
        <v>24.318096366109224</v>
      </c>
      <c r="O24" s="44">
        <v>362.447482271203</v>
      </c>
      <c r="P24" s="171">
        <f t="shared" si="10"/>
        <v>0.85888028974218722</v>
      </c>
      <c r="Q24" s="219"/>
      <c r="R24" s="144">
        <v>47.2</v>
      </c>
      <c r="S24" s="44">
        <v>2617.87</v>
      </c>
      <c r="T24" s="45">
        <f t="shared" si="11"/>
        <v>55.463347457627115</v>
      </c>
      <c r="U24" s="219"/>
      <c r="V24" s="44">
        <v>188</v>
      </c>
      <c r="W24" s="44">
        <v>2560.65</v>
      </c>
      <c r="X24" s="45">
        <f t="shared" si="12"/>
        <v>13.620478723404256</v>
      </c>
      <c r="Y24" s="219"/>
      <c r="Z24" s="44">
        <v>12</v>
      </c>
      <c r="AA24" s="44">
        <v>400.69</v>
      </c>
      <c r="AB24" s="171">
        <f t="shared" si="13"/>
        <v>33.390833333333333</v>
      </c>
      <c r="AC24" s="219"/>
      <c r="AD24" s="144">
        <v>754</v>
      </c>
      <c r="AE24" s="44">
        <v>337.77</v>
      </c>
      <c r="AF24" s="141">
        <f t="shared" si="14"/>
        <v>44.797082228116707</v>
      </c>
      <c r="AG24" s="44">
        <v>1272</v>
      </c>
      <c r="AH24" s="44">
        <v>418.74</v>
      </c>
      <c r="AI24" s="141">
        <f t="shared" si="0"/>
        <v>32.919811320754718</v>
      </c>
      <c r="AJ24" s="44">
        <v>1125</v>
      </c>
      <c r="AK24" s="44">
        <v>364.1</v>
      </c>
      <c r="AL24" s="148">
        <f t="shared" si="1"/>
        <v>32.364444444444445</v>
      </c>
      <c r="AM24" s="219"/>
      <c r="AN24" s="144"/>
      <c r="AO24" s="250"/>
      <c r="AP24" s="45" t="e">
        <f t="shared" si="15"/>
        <v>#DIV/0!</v>
      </c>
      <c r="AQ24" s="140"/>
      <c r="AR24" s="249"/>
      <c r="AS24" s="171" t="e">
        <f t="shared" si="16"/>
        <v>#DIV/0!</v>
      </c>
      <c r="AT24" s="219"/>
      <c r="AU24" s="144">
        <v>26</v>
      </c>
      <c r="AV24" s="32">
        <v>717.65295323858402</v>
      </c>
      <c r="AW24" s="45">
        <f t="shared" si="2"/>
        <v>27.602036663022464</v>
      </c>
      <c r="AX24" s="32">
        <v>42</v>
      </c>
      <c r="AY24" s="253">
        <v>1870.91066239573</v>
      </c>
      <c r="AZ24" s="171">
        <f t="shared" si="17"/>
        <v>44.545491961803094</v>
      </c>
      <c r="BA24" s="219"/>
      <c r="BB24" s="144">
        <v>8.4</v>
      </c>
      <c r="BC24" s="44">
        <v>311.042977540641</v>
      </c>
      <c r="BD24" s="45">
        <f t="shared" si="47"/>
        <v>37.028925897695359</v>
      </c>
      <c r="BE24" s="44">
        <v>55.6</v>
      </c>
      <c r="BF24" s="167">
        <v>2569.27</v>
      </c>
      <c r="BG24" s="171">
        <f t="shared" si="18"/>
        <v>46.209892086330932</v>
      </c>
      <c r="BH24" s="219"/>
      <c r="BI24" s="44">
        <v>1962</v>
      </c>
      <c r="BJ24" s="248">
        <v>11195.1385988816</v>
      </c>
      <c r="BK24" s="202">
        <f t="shared" si="19"/>
        <v>5.7059829759845053</v>
      </c>
      <c r="BL24" s="219"/>
      <c r="BM24" s="144">
        <v>33</v>
      </c>
      <c r="BN24" s="44">
        <v>407.75</v>
      </c>
      <c r="BO24" s="261">
        <f t="shared" si="20"/>
        <v>12.356060606060606</v>
      </c>
      <c r="BP24" s="144">
        <v>31</v>
      </c>
      <c r="BQ24" s="44">
        <v>381.59</v>
      </c>
      <c r="BR24" s="171">
        <f t="shared" si="21"/>
        <v>12.309354838709677</v>
      </c>
      <c r="BS24" s="144">
        <v>0</v>
      </c>
      <c r="BT24" s="44">
        <v>0</v>
      </c>
      <c r="BU24" s="171" t="e">
        <f t="shared" si="22"/>
        <v>#DIV/0!</v>
      </c>
      <c r="BV24" s="144">
        <v>35</v>
      </c>
      <c r="BW24" s="44">
        <v>421.94</v>
      </c>
      <c r="BX24" s="171">
        <f t="shared" si="23"/>
        <v>12.055428571428571</v>
      </c>
      <c r="BY24" s="263">
        <v>13</v>
      </c>
      <c r="BZ24" s="256">
        <v>156.38</v>
      </c>
      <c r="CA24" s="171">
        <f t="shared" si="24"/>
        <v>12.029230769230768</v>
      </c>
      <c r="CB24" s="32">
        <v>38</v>
      </c>
      <c r="CC24" s="44">
        <v>492.18</v>
      </c>
      <c r="CD24" s="171">
        <f t="shared" si="25"/>
        <v>12.952105263157895</v>
      </c>
      <c r="CE24" s="219"/>
      <c r="CF24" s="32"/>
      <c r="CG24" s="32"/>
      <c r="CH24" s="208" t="e">
        <f t="shared" si="26"/>
        <v>#DIV/0!</v>
      </c>
      <c r="CI24" s="144"/>
      <c r="CJ24" s="32"/>
      <c r="CK24" s="208"/>
      <c r="CL24" s="32"/>
      <c r="CM24" s="44"/>
      <c r="CN24" s="45" t="e">
        <f t="shared" si="28"/>
        <v>#DIV/0!</v>
      </c>
      <c r="CO24" s="44"/>
      <c r="CP24" s="171" t="e">
        <f t="shared" ref="CP24:CP37" si="48">+CO24/(+CL24+CF24)</f>
        <v>#DIV/0!</v>
      </c>
      <c r="CQ24" s="219"/>
      <c r="CR24" s="144"/>
      <c r="CS24" s="44"/>
      <c r="CT24" s="268" t="e">
        <f t="shared" si="29"/>
        <v>#DIV/0!</v>
      </c>
      <c r="CU24" s="44"/>
      <c r="CV24" s="179"/>
      <c r="CW24" s="45" t="e">
        <f t="shared" si="30"/>
        <v>#DIV/0!</v>
      </c>
      <c r="CX24" s="44"/>
      <c r="CY24" s="171" t="e">
        <f t="shared" si="4"/>
        <v>#DIV/0!</v>
      </c>
      <c r="CZ24" s="219"/>
      <c r="DA24" s="144">
        <v>18633.599999999999</v>
      </c>
      <c r="DB24" s="44">
        <v>6035.11</v>
      </c>
      <c r="DC24" s="45">
        <f t="shared" si="31"/>
        <v>32.388320024042585</v>
      </c>
      <c r="DD24" s="32">
        <v>2</v>
      </c>
      <c r="DE24" s="32">
        <v>39.08</v>
      </c>
      <c r="DF24" s="45">
        <f t="shared" si="5"/>
        <v>19.54</v>
      </c>
      <c r="DG24" s="32">
        <v>63.4</v>
      </c>
      <c r="DH24" s="44">
        <v>672.2</v>
      </c>
      <c r="DI24" s="45">
        <f t="shared" si="32"/>
        <v>10.602523659305994</v>
      </c>
      <c r="DJ24" s="44">
        <v>174.94</v>
      </c>
      <c r="DK24" s="171">
        <f t="shared" si="33"/>
        <v>2.6749235474006112</v>
      </c>
      <c r="DL24" s="271"/>
      <c r="DM24" s="144">
        <v>6083.92</v>
      </c>
      <c r="DN24" s="44">
        <v>6641.92</v>
      </c>
      <c r="DO24" s="45">
        <f t="shared" si="34"/>
        <v>109.17171823429629</v>
      </c>
      <c r="DP24" s="32">
        <v>28</v>
      </c>
      <c r="DQ24" s="44">
        <v>871.16</v>
      </c>
      <c r="DR24" s="45">
        <f t="shared" si="35"/>
        <v>31.112857142857141</v>
      </c>
      <c r="DS24" s="44">
        <v>93</v>
      </c>
      <c r="DT24" s="44">
        <v>1079.69</v>
      </c>
      <c r="DU24" s="45">
        <f t="shared" si="36"/>
        <v>11.609569892473118</v>
      </c>
      <c r="DV24" s="44">
        <v>100</v>
      </c>
      <c r="DW24" s="171">
        <f t="shared" si="37"/>
        <v>0.82644628099173556</v>
      </c>
      <c r="DX24" s="219"/>
      <c r="DZ24" s="144">
        <v>11257.8</v>
      </c>
      <c r="EA24" s="44">
        <v>4461.3900000000003</v>
      </c>
      <c r="EB24" s="45">
        <f t="shared" si="38"/>
        <v>39.629323668922886</v>
      </c>
      <c r="EC24" s="32">
        <v>2</v>
      </c>
      <c r="ED24" s="44">
        <v>30</v>
      </c>
      <c r="EE24" s="45">
        <f t="shared" si="39"/>
        <v>15</v>
      </c>
      <c r="EF24" s="44">
        <v>70</v>
      </c>
      <c r="EG24" s="44">
        <v>708.03</v>
      </c>
      <c r="EH24" s="45">
        <f t="shared" si="40"/>
        <v>10.114714285714285</v>
      </c>
      <c r="EI24" s="44">
        <v>105.97</v>
      </c>
      <c r="EJ24" s="171">
        <f t="shared" si="41"/>
        <v>1.4718055555555556</v>
      </c>
      <c r="EL24" s="144"/>
      <c r="EM24" s="44"/>
      <c r="EN24" s="45" t="e">
        <f t="shared" si="42"/>
        <v>#DIV/0!</v>
      </c>
      <c r="EO24" s="32"/>
      <c r="EP24" s="44"/>
      <c r="EQ24" s="45" t="e">
        <f t="shared" si="43"/>
        <v>#DIV/0!</v>
      </c>
      <c r="ER24" s="44"/>
      <c r="ES24" s="44"/>
      <c r="ET24" s="45" t="e">
        <f t="shared" si="44"/>
        <v>#DIV/0!</v>
      </c>
      <c r="EU24" s="44"/>
      <c r="EV24" s="171" t="e">
        <f t="shared" si="45"/>
        <v>#DIV/0!</v>
      </c>
    </row>
    <row r="25" spans="1:152" ht="13.95" customHeight="1">
      <c r="A25" s="12">
        <v>20</v>
      </c>
      <c r="B25" s="144">
        <v>575</v>
      </c>
      <c r="C25" s="167">
        <v>13735.987676024401</v>
      </c>
      <c r="D25" s="45">
        <f t="shared" si="6"/>
        <v>23.88867421917287</v>
      </c>
      <c r="E25" s="44">
        <v>568</v>
      </c>
      <c r="F25" s="44">
        <v>0</v>
      </c>
      <c r="G25" s="171">
        <f t="shared" si="7"/>
        <v>0</v>
      </c>
      <c r="H25" s="219"/>
      <c r="I25" s="144">
        <v>45</v>
      </c>
      <c r="J25" s="167">
        <v>2694.53793878439</v>
      </c>
      <c r="K25" s="45">
        <f t="shared" si="8"/>
        <v>59.878620861875334</v>
      </c>
      <c r="L25" s="44">
        <v>360</v>
      </c>
      <c r="M25" s="167">
        <v>8743.3881424402898</v>
      </c>
      <c r="N25" s="45">
        <f t="shared" si="9"/>
        <v>24.287189284556362</v>
      </c>
      <c r="O25" s="44"/>
      <c r="P25" s="171">
        <f t="shared" si="10"/>
        <v>0</v>
      </c>
      <c r="Q25" s="219"/>
      <c r="R25" s="144">
        <v>34.4</v>
      </c>
      <c r="S25" s="44">
        <v>1230.8399999999999</v>
      </c>
      <c r="T25" s="45">
        <f t="shared" si="11"/>
        <v>35.780232558139531</v>
      </c>
      <c r="U25" s="219"/>
      <c r="V25" s="44">
        <v>188</v>
      </c>
      <c r="W25" s="44">
        <v>2686.5149999999999</v>
      </c>
      <c r="X25" s="45">
        <f t="shared" si="12"/>
        <v>14.289973404255319</v>
      </c>
      <c r="Y25" s="219"/>
      <c r="Z25" s="44">
        <v>12</v>
      </c>
      <c r="AA25" s="44">
        <v>361.75</v>
      </c>
      <c r="AB25" s="171">
        <f t="shared" si="13"/>
        <v>30.145833333333332</v>
      </c>
      <c r="AC25" s="219"/>
      <c r="AD25" s="144">
        <v>812</v>
      </c>
      <c r="AE25" s="44">
        <v>292.2</v>
      </c>
      <c r="AF25" s="141">
        <f t="shared" si="14"/>
        <v>35.985221674876847</v>
      </c>
      <c r="AG25" s="44">
        <v>1272</v>
      </c>
      <c r="AH25" s="44">
        <v>440.15</v>
      </c>
      <c r="AI25" s="141">
        <f t="shared" si="0"/>
        <v>34.602987421383645</v>
      </c>
      <c r="AJ25" s="44">
        <v>1125</v>
      </c>
      <c r="AK25" s="44">
        <v>363.34</v>
      </c>
      <c r="AL25" s="148">
        <f t="shared" si="1"/>
        <v>32.296888888888887</v>
      </c>
      <c r="AM25" s="219"/>
      <c r="AN25" s="144"/>
      <c r="AO25" s="250"/>
      <c r="AP25" s="45" t="e">
        <f t="shared" si="15"/>
        <v>#DIV/0!</v>
      </c>
      <c r="AQ25" s="140"/>
      <c r="AR25" s="249"/>
      <c r="AS25" s="171" t="e">
        <f t="shared" si="16"/>
        <v>#DIV/0!</v>
      </c>
      <c r="AT25" s="219"/>
      <c r="AU25" s="144">
        <v>22</v>
      </c>
      <c r="AV25" s="32">
        <v>762.30611195788299</v>
      </c>
      <c r="AW25" s="45">
        <f t="shared" si="2"/>
        <v>34.650277816267412</v>
      </c>
      <c r="AX25" s="32">
        <v>43.4</v>
      </c>
      <c r="AY25" s="32">
        <v>1687.3049593063199</v>
      </c>
      <c r="AZ25" s="171">
        <f t="shared" si="17"/>
        <v>38.877994454062673</v>
      </c>
      <c r="BA25" s="219"/>
      <c r="BB25" s="144">
        <v>13</v>
      </c>
      <c r="BC25" s="44">
        <v>479.933461739206</v>
      </c>
      <c r="BD25" s="45">
        <f t="shared" si="47"/>
        <v>36.91795859532354</v>
      </c>
      <c r="BE25" s="44">
        <v>49</v>
      </c>
      <c r="BF25" s="167">
        <v>2281.1</v>
      </c>
      <c r="BG25" s="171">
        <f t="shared" si="18"/>
        <v>46.553061224489795</v>
      </c>
      <c r="BH25" s="219"/>
      <c r="BI25" s="44">
        <v>1936</v>
      </c>
      <c r="BJ25" s="248">
        <v>11140.7145594823</v>
      </c>
      <c r="BK25" s="202">
        <f t="shared" si="19"/>
        <v>5.7545013220466421</v>
      </c>
      <c r="BL25" s="219"/>
      <c r="BM25" s="144">
        <v>36</v>
      </c>
      <c r="BN25" s="44">
        <v>465.43</v>
      </c>
      <c r="BO25" s="261">
        <f t="shared" si="20"/>
        <v>12.928611111111111</v>
      </c>
      <c r="BP25" s="144">
        <v>33</v>
      </c>
      <c r="BQ25" s="44">
        <v>375.54</v>
      </c>
      <c r="BR25" s="171">
        <f t="shared" si="21"/>
        <v>11.38</v>
      </c>
      <c r="BS25" s="144">
        <v>0</v>
      </c>
      <c r="BT25" s="44">
        <v>0</v>
      </c>
      <c r="BU25" s="171" t="e">
        <f t="shared" si="22"/>
        <v>#DIV/0!</v>
      </c>
      <c r="BV25" s="144">
        <v>38</v>
      </c>
      <c r="BW25" s="44">
        <v>494.97</v>
      </c>
      <c r="BX25" s="171">
        <f t="shared" si="23"/>
        <v>13.025526315789474</v>
      </c>
      <c r="BY25" s="263">
        <v>12</v>
      </c>
      <c r="BZ25" s="256">
        <v>152.31</v>
      </c>
      <c r="CA25" s="171">
        <f t="shared" si="24"/>
        <v>12.692500000000001</v>
      </c>
      <c r="CB25" s="32">
        <v>35</v>
      </c>
      <c r="CC25" s="44">
        <v>431.43</v>
      </c>
      <c r="CD25" s="171">
        <f t="shared" si="25"/>
        <v>12.326571428571429</v>
      </c>
      <c r="CE25" s="144"/>
      <c r="CF25" s="32"/>
      <c r="CG25" s="32"/>
      <c r="CH25" s="208" t="e">
        <f t="shared" si="26"/>
        <v>#DIV/0!</v>
      </c>
      <c r="CI25" s="32"/>
      <c r="CJ25" s="32"/>
      <c r="CK25" s="208" t="e">
        <f t="shared" si="27"/>
        <v>#DIV/0!</v>
      </c>
      <c r="CL25" s="32"/>
      <c r="CM25" s="44"/>
      <c r="CN25" s="45" t="e">
        <f t="shared" si="28"/>
        <v>#DIV/0!</v>
      </c>
      <c r="CO25" s="210"/>
      <c r="CP25" s="171" t="e">
        <f t="shared" si="48"/>
        <v>#DIV/0!</v>
      </c>
      <c r="CQ25" s="219"/>
      <c r="CR25" s="144"/>
      <c r="CS25" s="44"/>
      <c r="CT25" s="268" t="e">
        <f t="shared" si="29"/>
        <v>#DIV/0!</v>
      </c>
      <c r="CU25" s="44"/>
      <c r="CV25" s="179"/>
      <c r="CW25" s="45" t="e">
        <f t="shared" si="30"/>
        <v>#DIV/0!</v>
      </c>
      <c r="CX25" s="44"/>
      <c r="CY25" s="171" t="e">
        <f t="shared" si="4"/>
        <v>#DIV/0!</v>
      </c>
      <c r="CZ25" s="219"/>
      <c r="DA25" s="144">
        <v>8346.2999999999993</v>
      </c>
      <c r="DB25" s="44">
        <v>2628.46</v>
      </c>
      <c r="DC25" s="45">
        <f t="shared" si="31"/>
        <v>31.492517642548197</v>
      </c>
      <c r="DD25" s="32">
        <v>2</v>
      </c>
      <c r="DE25" s="32">
        <v>33.81</v>
      </c>
      <c r="DF25" s="45">
        <f t="shared" si="5"/>
        <v>16.905000000000001</v>
      </c>
      <c r="DG25" s="32">
        <v>66</v>
      </c>
      <c r="DH25" s="44">
        <v>693.76</v>
      </c>
      <c r="DI25" s="45">
        <f t="shared" si="32"/>
        <v>10.511515151515152</v>
      </c>
      <c r="DJ25" s="44">
        <v>173.99</v>
      </c>
      <c r="DK25" s="171">
        <f t="shared" si="33"/>
        <v>2.5586764705882352</v>
      </c>
      <c r="DL25" s="271"/>
      <c r="DM25" s="144">
        <v>5900.64</v>
      </c>
      <c r="DN25" s="44">
        <v>6342.42</v>
      </c>
      <c r="DO25" s="45">
        <f t="shared" si="34"/>
        <v>107.48698446270235</v>
      </c>
      <c r="DP25" s="32">
        <v>28</v>
      </c>
      <c r="DQ25" s="44">
        <v>841.47</v>
      </c>
      <c r="DR25" s="45">
        <f t="shared" si="35"/>
        <v>30.052500000000002</v>
      </c>
      <c r="DS25" s="44">
        <v>100</v>
      </c>
      <c r="DT25" s="44">
        <v>1137.28</v>
      </c>
      <c r="DU25" s="45">
        <f t="shared" si="36"/>
        <v>11.3728</v>
      </c>
      <c r="DV25" s="44">
        <v>90.25</v>
      </c>
      <c r="DW25" s="171">
        <f t="shared" si="37"/>
        <v>0.705078125</v>
      </c>
      <c r="DX25" s="219"/>
      <c r="DZ25" s="144"/>
      <c r="EA25" s="44"/>
      <c r="EB25" s="45" t="e">
        <f t="shared" si="38"/>
        <v>#DIV/0!</v>
      </c>
      <c r="EC25" s="32"/>
      <c r="ED25" s="44"/>
      <c r="EE25" s="45" t="e">
        <f t="shared" si="39"/>
        <v>#DIV/0!</v>
      </c>
      <c r="EF25" s="44"/>
      <c r="EG25" s="44"/>
      <c r="EH25" s="45" t="e">
        <f t="shared" si="40"/>
        <v>#DIV/0!</v>
      </c>
      <c r="EI25" s="44"/>
      <c r="EJ25" s="171" t="e">
        <f t="shared" si="41"/>
        <v>#DIV/0!</v>
      </c>
      <c r="EL25" s="144"/>
      <c r="EM25" s="44"/>
      <c r="EN25" s="45" t="e">
        <f t="shared" si="42"/>
        <v>#DIV/0!</v>
      </c>
      <c r="EO25" s="32"/>
      <c r="EP25" s="44"/>
      <c r="EQ25" s="45" t="e">
        <f t="shared" si="43"/>
        <v>#DIV/0!</v>
      </c>
      <c r="ER25" s="44"/>
      <c r="ES25" s="44"/>
      <c r="ET25" s="45" t="e">
        <f t="shared" si="44"/>
        <v>#DIV/0!</v>
      </c>
      <c r="EU25" s="44"/>
      <c r="EV25" s="171" t="e">
        <f t="shared" si="45"/>
        <v>#DIV/0!</v>
      </c>
    </row>
    <row r="26" spans="1:152" ht="13.95" customHeight="1">
      <c r="A26" s="12">
        <v>21</v>
      </c>
      <c r="B26" s="144">
        <v>602</v>
      </c>
      <c r="C26" s="167">
        <v>13062.5576036495</v>
      </c>
      <c r="D26" s="45">
        <f t="shared" si="6"/>
        <v>21.698600670514121</v>
      </c>
      <c r="E26" s="44">
        <v>565</v>
      </c>
      <c r="F26" s="44">
        <v>0</v>
      </c>
      <c r="G26" s="171">
        <f t="shared" si="7"/>
        <v>0</v>
      </c>
      <c r="H26" s="219"/>
      <c r="I26" s="144">
        <v>45</v>
      </c>
      <c r="J26" s="167">
        <v>2691.7735052274602</v>
      </c>
      <c r="K26" s="45">
        <f t="shared" si="8"/>
        <v>59.817189005054672</v>
      </c>
      <c r="L26" s="44">
        <v>359</v>
      </c>
      <c r="M26" s="167">
        <v>8827.4329125177192</v>
      </c>
      <c r="N26" s="45">
        <f t="shared" si="9"/>
        <v>24.588949617040999</v>
      </c>
      <c r="O26" s="44">
        <v>1805.6332643099599</v>
      </c>
      <c r="P26" s="171">
        <f t="shared" si="10"/>
        <v>4.46938926809396</v>
      </c>
      <c r="Q26" s="219"/>
      <c r="R26" s="144">
        <v>35</v>
      </c>
      <c r="S26" s="44">
        <v>2058.9699999999998</v>
      </c>
      <c r="T26" s="45">
        <f t="shared" si="11"/>
        <v>58.827714285714279</v>
      </c>
      <c r="U26" s="219"/>
      <c r="V26" s="44">
        <v>188</v>
      </c>
      <c r="W26" s="44">
        <v>2286.75</v>
      </c>
      <c r="X26" s="45">
        <f t="shared" si="12"/>
        <v>12.163563829787234</v>
      </c>
      <c r="Y26" s="219"/>
      <c r="Z26" s="44">
        <v>12</v>
      </c>
      <c r="AA26" s="44">
        <v>404.09</v>
      </c>
      <c r="AB26" s="171">
        <f t="shared" si="13"/>
        <v>33.674166666666665</v>
      </c>
      <c r="AC26" s="219"/>
      <c r="AD26" s="144">
        <v>754</v>
      </c>
      <c r="AE26" s="44">
        <v>363.42</v>
      </c>
      <c r="AF26" s="141">
        <f t="shared" si="14"/>
        <v>48.198938992042443</v>
      </c>
      <c r="AG26" s="44">
        <v>1537</v>
      </c>
      <c r="AH26" s="44">
        <v>482.96</v>
      </c>
      <c r="AI26" s="141">
        <f t="shared" si="0"/>
        <v>31.422251138581654</v>
      </c>
      <c r="AJ26" s="44">
        <v>1080</v>
      </c>
      <c r="AK26" s="44">
        <v>374.4</v>
      </c>
      <c r="AL26" s="148">
        <f t="shared" si="1"/>
        <v>34.666666666666664</v>
      </c>
      <c r="AM26" s="219"/>
      <c r="AN26" s="144"/>
      <c r="AO26" s="44"/>
      <c r="AP26" s="45" t="e">
        <f t="shared" si="15"/>
        <v>#DIV/0!</v>
      </c>
      <c r="AQ26" s="140"/>
      <c r="AR26" s="249"/>
      <c r="AS26" s="171" t="e">
        <f t="shared" si="16"/>
        <v>#DIV/0!</v>
      </c>
      <c r="AT26" s="219"/>
      <c r="AU26" s="144">
        <v>19.600000000000001</v>
      </c>
      <c r="AV26" s="32">
        <v>807.64730603762996</v>
      </c>
      <c r="AW26" s="45">
        <f t="shared" si="2"/>
        <v>41.206495206001527</v>
      </c>
      <c r="AX26" s="32">
        <v>44.4</v>
      </c>
      <c r="AY26" s="32">
        <v>1842.6364066332401</v>
      </c>
      <c r="AZ26" s="171">
        <f t="shared" si="17"/>
        <v>41.500819969217119</v>
      </c>
      <c r="BA26" s="219"/>
      <c r="BB26" s="144">
        <v>7.2</v>
      </c>
      <c r="BC26" s="44">
        <v>315.00276298885598</v>
      </c>
      <c r="BD26" s="45">
        <f t="shared" si="47"/>
        <v>43.750383748452215</v>
      </c>
      <c r="BE26" s="44">
        <v>47.8</v>
      </c>
      <c r="BF26" s="167">
        <v>2221.58</v>
      </c>
      <c r="BG26" s="171">
        <f t="shared" si="18"/>
        <v>46.476569037656908</v>
      </c>
      <c r="BH26" s="219"/>
      <c r="BI26" s="44">
        <v>1936</v>
      </c>
      <c r="BJ26" s="248">
        <v>10984.6293987216</v>
      </c>
      <c r="BK26" s="202">
        <f t="shared" si="19"/>
        <v>5.6738788216537186</v>
      </c>
      <c r="BL26" s="219"/>
      <c r="BM26" s="144">
        <v>32</v>
      </c>
      <c r="BN26" s="44">
        <v>403.59</v>
      </c>
      <c r="BO26" s="261">
        <f t="shared" si="20"/>
        <v>12.612187499999999</v>
      </c>
      <c r="BP26" s="144">
        <v>33</v>
      </c>
      <c r="BQ26" s="44">
        <v>434.09</v>
      </c>
      <c r="BR26" s="171">
        <f t="shared" si="21"/>
        <v>13.154242424242424</v>
      </c>
      <c r="BS26" s="144">
        <v>3</v>
      </c>
      <c r="BT26" s="44">
        <v>38</v>
      </c>
      <c r="BU26" s="171">
        <f t="shared" si="22"/>
        <v>12.666666666666666</v>
      </c>
      <c r="BV26" s="144">
        <v>37</v>
      </c>
      <c r="BW26" s="44">
        <v>452.22</v>
      </c>
      <c r="BX26" s="171">
        <f t="shared" si="23"/>
        <v>12.222162162162164</v>
      </c>
      <c r="BY26" s="263">
        <v>14</v>
      </c>
      <c r="BZ26" s="256">
        <v>176.72</v>
      </c>
      <c r="CA26" s="171">
        <f t="shared" si="24"/>
        <v>12.622857142857143</v>
      </c>
      <c r="CB26" s="32">
        <v>35</v>
      </c>
      <c r="CC26" s="44">
        <v>422.16</v>
      </c>
      <c r="CD26" s="171">
        <f t="shared" si="25"/>
        <v>12.061714285714286</v>
      </c>
      <c r="CE26" s="144"/>
      <c r="CF26" s="32"/>
      <c r="CG26" s="32"/>
      <c r="CH26" s="208" t="e">
        <f t="shared" si="26"/>
        <v>#DIV/0!</v>
      </c>
      <c r="CI26" s="32"/>
      <c r="CJ26" s="32"/>
      <c r="CK26" s="208" t="e">
        <f t="shared" si="27"/>
        <v>#DIV/0!</v>
      </c>
      <c r="CL26" s="32"/>
      <c r="CM26" s="44"/>
      <c r="CN26" s="45" t="e">
        <f t="shared" si="28"/>
        <v>#DIV/0!</v>
      </c>
      <c r="CO26" s="210"/>
      <c r="CP26" s="171" t="e">
        <f t="shared" si="48"/>
        <v>#DIV/0!</v>
      </c>
      <c r="CQ26" s="219"/>
      <c r="CR26" s="144"/>
      <c r="CS26" s="44"/>
      <c r="CT26" s="268" t="e">
        <f t="shared" si="29"/>
        <v>#DIV/0!</v>
      </c>
      <c r="CU26" s="44"/>
      <c r="CV26" s="179"/>
      <c r="CW26" s="45" t="e">
        <f t="shared" si="30"/>
        <v>#DIV/0!</v>
      </c>
      <c r="CX26" s="44"/>
      <c r="CY26" s="171" t="e">
        <f t="shared" si="4"/>
        <v>#DIV/0!</v>
      </c>
      <c r="CZ26" s="219"/>
      <c r="DA26" s="144">
        <v>8346.2999999999993</v>
      </c>
      <c r="DB26" s="44">
        <v>3104.96</v>
      </c>
      <c r="DC26" s="45">
        <f t="shared" si="31"/>
        <v>37.201634257095961</v>
      </c>
      <c r="DD26" s="32">
        <v>2</v>
      </c>
      <c r="DE26" s="32">
        <v>36.75</v>
      </c>
      <c r="DF26" s="45">
        <f t="shared" si="5"/>
        <v>18.375</v>
      </c>
      <c r="DG26" s="32">
        <v>66</v>
      </c>
      <c r="DH26" s="44">
        <v>676.06</v>
      </c>
      <c r="DI26" s="45">
        <f t="shared" si="32"/>
        <v>10.243333333333332</v>
      </c>
      <c r="DJ26" s="44">
        <v>58.99</v>
      </c>
      <c r="DK26" s="171">
        <f t="shared" si="33"/>
        <v>0.86750000000000005</v>
      </c>
      <c r="DL26" s="271"/>
      <c r="DM26" s="144">
        <v>5357.16</v>
      </c>
      <c r="DN26" s="44">
        <v>7218.66</v>
      </c>
      <c r="DO26" s="45">
        <f t="shared" si="34"/>
        <v>134.74788880675581</v>
      </c>
      <c r="DP26" s="32">
        <v>28</v>
      </c>
      <c r="DQ26" s="44">
        <v>833.7</v>
      </c>
      <c r="DR26" s="45">
        <f t="shared" si="35"/>
        <v>29.775000000000002</v>
      </c>
      <c r="DS26" s="44">
        <v>95</v>
      </c>
      <c r="DT26" s="44">
        <v>1171.32</v>
      </c>
      <c r="DU26" s="45">
        <f t="shared" si="36"/>
        <v>12.329684210526315</v>
      </c>
      <c r="DV26" s="44">
        <v>90.25</v>
      </c>
      <c r="DW26" s="171">
        <f t="shared" si="37"/>
        <v>0.73373983739837401</v>
      </c>
      <c r="DX26" s="219"/>
      <c r="DZ26" s="144"/>
      <c r="EA26" s="44"/>
      <c r="EB26" s="45" t="e">
        <f t="shared" si="38"/>
        <v>#DIV/0!</v>
      </c>
      <c r="EC26" s="32"/>
      <c r="ED26" s="44"/>
      <c r="EE26" s="45" t="e">
        <f t="shared" si="39"/>
        <v>#DIV/0!</v>
      </c>
      <c r="EF26" s="44"/>
      <c r="EG26" s="44"/>
      <c r="EH26" s="45" t="e">
        <f t="shared" si="40"/>
        <v>#DIV/0!</v>
      </c>
      <c r="EI26" s="44"/>
      <c r="EJ26" s="171" t="e">
        <f t="shared" si="41"/>
        <v>#DIV/0!</v>
      </c>
      <c r="EL26" s="144"/>
      <c r="EM26" s="44"/>
      <c r="EN26" s="45" t="e">
        <f t="shared" si="42"/>
        <v>#DIV/0!</v>
      </c>
      <c r="EO26" s="32"/>
      <c r="EP26" s="44"/>
      <c r="EQ26" s="45" t="e">
        <f t="shared" si="43"/>
        <v>#DIV/0!</v>
      </c>
      <c r="ER26" s="44"/>
      <c r="ES26" s="44"/>
      <c r="ET26" s="45" t="e">
        <f t="shared" si="44"/>
        <v>#DIV/0!</v>
      </c>
      <c r="EU26" s="44"/>
      <c r="EV26" s="171" t="e">
        <f t="shared" si="45"/>
        <v>#DIV/0!</v>
      </c>
    </row>
    <row r="27" spans="1:152" ht="13.95" customHeight="1">
      <c r="A27" s="12">
        <v>22</v>
      </c>
      <c r="B27" s="144">
        <v>608</v>
      </c>
      <c r="C27" s="167">
        <v>12990.255241122501</v>
      </c>
      <c r="D27" s="45">
        <f t="shared" si="6"/>
        <v>21.365551383425167</v>
      </c>
      <c r="E27" s="44">
        <v>571</v>
      </c>
      <c r="F27" s="44">
        <v>2089.7163965691602</v>
      </c>
      <c r="G27" s="171">
        <f t="shared" si="7"/>
        <v>3.6597485053750618</v>
      </c>
      <c r="H27" s="219"/>
      <c r="I27" s="144">
        <v>62</v>
      </c>
      <c r="J27" s="167">
        <v>2705.0908232045099</v>
      </c>
      <c r="K27" s="45">
        <f t="shared" si="8"/>
        <v>43.630497148459838</v>
      </c>
      <c r="L27" s="44">
        <v>362</v>
      </c>
      <c r="M27" s="167">
        <v>8818.0317129367304</v>
      </c>
      <c r="N27" s="45">
        <f t="shared" si="9"/>
        <v>24.359203626897045</v>
      </c>
      <c r="O27" s="44">
        <v>223.25414892791699</v>
      </c>
      <c r="P27" s="171">
        <f t="shared" si="10"/>
        <v>0.52654280407527587</v>
      </c>
      <c r="Q27" s="219"/>
      <c r="R27" s="144">
        <v>37</v>
      </c>
      <c r="S27" s="44">
        <v>2454.0300000000002</v>
      </c>
      <c r="T27" s="45">
        <f t="shared" si="11"/>
        <v>66.325135135135142</v>
      </c>
      <c r="U27" s="219"/>
      <c r="V27" s="44">
        <v>188</v>
      </c>
      <c r="W27" s="44">
        <v>2420.12</v>
      </c>
      <c r="X27" s="45">
        <f t="shared" si="12"/>
        <v>12.872978723404255</v>
      </c>
      <c r="Y27" s="219"/>
      <c r="Z27" s="44">
        <v>12</v>
      </c>
      <c r="AA27" s="44">
        <v>338.45</v>
      </c>
      <c r="AB27" s="171">
        <f t="shared" si="13"/>
        <v>28.204166666666666</v>
      </c>
      <c r="AC27" s="219"/>
      <c r="AD27" s="144">
        <v>754</v>
      </c>
      <c r="AE27" s="44">
        <v>357.51</v>
      </c>
      <c r="AF27" s="141">
        <f t="shared" si="14"/>
        <v>47.415119363395227</v>
      </c>
      <c r="AG27" s="44">
        <v>1590</v>
      </c>
      <c r="AH27" s="44">
        <v>507.93</v>
      </c>
      <c r="AI27" s="141">
        <f t="shared" si="0"/>
        <v>31.945283018867926</v>
      </c>
      <c r="AJ27" s="44">
        <v>1260</v>
      </c>
      <c r="AK27" s="44">
        <v>426.94</v>
      </c>
      <c r="AL27" s="148">
        <f t="shared" si="1"/>
        <v>33.884126984126986</v>
      </c>
      <c r="AM27" s="219"/>
      <c r="AN27" s="144"/>
      <c r="AO27" s="44"/>
      <c r="AP27" s="45" t="e">
        <f t="shared" si="15"/>
        <v>#DIV/0!</v>
      </c>
      <c r="AQ27" s="140"/>
      <c r="AR27" s="249"/>
      <c r="AS27" s="171" t="e">
        <f t="shared" si="16"/>
        <v>#DIV/0!</v>
      </c>
      <c r="AT27" s="219"/>
      <c r="AU27" s="144">
        <v>26.4</v>
      </c>
      <c r="AV27" s="32">
        <v>843.81699788897595</v>
      </c>
      <c r="AW27" s="45">
        <f t="shared" si="2"/>
        <v>31.96276507155212</v>
      </c>
      <c r="AX27" s="32">
        <v>44</v>
      </c>
      <c r="AY27" s="32">
        <v>1782.3266466284399</v>
      </c>
      <c r="AZ27" s="171">
        <f t="shared" si="17"/>
        <v>40.507423787009998</v>
      </c>
      <c r="BA27" s="219"/>
      <c r="BB27" s="144">
        <v>7</v>
      </c>
      <c r="BC27" s="44">
        <v>329.277734005117</v>
      </c>
      <c r="BD27" s="45">
        <f t="shared" si="46"/>
        <v>12.472641439587766</v>
      </c>
      <c r="BE27" s="44">
        <v>47.6</v>
      </c>
      <c r="BF27" s="167">
        <v>2130.69</v>
      </c>
      <c r="BG27" s="171">
        <f t="shared" si="18"/>
        <v>44.76239495798319</v>
      </c>
      <c r="BH27" s="219"/>
      <c r="BI27" s="44">
        <v>1914</v>
      </c>
      <c r="BJ27" s="248">
        <v>12030.280846399401</v>
      </c>
      <c r="BK27" s="202">
        <f t="shared" si="19"/>
        <v>6.2854131903863113</v>
      </c>
      <c r="BL27" s="219"/>
      <c r="BM27" s="144">
        <v>32</v>
      </c>
      <c r="BN27" s="44">
        <v>400.75</v>
      </c>
      <c r="BO27" s="261">
        <f t="shared" si="20"/>
        <v>12.5234375</v>
      </c>
      <c r="BP27" s="144">
        <v>32</v>
      </c>
      <c r="BQ27" s="44">
        <v>404.92</v>
      </c>
      <c r="BR27" s="171">
        <f t="shared" si="21"/>
        <v>12.65375</v>
      </c>
      <c r="BS27" s="144">
        <v>0</v>
      </c>
      <c r="BT27" s="44"/>
      <c r="BU27" s="171" t="e">
        <f t="shared" si="22"/>
        <v>#DIV/0!</v>
      </c>
      <c r="BV27" s="144">
        <v>37</v>
      </c>
      <c r="BW27" s="44">
        <v>456.56</v>
      </c>
      <c r="BX27" s="171">
        <f t="shared" si="23"/>
        <v>12.339459459459459</v>
      </c>
      <c r="BY27" s="263">
        <v>14</v>
      </c>
      <c r="BZ27" s="256">
        <v>188.84</v>
      </c>
      <c r="CA27" s="171">
        <f t="shared" si="24"/>
        <v>13.488571428571429</v>
      </c>
      <c r="CB27" s="32">
        <v>35</v>
      </c>
      <c r="CC27" s="44">
        <v>408.16</v>
      </c>
      <c r="CD27" s="171">
        <f t="shared" si="25"/>
        <v>11.661714285714286</v>
      </c>
      <c r="CE27" s="144"/>
      <c r="CF27" s="32"/>
      <c r="CG27" s="32"/>
      <c r="CH27" s="208" t="e">
        <f t="shared" si="26"/>
        <v>#DIV/0!</v>
      </c>
      <c r="CI27" s="32"/>
      <c r="CJ27" s="32"/>
      <c r="CK27" s="208" t="e">
        <f t="shared" si="27"/>
        <v>#DIV/0!</v>
      </c>
      <c r="CL27" s="32"/>
      <c r="CM27" s="44"/>
      <c r="CN27" s="45" t="e">
        <f t="shared" si="28"/>
        <v>#DIV/0!</v>
      </c>
      <c r="CO27" s="210"/>
      <c r="CP27" s="171" t="e">
        <f t="shared" si="48"/>
        <v>#DIV/0!</v>
      </c>
      <c r="CQ27" s="219"/>
      <c r="CR27" s="144"/>
      <c r="CS27" s="44"/>
      <c r="CT27" s="268" t="e">
        <f t="shared" si="29"/>
        <v>#DIV/0!</v>
      </c>
      <c r="CU27" s="44"/>
      <c r="CV27" s="179"/>
      <c r="CW27" s="45" t="e">
        <f t="shared" si="30"/>
        <v>#DIV/0!</v>
      </c>
      <c r="CX27" s="44"/>
      <c r="CY27" s="171" t="e">
        <f t="shared" si="4"/>
        <v>#DIV/0!</v>
      </c>
      <c r="CZ27" s="219"/>
      <c r="DA27" s="144">
        <v>18633.599999999999</v>
      </c>
      <c r="DB27" s="44">
        <v>2744.33</v>
      </c>
      <c r="DC27" s="45">
        <f t="shared" si="31"/>
        <v>14.727857204190281</v>
      </c>
      <c r="DD27" s="32">
        <v>2</v>
      </c>
      <c r="DE27" s="32">
        <v>32.36</v>
      </c>
      <c r="DF27" s="45">
        <f t="shared" si="5"/>
        <v>16.18</v>
      </c>
      <c r="DG27" s="32">
        <v>69</v>
      </c>
      <c r="DH27" s="44">
        <v>744.65</v>
      </c>
      <c r="DI27" s="45">
        <f t="shared" si="32"/>
        <v>10.792028985507246</v>
      </c>
      <c r="DJ27" s="44">
        <v>173.99</v>
      </c>
      <c r="DK27" s="171">
        <f t="shared" si="33"/>
        <v>2.4505633802816904</v>
      </c>
      <c r="DL27" s="271"/>
      <c r="DM27" s="144">
        <v>6330.84</v>
      </c>
      <c r="DN27" s="44">
        <v>5842.11</v>
      </c>
      <c r="DO27" s="45">
        <f t="shared" si="34"/>
        <v>92.280171351668955</v>
      </c>
      <c r="DP27" s="32">
        <v>28</v>
      </c>
      <c r="DQ27" s="44">
        <v>830.62</v>
      </c>
      <c r="DR27" s="45">
        <f t="shared" si="35"/>
        <v>29.664999999999999</v>
      </c>
      <c r="DS27" s="44">
        <v>95</v>
      </c>
      <c r="DT27" s="44">
        <v>1151.25</v>
      </c>
      <c r="DU27" s="45">
        <f t="shared" si="36"/>
        <v>12.118421052631579</v>
      </c>
      <c r="DV27" s="44">
        <v>90.25</v>
      </c>
      <c r="DW27" s="171">
        <f t="shared" si="37"/>
        <v>0.73373983739837401</v>
      </c>
      <c r="DX27" s="219"/>
      <c r="DZ27" s="144"/>
      <c r="EA27" s="44"/>
      <c r="EB27" s="45" t="e">
        <f t="shared" si="38"/>
        <v>#DIV/0!</v>
      </c>
      <c r="EC27" s="32"/>
      <c r="ED27" s="44"/>
      <c r="EE27" s="45" t="e">
        <f t="shared" si="39"/>
        <v>#DIV/0!</v>
      </c>
      <c r="EF27" s="44"/>
      <c r="EG27" s="44"/>
      <c r="EH27" s="45" t="e">
        <f t="shared" si="40"/>
        <v>#DIV/0!</v>
      </c>
      <c r="EI27" s="44"/>
      <c r="EJ27" s="171" t="e">
        <f t="shared" si="41"/>
        <v>#DIV/0!</v>
      </c>
      <c r="EL27" s="144"/>
      <c r="EM27" s="44"/>
      <c r="EN27" s="45" t="e">
        <f t="shared" si="42"/>
        <v>#DIV/0!</v>
      </c>
      <c r="EO27" s="32"/>
      <c r="EP27" s="44"/>
      <c r="EQ27" s="45" t="e">
        <f t="shared" si="43"/>
        <v>#DIV/0!</v>
      </c>
      <c r="ER27" s="44"/>
      <c r="ES27" s="44"/>
      <c r="ET27" s="45" t="e">
        <f t="shared" si="44"/>
        <v>#DIV/0!</v>
      </c>
      <c r="EU27" s="44"/>
      <c r="EV27" s="171" t="e">
        <f t="shared" si="45"/>
        <v>#DIV/0!</v>
      </c>
    </row>
    <row r="28" spans="1:152" ht="13.95" customHeight="1">
      <c r="A28" s="12">
        <v>23</v>
      </c>
      <c r="B28" s="144">
        <v>614</v>
      </c>
      <c r="C28" s="167">
        <v>12853.3139479784</v>
      </c>
      <c r="D28" s="45">
        <f t="shared" si="6"/>
        <v>20.933736071626058</v>
      </c>
      <c r="E28" s="44">
        <v>577</v>
      </c>
      <c r="F28" s="44">
        <v>0</v>
      </c>
      <c r="G28" s="171">
        <f t="shared" si="7"/>
        <v>0</v>
      </c>
      <c r="H28" s="219"/>
      <c r="I28" s="144">
        <v>63</v>
      </c>
      <c r="J28" s="167">
        <v>2661.3112012951601</v>
      </c>
      <c r="K28" s="45">
        <f t="shared" si="8"/>
        <v>42.243034941193017</v>
      </c>
      <c r="L28" s="44">
        <v>363</v>
      </c>
      <c r="M28" s="167">
        <v>8915.5004648335907</v>
      </c>
      <c r="N28" s="45">
        <f t="shared" si="9"/>
        <v>24.56060734113937</v>
      </c>
      <c r="O28" s="44"/>
      <c r="P28" s="171">
        <f t="shared" si="10"/>
        <v>0</v>
      </c>
      <c r="Q28" s="219"/>
      <c r="R28" s="144">
        <v>30</v>
      </c>
      <c r="S28" s="44">
        <v>1711.42</v>
      </c>
      <c r="T28" s="45">
        <f t="shared" si="11"/>
        <v>57.047333333333334</v>
      </c>
      <c r="U28" s="219"/>
      <c r="V28" s="44">
        <v>188</v>
      </c>
      <c r="W28" s="44">
        <v>2571.73</v>
      </c>
      <c r="X28" s="45">
        <f t="shared" si="12"/>
        <v>13.679414893617022</v>
      </c>
      <c r="Y28" s="219"/>
      <c r="Z28" s="44">
        <v>12</v>
      </c>
      <c r="AA28" s="44">
        <v>393.48</v>
      </c>
      <c r="AB28" s="171">
        <f t="shared" si="13"/>
        <v>32.79</v>
      </c>
      <c r="AC28" s="219"/>
      <c r="AD28" s="144">
        <v>754</v>
      </c>
      <c r="AE28" s="44">
        <v>298.11</v>
      </c>
      <c r="AF28" s="141">
        <f t="shared" si="14"/>
        <v>39.53713527851459</v>
      </c>
      <c r="AG28" s="44">
        <v>1484</v>
      </c>
      <c r="AH28" s="44">
        <v>444.58</v>
      </c>
      <c r="AI28" s="141">
        <f t="shared" si="0"/>
        <v>29.958221024258759</v>
      </c>
      <c r="AJ28" s="44">
        <v>990</v>
      </c>
      <c r="AK28" s="44">
        <v>344.59</v>
      </c>
      <c r="AL28" s="148">
        <f t="shared" si="1"/>
        <v>34.8070707070707</v>
      </c>
      <c r="AM28" s="219"/>
      <c r="AN28" s="144"/>
      <c r="AO28" s="44"/>
      <c r="AP28" s="45" t="e">
        <f t="shared" si="15"/>
        <v>#DIV/0!</v>
      </c>
      <c r="AQ28" s="140"/>
      <c r="AR28" s="249"/>
      <c r="AS28" s="171" t="e">
        <f t="shared" si="16"/>
        <v>#DIV/0!</v>
      </c>
      <c r="AT28" s="219"/>
      <c r="AU28" s="245">
        <v>25.6</v>
      </c>
      <c r="AV28" s="140">
        <v>835.86077013447596</v>
      </c>
      <c r="AW28" s="45">
        <f t="shared" si="2"/>
        <v>32.650811333377966</v>
      </c>
      <c r="AX28" s="140">
        <v>46.2</v>
      </c>
      <c r="AY28" s="140">
        <v>1843.87057974034</v>
      </c>
      <c r="AZ28" s="171">
        <f t="shared" si="17"/>
        <v>39.910618609098265</v>
      </c>
      <c r="BA28" s="219"/>
      <c r="BB28" s="245">
        <v>8</v>
      </c>
      <c r="BC28" s="241">
        <v>342.18163432411802</v>
      </c>
      <c r="BD28" s="45">
        <f t="shared" si="46"/>
        <v>13.36647009078586</v>
      </c>
      <c r="BE28" s="44">
        <v>51</v>
      </c>
      <c r="BF28" s="44">
        <v>2417.5100000000002</v>
      </c>
      <c r="BG28" s="171">
        <f t="shared" si="18"/>
        <v>47.402156862745102</v>
      </c>
      <c r="BH28" s="219"/>
      <c r="BI28" s="44">
        <v>1882</v>
      </c>
      <c r="BJ28" s="248">
        <v>12131.354110115801</v>
      </c>
      <c r="BK28" s="202">
        <f t="shared" si="19"/>
        <v>6.4459904942166846</v>
      </c>
      <c r="BL28" s="219"/>
      <c r="BM28" s="144">
        <v>31</v>
      </c>
      <c r="BN28" s="44">
        <v>395.9</v>
      </c>
      <c r="BO28" s="261">
        <f t="shared" si="20"/>
        <v>12.770967741935483</v>
      </c>
      <c r="BP28" s="144">
        <v>32</v>
      </c>
      <c r="BQ28" s="44">
        <v>379.82</v>
      </c>
      <c r="BR28" s="171">
        <f t="shared" si="21"/>
        <v>11.869375</v>
      </c>
      <c r="BS28" s="144">
        <v>0</v>
      </c>
      <c r="BT28" s="44"/>
      <c r="BU28" s="171" t="e">
        <f t="shared" si="22"/>
        <v>#DIV/0!</v>
      </c>
      <c r="BV28" s="144">
        <v>36</v>
      </c>
      <c r="BW28" s="44">
        <v>441.09</v>
      </c>
      <c r="BX28" s="171">
        <f t="shared" si="23"/>
        <v>12.2525</v>
      </c>
      <c r="BY28" s="263">
        <v>15</v>
      </c>
      <c r="BZ28" s="256">
        <v>194.8</v>
      </c>
      <c r="CA28" s="171">
        <f t="shared" si="24"/>
        <v>12.986666666666668</v>
      </c>
      <c r="CB28" s="32">
        <v>35</v>
      </c>
      <c r="CC28" s="44">
        <v>430.29</v>
      </c>
      <c r="CD28" s="171">
        <f t="shared" si="25"/>
        <v>12.294</v>
      </c>
      <c r="CE28" s="144"/>
      <c r="CF28" s="32"/>
      <c r="CG28" s="32"/>
      <c r="CH28" s="208" t="e">
        <f t="shared" si="26"/>
        <v>#DIV/0!</v>
      </c>
      <c r="CI28" s="32"/>
      <c r="CJ28" s="32"/>
      <c r="CK28" s="208" t="e">
        <f t="shared" si="27"/>
        <v>#DIV/0!</v>
      </c>
      <c r="CL28" s="32"/>
      <c r="CM28" s="44"/>
      <c r="CN28" s="45" t="e">
        <f t="shared" si="28"/>
        <v>#DIV/0!</v>
      </c>
      <c r="CO28" s="44"/>
      <c r="CP28" s="171" t="e">
        <f t="shared" si="48"/>
        <v>#DIV/0!</v>
      </c>
      <c r="CQ28" s="219"/>
      <c r="CR28" s="144"/>
      <c r="CS28" s="44"/>
      <c r="CT28" s="268" t="e">
        <f t="shared" si="29"/>
        <v>#DIV/0!</v>
      </c>
      <c r="CU28" s="44"/>
      <c r="CV28" s="179"/>
      <c r="CW28" s="45" t="e">
        <f t="shared" si="30"/>
        <v>#DIV/0!</v>
      </c>
      <c r="CX28" s="44"/>
      <c r="CY28" s="171" t="e">
        <f t="shared" si="4"/>
        <v>#DIV/0!</v>
      </c>
      <c r="CZ28" s="219"/>
      <c r="DA28" s="144">
        <v>18633.599999999999</v>
      </c>
      <c r="DB28" s="44">
        <v>3089.65</v>
      </c>
      <c r="DC28" s="45">
        <f t="shared" si="31"/>
        <v>16.581068607247126</v>
      </c>
      <c r="DD28" s="32">
        <v>1.2</v>
      </c>
      <c r="DE28" s="32">
        <v>32.35</v>
      </c>
      <c r="DF28" s="45">
        <f t="shared" si="5"/>
        <v>26.958333333333336</v>
      </c>
      <c r="DG28" s="32">
        <v>43</v>
      </c>
      <c r="DH28" s="44">
        <v>676.56</v>
      </c>
      <c r="DI28" s="45">
        <f t="shared" si="32"/>
        <v>15.733953488372093</v>
      </c>
      <c r="DJ28" s="44">
        <v>52.78</v>
      </c>
      <c r="DK28" s="171">
        <f t="shared" si="33"/>
        <v>1.1941176470588235</v>
      </c>
      <c r="DL28" s="271"/>
      <c r="DM28" s="144">
        <v>7065.24</v>
      </c>
      <c r="DN28" s="44">
        <v>7398.98</v>
      </c>
      <c r="DO28" s="45">
        <f t="shared" si="34"/>
        <v>104.72368949957823</v>
      </c>
      <c r="DP28" s="32">
        <v>28</v>
      </c>
      <c r="DQ28" s="44">
        <v>1007.64</v>
      </c>
      <c r="DR28" s="45">
        <f t="shared" si="35"/>
        <v>35.987142857142857</v>
      </c>
      <c r="DS28" s="44">
        <v>95</v>
      </c>
      <c r="DT28" s="44">
        <v>1390.74</v>
      </c>
      <c r="DU28" s="45">
        <f t="shared" si="36"/>
        <v>14.639368421052632</v>
      </c>
      <c r="DV28" s="44">
        <v>105.25</v>
      </c>
      <c r="DW28" s="171">
        <f t="shared" si="37"/>
        <v>0.85569105691056913</v>
      </c>
      <c r="DX28" s="219"/>
      <c r="DZ28" s="144"/>
      <c r="EA28" s="44"/>
      <c r="EB28" s="45" t="e">
        <f t="shared" si="38"/>
        <v>#DIV/0!</v>
      </c>
      <c r="EC28" s="32"/>
      <c r="ED28" s="44"/>
      <c r="EE28" s="45" t="e">
        <f t="shared" si="39"/>
        <v>#DIV/0!</v>
      </c>
      <c r="EF28" s="44"/>
      <c r="EG28" s="44"/>
      <c r="EH28" s="45" t="e">
        <f t="shared" si="40"/>
        <v>#DIV/0!</v>
      </c>
      <c r="EI28" s="44"/>
      <c r="EJ28" s="171" t="e">
        <f t="shared" si="41"/>
        <v>#DIV/0!</v>
      </c>
      <c r="EL28" s="144"/>
      <c r="EM28" s="44"/>
      <c r="EN28" s="45" t="e">
        <f t="shared" si="42"/>
        <v>#DIV/0!</v>
      </c>
      <c r="EO28" s="32"/>
      <c r="EP28" s="44"/>
      <c r="EQ28" s="45" t="e">
        <f t="shared" si="43"/>
        <v>#DIV/0!</v>
      </c>
      <c r="ER28" s="44"/>
      <c r="ES28" s="44"/>
      <c r="ET28" s="45" t="e">
        <f t="shared" si="44"/>
        <v>#DIV/0!</v>
      </c>
      <c r="EU28" s="44"/>
      <c r="EV28" s="171" t="e">
        <f t="shared" si="45"/>
        <v>#DIV/0!</v>
      </c>
    </row>
    <row r="29" spans="1:152" ht="13.95" customHeight="1">
      <c r="A29" s="12">
        <v>24</v>
      </c>
      <c r="B29" s="144">
        <v>622</v>
      </c>
      <c r="C29" s="167">
        <v>13422.180290570201</v>
      </c>
      <c r="D29" s="45">
        <f t="shared" si="6"/>
        <v>21.579067991270421</v>
      </c>
      <c r="E29" s="44">
        <v>585</v>
      </c>
      <c r="F29" s="44">
        <v>0</v>
      </c>
      <c r="G29" s="171">
        <f t="shared" si="7"/>
        <v>0</v>
      </c>
      <c r="H29" s="219"/>
      <c r="I29" s="144">
        <v>63</v>
      </c>
      <c r="J29" s="167">
        <v>2663.2083372879201</v>
      </c>
      <c r="K29" s="45">
        <f t="shared" si="8"/>
        <v>42.273148210919366</v>
      </c>
      <c r="L29" s="44">
        <v>363</v>
      </c>
      <c r="M29" s="167">
        <v>8674.4658634308598</v>
      </c>
      <c r="N29" s="45">
        <f t="shared" si="9"/>
        <v>23.896600174740662</v>
      </c>
      <c r="O29" s="44">
        <v>216.35718470259499</v>
      </c>
      <c r="P29" s="171">
        <f t="shared" si="10"/>
        <v>0.50788071526430745</v>
      </c>
      <c r="Q29" s="219"/>
      <c r="R29" s="144">
        <v>38</v>
      </c>
      <c r="S29" s="44">
        <v>2101.2399999999998</v>
      </c>
      <c r="T29" s="45">
        <f t="shared" si="11"/>
        <v>55.295789473684202</v>
      </c>
      <c r="U29" s="219"/>
      <c r="V29" s="44">
        <v>188</v>
      </c>
      <c r="W29" s="44">
        <v>2412.8000000000002</v>
      </c>
      <c r="X29" s="45">
        <f t="shared" si="12"/>
        <v>12.834042553191491</v>
      </c>
      <c r="Y29" s="219"/>
      <c r="Z29" s="44">
        <v>12</v>
      </c>
      <c r="AA29" s="44">
        <v>435.15</v>
      </c>
      <c r="AB29" s="171">
        <f t="shared" si="13"/>
        <v>36.262499999999996</v>
      </c>
      <c r="AC29" s="219"/>
      <c r="AD29" s="144">
        <v>754</v>
      </c>
      <c r="AE29" s="44">
        <v>331.55</v>
      </c>
      <c r="AF29" s="141">
        <f t="shared" si="14"/>
        <v>43.972148541114059</v>
      </c>
      <c r="AG29" s="44">
        <v>1431</v>
      </c>
      <c r="AH29" s="44">
        <v>442.52</v>
      </c>
      <c r="AI29" s="141">
        <f t="shared" si="0"/>
        <v>30.92382948986722</v>
      </c>
      <c r="AJ29" s="44">
        <v>990</v>
      </c>
      <c r="AK29" s="44">
        <v>358</v>
      </c>
      <c r="AL29" s="148">
        <f t="shared" si="1"/>
        <v>36.161616161616159</v>
      </c>
      <c r="AM29" s="219"/>
      <c r="AN29" s="144"/>
      <c r="AO29" s="44"/>
      <c r="AP29" s="45" t="e">
        <f t="shared" si="15"/>
        <v>#DIV/0!</v>
      </c>
      <c r="AQ29" s="140"/>
      <c r="AR29" s="249"/>
      <c r="AS29" s="171" t="e">
        <f t="shared" si="16"/>
        <v>#DIV/0!</v>
      </c>
      <c r="AT29" s="219"/>
      <c r="AU29" s="144">
        <v>22</v>
      </c>
      <c r="AV29" s="32">
        <v>804.71599113692105</v>
      </c>
      <c r="AW29" s="45">
        <f t="shared" si="2"/>
        <v>36.577999597132774</v>
      </c>
      <c r="AX29" s="32">
        <v>43.8</v>
      </c>
      <c r="AY29" s="32">
        <v>1748.3501469606599</v>
      </c>
      <c r="AZ29" s="171">
        <f t="shared" si="17"/>
        <v>39.91667002193288</v>
      </c>
      <c r="BA29" s="219"/>
      <c r="BB29" s="144">
        <v>14.4</v>
      </c>
      <c r="BC29" s="44">
        <v>355.368725410715</v>
      </c>
      <c r="BD29" s="45">
        <f t="shared" si="46"/>
        <v>16.153123882305227</v>
      </c>
      <c r="BE29" s="44">
        <v>50.6</v>
      </c>
      <c r="BF29" s="44">
        <v>2471.41</v>
      </c>
      <c r="BG29" s="171">
        <f t="shared" si="18"/>
        <v>48.842094861660073</v>
      </c>
      <c r="BH29" s="219"/>
      <c r="BI29" s="44">
        <v>1883</v>
      </c>
      <c r="BJ29" s="248">
        <v>11942.436765173101</v>
      </c>
      <c r="BK29" s="202">
        <f t="shared" si="19"/>
        <v>6.3422393867090285</v>
      </c>
      <c r="BL29" s="219"/>
      <c r="BM29" s="144">
        <v>28</v>
      </c>
      <c r="BN29" s="44">
        <v>344.75</v>
      </c>
      <c r="BO29" s="261">
        <f t="shared" si="20"/>
        <v>12.3125</v>
      </c>
      <c r="BP29" s="144">
        <v>28</v>
      </c>
      <c r="BQ29" s="44">
        <v>363.06</v>
      </c>
      <c r="BR29" s="171">
        <f t="shared" si="21"/>
        <v>12.966428571428571</v>
      </c>
      <c r="BS29" s="144">
        <v>0</v>
      </c>
      <c r="BT29" s="44"/>
      <c r="BU29" s="171" t="e">
        <f t="shared" si="22"/>
        <v>#DIV/0!</v>
      </c>
      <c r="BV29" s="144">
        <v>37</v>
      </c>
      <c r="BW29" s="44">
        <v>469.44</v>
      </c>
      <c r="BX29" s="171">
        <f t="shared" si="23"/>
        <v>12.687567567567568</v>
      </c>
      <c r="BY29" s="263">
        <v>25</v>
      </c>
      <c r="BZ29" s="256">
        <v>329.92</v>
      </c>
      <c r="CA29" s="171">
        <f t="shared" si="24"/>
        <v>13.196800000000001</v>
      </c>
      <c r="CB29" s="32">
        <v>36</v>
      </c>
      <c r="CC29" s="44">
        <v>486.84</v>
      </c>
      <c r="CD29" s="171">
        <f t="shared" si="25"/>
        <v>13.523333333333333</v>
      </c>
      <c r="CE29" s="144"/>
      <c r="CF29" s="32"/>
      <c r="CG29" s="32"/>
      <c r="CH29" s="208" t="e">
        <f t="shared" si="26"/>
        <v>#DIV/0!</v>
      </c>
      <c r="CI29" s="32"/>
      <c r="CJ29" s="32"/>
      <c r="CK29" s="208" t="e">
        <f t="shared" si="27"/>
        <v>#DIV/0!</v>
      </c>
      <c r="CL29" s="32"/>
      <c r="CM29" s="44"/>
      <c r="CN29" s="45" t="e">
        <f t="shared" si="28"/>
        <v>#DIV/0!</v>
      </c>
      <c r="CO29" s="44"/>
      <c r="CP29" s="171" t="e">
        <f t="shared" si="48"/>
        <v>#DIV/0!</v>
      </c>
      <c r="CQ29" s="219"/>
      <c r="CR29" s="144"/>
      <c r="CS29" s="44"/>
      <c r="CT29" s="268" t="e">
        <f t="shared" si="29"/>
        <v>#DIV/0!</v>
      </c>
      <c r="CU29" s="44"/>
      <c r="CV29" s="179"/>
      <c r="CW29" s="45" t="e">
        <f t="shared" si="30"/>
        <v>#DIV/0!</v>
      </c>
      <c r="CX29" s="44"/>
      <c r="CY29" s="171" t="e">
        <f t="shared" si="4"/>
        <v>#DIV/0!</v>
      </c>
      <c r="CZ29" s="219"/>
      <c r="DA29" s="144">
        <v>18633.599999999999</v>
      </c>
      <c r="DB29" s="44">
        <v>5673.52</v>
      </c>
      <c r="DC29" s="45">
        <f t="shared" si="31"/>
        <v>30.447793233728319</v>
      </c>
      <c r="DD29" s="32">
        <v>2.4</v>
      </c>
      <c r="DE29" s="32">
        <v>38.450000000000003</v>
      </c>
      <c r="DF29" s="45">
        <f t="shared" si="5"/>
        <v>16.020833333333336</v>
      </c>
      <c r="DG29" s="32">
        <v>69</v>
      </c>
      <c r="DH29" s="44">
        <v>621.76</v>
      </c>
      <c r="DI29" s="45">
        <f t="shared" si="32"/>
        <v>9.0110144927536222</v>
      </c>
      <c r="DJ29" s="44">
        <v>77.599999999999994</v>
      </c>
      <c r="DK29" s="171">
        <f t="shared" si="33"/>
        <v>1.0868347338935573</v>
      </c>
      <c r="DL29" s="271"/>
      <c r="DM29" s="144">
        <v>16705.32</v>
      </c>
      <c r="DN29" s="44">
        <v>4469.74</v>
      </c>
      <c r="DO29" s="45">
        <f t="shared" si="34"/>
        <v>26.75638658822459</v>
      </c>
      <c r="DP29" s="32">
        <v>28</v>
      </c>
      <c r="DQ29" s="44">
        <v>839.14</v>
      </c>
      <c r="DR29" s="45">
        <f t="shared" si="35"/>
        <v>29.969285714285714</v>
      </c>
      <c r="DS29" s="44">
        <v>95</v>
      </c>
      <c r="DT29" s="44">
        <v>1161.76</v>
      </c>
      <c r="DU29" s="45">
        <f t="shared" si="36"/>
        <v>12.229052631578947</v>
      </c>
      <c r="DV29" s="44">
        <v>90.25</v>
      </c>
      <c r="DW29" s="171">
        <f t="shared" si="37"/>
        <v>0.73373983739837401</v>
      </c>
      <c r="DX29" s="219"/>
      <c r="DZ29" s="144"/>
      <c r="EA29" s="44"/>
      <c r="EB29" s="45" t="e">
        <f t="shared" si="38"/>
        <v>#DIV/0!</v>
      </c>
      <c r="EC29" s="32"/>
      <c r="ED29" s="44"/>
      <c r="EE29" s="45" t="e">
        <f t="shared" si="39"/>
        <v>#DIV/0!</v>
      </c>
      <c r="EF29" s="44"/>
      <c r="EG29" s="44"/>
      <c r="EH29" s="45" t="e">
        <f t="shared" si="40"/>
        <v>#DIV/0!</v>
      </c>
      <c r="EI29" s="44"/>
      <c r="EJ29" s="171" t="e">
        <f t="shared" si="41"/>
        <v>#DIV/0!</v>
      </c>
      <c r="EL29" s="144"/>
      <c r="EM29" s="44"/>
      <c r="EN29" s="45" t="e">
        <f t="shared" si="42"/>
        <v>#DIV/0!</v>
      </c>
      <c r="EO29" s="32"/>
      <c r="EP29" s="44"/>
      <c r="EQ29" s="45" t="e">
        <f t="shared" si="43"/>
        <v>#DIV/0!</v>
      </c>
      <c r="ER29" s="44"/>
      <c r="ES29" s="44"/>
      <c r="ET29" s="45" t="e">
        <f t="shared" si="44"/>
        <v>#DIV/0!</v>
      </c>
      <c r="EU29" s="44"/>
      <c r="EV29" s="171" t="e">
        <f t="shared" si="45"/>
        <v>#DIV/0!</v>
      </c>
    </row>
    <row r="30" spans="1:152" ht="13.95" customHeight="1">
      <c r="A30" s="12">
        <v>25</v>
      </c>
      <c r="B30" s="144">
        <v>628.6</v>
      </c>
      <c r="C30" s="167">
        <v>13805.0254611449</v>
      </c>
      <c r="D30" s="45">
        <f t="shared" si="6"/>
        <v>21.961542254446229</v>
      </c>
      <c r="E30" s="44">
        <v>588</v>
      </c>
      <c r="F30" s="44">
        <v>0</v>
      </c>
      <c r="G30" s="171">
        <f t="shared" si="7"/>
        <v>0</v>
      </c>
      <c r="H30" s="219"/>
      <c r="I30" s="144">
        <v>63</v>
      </c>
      <c r="J30" s="167">
        <v>2588.9850641132698</v>
      </c>
      <c r="K30" s="45">
        <f t="shared" si="8"/>
        <v>41.095001017670953</v>
      </c>
      <c r="L30" s="44">
        <v>363</v>
      </c>
      <c r="M30" s="167">
        <v>8649.8533135844591</v>
      </c>
      <c r="N30" s="45">
        <f t="shared" si="9"/>
        <v>23.828797007119721</v>
      </c>
      <c r="O30" s="44"/>
      <c r="P30" s="171">
        <f t="shared" si="10"/>
        <v>0</v>
      </c>
      <c r="Q30" s="219"/>
      <c r="R30" s="144">
        <v>51.6</v>
      </c>
      <c r="S30" s="44">
        <v>2414.75</v>
      </c>
      <c r="T30" s="45">
        <f t="shared" si="11"/>
        <v>46.797480620155035</v>
      </c>
      <c r="U30" s="219"/>
      <c r="V30" s="44"/>
      <c r="W30" s="44"/>
      <c r="X30" s="45" t="e">
        <f t="shared" si="12"/>
        <v>#DIV/0!</v>
      </c>
      <c r="Y30" s="219"/>
      <c r="Z30" s="44">
        <v>12</v>
      </c>
      <c r="AA30" s="44">
        <v>393.15</v>
      </c>
      <c r="AB30" s="171">
        <f t="shared" si="13"/>
        <v>32.762499999999996</v>
      </c>
      <c r="AC30" s="219"/>
      <c r="AD30" s="144">
        <v>754</v>
      </c>
      <c r="AE30" s="44">
        <v>337.67</v>
      </c>
      <c r="AF30" s="141">
        <f t="shared" si="14"/>
        <v>44.783819628647215</v>
      </c>
      <c r="AG30" s="44">
        <v>1431</v>
      </c>
      <c r="AH30" s="44">
        <v>463.3</v>
      </c>
      <c r="AI30" s="141">
        <f t="shared" si="0"/>
        <v>32.375960866526903</v>
      </c>
      <c r="AJ30" s="44">
        <v>990</v>
      </c>
      <c r="AK30" s="44">
        <v>332.14</v>
      </c>
      <c r="AL30" s="148">
        <f t="shared" si="1"/>
        <v>33.549494949494942</v>
      </c>
      <c r="AM30" s="219"/>
      <c r="AN30" s="144"/>
      <c r="AO30" s="44"/>
      <c r="AP30" s="45" t="e">
        <f t="shared" si="15"/>
        <v>#DIV/0!</v>
      </c>
      <c r="AQ30" s="140"/>
      <c r="AR30" s="249"/>
      <c r="AS30" s="171" t="e">
        <f t="shared" si="16"/>
        <v>#DIV/0!</v>
      </c>
      <c r="AT30" s="219"/>
      <c r="AU30" s="144">
        <v>19.8</v>
      </c>
      <c r="AV30" s="32">
        <v>714.88265126293902</v>
      </c>
      <c r="AW30" s="45">
        <f t="shared" si="2"/>
        <v>36.105184407219141</v>
      </c>
      <c r="AX30" s="32">
        <v>42</v>
      </c>
      <c r="AY30" s="32">
        <v>1771.7706879643699</v>
      </c>
      <c r="AZ30" s="171">
        <f t="shared" si="17"/>
        <v>42.185016380104045</v>
      </c>
      <c r="BA30" s="219"/>
      <c r="BB30" s="144">
        <v>10.6</v>
      </c>
      <c r="BC30" s="44">
        <v>482.77651285742502</v>
      </c>
      <c r="BD30" s="45">
        <f t="shared" si="46"/>
        <v>24.382652164516415</v>
      </c>
      <c r="BE30" s="44">
        <v>53.2</v>
      </c>
      <c r="BF30" s="44">
        <v>2598.11</v>
      </c>
      <c r="BG30" s="171">
        <f t="shared" si="18"/>
        <v>48.836654135338343</v>
      </c>
      <c r="BH30" s="219"/>
      <c r="BI30" s="44">
        <v>1865</v>
      </c>
      <c r="BJ30" s="248">
        <v>11620.391079945601</v>
      </c>
      <c r="BK30" s="202">
        <f t="shared" si="19"/>
        <v>6.2307726970217701</v>
      </c>
      <c r="BL30" s="219"/>
      <c r="BM30" s="144">
        <v>30</v>
      </c>
      <c r="BN30" s="44">
        <v>373</v>
      </c>
      <c r="BO30" s="261">
        <f t="shared" si="20"/>
        <v>12.433333333333334</v>
      </c>
      <c r="BP30" s="144">
        <v>20</v>
      </c>
      <c r="BQ30" s="44">
        <v>260.45999999999998</v>
      </c>
      <c r="BR30" s="171">
        <f t="shared" si="21"/>
        <v>13.023</v>
      </c>
      <c r="BS30" s="144">
        <v>0</v>
      </c>
      <c r="BT30" s="44"/>
      <c r="BU30" s="171" t="e">
        <f t="shared" si="22"/>
        <v>#DIV/0!</v>
      </c>
      <c r="BV30" s="144">
        <v>35</v>
      </c>
      <c r="BW30" s="44">
        <v>429.94</v>
      </c>
      <c r="BX30" s="171">
        <f t="shared" si="23"/>
        <v>12.284000000000001</v>
      </c>
      <c r="BY30" s="263">
        <v>25</v>
      </c>
      <c r="BZ30" s="256">
        <v>325.81</v>
      </c>
      <c r="CA30" s="171">
        <f t="shared" si="24"/>
        <v>13.032400000000001</v>
      </c>
      <c r="CB30" s="32">
        <v>34</v>
      </c>
      <c r="CC30" s="44">
        <v>400.91</v>
      </c>
      <c r="CD30" s="171">
        <f t="shared" si="25"/>
        <v>11.791470588235295</v>
      </c>
      <c r="CE30" s="144"/>
      <c r="CF30" s="32"/>
      <c r="CG30" s="32"/>
      <c r="CH30" s="208" t="e">
        <f t="shared" si="26"/>
        <v>#DIV/0!</v>
      </c>
      <c r="CI30" s="32"/>
      <c r="CJ30" s="32"/>
      <c r="CK30" s="208" t="e">
        <f t="shared" si="27"/>
        <v>#DIV/0!</v>
      </c>
      <c r="CL30" s="32"/>
      <c r="CM30" s="44"/>
      <c r="CN30" s="45" t="e">
        <f t="shared" si="28"/>
        <v>#DIV/0!</v>
      </c>
      <c r="CO30" s="44"/>
      <c r="CP30" s="171" t="e">
        <f t="shared" si="48"/>
        <v>#DIV/0!</v>
      </c>
      <c r="CQ30" s="219"/>
      <c r="CR30" s="144"/>
      <c r="CS30" s="44"/>
      <c r="CT30" s="268" t="e">
        <f t="shared" si="29"/>
        <v>#DIV/0!</v>
      </c>
      <c r="CU30" s="44"/>
      <c r="CV30" s="179"/>
      <c r="CW30" s="45" t="e">
        <f t="shared" si="30"/>
        <v>#DIV/0!</v>
      </c>
      <c r="CX30" s="44"/>
      <c r="CY30" s="171" t="e">
        <f t="shared" si="4"/>
        <v>#DIV/0!</v>
      </c>
      <c r="CZ30" s="219"/>
      <c r="DA30" s="144">
        <v>19798.2</v>
      </c>
      <c r="DB30" s="44">
        <v>13265.58</v>
      </c>
      <c r="DC30" s="45">
        <f t="shared" si="31"/>
        <v>67.003970057884047</v>
      </c>
      <c r="DD30" s="32">
        <v>2.4</v>
      </c>
      <c r="DE30" s="32">
        <v>39.380000000000003</v>
      </c>
      <c r="DF30" s="45">
        <f t="shared" si="5"/>
        <v>16.408333333333335</v>
      </c>
      <c r="DG30" s="32">
        <v>55</v>
      </c>
      <c r="DH30" s="44">
        <v>762.46</v>
      </c>
      <c r="DI30" s="45">
        <f t="shared" si="32"/>
        <v>13.862909090909092</v>
      </c>
      <c r="DJ30" s="44">
        <v>73.55</v>
      </c>
      <c r="DK30" s="171">
        <f t="shared" si="33"/>
        <v>1.2813588850174216</v>
      </c>
      <c r="DL30" s="271"/>
      <c r="DM30" s="144">
        <v>19939.439999999999</v>
      </c>
      <c r="DN30" s="44">
        <v>7724.75</v>
      </c>
      <c r="DO30" s="45">
        <f t="shared" si="34"/>
        <v>38.741057923392034</v>
      </c>
      <c r="DP30" s="32">
        <v>28</v>
      </c>
      <c r="DQ30" s="44">
        <v>882.31</v>
      </c>
      <c r="DR30" s="45">
        <f t="shared" si="35"/>
        <v>31.511071428571427</v>
      </c>
      <c r="DS30" s="44"/>
      <c r="DT30" s="44"/>
      <c r="DU30" s="45" t="e">
        <f t="shared" si="36"/>
        <v>#DIV/0!</v>
      </c>
      <c r="DV30" s="44"/>
      <c r="DW30" s="171">
        <f t="shared" si="37"/>
        <v>0</v>
      </c>
      <c r="DX30" s="219"/>
      <c r="DZ30" s="144"/>
      <c r="EA30" s="44"/>
      <c r="EB30" s="45" t="e">
        <f t="shared" si="38"/>
        <v>#DIV/0!</v>
      </c>
      <c r="EC30" s="32"/>
      <c r="ED30" s="44"/>
      <c r="EE30" s="45" t="e">
        <f t="shared" si="39"/>
        <v>#DIV/0!</v>
      </c>
      <c r="EF30" s="44"/>
      <c r="EG30" s="44"/>
      <c r="EH30" s="45" t="e">
        <f t="shared" si="40"/>
        <v>#DIV/0!</v>
      </c>
      <c r="EI30" s="44"/>
      <c r="EJ30" s="171" t="e">
        <f t="shared" si="41"/>
        <v>#DIV/0!</v>
      </c>
      <c r="EL30" s="144"/>
      <c r="EM30" s="44"/>
      <c r="EN30" s="45" t="e">
        <f t="shared" si="42"/>
        <v>#DIV/0!</v>
      </c>
      <c r="EO30" s="32"/>
      <c r="EP30" s="44"/>
      <c r="EQ30" s="45" t="e">
        <f t="shared" si="43"/>
        <v>#DIV/0!</v>
      </c>
      <c r="ER30" s="44"/>
      <c r="ES30" s="44"/>
      <c r="ET30" s="45" t="e">
        <f t="shared" si="44"/>
        <v>#DIV/0!</v>
      </c>
      <c r="EU30" s="44"/>
      <c r="EV30" s="171" t="e">
        <f t="shared" si="45"/>
        <v>#DIV/0!</v>
      </c>
    </row>
    <row r="31" spans="1:152" ht="13.95" customHeight="1">
      <c r="A31" s="12">
        <v>26</v>
      </c>
      <c r="B31" s="144">
        <v>627</v>
      </c>
      <c r="C31" s="44">
        <v>13710.6109232282</v>
      </c>
      <c r="D31" s="45">
        <f t="shared" si="6"/>
        <v>21.8670030673496</v>
      </c>
      <c r="E31" s="44">
        <v>590</v>
      </c>
      <c r="F31" s="44">
        <v>0</v>
      </c>
      <c r="G31" s="171">
        <f t="shared" si="7"/>
        <v>0</v>
      </c>
      <c r="H31" s="219"/>
      <c r="I31" s="144">
        <v>63</v>
      </c>
      <c r="J31" s="44">
        <v>2671.0977863806002</v>
      </c>
      <c r="K31" s="45">
        <f t="shared" si="8"/>
        <v>42.398377561596831</v>
      </c>
      <c r="L31" s="44">
        <v>363</v>
      </c>
      <c r="M31" s="44">
        <v>8699.9867566385001</v>
      </c>
      <c r="N31" s="45">
        <f t="shared" si="9"/>
        <v>23.966905665670801</v>
      </c>
      <c r="O31" s="44">
        <v>683.42578197492196</v>
      </c>
      <c r="P31" s="171">
        <f t="shared" si="10"/>
        <v>1.604285873180568</v>
      </c>
      <c r="Q31" s="219"/>
      <c r="R31" s="144"/>
      <c r="S31" s="44"/>
      <c r="T31" s="45" t="e">
        <f t="shared" si="11"/>
        <v>#DIV/0!</v>
      </c>
      <c r="U31" s="219"/>
      <c r="V31" s="44"/>
      <c r="W31" s="44"/>
      <c r="X31" s="45" t="e">
        <f t="shared" si="12"/>
        <v>#DIV/0!</v>
      </c>
      <c r="Y31" s="219"/>
      <c r="Z31" s="44"/>
      <c r="AA31" s="44"/>
      <c r="AB31" s="171" t="e">
        <f t="shared" si="13"/>
        <v>#DIV/0!</v>
      </c>
      <c r="AC31" s="219"/>
      <c r="AD31" s="144">
        <v>754</v>
      </c>
      <c r="AE31" s="44">
        <v>296.35000000000002</v>
      </c>
      <c r="AF31" s="141">
        <f t="shared" si="14"/>
        <v>39.303713527851464</v>
      </c>
      <c r="AG31" s="44">
        <v>1219</v>
      </c>
      <c r="AH31" s="44">
        <v>364.75</v>
      </c>
      <c r="AI31" s="141">
        <f t="shared" si="0"/>
        <v>29.922067268252668</v>
      </c>
      <c r="AJ31" s="44">
        <v>990</v>
      </c>
      <c r="AK31" s="44">
        <v>323.63</v>
      </c>
      <c r="AL31" s="148">
        <f t="shared" si="1"/>
        <v>32.689898989898992</v>
      </c>
      <c r="AM31" s="219"/>
      <c r="AN31" s="144"/>
      <c r="AO31" s="44"/>
      <c r="AP31" s="45" t="e">
        <f t="shared" si="15"/>
        <v>#DIV/0!</v>
      </c>
      <c r="AQ31" s="140"/>
      <c r="AR31" s="249"/>
      <c r="AS31" s="171" t="e">
        <f t="shared" si="16"/>
        <v>#DIV/0!</v>
      </c>
      <c r="AT31" s="219"/>
      <c r="AU31" s="144">
        <v>19.600000000000001</v>
      </c>
      <c r="AV31" s="32">
        <v>759.42702248979401</v>
      </c>
      <c r="AW31" s="45">
        <f t="shared" si="2"/>
        <v>38.746276657642547</v>
      </c>
      <c r="AX31" s="32">
        <v>43.8</v>
      </c>
      <c r="AY31" s="32">
        <v>1790.7010495012701</v>
      </c>
      <c r="AZ31" s="171">
        <f t="shared" si="17"/>
        <v>40.883585605051827</v>
      </c>
      <c r="BA31" s="219"/>
      <c r="BB31" s="144">
        <v>10.6</v>
      </c>
      <c r="BC31" s="44">
        <v>462.409287348416</v>
      </c>
      <c r="BD31" s="45">
        <f t="shared" si="46"/>
        <v>23.592310579000813</v>
      </c>
      <c r="BE31" s="44">
        <v>51.2</v>
      </c>
      <c r="BF31" s="44">
        <v>2165.88</v>
      </c>
      <c r="BG31" s="171">
        <f t="shared" si="18"/>
        <v>42.302343749999999</v>
      </c>
      <c r="BH31" s="219"/>
      <c r="BI31" s="44">
        <v>1861</v>
      </c>
      <c r="BJ31" s="248">
        <v>10470.3103016397</v>
      </c>
      <c r="BK31" s="202">
        <f t="shared" si="19"/>
        <v>5.6261742620310047</v>
      </c>
      <c r="BL31" s="219"/>
      <c r="BM31" s="144">
        <v>30</v>
      </c>
      <c r="BN31" s="44">
        <v>332.4</v>
      </c>
      <c r="BO31" s="261">
        <f t="shared" si="20"/>
        <v>11.08</v>
      </c>
      <c r="BP31" s="144">
        <v>25</v>
      </c>
      <c r="BQ31" s="44">
        <v>319.24</v>
      </c>
      <c r="BR31" s="171">
        <f t="shared" si="21"/>
        <v>12.769600000000001</v>
      </c>
      <c r="BS31" s="144">
        <v>1</v>
      </c>
      <c r="BT31" s="44">
        <v>21.52</v>
      </c>
      <c r="BU31" s="171">
        <f t="shared" si="22"/>
        <v>21.52</v>
      </c>
      <c r="BV31" s="144">
        <v>35</v>
      </c>
      <c r="BW31" s="44">
        <v>446.96</v>
      </c>
      <c r="BX31" s="171">
        <f t="shared" si="23"/>
        <v>12.770285714285714</v>
      </c>
      <c r="BY31" s="263">
        <v>26</v>
      </c>
      <c r="BZ31" s="256">
        <v>297.61</v>
      </c>
      <c r="CA31" s="171">
        <f t="shared" si="24"/>
        <v>11.446538461538463</v>
      </c>
      <c r="CB31" s="32">
        <v>35</v>
      </c>
      <c r="CC31" s="44">
        <v>418.6</v>
      </c>
      <c r="CD31" s="171">
        <f t="shared" si="25"/>
        <v>11.96</v>
      </c>
      <c r="CE31" s="144"/>
      <c r="CF31" s="32"/>
      <c r="CG31" s="32"/>
      <c r="CH31" s="208" t="e">
        <f t="shared" si="26"/>
        <v>#DIV/0!</v>
      </c>
      <c r="CI31" s="206"/>
      <c r="CJ31" s="206"/>
      <c r="CK31" s="208" t="e">
        <f t="shared" si="27"/>
        <v>#DIV/0!</v>
      </c>
      <c r="CL31" s="32"/>
      <c r="CM31" s="44"/>
      <c r="CN31" s="45" t="e">
        <f t="shared" si="28"/>
        <v>#DIV/0!</v>
      </c>
      <c r="CO31" s="44"/>
      <c r="CP31" s="171" t="e">
        <f t="shared" si="48"/>
        <v>#DIV/0!</v>
      </c>
      <c r="CQ31" s="219"/>
      <c r="CR31" s="144"/>
      <c r="CS31" s="44"/>
      <c r="CT31" s="268" t="e">
        <f t="shared" si="29"/>
        <v>#DIV/0!</v>
      </c>
      <c r="CU31" s="44"/>
      <c r="CV31" s="179"/>
      <c r="CW31" s="45" t="e">
        <f t="shared" si="30"/>
        <v>#DIV/0!</v>
      </c>
      <c r="CX31" s="44"/>
      <c r="CY31" s="171" t="e">
        <f t="shared" si="4"/>
        <v>#DIV/0!</v>
      </c>
      <c r="CZ31" s="219"/>
      <c r="DA31" s="144">
        <v>18633.599999999999</v>
      </c>
      <c r="DB31" s="44">
        <v>3546.65</v>
      </c>
      <c r="DC31" s="45">
        <f t="shared" si="31"/>
        <v>19.033627425725573</v>
      </c>
      <c r="DD31" s="32">
        <v>2.4</v>
      </c>
      <c r="DE31" s="32">
        <v>39.5</v>
      </c>
      <c r="DF31" s="45">
        <f t="shared" si="5"/>
        <v>16.458333333333336</v>
      </c>
      <c r="DG31" s="32">
        <v>69</v>
      </c>
      <c r="DH31" s="44">
        <v>629.76</v>
      </c>
      <c r="DI31" s="45">
        <f t="shared" si="32"/>
        <v>9.12695652173913</v>
      </c>
      <c r="DJ31" s="44">
        <v>169.94</v>
      </c>
      <c r="DK31" s="171">
        <f t="shared" si="33"/>
        <v>2.3801120448179272</v>
      </c>
      <c r="DL31" s="271"/>
      <c r="DM31" s="144">
        <v>5900.64</v>
      </c>
      <c r="DN31" s="44">
        <v>9296.31</v>
      </c>
      <c r="DO31" s="45">
        <f t="shared" si="34"/>
        <v>157.54748637435938</v>
      </c>
      <c r="DP31" s="32"/>
      <c r="DQ31" s="44"/>
      <c r="DR31" s="45" t="e">
        <f t="shared" si="35"/>
        <v>#DIV/0!</v>
      </c>
      <c r="DS31" s="44"/>
      <c r="DT31" s="44"/>
      <c r="DU31" s="45" t="e">
        <f t="shared" si="36"/>
        <v>#DIV/0!</v>
      </c>
      <c r="DV31" s="44"/>
      <c r="DW31" s="171" t="e">
        <f t="shared" si="37"/>
        <v>#DIV/0!</v>
      </c>
      <c r="DX31" s="219"/>
      <c r="DZ31" s="144"/>
      <c r="EA31" s="44"/>
      <c r="EB31" s="45" t="e">
        <f t="shared" si="38"/>
        <v>#DIV/0!</v>
      </c>
      <c r="EC31" s="32"/>
      <c r="ED31" s="44"/>
      <c r="EE31" s="45" t="e">
        <f t="shared" si="39"/>
        <v>#DIV/0!</v>
      </c>
      <c r="EF31" s="44"/>
      <c r="EG31" s="44"/>
      <c r="EH31" s="45" t="e">
        <f t="shared" si="40"/>
        <v>#DIV/0!</v>
      </c>
      <c r="EI31" s="44"/>
      <c r="EJ31" s="171" t="e">
        <f t="shared" si="41"/>
        <v>#DIV/0!</v>
      </c>
      <c r="EL31" s="144"/>
      <c r="EM31" s="44"/>
      <c r="EN31" s="45" t="e">
        <f t="shared" si="42"/>
        <v>#DIV/0!</v>
      </c>
      <c r="EO31" s="32"/>
      <c r="EP31" s="44"/>
      <c r="EQ31" s="45" t="e">
        <f t="shared" si="43"/>
        <v>#DIV/0!</v>
      </c>
      <c r="ER31" s="44"/>
      <c r="ES31" s="44"/>
      <c r="ET31" s="45" t="e">
        <f t="shared" si="44"/>
        <v>#DIV/0!</v>
      </c>
      <c r="EU31" s="44"/>
      <c r="EV31" s="171" t="e">
        <f t="shared" si="45"/>
        <v>#DIV/0!</v>
      </c>
    </row>
    <row r="32" spans="1:152" ht="13.95" customHeight="1">
      <c r="A32" s="12">
        <v>27</v>
      </c>
      <c r="B32" s="144">
        <v>586</v>
      </c>
      <c r="C32" s="44">
        <v>13458.409790530401</v>
      </c>
      <c r="D32" s="45">
        <f t="shared" si="6"/>
        <v>22.966569608413653</v>
      </c>
      <c r="E32" s="44">
        <v>579</v>
      </c>
      <c r="F32" s="44">
        <v>0</v>
      </c>
      <c r="G32" s="171">
        <f t="shared" si="7"/>
        <v>0</v>
      </c>
      <c r="H32" s="219"/>
      <c r="I32" s="144">
        <v>57</v>
      </c>
      <c r="J32" s="44">
        <v>2638.1554355849498</v>
      </c>
      <c r="K32" s="45">
        <f t="shared" si="8"/>
        <v>46.283428694472803</v>
      </c>
      <c r="L32" s="44">
        <v>363</v>
      </c>
      <c r="M32" s="44">
        <v>8961.4421902019603</v>
      </c>
      <c r="N32" s="45">
        <f t="shared" si="9"/>
        <v>24.687168568049479</v>
      </c>
      <c r="O32" s="44">
        <v>177.695158658575</v>
      </c>
      <c r="P32" s="171">
        <f t="shared" si="10"/>
        <v>0.42308371109184523</v>
      </c>
      <c r="Q32" s="219"/>
      <c r="R32" s="144"/>
      <c r="S32" s="44"/>
      <c r="T32" s="45" t="e">
        <f t="shared" si="11"/>
        <v>#DIV/0!</v>
      </c>
      <c r="U32" s="219"/>
      <c r="V32" s="44"/>
      <c r="W32" s="44"/>
      <c r="X32" s="45" t="e">
        <f t="shared" si="12"/>
        <v>#DIV/0!</v>
      </c>
      <c r="Y32" s="219"/>
      <c r="Z32" s="44"/>
      <c r="AA32" s="44"/>
      <c r="AB32" s="171" t="e">
        <f t="shared" si="13"/>
        <v>#DIV/0!</v>
      </c>
      <c r="AC32" s="219"/>
      <c r="AD32" s="144">
        <v>754</v>
      </c>
      <c r="AE32" s="44">
        <v>289.89</v>
      </c>
      <c r="AF32" s="141">
        <f t="shared" si="14"/>
        <v>38.446949602122018</v>
      </c>
      <c r="AG32" s="44">
        <v>1219</v>
      </c>
      <c r="AH32" s="44">
        <v>380.28</v>
      </c>
      <c r="AI32" s="141">
        <f t="shared" si="0"/>
        <v>31.196062346185393</v>
      </c>
      <c r="AJ32" s="44">
        <v>990</v>
      </c>
      <c r="AK32" s="44">
        <v>342.96</v>
      </c>
      <c r="AL32" s="148">
        <f t="shared" si="1"/>
        <v>34.642424242424241</v>
      </c>
      <c r="AM32" s="219"/>
      <c r="AN32" s="144"/>
      <c r="AO32" s="44"/>
      <c r="AP32" s="45" t="e">
        <f t="shared" si="15"/>
        <v>#DIV/0!</v>
      </c>
      <c r="AQ32" s="140"/>
      <c r="AR32" s="249"/>
      <c r="AS32" s="171" t="e">
        <f t="shared" si="16"/>
        <v>#DIV/0!</v>
      </c>
      <c r="AT32" s="219"/>
      <c r="AU32" s="144">
        <v>19</v>
      </c>
      <c r="AV32" s="32">
        <v>774.51078055579001</v>
      </c>
      <c r="AW32" s="45">
        <f t="shared" si="2"/>
        <v>40.763725292410001</v>
      </c>
      <c r="AX32" s="32">
        <v>43.6</v>
      </c>
      <c r="AY32" s="32">
        <v>1823.33080970477</v>
      </c>
      <c r="AZ32" s="171">
        <f t="shared" si="17"/>
        <v>41.819513984054353</v>
      </c>
      <c r="BA32" s="219"/>
      <c r="BB32" s="144">
        <v>15</v>
      </c>
      <c r="BC32" s="44">
        <v>705.77732734915401</v>
      </c>
      <c r="BD32" s="45">
        <f t="shared" si="46"/>
        <v>37.146175123639686</v>
      </c>
      <c r="BE32" s="44">
        <v>53.6</v>
      </c>
      <c r="BF32" s="44">
        <v>2427.44</v>
      </c>
      <c r="BG32" s="171">
        <f t="shared" si="18"/>
        <v>45.288059701492536</v>
      </c>
      <c r="BH32" s="219"/>
      <c r="BI32" s="44">
        <v>1829</v>
      </c>
      <c r="BJ32" s="248">
        <v>10564.291155225001</v>
      </c>
      <c r="BK32" s="202">
        <f t="shared" si="19"/>
        <v>5.7759929771596505</v>
      </c>
      <c r="BL32" s="219"/>
      <c r="BM32" s="144">
        <v>33</v>
      </c>
      <c r="BN32" s="44">
        <v>423.32</v>
      </c>
      <c r="BO32" s="261">
        <f t="shared" si="20"/>
        <v>12.827878787878788</v>
      </c>
      <c r="BP32" s="144">
        <v>20</v>
      </c>
      <c r="BQ32" s="44">
        <v>244.75</v>
      </c>
      <c r="BR32" s="171">
        <f t="shared" si="21"/>
        <v>12.237500000000001</v>
      </c>
      <c r="BS32" s="144">
        <v>2</v>
      </c>
      <c r="BT32" s="44">
        <v>30.09</v>
      </c>
      <c r="BU32" s="171">
        <f t="shared" si="22"/>
        <v>15.045</v>
      </c>
      <c r="BV32" s="144">
        <v>38</v>
      </c>
      <c r="BW32" s="44">
        <v>487.79</v>
      </c>
      <c r="BX32" s="171">
        <f t="shared" si="23"/>
        <v>12.836578947368421</v>
      </c>
      <c r="BY32" s="263">
        <v>25</v>
      </c>
      <c r="BZ32" s="256">
        <v>289.19</v>
      </c>
      <c r="CA32" s="171">
        <f t="shared" si="24"/>
        <v>11.567600000000001</v>
      </c>
      <c r="CB32" s="32">
        <v>35</v>
      </c>
      <c r="CC32" s="44">
        <v>428.23</v>
      </c>
      <c r="CD32" s="171">
        <f t="shared" si="25"/>
        <v>12.235142857142858</v>
      </c>
      <c r="CE32" s="144"/>
      <c r="CF32" s="32"/>
      <c r="CG32" s="32"/>
      <c r="CH32" s="208" t="e">
        <f t="shared" si="26"/>
        <v>#DIV/0!</v>
      </c>
      <c r="CI32" s="32"/>
      <c r="CJ32" s="32"/>
      <c r="CK32" s="208" t="e">
        <f t="shared" si="27"/>
        <v>#DIV/0!</v>
      </c>
      <c r="CL32" s="32"/>
      <c r="CM32" s="44"/>
      <c r="CN32" s="45" t="e">
        <f t="shared" si="28"/>
        <v>#DIV/0!</v>
      </c>
      <c r="CO32" s="44"/>
      <c r="CP32" s="171" t="e">
        <f t="shared" si="48"/>
        <v>#DIV/0!</v>
      </c>
      <c r="CQ32" s="219"/>
      <c r="CR32" s="144"/>
      <c r="CS32" s="44"/>
      <c r="CT32" s="268" t="e">
        <f t="shared" si="29"/>
        <v>#DIV/0!</v>
      </c>
      <c r="CU32" s="44"/>
      <c r="CV32" s="179"/>
      <c r="CW32" s="45" t="e">
        <f t="shared" si="30"/>
        <v>#DIV/0!</v>
      </c>
      <c r="CX32" s="44"/>
      <c r="CY32" s="171" t="e">
        <f t="shared" si="4"/>
        <v>#DIV/0!</v>
      </c>
      <c r="CZ32" s="219"/>
      <c r="DA32" s="144">
        <v>8346.2999999999993</v>
      </c>
      <c r="DB32" s="44">
        <v>5061.49</v>
      </c>
      <c r="DC32" s="45">
        <f t="shared" si="31"/>
        <v>60.643518684926256</v>
      </c>
      <c r="DD32" s="32">
        <v>2.4</v>
      </c>
      <c r="DE32" s="32">
        <v>32.869999999999997</v>
      </c>
      <c r="DF32" s="45">
        <f t="shared" si="5"/>
        <v>13.695833333333333</v>
      </c>
      <c r="DG32" s="32">
        <v>67</v>
      </c>
      <c r="DH32" s="44">
        <v>648.48</v>
      </c>
      <c r="DI32" s="45">
        <f t="shared" si="32"/>
        <v>9.6788059701492539</v>
      </c>
      <c r="DJ32" s="44">
        <v>77.599999999999994</v>
      </c>
      <c r="DK32" s="171">
        <f t="shared" si="33"/>
        <v>1.1181556195965416</v>
      </c>
      <c r="DL32" s="271"/>
      <c r="DM32" s="144">
        <v>6217.56</v>
      </c>
      <c r="DN32" s="44">
        <v>6815.52</v>
      </c>
      <c r="DO32" s="45">
        <f t="shared" si="34"/>
        <v>109.6172775172254</v>
      </c>
      <c r="DP32" s="32"/>
      <c r="DQ32" s="44"/>
      <c r="DR32" s="45" t="e">
        <f t="shared" si="35"/>
        <v>#DIV/0!</v>
      </c>
      <c r="DS32" s="44"/>
      <c r="DT32" s="44"/>
      <c r="DU32" s="45" t="e">
        <f t="shared" si="36"/>
        <v>#DIV/0!</v>
      </c>
      <c r="DV32" s="44"/>
      <c r="DW32" s="171" t="e">
        <f t="shared" si="37"/>
        <v>#DIV/0!</v>
      </c>
      <c r="DX32" s="219"/>
      <c r="DZ32" s="144"/>
      <c r="EA32" s="44"/>
      <c r="EB32" s="45" t="e">
        <f t="shared" si="38"/>
        <v>#DIV/0!</v>
      </c>
      <c r="EC32" s="32"/>
      <c r="ED32" s="44"/>
      <c r="EE32" s="45" t="e">
        <f t="shared" si="39"/>
        <v>#DIV/0!</v>
      </c>
      <c r="EF32" s="44"/>
      <c r="EG32" s="44"/>
      <c r="EH32" s="45" t="e">
        <f t="shared" si="40"/>
        <v>#DIV/0!</v>
      </c>
      <c r="EI32" s="44"/>
      <c r="EJ32" s="171" t="e">
        <f t="shared" si="41"/>
        <v>#DIV/0!</v>
      </c>
      <c r="EL32" s="144"/>
      <c r="EM32" s="44"/>
      <c r="EN32" s="45" t="e">
        <f t="shared" si="42"/>
        <v>#DIV/0!</v>
      </c>
      <c r="EO32" s="32"/>
      <c r="EP32" s="44"/>
      <c r="EQ32" s="45" t="e">
        <f t="shared" si="43"/>
        <v>#DIV/0!</v>
      </c>
      <c r="ER32" s="44"/>
      <c r="ES32" s="44"/>
      <c r="ET32" s="45" t="e">
        <f t="shared" si="44"/>
        <v>#DIV/0!</v>
      </c>
      <c r="EU32" s="44"/>
      <c r="EV32" s="171" t="e">
        <f t="shared" si="45"/>
        <v>#DIV/0!</v>
      </c>
    </row>
    <row r="33" spans="1:152" ht="13.95" customHeight="1">
      <c r="A33" s="12">
        <v>28</v>
      </c>
      <c r="B33" s="144"/>
      <c r="C33" s="44"/>
      <c r="D33" s="45" t="e">
        <f t="shared" si="6"/>
        <v>#DIV/0!</v>
      </c>
      <c r="E33" s="44"/>
      <c r="F33" s="44">
        <v>0</v>
      </c>
      <c r="G33" s="171" t="e">
        <f t="shared" si="7"/>
        <v>#DIV/0!</v>
      </c>
      <c r="H33" s="219"/>
      <c r="I33" s="144">
        <v>45</v>
      </c>
      <c r="J33" s="44">
        <v>2461.0697355594102</v>
      </c>
      <c r="K33" s="45">
        <f t="shared" si="8"/>
        <v>54.690438567986895</v>
      </c>
      <c r="L33" s="44">
        <v>363</v>
      </c>
      <c r="M33" s="44">
        <v>8645.8356143532601</v>
      </c>
      <c r="N33" s="45">
        <f t="shared" si="9"/>
        <v>23.817728965160494</v>
      </c>
      <c r="O33" s="44">
        <v>1995.29152514457</v>
      </c>
      <c r="P33" s="171">
        <f t="shared" si="10"/>
        <v>4.8904204047661031</v>
      </c>
      <c r="Q33" s="219"/>
      <c r="R33" s="144"/>
      <c r="S33" s="44"/>
      <c r="T33" s="45" t="e">
        <f t="shared" si="11"/>
        <v>#DIV/0!</v>
      </c>
      <c r="U33" s="219"/>
      <c r="V33" s="44"/>
      <c r="W33" s="44"/>
      <c r="X33" s="45" t="e">
        <f t="shared" si="12"/>
        <v>#DIV/0!</v>
      </c>
      <c r="Y33" s="219"/>
      <c r="Z33" s="44"/>
      <c r="AA33" s="44"/>
      <c r="AB33" s="171" t="e">
        <f t="shared" si="13"/>
        <v>#DIV/0!</v>
      </c>
      <c r="AC33" s="219"/>
      <c r="AD33" s="144">
        <v>754</v>
      </c>
      <c r="AE33" s="44">
        <v>323.22000000000003</v>
      </c>
      <c r="AF33" s="141">
        <f t="shared" si="14"/>
        <v>42.867374005305045</v>
      </c>
      <c r="AG33" s="44">
        <v>1219</v>
      </c>
      <c r="AH33" s="44">
        <v>328.39</v>
      </c>
      <c r="AI33" s="141">
        <f t="shared" si="0"/>
        <v>26.939294503691553</v>
      </c>
      <c r="AJ33" s="44">
        <v>990</v>
      </c>
      <c r="AK33" s="44">
        <v>342.67</v>
      </c>
      <c r="AL33" s="148">
        <f t="shared" si="1"/>
        <v>34.613131313131312</v>
      </c>
      <c r="AM33" s="219"/>
      <c r="AN33" s="144"/>
      <c r="AO33" s="44"/>
      <c r="AP33" s="45" t="e">
        <f t="shared" si="15"/>
        <v>#DIV/0!</v>
      </c>
      <c r="AQ33" s="140"/>
      <c r="AR33" s="249"/>
      <c r="AS33" s="171" t="e">
        <f t="shared" si="16"/>
        <v>#DIV/0!</v>
      </c>
      <c r="AT33" s="219"/>
      <c r="AU33" s="144">
        <v>19</v>
      </c>
      <c r="AV33" s="32">
        <v>693.92996895895305</v>
      </c>
      <c r="AW33" s="45">
        <f t="shared" si="2"/>
        <v>36.522629945208053</v>
      </c>
      <c r="AX33" s="32">
        <v>46.6</v>
      </c>
      <c r="AY33" s="32">
        <v>2017.5435427136599</v>
      </c>
      <c r="AZ33" s="171">
        <f t="shared" si="17"/>
        <v>43.294925809306008</v>
      </c>
      <c r="BA33" s="219"/>
      <c r="BB33" s="144">
        <v>15.6</v>
      </c>
      <c r="BC33" s="44">
        <v>833.52527100365</v>
      </c>
      <c r="BD33" s="45">
        <f t="shared" si="46"/>
        <v>43.869751105455265</v>
      </c>
      <c r="BE33" s="44">
        <v>55.4</v>
      </c>
      <c r="BF33" s="44">
        <v>2356.61</v>
      </c>
      <c r="BG33" s="171">
        <f t="shared" si="18"/>
        <v>42.538086642599282</v>
      </c>
      <c r="BH33" s="219"/>
      <c r="BI33" s="44">
        <v>1808</v>
      </c>
      <c r="BJ33" s="248">
        <v>10150.6623199921</v>
      </c>
      <c r="BK33" s="202">
        <f t="shared" si="19"/>
        <v>5.6143043805266037</v>
      </c>
      <c r="BL33" s="219"/>
      <c r="BM33" s="144"/>
      <c r="BN33" s="44"/>
      <c r="BO33" s="261" t="e">
        <f t="shared" si="20"/>
        <v>#DIV/0!</v>
      </c>
      <c r="BP33" s="144"/>
      <c r="BQ33" s="44"/>
      <c r="BR33" s="171" t="e">
        <f t="shared" si="21"/>
        <v>#DIV/0!</v>
      </c>
      <c r="BS33" s="144">
        <v>1</v>
      </c>
      <c r="BT33" s="44">
        <v>17.62</v>
      </c>
      <c r="BU33" s="171">
        <f t="shared" si="22"/>
        <v>17.62</v>
      </c>
      <c r="BV33" s="144"/>
      <c r="BW33" s="44"/>
      <c r="BX33" s="171" t="e">
        <f t="shared" si="23"/>
        <v>#DIV/0!</v>
      </c>
      <c r="BY33" s="263"/>
      <c r="BZ33" s="256"/>
      <c r="CA33" s="171" t="e">
        <f t="shared" si="24"/>
        <v>#DIV/0!</v>
      </c>
      <c r="CB33" s="32"/>
      <c r="CC33" s="44"/>
      <c r="CD33" s="171" t="e">
        <f t="shared" si="25"/>
        <v>#DIV/0!</v>
      </c>
      <c r="CE33" s="144"/>
      <c r="CF33" s="32"/>
      <c r="CG33" s="32"/>
      <c r="CH33" s="208" t="e">
        <f t="shared" si="26"/>
        <v>#DIV/0!</v>
      </c>
      <c r="CI33" s="32"/>
      <c r="CJ33" s="32"/>
      <c r="CK33" s="208" t="e">
        <f t="shared" si="27"/>
        <v>#DIV/0!</v>
      </c>
      <c r="CL33" s="32"/>
      <c r="CM33" s="44"/>
      <c r="CN33" s="45" t="e">
        <f t="shared" si="28"/>
        <v>#DIV/0!</v>
      </c>
      <c r="CO33" s="44"/>
      <c r="CP33" s="171" t="e">
        <f t="shared" si="48"/>
        <v>#DIV/0!</v>
      </c>
      <c r="CQ33" s="219"/>
      <c r="CR33" s="144"/>
      <c r="CS33" s="44"/>
      <c r="CT33" s="268" t="e">
        <f t="shared" si="29"/>
        <v>#DIV/0!</v>
      </c>
      <c r="CU33" s="44"/>
      <c r="CV33" s="179"/>
      <c r="CW33" s="45" t="e">
        <f t="shared" si="30"/>
        <v>#DIV/0!</v>
      </c>
      <c r="CX33" s="44"/>
      <c r="CY33" s="171" t="e">
        <f t="shared" si="4"/>
        <v>#DIV/0!</v>
      </c>
      <c r="CZ33" s="219"/>
      <c r="DA33" s="144">
        <v>8346.2999999999993</v>
      </c>
      <c r="DB33" s="44">
        <v>4186.1099999999997</v>
      </c>
      <c r="DC33" s="45">
        <f t="shared" si="31"/>
        <v>50.155278386830091</v>
      </c>
      <c r="DD33" s="32">
        <v>2.4</v>
      </c>
      <c r="DE33" s="32">
        <v>32.72</v>
      </c>
      <c r="DF33" s="45">
        <f t="shared" si="5"/>
        <v>13.633333333333333</v>
      </c>
      <c r="DG33" s="32">
        <v>67</v>
      </c>
      <c r="DH33" s="44">
        <v>742.86</v>
      </c>
      <c r="DI33" s="45">
        <f t="shared" si="32"/>
        <v>11.087462686567164</v>
      </c>
      <c r="DJ33" s="44">
        <v>78.95</v>
      </c>
      <c r="DK33" s="171">
        <f t="shared" si="33"/>
        <v>1.1376080691642652</v>
      </c>
      <c r="DL33" s="271"/>
      <c r="DM33" s="144">
        <v>4473.84</v>
      </c>
      <c r="DN33" s="44">
        <v>7752.15</v>
      </c>
      <c r="DO33" s="45">
        <f t="shared" si="34"/>
        <v>173.27731881336837</v>
      </c>
      <c r="DP33" s="32"/>
      <c r="DQ33" s="44"/>
      <c r="DR33" s="45" t="e">
        <f t="shared" si="35"/>
        <v>#DIV/0!</v>
      </c>
      <c r="DS33" s="44"/>
      <c r="DT33" s="44"/>
      <c r="DU33" s="45" t="e">
        <f t="shared" si="36"/>
        <v>#DIV/0!</v>
      </c>
      <c r="DV33" s="44"/>
      <c r="DW33" s="171" t="e">
        <f t="shared" si="37"/>
        <v>#DIV/0!</v>
      </c>
      <c r="DX33" s="219"/>
      <c r="DZ33" s="144"/>
      <c r="EA33" s="44"/>
      <c r="EB33" s="45" t="e">
        <f t="shared" si="38"/>
        <v>#DIV/0!</v>
      </c>
      <c r="EC33" s="32"/>
      <c r="ED33" s="44"/>
      <c r="EE33" s="45" t="e">
        <f t="shared" si="39"/>
        <v>#DIV/0!</v>
      </c>
      <c r="EF33" s="44"/>
      <c r="EG33" s="44"/>
      <c r="EH33" s="45" t="e">
        <f t="shared" si="40"/>
        <v>#DIV/0!</v>
      </c>
      <c r="EI33" s="44"/>
      <c r="EJ33" s="171" t="e">
        <f t="shared" si="41"/>
        <v>#DIV/0!</v>
      </c>
      <c r="EL33" s="144"/>
      <c r="EM33" s="44"/>
      <c r="EN33" s="45" t="e">
        <f t="shared" si="42"/>
        <v>#DIV/0!</v>
      </c>
      <c r="EO33" s="32"/>
      <c r="EP33" s="44"/>
      <c r="EQ33" s="45" t="e">
        <f t="shared" si="43"/>
        <v>#DIV/0!</v>
      </c>
      <c r="ER33" s="44"/>
      <c r="ES33" s="44"/>
      <c r="ET33" s="45" t="e">
        <f t="shared" si="44"/>
        <v>#DIV/0!</v>
      </c>
      <c r="EU33" s="44"/>
      <c r="EV33" s="171" t="e">
        <f t="shared" si="45"/>
        <v>#DIV/0!</v>
      </c>
    </row>
    <row r="34" spans="1:152" ht="13.95" customHeight="1">
      <c r="A34" s="12">
        <v>29</v>
      </c>
      <c r="B34" s="144"/>
      <c r="C34" s="44"/>
      <c r="D34" s="45" t="e">
        <f t="shared" si="6"/>
        <v>#DIV/0!</v>
      </c>
      <c r="E34" s="44"/>
      <c r="F34" s="44"/>
      <c r="G34" s="171" t="e">
        <f t="shared" si="7"/>
        <v>#DIV/0!</v>
      </c>
      <c r="H34" s="219"/>
      <c r="I34" s="144"/>
      <c r="J34" s="44"/>
      <c r="K34" s="45" t="e">
        <f t="shared" si="8"/>
        <v>#DIV/0!</v>
      </c>
      <c r="L34" s="44"/>
      <c r="M34" s="44"/>
      <c r="N34" s="45" t="e">
        <f t="shared" si="9"/>
        <v>#DIV/0!</v>
      </c>
      <c r="O34" s="44"/>
      <c r="P34" s="171" t="e">
        <f t="shared" si="10"/>
        <v>#DIV/0!</v>
      </c>
      <c r="Q34" s="219"/>
      <c r="R34" s="144"/>
      <c r="S34" s="44"/>
      <c r="T34" s="45" t="e">
        <f t="shared" si="11"/>
        <v>#DIV/0!</v>
      </c>
      <c r="U34" s="219"/>
      <c r="V34" s="44"/>
      <c r="W34" s="44"/>
      <c r="X34" s="45" t="e">
        <f t="shared" si="12"/>
        <v>#DIV/0!</v>
      </c>
      <c r="Y34" s="219"/>
      <c r="Z34" s="44"/>
      <c r="AA34" s="44"/>
      <c r="AB34" s="171" t="e">
        <f t="shared" si="13"/>
        <v>#DIV/0!</v>
      </c>
      <c r="AC34" s="219"/>
      <c r="AD34" s="144">
        <v>812</v>
      </c>
      <c r="AE34" s="44">
        <v>344.87</v>
      </c>
      <c r="AF34" s="141">
        <f t="shared" si="14"/>
        <v>42.471674876847295</v>
      </c>
      <c r="AG34" s="44">
        <v>1325</v>
      </c>
      <c r="AH34" s="44">
        <v>410.82</v>
      </c>
      <c r="AI34" s="141">
        <f t="shared" si="0"/>
        <v>31.005283018867924</v>
      </c>
      <c r="AJ34" s="44">
        <v>990</v>
      </c>
      <c r="AK34" s="44">
        <v>333.7</v>
      </c>
      <c r="AL34" s="148">
        <f t="shared" si="1"/>
        <v>33.707070707070706</v>
      </c>
      <c r="AM34" s="219"/>
      <c r="AN34" s="144"/>
      <c r="AO34" s="44"/>
      <c r="AP34" s="45" t="e">
        <f t="shared" si="15"/>
        <v>#DIV/0!</v>
      </c>
      <c r="AQ34" s="140"/>
      <c r="AR34" s="249"/>
      <c r="AS34" s="171" t="e">
        <f t="shared" si="16"/>
        <v>#DIV/0!</v>
      </c>
      <c r="AT34" s="219"/>
      <c r="AU34" s="144">
        <v>18</v>
      </c>
      <c r="AV34" s="32">
        <v>703.88252527336499</v>
      </c>
      <c r="AW34" s="45">
        <f t="shared" si="2"/>
        <v>39.104584737409169</v>
      </c>
      <c r="AX34" s="32">
        <v>50</v>
      </c>
      <c r="AY34" s="32">
        <v>1765.35396946986</v>
      </c>
      <c r="AZ34" s="171">
        <f t="shared" si="17"/>
        <v>35.307079389397202</v>
      </c>
      <c r="BA34" s="219"/>
      <c r="BB34" s="144">
        <v>17.399999999999999</v>
      </c>
      <c r="BC34" s="44">
        <v>923.80777362907497</v>
      </c>
      <c r="BD34" s="45">
        <f t="shared" si="46"/>
        <v>51.322654090504166</v>
      </c>
      <c r="BE34" s="44">
        <v>53</v>
      </c>
      <c r="BF34" s="44">
        <v>2026.46</v>
      </c>
      <c r="BG34" s="171">
        <f t="shared" si="18"/>
        <v>38.235094339622641</v>
      </c>
      <c r="BH34" s="219"/>
      <c r="BI34" s="44">
        <v>1786</v>
      </c>
      <c r="BJ34" s="248">
        <v>10133.1338048013</v>
      </c>
      <c r="BK34" s="202">
        <f t="shared" si="19"/>
        <v>5.6736471471451848</v>
      </c>
      <c r="BL34" s="219"/>
      <c r="BM34" s="144"/>
      <c r="BN34" s="44"/>
      <c r="BO34" s="261" t="e">
        <f t="shared" si="20"/>
        <v>#DIV/0!</v>
      </c>
      <c r="BP34" s="144"/>
      <c r="BQ34" s="44"/>
      <c r="BR34" s="171" t="e">
        <f t="shared" si="21"/>
        <v>#DIV/0!</v>
      </c>
      <c r="BS34" s="144"/>
      <c r="BT34" s="44"/>
      <c r="BU34" s="171" t="e">
        <f t="shared" si="22"/>
        <v>#DIV/0!</v>
      </c>
      <c r="BV34" s="144"/>
      <c r="BW34" s="44"/>
      <c r="BX34" s="171" t="e">
        <f t="shared" si="23"/>
        <v>#DIV/0!</v>
      </c>
      <c r="BY34" s="263"/>
      <c r="BZ34" s="256"/>
      <c r="CA34" s="171" t="e">
        <f t="shared" si="24"/>
        <v>#DIV/0!</v>
      </c>
      <c r="CB34" s="32"/>
      <c r="CC34" s="44"/>
      <c r="CD34" s="171" t="e">
        <f t="shared" si="25"/>
        <v>#DIV/0!</v>
      </c>
      <c r="CE34" s="144"/>
      <c r="CF34" s="32"/>
      <c r="CG34" s="32"/>
      <c r="CH34" s="208" t="e">
        <f t="shared" si="26"/>
        <v>#DIV/0!</v>
      </c>
      <c r="CI34" s="32"/>
      <c r="CJ34" s="32"/>
      <c r="CK34" s="208" t="e">
        <f t="shared" si="27"/>
        <v>#DIV/0!</v>
      </c>
      <c r="CL34" s="32"/>
      <c r="CM34" s="44"/>
      <c r="CN34" s="45" t="e">
        <f t="shared" si="28"/>
        <v>#DIV/0!</v>
      </c>
      <c r="CO34" s="44"/>
      <c r="CP34" s="171" t="e">
        <f t="shared" si="48"/>
        <v>#DIV/0!</v>
      </c>
      <c r="CQ34" s="219"/>
      <c r="CR34" s="144"/>
      <c r="CS34" s="44"/>
      <c r="CT34" s="268" t="e">
        <f t="shared" si="29"/>
        <v>#DIV/0!</v>
      </c>
      <c r="CU34" s="44"/>
      <c r="CV34" s="179"/>
      <c r="CW34" s="45" t="e">
        <f t="shared" si="30"/>
        <v>#DIV/0!</v>
      </c>
      <c r="CX34" s="44"/>
      <c r="CY34" s="171" t="e">
        <f t="shared" si="4"/>
        <v>#DIV/0!</v>
      </c>
      <c r="CZ34" s="219"/>
      <c r="DA34" s="144">
        <v>18633.599999999999</v>
      </c>
      <c r="DB34" s="44">
        <v>6927.76</v>
      </c>
      <c r="DC34" s="45">
        <f t="shared" si="31"/>
        <v>37.178859694315648</v>
      </c>
      <c r="DD34" s="32">
        <v>2.4</v>
      </c>
      <c r="DE34" s="32">
        <v>41.35</v>
      </c>
      <c r="DF34" s="45">
        <f t="shared" si="5"/>
        <v>17.229166666666668</v>
      </c>
      <c r="DG34" s="32">
        <v>71</v>
      </c>
      <c r="DH34" s="44">
        <v>756.14</v>
      </c>
      <c r="DI34" s="45">
        <f t="shared" si="32"/>
        <v>10.649859154929578</v>
      </c>
      <c r="DJ34" s="44">
        <v>185.49</v>
      </c>
      <c r="DK34" s="171">
        <f t="shared" si="33"/>
        <v>2.5271117166212531</v>
      </c>
      <c r="DL34" s="271"/>
      <c r="DM34" s="144">
        <v>20559.72</v>
      </c>
      <c r="DN34" s="44">
        <v>10087.64</v>
      </c>
      <c r="DO34" s="45">
        <f t="shared" si="34"/>
        <v>49.065065088435048</v>
      </c>
      <c r="DP34" s="32"/>
      <c r="DQ34" s="44"/>
      <c r="DR34" s="45" t="e">
        <f t="shared" si="35"/>
        <v>#DIV/0!</v>
      </c>
      <c r="DS34" s="44"/>
      <c r="DT34" s="44"/>
      <c r="DU34" s="45" t="e">
        <f t="shared" si="36"/>
        <v>#DIV/0!</v>
      </c>
      <c r="DV34" s="44"/>
      <c r="DW34" s="171" t="e">
        <f t="shared" si="37"/>
        <v>#DIV/0!</v>
      </c>
      <c r="DX34" s="219"/>
      <c r="DZ34" s="144"/>
      <c r="EA34" s="44"/>
      <c r="EB34" s="45" t="e">
        <f t="shared" si="38"/>
        <v>#DIV/0!</v>
      </c>
      <c r="EC34" s="32"/>
      <c r="ED34" s="44"/>
      <c r="EE34" s="45" t="e">
        <f t="shared" si="39"/>
        <v>#DIV/0!</v>
      </c>
      <c r="EF34" s="44"/>
      <c r="EG34" s="44"/>
      <c r="EH34" s="45" t="e">
        <f t="shared" si="40"/>
        <v>#DIV/0!</v>
      </c>
      <c r="EI34" s="44"/>
      <c r="EJ34" s="171" t="e">
        <f t="shared" si="41"/>
        <v>#DIV/0!</v>
      </c>
      <c r="EL34" s="144"/>
      <c r="EM34" s="44"/>
      <c r="EN34" s="45" t="e">
        <f t="shared" si="42"/>
        <v>#DIV/0!</v>
      </c>
      <c r="EO34" s="32"/>
      <c r="EP34" s="44"/>
      <c r="EQ34" s="45" t="e">
        <f t="shared" si="43"/>
        <v>#DIV/0!</v>
      </c>
      <c r="ER34" s="44"/>
      <c r="ES34" s="44"/>
      <c r="ET34" s="45" t="e">
        <f t="shared" si="44"/>
        <v>#DIV/0!</v>
      </c>
      <c r="EU34" s="44"/>
      <c r="EV34" s="171" t="e">
        <f t="shared" si="45"/>
        <v>#DIV/0!</v>
      </c>
    </row>
    <row r="35" spans="1:152" ht="13.95" customHeight="1">
      <c r="A35" s="19">
        <v>30</v>
      </c>
      <c r="B35" s="144"/>
      <c r="C35" s="44"/>
      <c r="D35" s="45" t="e">
        <f t="shared" si="6"/>
        <v>#DIV/0!</v>
      </c>
      <c r="E35" s="44"/>
      <c r="F35" s="44"/>
      <c r="G35" s="171" t="e">
        <f t="shared" si="7"/>
        <v>#DIV/0!</v>
      </c>
      <c r="H35" s="219"/>
      <c r="I35" s="144"/>
      <c r="J35" s="44"/>
      <c r="K35" s="45" t="e">
        <f t="shared" si="8"/>
        <v>#DIV/0!</v>
      </c>
      <c r="L35" s="44"/>
      <c r="M35" s="44"/>
      <c r="N35" s="45" t="e">
        <f t="shared" si="9"/>
        <v>#DIV/0!</v>
      </c>
      <c r="O35" s="44"/>
      <c r="P35" s="171" t="e">
        <f t="shared" si="10"/>
        <v>#DIV/0!</v>
      </c>
      <c r="Q35" s="219"/>
      <c r="R35" s="144"/>
      <c r="S35" s="44"/>
      <c r="T35" s="45" t="e">
        <f t="shared" si="11"/>
        <v>#DIV/0!</v>
      </c>
      <c r="U35" s="219"/>
      <c r="V35" s="44"/>
      <c r="W35" s="44"/>
      <c r="X35" s="45" t="e">
        <f t="shared" si="12"/>
        <v>#DIV/0!</v>
      </c>
      <c r="Y35" s="219"/>
      <c r="Z35" s="44"/>
      <c r="AA35" s="44"/>
      <c r="AB35" s="171" t="e">
        <f t="shared" si="13"/>
        <v>#DIV/0!</v>
      </c>
      <c r="AC35" s="219"/>
      <c r="AD35" s="144">
        <v>812</v>
      </c>
      <c r="AE35" s="44">
        <v>348.66</v>
      </c>
      <c r="AF35" s="141">
        <f t="shared" si="14"/>
        <v>42.938423645320199</v>
      </c>
      <c r="AG35" s="44">
        <v>1325</v>
      </c>
      <c r="AH35" s="44">
        <v>436.71</v>
      </c>
      <c r="AI35" s="141">
        <f t="shared" si="0"/>
        <v>32.959245283018866</v>
      </c>
      <c r="AJ35" s="44">
        <v>1080</v>
      </c>
      <c r="AK35" s="44">
        <v>336.9</v>
      </c>
      <c r="AL35" s="148">
        <f t="shared" si="1"/>
        <v>31.194444444444443</v>
      </c>
      <c r="AM35" s="219"/>
      <c r="AN35" s="144"/>
      <c r="AO35" s="44"/>
      <c r="AP35" s="45" t="e">
        <f t="shared" si="15"/>
        <v>#DIV/0!</v>
      </c>
      <c r="AQ35" s="140"/>
      <c r="AR35" s="249"/>
      <c r="AS35" s="171" t="e">
        <f t="shared" si="16"/>
        <v>#DIV/0!</v>
      </c>
      <c r="AT35" s="219"/>
      <c r="AU35" s="144">
        <v>18.399999999999999</v>
      </c>
      <c r="AV35" s="32">
        <v>648.248061379604</v>
      </c>
      <c r="AW35" s="45">
        <f t="shared" si="2"/>
        <v>35.230872901065439</v>
      </c>
      <c r="AX35" s="32">
        <v>53.4</v>
      </c>
      <c r="AY35" s="32">
        <v>2018.1770877464801</v>
      </c>
      <c r="AZ35" s="171">
        <f t="shared" si="17"/>
        <v>37.793578422218729</v>
      </c>
      <c r="BA35" s="219"/>
      <c r="BB35" s="144">
        <v>19.8</v>
      </c>
      <c r="BC35" s="44">
        <v>1033.2869536113801</v>
      </c>
      <c r="BD35" s="45">
        <f t="shared" si="46"/>
        <v>56.156899652792404</v>
      </c>
      <c r="BE35" s="44">
        <v>60.4</v>
      </c>
      <c r="BF35" s="44">
        <v>2552.87</v>
      </c>
      <c r="BG35" s="171">
        <f t="shared" si="18"/>
        <v>42.266059602649008</v>
      </c>
      <c r="BH35" s="219"/>
      <c r="BI35" s="44">
        <v>1779</v>
      </c>
      <c r="BJ35" s="248">
        <v>10986.4831654185</v>
      </c>
      <c r="BK35" s="202">
        <f t="shared" si="19"/>
        <v>6.1756510204713324</v>
      </c>
      <c r="BL35" s="219"/>
      <c r="BM35" s="144"/>
      <c r="BN35" s="44"/>
      <c r="BO35" s="261" t="e">
        <f t="shared" si="20"/>
        <v>#DIV/0!</v>
      </c>
      <c r="BP35" s="144"/>
      <c r="BQ35" s="44"/>
      <c r="BR35" s="171" t="e">
        <f t="shared" si="21"/>
        <v>#DIV/0!</v>
      </c>
      <c r="BS35" s="144"/>
      <c r="BT35" s="44"/>
      <c r="BU35" s="171" t="e">
        <f t="shared" si="22"/>
        <v>#DIV/0!</v>
      </c>
      <c r="BV35" s="144"/>
      <c r="BW35" s="44"/>
      <c r="BX35" s="171" t="e">
        <f t="shared" si="23"/>
        <v>#DIV/0!</v>
      </c>
      <c r="BY35" s="263"/>
      <c r="BZ35" s="256"/>
      <c r="CA35" s="171" t="e">
        <f t="shared" si="24"/>
        <v>#DIV/0!</v>
      </c>
      <c r="CB35" s="32"/>
      <c r="CC35" s="44"/>
      <c r="CD35" s="171" t="e">
        <f t="shared" si="25"/>
        <v>#DIV/0!</v>
      </c>
      <c r="CE35" s="144"/>
      <c r="CF35" s="32"/>
      <c r="CG35" s="32"/>
      <c r="CH35" s="208" t="e">
        <f t="shared" si="26"/>
        <v>#DIV/0!</v>
      </c>
      <c r="CI35" s="32"/>
      <c r="CJ35" s="32"/>
      <c r="CK35" s="208" t="e">
        <f t="shared" si="27"/>
        <v>#DIV/0!</v>
      </c>
      <c r="CL35" s="32"/>
      <c r="CM35" s="44"/>
      <c r="CN35" s="45" t="e">
        <f t="shared" si="28"/>
        <v>#DIV/0!</v>
      </c>
      <c r="CO35" s="44"/>
      <c r="CP35" s="171" t="e">
        <f t="shared" si="48"/>
        <v>#DIV/0!</v>
      </c>
      <c r="CQ35" s="219"/>
      <c r="CR35" s="144"/>
      <c r="CS35" s="44"/>
      <c r="CT35" s="268" t="e">
        <f t="shared" si="29"/>
        <v>#DIV/0!</v>
      </c>
      <c r="CU35" s="44"/>
      <c r="CV35" s="179"/>
      <c r="CW35" s="45" t="e">
        <f t="shared" si="30"/>
        <v>#DIV/0!</v>
      </c>
      <c r="CX35" s="44"/>
      <c r="CY35" s="171" t="e">
        <f t="shared" si="4"/>
        <v>#DIV/0!</v>
      </c>
      <c r="CZ35" s="219"/>
      <c r="DA35" s="144">
        <v>18633.599999999999</v>
      </c>
      <c r="DB35" s="44">
        <v>5362.28</v>
      </c>
      <c r="DC35" s="45">
        <f t="shared" si="31"/>
        <v>28.777477245406146</v>
      </c>
      <c r="DD35" s="32">
        <v>2.4</v>
      </c>
      <c r="DE35" s="32">
        <v>43.02</v>
      </c>
      <c r="DF35" s="45">
        <f t="shared" si="5"/>
        <v>17.925000000000001</v>
      </c>
      <c r="DG35" s="32">
        <v>72</v>
      </c>
      <c r="DH35" s="44">
        <v>601.26</v>
      </c>
      <c r="DI35" s="45">
        <f t="shared" si="32"/>
        <v>8.350833333333334</v>
      </c>
      <c r="DJ35" s="44">
        <v>120.4</v>
      </c>
      <c r="DK35" s="171">
        <f t="shared" si="33"/>
        <v>1.618279569892473</v>
      </c>
      <c r="DL35" s="271"/>
      <c r="DM35" s="144"/>
      <c r="DN35" s="44"/>
      <c r="DO35" s="45" t="e">
        <f t="shared" si="34"/>
        <v>#DIV/0!</v>
      </c>
      <c r="DP35" s="32"/>
      <c r="DQ35" s="44"/>
      <c r="DR35" s="45" t="e">
        <f t="shared" si="35"/>
        <v>#DIV/0!</v>
      </c>
      <c r="DS35" s="44"/>
      <c r="DT35" s="44"/>
      <c r="DU35" s="45" t="e">
        <f t="shared" si="36"/>
        <v>#DIV/0!</v>
      </c>
      <c r="DV35" s="44"/>
      <c r="DW35" s="171" t="e">
        <f t="shared" si="37"/>
        <v>#DIV/0!</v>
      </c>
      <c r="DX35" s="219"/>
      <c r="DZ35" s="144"/>
      <c r="EA35" s="44"/>
      <c r="EB35" s="45" t="e">
        <f t="shared" si="38"/>
        <v>#DIV/0!</v>
      </c>
      <c r="EC35" s="32"/>
      <c r="ED35" s="44"/>
      <c r="EE35" s="45" t="e">
        <f t="shared" si="39"/>
        <v>#DIV/0!</v>
      </c>
      <c r="EF35" s="44"/>
      <c r="EG35" s="44"/>
      <c r="EH35" s="45" t="e">
        <f t="shared" si="40"/>
        <v>#DIV/0!</v>
      </c>
      <c r="EI35" s="44"/>
      <c r="EJ35" s="171" t="e">
        <f t="shared" si="41"/>
        <v>#DIV/0!</v>
      </c>
      <c r="EL35" s="144"/>
      <c r="EM35" s="44"/>
      <c r="EN35" s="45" t="e">
        <f t="shared" si="42"/>
        <v>#DIV/0!</v>
      </c>
      <c r="EO35" s="32"/>
      <c r="EP35" s="44"/>
      <c r="EQ35" s="45" t="e">
        <f t="shared" si="43"/>
        <v>#DIV/0!</v>
      </c>
      <c r="ER35" s="44"/>
      <c r="ES35" s="44"/>
      <c r="ET35" s="45" t="e">
        <f t="shared" si="44"/>
        <v>#DIV/0!</v>
      </c>
      <c r="EU35" s="44"/>
      <c r="EV35" s="171" t="e">
        <f t="shared" si="45"/>
        <v>#DIV/0!</v>
      </c>
    </row>
    <row r="36" spans="1:152" ht="13.95" customHeight="1">
      <c r="A36" s="12">
        <v>31</v>
      </c>
      <c r="B36" s="144"/>
      <c r="C36" s="44"/>
      <c r="D36" s="45" t="e">
        <f t="shared" si="6"/>
        <v>#DIV/0!</v>
      </c>
      <c r="E36" s="44"/>
      <c r="F36" s="44"/>
      <c r="G36" s="171" t="e">
        <f t="shared" si="7"/>
        <v>#DIV/0!</v>
      </c>
      <c r="H36" s="219"/>
      <c r="I36" s="144"/>
      <c r="J36" s="44"/>
      <c r="K36" s="45" t="e">
        <f t="shared" si="8"/>
        <v>#DIV/0!</v>
      </c>
      <c r="L36" s="44"/>
      <c r="M36" s="44"/>
      <c r="N36" s="45" t="e">
        <f t="shared" si="9"/>
        <v>#DIV/0!</v>
      </c>
      <c r="O36" s="44"/>
      <c r="P36" s="171" t="e">
        <f t="shared" si="10"/>
        <v>#DIV/0!</v>
      </c>
      <c r="Q36" s="219"/>
      <c r="R36" s="144"/>
      <c r="S36" s="44"/>
      <c r="T36" s="45" t="e">
        <f t="shared" si="11"/>
        <v>#DIV/0!</v>
      </c>
      <c r="U36" s="219"/>
      <c r="V36" s="44"/>
      <c r="W36" s="44"/>
      <c r="X36" s="45" t="e">
        <f t="shared" si="12"/>
        <v>#DIV/0!</v>
      </c>
      <c r="Y36" s="219"/>
      <c r="Z36" s="44"/>
      <c r="AA36" s="44"/>
      <c r="AB36" s="171" t="e">
        <f t="shared" si="13"/>
        <v>#DIV/0!</v>
      </c>
      <c r="AC36" s="219"/>
      <c r="AD36" s="144"/>
      <c r="AE36" s="44"/>
      <c r="AF36" s="141" t="e">
        <f t="shared" si="14"/>
        <v>#DIV/0!</v>
      </c>
      <c r="AG36" s="44"/>
      <c r="AH36" s="44"/>
      <c r="AI36" s="141" t="e">
        <f t="shared" si="0"/>
        <v>#DIV/0!</v>
      </c>
      <c r="AJ36" s="44"/>
      <c r="AK36" s="44"/>
      <c r="AL36" s="148" t="e">
        <f t="shared" si="1"/>
        <v>#DIV/0!</v>
      </c>
      <c r="AM36" s="219"/>
      <c r="AN36" s="144"/>
      <c r="AO36" s="44"/>
      <c r="AP36" s="45" t="e">
        <f t="shared" si="15"/>
        <v>#DIV/0!</v>
      </c>
      <c r="AQ36" s="140"/>
      <c r="AR36" s="249"/>
      <c r="AS36" s="171" t="e">
        <f t="shared" si="16"/>
        <v>#DIV/0!</v>
      </c>
      <c r="AT36" s="219"/>
      <c r="AU36" s="144"/>
      <c r="AV36" s="32"/>
      <c r="AW36" s="45" t="e">
        <f t="shared" si="2"/>
        <v>#DIV/0!</v>
      </c>
      <c r="AX36" s="32"/>
      <c r="AY36" s="32"/>
      <c r="AZ36" s="171" t="e">
        <f t="shared" si="17"/>
        <v>#DIV/0!</v>
      </c>
      <c r="BA36" s="219"/>
      <c r="BB36" s="144"/>
      <c r="BC36" s="44"/>
      <c r="BD36" s="45" t="e">
        <f t="shared" si="46"/>
        <v>#DIV/0!</v>
      </c>
      <c r="BE36" s="44"/>
      <c r="BF36" s="44"/>
      <c r="BG36" s="171" t="e">
        <f t="shared" si="18"/>
        <v>#DIV/0!</v>
      </c>
      <c r="BH36" s="219"/>
      <c r="BI36" s="44"/>
      <c r="BJ36" s="248"/>
      <c r="BK36" s="202" t="e">
        <f t="shared" si="19"/>
        <v>#DIV/0!</v>
      </c>
      <c r="BL36" s="219"/>
      <c r="BM36" s="144"/>
      <c r="BN36" s="44"/>
      <c r="BO36" s="261" t="e">
        <f t="shared" si="20"/>
        <v>#DIV/0!</v>
      </c>
      <c r="BP36" s="144"/>
      <c r="BQ36" s="44"/>
      <c r="BR36" s="171" t="e">
        <f t="shared" si="21"/>
        <v>#DIV/0!</v>
      </c>
      <c r="BS36" s="144"/>
      <c r="BT36" s="44"/>
      <c r="BU36" s="171" t="e">
        <f t="shared" si="22"/>
        <v>#DIV/0!</v>
      </c>
      <c r="BV36" s="144"/>
      <c r="BW36" s="44"/>
      <c r="BX36" s="171" t="e">
        <f t="shared" si="23"/>
        <v>#DIV/0!</v>
      </c>
      <c r="BY36" s="263"/>
      <c r="BZ36" s="256"/>
      <c r="CA36" s="171" t="e">
        <f t="shared" si="24"/>
        <v>#DIV/0!</v>
      </c>
      <c r="CB36" s="32"/>
      <c r="CC36" s="44"/>
      <c r="CD36" s="171" t="e">
        <f t="shared" si="25"/>
        <v>#DIV/0!</v>
      </c>
      <c r="CE36" s="144"/>
      <c r="CF36" s="32"/>
      <c r="CG36" s="32"/>
      <c r="CH36" s="208" t="e">
        <f t="shared" si="26"/>
        <v>#DIV/0!</v>
      </c>
      <c r="CI36" s="32"/>
      <c r="CJ36" s="32"/>
      <c r="CK36" s="208" t="e">
        <f t="shared" si="27"/>
        <v>#DIV/0!</v>
      </c>
      <c r="CL36" s="32"/>
      <c r="CM36" s="44"/>
      <c r="CN36" s="45" t="e">
        <f t="shared" si="28"/>
        <v>#DIV/0!</v>
      </c>
      <c r="CO36" s="44"/>
      <c r="CP36" s="171" t="e">
        <f t="shared" si="48"/>
        <v>#DIV/0!</v>
      </c>
      <c r="CQ36" s="219"/>
      <c r="CR36" s="144"/>
      <c r="CS36" s="44"/>
      <c r="CT36" s="268" t="e">
        <f t="shared" si="29"/>
        <v>#DIV/0!</v>
      </c>
      <c r="CU36" s="44"/>
      <c r="CV36" s="179"/>
      <c r="CW36" s="45" t="e">
        <f t="shared" si="30"/>
        <v>#DIV/0!</v>
      </c>
      <c r="CX36" s="44"/>
      <c r="CY36" s="171" t="e">
        <f t="shared" si="4"/>
        <v>#DIV/0!</v>
      </c>
      <c r="CZ36" s="219"/>
      <c r="DA36" s="184"/>
      <c r="DB36" s="185"/>
      <c r="DC36" s="45" t="e">
        <f t="shared" si="31"/>
        <v>#DIV/0!</v>
      </c>
      <c r="DD36" s="32"/>
      <c r="DE36" s="32"/>
      <c r="DF36" s="45" t="e">
        <f t="shared" si="5"/>
        <v>#DIV/0!</v>
      </c>
      <c r="DG36" s="32"/>
      <c r="DH36" s="44"/>
      <c r="DI36" s="45" t="e">
        <f t="shared" si="32"/>
        <v>#DIV/0!</v>
      </c>
      <c r="DJ36" s="44"/>
      <c r="DK36" s="171" t="e">
        <f t="shared" ref="DK36" si="49">+DJ36/DD36</f>
        <v>#DIV/0!</v>
      </c>
      <c r="DL36" s="271"/>
      <c r="DM36" s="144"/>
      <c r="DN36" s="44"/>
      <c r="DO36" s="45" t="e">
        <f t="shared" si="34"/>
        <v>#DIV/0!</v>
      </c>
      <c r="DP36" s="32"/>
      <c r="DQ36" s="44"/>
      <c r="DR36" s="45" t="e">
        <f t="shared" si="35"/>
        <v>#DIV/0!</v>
      </c>
      <c r="DS36" s="44"/>
      <c r="DT36" s="44"/>
      <c r="DU36" s="45" t="e">
        <f t="shared" si="36"/>
        <v>#DIV/0!</v>
      </c>
      <c r="DV36" s="44"/>
      <c r="DW36" s="171" t="e">
        <f t="shared" si="37"/>
        <v>#DIV/0!</v>
      </c>
      <c r="DX36" s="219"/>
      <c r="DZ36" s="144"/>
      <c r="EA36" s="44"/>
      <c r="EB36" s="45" t="e">
        <f t="shared" si="38"/>
        <v>#DIV/0!</v>
      </c>
      <c r="EC36" s="32"/>
      <c r="ED36" s="44"/>
      <c r="EE36" s="45" t="e">
        <f t="shared" si="39"/>
        <v>#DIV/0!</v>
      </c>
      <c r="EF36" s="44"/>
      <c r="EG36" s="44"/>
      <c r="EH36" s="45" t="e">
        <f t="shared" si="40"/>
        <v>#DIV/0!</v>
      </c>
      <c r="EI36" s="44"/>
      <c r="EJ36" s="171" t="e">
        <f t="shared" si="41"/>
        <v>#DIV/0!</v>
      </c>
      <c r="EL36" s="144"/>
      <c r="EM36" s="44"/>
      <c r="EN36" s="45" t="e">
        <f t="shared" si="42"/>
        <v>#DIV/0!</v>
      </c>
      <c r="EO36" s="32"/>
      <c r="EP36" s="44"/>
      <c r="EQ36" s="45" t="e">
        <f t="shared" si="43"/>
        <v>#DIV/0!</v>
      </c>
      <c r="ER36" s="44"/>
      <c r="ES36" s="44"/>
      <c r="ET36" s="45" t="e">
        <f t="shared" si="44"/>
        <v>#DIV/0!</v>
      </c>
      <c r="EU36" s="44"/>
      <c r="EV36" s="171" t="e">
        <f t="shared" si="45"/>
        <v>#DIV/0!</v>
      </c>
    </row>
    <row r="37" spans="1:152" ht="13.95" customHeight="1">
      <c r="B37" s="34">
        <f>SUM(B6:B36)</f>
        <v>16476</v>
      </c>
      <c r="C37" s="237">
        <f>SUM(C6:C36)</f>
        <v>364787.52291985968</v>
      </c>
      <c r="D37" s="187">
        <f t="shared" si="6"/>
        <v>22.140539142987357</v>
      </c>
      <c r="E37" s="56">
        <f>SUM(E6:E36)</f>
        <v>15591</v>
      </c>
      <c r="F37" s="56">
        <f>SUM(F6:F36)</f>
        <v>24959.272598420139</v>
      </c>
      <c r="G37" s="238">
        <f t="shared" si="7"/>
        <v>1.6008769545519941</v>
      </c>
      <c r="H37" s="222"/>
      <c r="I37" s="34">
        <f>SUM(I6:I36)</f>
        <v>1667</v>
      </c>
      <c r="J37" s="237">
        <f>SUM(J6:J36)</f>
        <v>76210.05169024365</v>
      </c>
      <c r="K37" s="187">
        <f t="shared" si="8"/>
        <v>45.716887636618864</v>
      </c>
      <c r="L37" s="56">
        <f>SUM(L6:L36)</f>
        <v>10086</v>
      </c>
      <c r="M37" s="237">
        <f>SUM(M6:M36)</f>
        <v>244992.90829408853</v>
      </c>
      <c r="N37" s="187">
        <f t="shared" si="9"/>
        <v>24.290393445775187</v>
      </c>
      <c r="O37" s="237">
        <f>SUM(O6:O36)</f>
        <v>15698.282229965071</v>
      </c>
      <c r="P37" s="35">
        <f t="shared" si="10"/>
        <v>1.3356829941261865</v>
      </c>
      <c r="Q37" s="222"/>
      <c r="R37" s="34">
        <f>SUM(R6:R36)</f>
        <v>1136.5999999999999</v>
      </c>
      <c r="S37" s="56">
        <f>SUM(S6:S36)</f>
        <v>59625.88</v>
      </c>
      <c r="T37" s="187">
        <f t="shared" si="11"/>
        <v>52.459862748548304</v>
      </c>
      <c r="U37" s="21"/>
      <c r="V37" s="56">
        <f>SUM(V6:V36)</f>
        <v>4799</v>
      </c>
      <c r="W37" s="56">
        <f>SUM(W6:W36)</f>
        <v>55769.755000000019</v>
      </c>
      <c r="X37" s="187">
        <f t="shared" si="12"/>
        <v>11.621120025005213</v>
      </c>
      <c r="Y37" s="21"/>
      <c r="Z37" s="56">
        <f>SUM(Z6:Z36)</f>
        <v>300</v>
      </c>
      <c r="AA37" s="56">
        <f>SUM(AA6:AA36)</f>
        <v>9181.8629999999994</v>
      </c>
      <c r="AB37" s="35">
        <f t="shared" si="13"/>
        <v>30.606209999999997</v>
      </c>
      <c r="AC37" s="222"/>
      <c r="AD37" s="146">
        <f>SUM(AD6:AD36)</f>
        <v>23780</v>
      </c>
      <c r="AE37" s="147">
        <f>SUM(AE6:AE36)</f>
        <v>10121.589999999998</v>
      </c>
      <c r="AF37" s="244">
        <f t="shared" si="14"/>
        <v>42.563456686290998</v>
      </c>
      <c r="AG37" s="147">
        <f>SUM(AG6:AG36)</f>
        <v>42983</v>
      </c>
      <c r="AH37" s="147">
        <f>SUM(AH6:AH36)</f>
        <v>13529.049999999997</v>
      </c>
      <c r="AI37" s="244">
        <f t="shared" si="0"/>
        <v>31.475350720052109</v>
      </c>
      <c r="AJ37" s="147">
        <f>SUM(AJ6:AJ36)</f>
        <v>34920</v>
      </c>
      <c r="AK37" s="147">
        <f>SUM(AK6:AK36)</f>
        <v>11576.74</v>
      </c>
      <c r="AL37" s="246">
        <f t="shared" si="1"/>
        <v>33.152176403207328</v>
      </c>
      <c r="AM37" s="222"/>
      <c r="AN37" s="34">
        <f>SUM(AN6:AN36)</f>
        <v>353.20000000000005</v>
      </c>
      <c r="AO37" s="56">
        <f>SUM(AO6:AO36)</f>
        <v>13027.739084378791</v>
      </c>
      <c r="AP37" s="251">
        <f t="shared" si="15"/>
        <v>36.884878494843683</v>
      </c>
      <c r="AQ37" s="252">
        <f>SUM(AQ6:AQ36)</f>
        <v>886.4</v>
      </c>
      <c r="AR37" s="56">
        <f>SUM(AR6:AR36)</f>
        <v>39392.809906090784</v>
      </c>
      <c r="AS37" s="238">
        <f t="shared" si="16"/>
        <v>44.441346915716139</v>
      </c>
      <c r="AT37" s="222"/>
      <c r="AU37" s="34">
        <f>SUM(AU6:AU36)</f>
        <v>610</v>
      </c>
      <c r="AV37" s="34">
        <f>SUM(AV6:AV36)</f>
        <v>21700.708037194938</v>
      </c>
      <c r="AW37" s="251">
        <f t="shared" si="2"/>
        <v>35.57493120851629</v>
      </c>
      <c r="AX37" s="34">
        <f t="shared" ref="AX37:AY37" si="50">SUM(AX6:AX36)</f>
        <v>1458.6</v>
      </c>
      <c r="AY37" s="34">
        <f t="shared" si="50"/>
        <v>55882.608432348978</v>
      </c>
      <c r="AZ37" s="254">
        <f t="shared" si="17"/>
        <v>38.312497211263526</v>
      </c>
      <c r="BA37" s="222"/>
      <c r="BB37" s="34">
        <f>SUM(BB6:BB36)</f>
        <v>265.39999999999998</v>
      </c>
      <c r="BC37" s="56">
        <f>SUM(BC6:BC36)</f>
        <v>11692.784362044935</v>
      </c>
      <c r="BD37" s="187">
        <f>+BC37/BB37</f>
        <v>44.057213119988454</v>
      </c>
      <c r="BE37" s="56">
        <f>SUM(BE6:BE36)</f>
        <v>1555</v>
      </c>
      <c r="BF37" s="56">
        <f>SUM(BF6:BF36)</f>
        <v>72879.909999999989</v>
      </c>
      <c r="BG37" s="35">
        <f t="shared" si="18"/>
        <v>46.868109324758834</v>
      </c>
      <c r="BH37" s="222"/>
      <c r="BI37" s="257">
        <f>SUM(BI6:BI36)</f>
        <v>58575</v>
      </c>
      <c r="BJ37" s="258">
        <f>SUM(BJ6:BJ36)</f>
        <v>359777.56133781926</v>
      </c>
      <c r="BK37" s="259">
        <f t="shared" si="19"/>
        <v>6.142169207645229</v>
      </c>
      <c r="BL37" s="222"/>
      <c r="BM37" s="34">
        <f>SUM(BM6:BM36)</f>
        <v>968</v>
      </c>
      <c r="BN37" s="56">
        <f>SUM(BN6:BN36)</f>
        <v>11737.47</v>
      </c>
      <c r="BO37" s="262">
        <f t="shared" si="20"/>
        <v>12.125485537190082</v>
      </c>
      <c r="BP37" s="34">
        <f>SUM(BP6:BP36)</f>
        <v>741</v>
      </c>
      <c r="BQ37" s="56">
        <f>SUM(BQ6:BQ36)</f>
        <v>9420.4299999999985</v>
      </c>
      <c r="BR37" s="35">
        <f t="shared" si="21"/>
        <v>12.713130904183533</v>
      </c>
      <c r="BS37" s="34">
        <f>SUM(BS6:BS36)</f>
        <v>98</v>
      </c>
      <c r="BT37" s="56">
        <f>SUM(BT6:BT36)</f>
        <v>1259.4799999999998</v>
      </c>
      <c r="BU37" s="35">
        <f t="shared" si="22"/>
        <v>12.851836734693876</v>
      </c>
      <c r="BV37" s="34">
        <f t="shared" ref="BV37:BZ37" si="51">SUM(BV6:BV36)</f>
        <v>942</v>
      </c>
      <c r="BW37" s="56">
        <f t="shared" si="51"/>
        <v>11865.289999999999</v>
      </c>
      <c r="BX37" s="35">
        <f t="shared" si="23"/>
        <v>12.595849256900211</v>
      </c>
      <c r="BY37" s="34">
        <f>SUM(BY6:BY36)</f>
        <v>390</v>
      </c>
      <c r="BZ37" s="56">
        <f t="shared" si="51"/>
        <v>4930.3130000000001</v>
      </c>
      <c r="CA37" s="35">
        <f t="shared" si="24"/>
        <v>12.641828205128206</v>
      </c>
      <c r="CB37" s="36">
        <f t="shared" ref="CB37:CC37" si="52">SUM(CB6:CB36)</f>
        <v>955</v>
      </c>
      <c r="CC37" s="56">
        <f t="shared" si="52"/>
        <v>11461.263000000001</v>
      </c>
      <c r="CD37" s="35">
        <f t="shared" si="25"/>
        <v>12.001322513089006</v>
      </c>
      <c r="CE37" s="222"/>
      <c r="CF37" s="34">
        <f>SUM(CF6:CF36)</f>
        <v>70777.740000000005</v>
      </c>
      <c r="CG37" s="36">
        <f>SUM(CG6:CG36)</f>
        <v>41126.490000000005</v>
      </c>
      <c r="CH37" s="214">
        <f>+CG37/CF37</f>
        <v>0.58106531799404726</v>
      </c>
      <c r="CI37" s="36">
        <f>SUM(CI6:CI36)</f>
        <v>27</v>
      </c>
      <c r="CJ37" s="56">
        <f>SUM(CJ6:CJ36)</f>
        <v>270</v>
      </c>
      <c r="CK37" s="214">
        <f t="shared" si="27"/>
        <v>10</v>
      </c>
      <c r="CL37" s="34">
        <f t="shared" ref="CL37:CM37" si="53">SUM(CL6:CL36)</f>
        <v>162.20000000000002</v>
      </c>
      <c r="CM37" s="56">
        <f t="shared" si="53"/>
        <v>1090.05</v>
      </c>
      <c r="CN37" s="187">
        <f t="shared" si="28"/>
        <v>6.7204069050554862</v>
      </c>
      <c r="CO37" s="56">
        <f>SUM(CO6:CO36)</f>
        <v>223.65</v>
      </c>
      <c r="CP37" s="35">
        <f t="shared" si="48"/>
        <v>3.152666889766188E-3</v>
      </c>
      <c r="CQ37" s="222"/>
      <c r="CR37" s="34">
        <f t="shared" ref="CR37:CS37" si="54">SUM(CR6:CR36)</f>
        <v>0</v>
      </c>
      <c r="CS37" s="56">
        <f t="shared" si="54"/>
        <v>0</v>
      </c>
      <c r="CT37" s="270" t="e">
        <f t="shared" si="29"/>
        <v>#DIV/0!</v>
      </c>
      <c r="CU37" s="56">
        <f t="shared" ref="CU37:CV37" si="55">SUM(CU6:CU36)</f>
        <v>0</v>
      </c>
      <c r="CV37" s="56">
        <f t="shared" si="55"/>
        <v>0</v>
      </c>
      <c r="CW37" s="187" t="e">
        <f t="shared" si="30"/>
        <v>#DIV/0!</v>
      </c>
      <c r="CX37" s="56">
        <f>SUM(CX6:CX36)</f>
        <v>0</v>
      </c>
      <c r="CY37" s="194" t="e">
        <f>+CX37/(CU37+CR37)</f>
        <v>#DIV/0!</v>
      </c>
      <c r="CZ37" s="222"/>
      <c r="DA37" s="188">
        <f>SUM(DA6:DA36)</f>
        <v>477874.19999999978</v>
      </c>
      <c r="DB37" s="188">
        <f>SUM(DB6:DB36)</f>
        <v>153395.52000000002</v>
      </c>
      <c r="DC37" s="189">
        <f>+DB37/DA37</f>
        <v>0.32099560930470844</v>
      </c>
      <c r="DD37" s="34">
        <f>SUM(DD6:DD36)</f>
        <v>67.999999999999986</v>
      </c>
      <c r="DE37" s="56">
        <f>SUM(DE6:DE36)</f>
        <v>1122.21</v>
      </c>
      <c r="DF37" s="189">
        <f t="shared" si="5"/>
        <v>16.503088235294122</v>
      </c>
      <c r="DG37" s="34">
        <f>SUM(DG6:DG36)</f>
        <v>1832</v>
      </c>
      <c r="DH37" s="56">
        <f>SUM(DH6:DH36)</f>
        <v>19416.529999999995</v>
      </c>
      <c r="DI37" s="193">
        <f t="shared" si="32"/>
        <v>10.598542576419211</v>
      </c>
      <c r="DJ37" s="56">
        <f>SUM(DJ6:DJ36)</f>
        <v>3487.139999999999</v>
      </c>
      <c r="DK37" s="194">
        <f>+DJ37/(DG37+DD37)</f>
        <v>1.8353368421052627</v>
      </c>
      <c r="DL37" s="217"/>
      <c r="DM37" s="20">
        <f>SUM(DM6:DM36)</f>
        <v>320476.44000000006</v>
      </c>
      <c r="DN37" s="21">
        <f>SUM(DN6:DN36)</f>
        <v>224021.12</v>
      </c>
      <c r="DO37" s="45">
        <f t="shared" si="34"/>
        <v>69.902523879758505</v>
      </c>
      <c r="DP37" s="34">
        <f>SUM(DP6:DP36)</f>
        <v>752</v>
      </c>
      <c r="DQ37" s="56">
        <f>SUM(DQ6:DQ36)</f>
        <v>21252.959999999999</v>
      </c>
      <c r="DR37" s="57">
        <f t="shared" si="35"/>
        <v>28.261914893617021</v>
      </c>
      <c r="DS37" s="34">
        <f>SUM(DS6:DS36)</f>
        <v>2115</v>
      </c>
      <c r="DT37" s="56">
        <f>SUM(DT6:DT36)</f>
        <v>23341.349999999995</v>
      </c>
      <c r="DU37" s="57">
        <f t="shared" si="36"/>
        <v>11.03609929078014</v>
      </c>
      <c r="DV37" s="56">
        <f>SUM(DV6:DV36)</f>
        <v>2104.2339999999995</v>
      </c>
      <c r="DW37" s="35">
        <f t="shared" si="37"/>
        <v>0.73394977328217625</v>
      </c>
      <c r="DX37" s="222"/>
      <c r="DZ37" s="20">
        <f>SUM(DZ6:DZ36)</f>
        <v>199922.99999999994</v>
      </c>
      <c r="EA37" s="21">
        <f>SUM(EA6:EA36)</f>
        <v>72904.08</v>
      </c>
      <c r="EB37" s="45">
        <f>+EA37/DZ37</f>
        <v>0.36466079440584637</v>
      </c>
      <c r="EC37" s="34">
        <f>SUM(EC6:EC36)</f>
        <v>35.200000000000003</v>
      </c>
      <c r="ED37" s="56">
        <f>SUM(ED6:ED36)</f>
        <v>528</v>
      </c>
      <c r="EE37" s="57">
        <f t="shared" si="39"/>
        <v>14.999999999999998</v>
      </c>
      <c r="EF37" s="34">
        <f>SUM(EF6:EF36)</f>
        <v>1244.5999999999999</v>
      </c>
      <c r="EG37" s="56">
        <f>SUM(EG6:EG36)</f>
        <v>12459.98</v>
      </c>
      <c r="EH37" s="57">
        <f t="shared" si="40"/>
        <v>10.011232524505866</v>
      </c>
      <c r="EI37" s="56">
        <f>SUM(EI6:EI36)</f>
        <v>2027.4600000000003</v>
      </c>
      <c r="EJ37" s="35">
        <f t="shared" si="41"/>
        <v>1.5842006563525552</v>
      </c>
      <c r="EL37" s="20">
        <f>SUM(EL6:EL36)</f>
        <v>66868.800000000003</v>
      </c>
      <c r="EM37" s="21">
        <f>SUM(EM6:EM36)</f>
        <v>34503.338067850025</v>
      </c>
      <c r="EN37" s="45">
        <f>+EM37/EL37</f>
        <v>0.51598560267045357</v>
      </c>
      <c r="EO37" s="34">
        <f>SUM(EO6:EO36)</f>
        <v>142</v>
      </c>
      <c r="EP37" s="56">
        <f>SUM(EP6:EP36)</f>
        <v>2325</v>
      </c>
      <c r="EQ37" s="57">
        <f t="shared" si="43"/>
        <v>16.37323943661972</v>
      </c>
      <c r="ER37" s="34">
        <f>SUM(ER6:ER36)</f>
        <v>0</v>
      </c>
      <c r="ES37" s="56">
        <f>SUM(ES6:ES36)</f>
        <v>0</v>
      </c>
      <c r="ET37" s="57" t="e">
        <f t="shared" si="44"/>
        <v>#DIV/0!</v>
      </c>
      <c r="EU37" s="56">
        <f>SUM(EU6:EU36)</f>
        <v>607.69195444191359</v>
      </c>
      <c r="EV37" s="35">
        <f t="shared" si="45"/>
        <v>4.2795208059289687</v>
      </c>
    </row>
  </sheetData>
  <mergeCells count="31">
    <mergeCell ref="DZ4:EB4"/>
    <mergeCell ref="EC4:EJ4"/>
    <mergeCell ref="EL4:EN4"/>
    <mergeCell ref="EO4:EV4"/>
    <mergeCell ref="A4:A5"/>
    <mergeCell ref="CR4:CY4"/>
    <mergeCell ref="DA4:DC4"/>
    <mergeCell ref="DD4:DK4"/>
    <mergeCell ref="DM4:DO4"/>
    <mergeCell ref="DP4:DW4"/>
    <mergeCell ref="BV4:BX4"/>
    <mergeCell ref="BY4:CA4"/>
    <mergeCell ref="CB4:CD4"/>
    <mergeCell ref="CF4:CH4"/>
    <mergeCell ref="CI4:CP4"/>
    <mergeCell ref="A1:DK1"/>
    <mergeCell ref="A2:DK2"/>
    <mergeCell ref="A3:DK3"/>
    <mergeCell ref="B4:G4"/>
    <mergeCell ref="I4:P4"/>
    <mergeCell ref="R4:T4"/>
    <mergeCell ref="V4:X4"/>
    <mergeCell ref="Z4:AB4"/>
    <mergeCell ref="AD4:AL4"/>
    <mergeCell ref="AN4:AS4"/>
    <mergeCell ref="AU4:AZ4"/>
    <mergeCell ref="BB4:BG4"/>
    <mergeCell ref="BI4:BK4"/>
    <mergeCell ref="BM4:BO4"/>
    <mergeCell ref="BP4:BR4"/>
    <mergeCell ref="BS4:BU4"/>
  </mergeCells>
  <conditionalFormatting sqref="E6:E10">
    <cfRule type="expression" dxfId="0" priority="1">
      <formula>WEEKDAY($B6)=6</formula>
    </cfRule>
  </conditionalFormatting>
  <pageMargins left="0.2" right="0.2" top="0.25" bottom="0.25" header="0.3" footer="0.3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Y40"/>
  <sheetViews>
    <sheetView workbookViewId="0">
      <pane xSplit="1" ySplit="5" topLeftCell="V21" activePane="bottomRight" state="frozen"/>
      <selection pane="topRight"/>
      <selection pane="bottomLeft"/>
      <selection pane="bottomRight" activeCell="AL38" sqref="AL38"/>
    </sheetView>
  </sheetViews>
  <sheetFormatPr defaultColWidth="9" defaultRowHeight="14.4"/>
  <cols>
    <col min="1" max="1" width="8.5546875" style="2" customWidth="1"/>
    <col min="8" max="10" width="9" hidden="1" customWidth="1"/>
    <col min="13" max="13" width="1.77734375" customWidth="1"/>
    <col min="14" max="14" width="8.109375" customWidth="1"/>
    <col min="15" max="15" width="9" customWidth="1"/>
    <col min="16" max="16" width="8" customWidth="1"/>
    <col min="17" max="17" width="5.109375" customWidth="1"/>
    <col min="18" max="18" width="9" customWidth="1"/>
    <col min="19" max="19" width="9.5546875" customWidth="1"/>
    <col min="20" max="20" width="6.44140625" customWidth="1"/>
    <col min="21" max="21" width="9" customWidth="1"/>
    <col min="22" max="22" width="7.33203125" customWidth="1"/>
    <col min="23" max="23" width="5.109375" customWidth="1"/>
    <col min="24" max="24" width="7.33203125" customWidth="1"/>
    <col min="25" max="25" width="0.88671875" customWidth="1"/>
    <col min="34" max="34" width="1.77734375" customWidth="1"/>
    <col min="35" max="36" width="9.33203125" customWidth="1"/>
    <col min="46" max="46" width="1.77734375" customWidth="1"/>
    <col min="58" max="58" width="1.77734375" customWidth="1"/>
    <col min="70" max="70" width="2.77734375" customWidth="1"/>
    <col min="71" max="71" width="7.6640625" customWidth="1"/>
    <col min="72" max="72" width="10.88671875" customWidth="1"/>
    <col min="73" max="73" width="6.6640625" customWidth="1"/>
    <col min="74" max="74" width="1.6640625" customWidth="1"/>
    <col min="75" max="75" width="7.6640625" customWidth="1"/>
    <col min="76" max="76" width="10.88671875" customWidth="1"/>
    <col min="77" max="77" width="6.6640625" customWidth="1"/>
  </cols>
  <sheetData>
    <row r="1" spans="1:77" ht="18">
      <c r="A1" s="993" t="s">
        <v>0</v>
      </c>
      <c r="B1" s="993"/>
      <c r="C1" s="993"/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993"/>
      <c r="O1" s="993"/>
      <c r="P1" s="993"/>
      <c r="Q1" s="993"/>
      <c r="R1" s="993"/>
      <c r="S1" s="993"/>
      <c r="T1" s="993"/>
      <c r="U1" s="993"/>
      <c r="V1" s="993"/>
      <c r="W1" s="993"/>
      <c r="X1" s="993"/>
      <c r="Y1" s="993"/>
      <c r="Z1" s="993"/>
      <c r="AA1" s="993"/>
      <c r="AB1" s="993"/>
      <c r="AC1" s="993"/>
      <c r="AD1" s="993"/>
      <c r="AE1" s="993"/>
      <c r="AF1" s="993"/>
      <c r="AG1" s="993"/>
      <c r="AH1" s="993"/>
      <c r="AI1" s="993"/>
      <c r="AJ1" s="993"/>
      <c r="AK1" s="993"/>
      <c r="AL1" s="993"/>
      <c r="AM1" s="993"/>
      <c r="AN1" s="993"/>
      <c r="AO1" s="993"/>
      <c r="AP1" s="993"/>
      <c r="AQ1" s="993"/>
      <c r="AR1" s="993"/>
      <c r="AS1" s="993"/>
      <c r="AT1" s="993"/>
      <c r="AU1" s="993"/>
      <c r="AV1" s="993"/>
      <c r="AW1" s="993"/>
      <c r="AX1" s="993"/>
      <c r="AY1" s="993"/>
      <c r="AZ1" s="993"/>
      <c r="BA1" s="993"/>
      <c r="BB1" s="993"/>
      <c r="BC1" s="993"/>
      <c r="BD1" s="993"/>
      <c r="BE1" s="993"/>
      <c r="BF1" s="993"/>
      <c r="BG1" s="993"/>
      <c r="BH1" s="993"/>
      <c r="BI1" s="993"/>
      <c r="BJ1" s="993"/>
      <c r="BK1" s="993"/>
      <c r="BL1" s="993"/>
      <c r="BM1" s="993"/>
      <c r="BN1" s="993"/>
      <c r="BO1" s="993"/>
      <c r="BP1" s="993"/>
      <c r="BQ1" s="993"/>
    </row>
    <row r="2" spans="1:77" ht="18">
      <c r="A2" s="993" t="s">
        <v>1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  <c r="AV2" s="993"/>
      <c r="AW2" s="993"/>
      <c r="AX2" s="993"/>
      <c r="AY2" s="993"/>
      <c r="AZ2" s="993"/>
      <c r="BA2" s="993"/>
      <c r="BB2" s="993"/>
      <c r="BC2" s="993"/>
      <c r="BD2" s="993"/>
      <c r="BE2" s="993"/>
      <c r="BF2" s="993"/>
      <c r="BG2" s="993"/>
      <c r="BH2" s="993"/>
      <c r="BI2" s="993"/>
      <c r="BJ2" s="993"/>
      <c r="BK2" s="993"/>
      <c r="BL2" s="993"/>
      <c r="BM2" s="993"/>
      <c r="BN2" s="993"/>
      <c r="BO2" s="993"/>
      <c r="BP2" s="993"/>
      <c r="BQ2" s="993"/>
    </row>
    <row r="3" spans="1:77" ht="18">
      <c r="A3" s="993" t="s">
        <v>74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  <c r="AV3" s="993"/>
      <c r="AW3" s="993"/>
      <c r="AX3" s="993"/>
      <c r="AY3" s="993"/>
      <c r="AZ3" s="993"/>
      <c r="BA3" s="993"/>
      <c r="BB3" s="993"/>
      <c r="BC3" s="993"/>
      <c r="BD3" s="993"/>
      <c r="BE3" s="993"/>
      <c r="BF3" s="993"/>
      <c r="BG3" s="993"/>
      <c r="BH3" s="993"/>
      <c r="BI3" s="993"/>
      <c r="BJ3" s="993"/>
      <c r="BK3" s="993"/>
      <c r="BL3" s="993"/>
      <c r="BM3" s="993"/>
      <c r="BN3" s="993"/>
      <c r="BO3" s="993"/>
      <c r="BP3" s="993"/>
      <c r="BQ3" s="993"/>
    </row>
    <row r="4" spans="1:77" s="1" customFormat="1" ht="15.6">
      <c r="A4" s="1012" t="s">
        <v>3</v>
      </c>
      <c r="B4" s="1028" t="s">
        <v>75</v>
      </c>
      <c r="C4" s="1029"/>
      <c r="D4" s="1029"/>
      <c r="E4" s="1028" t="s">
        <v>76</v>
      </c>
      <c r="F4" s="1029"/>
      <c r="G4" s="1029"/>
      <c r="H4" s="1029"/>
      <c r="I4" s="1029"/>
      <c r="J4" s="1029"/>
      <c r="K4" s="1029"/>
      <c r="L4" s="1030"/>
      <c r="N4" s="1028" t="s">
        <v>67</v>
      </c>
      <c r="O4" s="1029"/>
      <c r="P4" s="1029"/>
      <c r="Q4" s="1028" t="s">
        <v>68</v>
      </c>
      <c r="R4" s="1029"/>
      <c r="S4" s="1029"/>
      <c r="T4" s="1029"/>
      <c r="U4" s="1029"/>
      <c r="V4" s="1029"/>
      <c r="W4" s="1029"/>
      <c r="X4" s="1030"/>
      <c r="Y4" s="217"/>
      <c r="Z4" s="1025" t="s">
        <v>19</v>
      </c>
      <c r="AA4" s="1026"/>
      <c r="AB4" s="1026"/>
      <c r="AC4" s="1026"/>
      <c r="AD4" s="1026"/>
      <c r="AE4" s="1026"/>
      <c r="AF4" s="1026"/>
      <c r="AG4" s="1027"/>
      <c r="AI4" s="1028" t="s">
        <v>65</v>
      </c>
      <c r="AJ4" s="1029"/>
      <c r="AK4" s="1029"/>
      <c r="AL4" s="1021" t="s">
        <v>66</v>
      </c>
      <c r="AM4" s="1022"/>
      <c r="AN4" s="1022"/>
      <c r="AO4" s="1022"/>
      <c r="AP4" s="1022"/>
      <c r="AQ4" s="1022"/>
      <c r="AR4" s="1022"/>
      <c r="AS4" s="1022"/>
      <c r="AU4" s="1028" t="s">
        <v>69</v>
      </c>
      <c r="AV4" s="1029"/>
      <c r="AW4" s="1029"/>
      <c r="AX4" s="1028" t="s">
        <v>70</v>
      </c>
      <c r="AY4" s="1029"/>
      <c r="AZ4" s="1029"/>
      <c r="BA4" s="1029"/>
      <c r="BB4" s="1029"/>
      <c r="BC4" s="1029"/>
      <c r="BD4" s="1029"/>
      <c r="BE4" s="1030"/>
      <c r="BG4" s="994" t="s">
        <v>63</v>
      </c>
      <c r="BH4" s="995"/>
      <c r="BI4" s="995"/>
      <c r="BJ4" s="994" t="s">
        <v>64</v>
      </c>
      <c r="BK4" s="995"/>
      <c r="BL4" s="995"/>
      <c r="BM4" s="995"/>
      <c r="BN4" s="995"/>
      <c r="BO4" s="995"/>
      <c r="BP4" s="995"/>
      <c r="BQ4" s="996"/>
      <c r="BS4" s="995" t="s">
        <v>77</v>
      </c>
      <c r="BT4" s="995"/>
      <c r="BU4" s="996"/>
      <c r="BW4" s="995" t="s">
        <v>78</v>
      </c>
      <c r="BX4" s="995"/>
      <c r="BY4" s="996"/>
    </row>
    <row r="5" spans="1:77" ht="41.4">
      <c r="A5" s="1013"/>
      <c r="B5" s="159" t="s">
        <v>79</v>
      </c>
      <c r="C5" s="160" t="s">
        <v>22</v>
      </c>
      <c r="D5" s="166" t="s">
        <v>73</v>
      </c>
      <c r="E5" s="162" t="s">
        <v>57</v>
      </c>
      <c r="F5" s="37" t="s">
        <v>22</v>
      </c>
      <c r="G5" s="38" t="s">
        <v>58</v>
      </c>
      <c r="H5" s="162" t="s">
        <v>59</v>
      </c>
      <c r="I5" s="37" t="s">
        <v>22</v>
      </c>
      <c r="J5" s="38" t="s">
        <v>60</v>
      </c>
      <c r="K5" s="169" t="s">
        <v>48</v>
      </c>
      <c r="L5" s="170" t="s">
        <v>47</v>
      </c>
      <c r="N5" s="159" t="s">
        <v>71</v>
      </c>
      <c r="O5" s="160" t="s">
        <v>22</v>
      </c>
      <c r="P5" s="166" t="s">
        <v>58</v>
      </c>
      <c r="Q5" s="162" t="s">
        <v>57</v>
      </c>
      <c r="R5" s="37" t="s">
        <v>22</v>
      </c>
      <c r="S5" s="38" t="s">
        <v>58</v>
      </c>
      <c r="T5" s="162" t="s">
        <v>59</v>
      </c>
      <c r="U5" s="37" t="s">
        <v>22</v>
      </c>
      <c r="V5" s="38" t="s">
        <v>60</v>
      </c>
      <c r="W5" s="169" t="s">
        <v>48</v>
      </c>
      <c r="X5" s="170" t="s">
        <v>47</v>
      </c>
      <c r="Y5" s="218"/>
      <c r="Z5" s="215" t="s">
        <v>80</v>
      </c>
      <c r="AA5" s="173" t="s">
        <v>22</v>
      </c>
      <c r="AB5" s="174" t="s">
        <v>46</v>
      </c>
      <c r="AC5" s="175" t="s">
        <v>55</v>
      </c>
      <c r="AD5" s="175" t="s">
        <v>45</v>
      </c>
      <c r="AE5" s="174" t="s">
        <v>46</v>
      </c>
      <c r="AF5" s="175" t="s">
        <v>25</v>
      </c>
      <c r="AG5" s="225" t="s">
        <v>47</v>
      </c>
      <c r="AI5" s="216" t="s">
        <v>61</v>
      </c>
      <c r="AJ5" s="176" t="s">
        <v>62</v>
      </c>
      <c r="AK5" s="177" t="s">
        <v>46</v>
      </c>
      <c r="AL5" s="190" t="s">
        <v>54</v>
      </c>
      <c r="AM5" s="191" t="s">
        <v>22</v>
      </c>
      <c r="AN5" s="177" t="s">
        <v>46</v>
      </c>
      <c r="AO5" s="190" t="s">
        <v>56</v>
      </c>
      <c r="AP5" s="191" t="s">
        <v>22</v>
      </c>
      <c r="AQ5" s="177" t="s">
        <v>46</v>
      </c>
      <c r="AR5" s="176" t="s">
        <v>48</v>
      </c>
      <c r="AS5" s="192" t="s">
        <v>47</v>
      </c>
      <c r="AU5" s="159" t="s">
        <v>72</v>
      </c>
      <c r="AV5" s="160" t="s">
        <v>22</v>
      </c>
      <c r="AW5" s="166" t="s">
        <v>73</v>
      </c>
      <c r="AX5" s="162" t="s">
        <v>57</v>
      </c>
      <c r="AY5" s="37" t="s">
        <v>22</v>
      </c>
      <c r="AZ5" s="38" t="s">
        <v>58</v>
      </c>
      <c r="BA5" s="162" t="s">
        <v>59</v>
      </c>
      <c r="BB5" s="37" t="s">
        <v>22</v>
      </c>
      <c r="BC5" s="38" t="s">
        <v>60</v>
      </c>
      <c r="BD5" s="169" t="s">
        <v>48</v>
      </c>
      <c r="BE5" s="170" t="s">
        <v>47</v>
      </c>
      <c r="BG5" s="162" t="s">
        <v>71</v>
      </c>
      <c r="BH5" s="169" t="s">
        <v>62</v>
      </c>
      <c r="BI5" s="200" t="s">
        <v>46</v>
      </c>
      <c r="BJ5" s="228" t="s">
        <v>54</v>
      </c>
      <c r="BK5" s="37" t="s">
        <v>22</v>
      </c>
      <c r="BL5" s="200" t="s">
        <v>46</v>
      </c>
      <c r="BM5" s="162" t="s">
        <v>41</v>
      </c>
      <c r="BN5" s="169" t="s">
        <v>42</v>
      </c>
      <c r="BO5" s="38" t="s">
        <v>23</v>
      </c>
      <c r="BP5" s="169" t="s">
        <v>25</v>
      </c>
      <c r="BQ5" s="170" t="s">
        <v>43</v>
      </c>
      <c r="BS5" s="29" t="s">
        <v>21</v>
      </c>
      <c r="BT5" s="37" t="s">
        <v>22</v>
      </c>
      <c r="BU5" s="170" t="s">
        <v>23</v>
      </c>
      <c r="BW5" s="29" t="s">
        <v>21</v>
      </c>
      <c r="BX5" s="37" t="s">
        <v>22</v>
      </c>
      <c r="BY5" s="170" t="s">
        <v>23</v>
      </c>
    </row>
    <row r="6" spans="1:77" ht="16.5" customHeight="1">
      <c r="A6" s="12">
        <v>1</v>
      </c>
      <c r="B6" s="144">
        <v>8590.92</v>
      </c>
      <c r="C6" s="44">
        <v>5282.0785303715802</v>
      </c>
      <c r="D6" s="45">
        <f>+C6/B6*100</f>
        <v>61.48443391827162</v>
      </c>
      <c r="E6" s="32">
        <v>10</v>
      </c>
      <c r="F6" s="44">
        <v>123.1</v>
      </c>
      <c r="G6" s="45">
        <f>+F6/E6</f>
        <v>12.309999999999999</v>
      </c>
      <c r="H6" s="44"/>
      <c r="I6" s="44"/>
      <c r="J6" s="45" t="e">
        <f>+I6/H6</f>
        <v>#DIV/0!</v>
      </c>
      <c r="K6" s="44"/>
      <c r="L6" s="171">
        <f>+K6/(H6+E6)</f>
        <v>0</v>
      </c>
      <c r="N6" s="144">
        <v>50060.02</v>
      </c>
      <c r="O6" s="44">
        <v>20241.939999999999</v>
      </c>
      <c r="P6" s="45">
        <f>+O6/N6*100</f>
        <v>40.435341416164036</v>
      </c>
      <c r="Q6" s="32">
        <v>42</v>
      </c>
      <c r="R6" s="44">
        <v>1207.76</v>
      </c>
      <c r="S6" s="45">
        <f>+R6/Q6</f>
        <v>28.756190476190476</v>
      </c>
      <c r="T6" s="44">
        <v>90</v>
      </c>
      <c r="U6" s="44">
        <v>1076.06</v>
      </c>
      <c r="V6" s="45">
        <f>+U6/T6</f>
        <v>11.956222222222221</v>
      </c>
      <c r="W6" s="44">
        <v>100</v>
      </c>
      <c r="X6" s="171">
        <f>+W6/(T6+Q6)</f>
        <v>0.75757575757575757</v>
      </c>
      <c r="Y6" s="219"/>
      <c r="Z6" s="220">
        <v>10585.72</v>
      </c>
      <c r="AA6" s="221">
        <v>5812.6132940379903</v>
      </c>
      <c r="AB6" s="182">
        <f>+AA6/Z6*100</f>
        <v>54.909947495663879</v>
      </c>
      <c r="AC6" s="163">
        <v>12.8</v>
      </c>
      <c r="AD6" s="179">
        <v>180.791000594244</v>
      </c>
      <c r="AE6" s="45">
        <v>123.1</v>
      </c>
      <c r="AF6" s="44"/>
      <c r="AG6" s="171">
        <f t="shared" ref="AG6:AG36" si="0">+AF6/AC6</f>
        <v>0</v>
      </c>
      <c r="AI6" s="226">
        <v>21853.599999999999</v>
      </c>
      <c r="AJ6" s="53">
        <v>10706.47</v>
      </c>
      <c r="AK6" s="45">
        <f>AJ6/AI6*100</f>
        <v>48.991790826225426</v>
      </c>
      <c r="AL6" s="32">
        <v>2.4</v>
      </c>
      <c r="AM6" s="44">
        <v>38.71</v>
      </c>
      <c r="AN6" s="45">
        <f t="shared" ref="AN6:AN37" si="1">+AM6/AL6</f>
        <v>16.129166666666666</v>
      </c>
      <c r="AO6" s="32">
        <v>72</v>
      </c>
      <c r="AP6" s="44">
        <v>763.18</v>
      </c>
      <c r="AQ6" s="45">
        <f>+AP6/AO6</f>
        <v>10.599722222222221</v>
      </c>
      <c r="AR6" s="44">
        <v>70.489999999999995</v>
      </c>
      <c r="AS6" s="171">
        <f>+AR6/(+AO6+AL6)</f>
        <v>0.94744623655913962</v>
      </c>
      <c r="AU6" s="144">
        <v>15705.06</v>
      </c>
      <c r="AV6" s="44">
        <v>6638.66</v>
      </c>
      <c r="AW6" s="45">
        <f>AV6/AU6*100</f>
        <v>42.270835004769161</v>
      </c>
      <c r="AX6" s="32">
        <v>3</v>
      </c>
      <c r="AY6" s="44">
        <v>51</v>
      </c>
      <c r="AZ6" s="45">
        <f>+AY6/AX6</f>
        <v>17</v>
      </c>
      <c r="BA6" s="44">
        <v>75</v>
      </c>
      <c r="BB6" s="44">
        <v>752.78</v>
      </c>
      <c r="BC6" s="45">
        <f>+BB6/BA6</f>
        <v>10.037066666666666</v>
      </c>
      <c r="BD6" s="44">
        <v>119.73</v>
      </c>
      <c r="BE6" s="171">
        <f>+BD6/(BA6+AX6)</f>
        <v>1.5350000000000001</v>
      </c>
      <c r="BG6" s="32">
        <v>6447.3</v>
      </c>
      <c r="BH6" s="32">
        <v>4892.8500000000004</v>
      </c>
      <c r="BI6" s="202">
        <f>+BH6/BG6*100</f>
        <v>75.889907403098974</v>
      </c>
      <c r="BJ6" s="206">
        <v>3</v>
      </c>
      <c r="BK6" s="206">
        <v>40</v>
      </c>
      <c r="BL6" s="202">
        <f>+BK6/BJ6</f>
        <v>13.333333333333334</v>
      </c>
      <c r="BM6" s="32">
        <v>18.8</v>
      </c>
      <c r="BN6" s="44">
        <v>100.45</v>
      </c>
      <c r="BO6" s="45">
        <f>+BN6/BM6</f>
        <v>5.3430851063829783</v>
      </c>
      <c r="BP6" s="44">
        <v>16.579999999999998</v>
      </c>
      <c r="BQ6" s="171">
        <f>+BP6/(BM6+BJ6)</f>
        <v>0.76055045871559623</v>
      </c>
      <c r="BS6" s="32">
        <v>4854.3999999999996</v>
      </c>
      <c r="BT6" s="44">
        <v>2974.11</v>
      </c>
      <c r="BU6" s="171">
        <f>+BT6/BS6*100</f>
        <v>61.266273895847078</v>
      </c>
      <c r="BW6" s="32">
        <v>2850</v>
      </c>
      <c r="BX6" s="44"/>
      <c r="BY6" s="171">
        <f t="shared" ref="BY6:BY36" si="2">+BX6/BW6</f>
        <v>0</v>
      </c>
    </row>
    <row r="7" spans="1:77" ht="13.95" customHeight="1">
      <c r="A7" s="12">
        <v>2</v>
      </c>
      <c r="B7" s="144">
        <v>8590.92</v>
      </c>
      <c r="C7" s="44">
        <v>2511.8705366168401</v>
      </c>
      <c r="D7" s="45">
        <f t="shared" ref="D7:D37" si="3">+C7/B7*100</f>
        <v>29.238667530565294</v>
      </c>
      <c r="E7" s="32">
        <v>10</v>
      </c>
      <c r="F7" s="44">
        <v>105</v>
      </c>
      <c r="G7" s="45">
        <f t="shared" ref="G7:G34" si="4">+F7/E7</f>
        <v>10.5</v>
      </c>
      <c r="H7" s="44"/>
      <c r="I7" s="44"/>
      <c r="J7" s="45" t="e">
        <f t="shared" ref="J7:J37" si="5">+I7/H7</f>
        <v>#DIV/0!</v>
      </c>
      <c r="K7" s="44"/>
      <c r="L7" s="171">
        <f t="shared" ref="L7:L37" si="6">+K7/(H7+E7)</f>
        <v>0</v>
      </c>
      <c r="N7" s="144">
        <v>44632.02</v>
      </c>
      <c r="O7" s="44">
        <v>16825.150000000001</v>
      </c>
      <c r="P7" s="45">
        <f t="shared" ref="P7:P37" si="7">+O7/N7*100</f>
        <v>37.697487140398309</v>
      </c>
      <c r="Q7" s="32">
        <v>42</v>
      </c>
      <c r="R7" s="44">
        <v>1288.94</v>
      </c>
      <c r="S7" s="45">
        <f t="shared" ref="S7:S37" si="8">+R7/Q7</f>
        <v>30.689047619047621</v>
      </c>
      <c r="T7" s="44">
        <v>90</v>
      </c>
      <c r="U7" s="44">
        <v>973.4</v>
      </c>
      <c r="V7" s="45">
        <f t="shared" ref="V7:V37" si="9">+U7/T7</f>
        <v>10.815555555555555</v>
      </c>
      <c r="W7" s="44">
        <v>100</v>
      </c>
      <c r="X7" s="171">
        <f t="shared" ref="X7:X37" si="10">+W7/(T7+Q7)</f>
        <v>0.75757575757575757</v>
      </c>
      <c r="Y7" s="219"/>
      <c r="Z7" s="220">
        <v>9611.1200000000008</v>
      </c>
      <c r="AA7" s="221">
        <v>5930.9558217253098</v>
      </c>
      <c r="AB7" s="182">
        <f t="shared" ref="AB7:AB37" si="11">+AA7/Z7*100</f>
        <v>61.709309859051906</v>
      </c>
      <c r="AC7" s="163">
        <v>13.2</v>
      </c>
      <c r="AD7" s="179">
        <v>195.50328201500901</v>
      </c>
      <c r="AE7" s="45">
        <v>105</v>
      </c>
      <c r="AF7" s="44"/>
      <c r="AG7" s="171">
        <f t="shared" si="0"/>
        <v>0</v>
      </c>
      <c r="AI7" s="227">
        <v>23829.599999999999</v>
      </c>
      <c r="AJ7" s="44">
        <v>12201.79</v>
      </c>
      <c r="AK7" s="45">
        <f t="shared" ref="AK7:AK36" si="12">AJ7/AI7*100</f>
        <v>51.204342498405353</v>
      </c>
      <c r="AL7" s="32">
        <v>2.4</v>
      </c>
      <c r="AM7" s="44">
        <v>32.61</v>
      </c>
      <c r="AN7" s="45">
        <f t="shared" si="1"/>
        <v>13.5875</v>
      </c>
      <c r="AO7" s="32">
        <v>72</v>
      </c>
      <c r="AP7" s="44">
        <v>920.16</v>
      </c>
      <c r="AQ7" s="45">
        <f t="shared" ref="AQ7:AQ37" si="13">+AP7/AO7</f>
        <v>12.78</v>
      </c>
      <c r="AR7" s="44">
        <v>202.65</v>
      </c>
      <c r="AS7" s="171">
        <f t="shared" ref="AS7:AS35" si="14">+AR7/(+AO7+AL7)</f>
        <v>2.723790322580645</v>
      </c>
      <c r="AU7" s="144">
        <v>15832.4</v>
      </c>
      <c r="AV7" s="44">
        <v>7595.51</v>
      </c>
      <c r="AW7" s="45">
        <f t="shared" ref="AW7:AW36" si="15">AV7/AU7*100</f>
        <v>47.974470074025419</v>
      </c>
      <c r="AX7" s="32">
        <v>3</v>
      </c>
      <c r="AY7" s="44">
        <v>51</v>
      </c>
      <c r="AZ7" s="45">
        <f t="shared" ref="AZ7:AZ37" si="16">+AY7/AX7</f>
        <v>17</v>
      </c>
      <c r="BA7" s="44">
        <v>74</v>
      </c>
      <c r="BB7" s="44">
        <v>838.33</v>
      </c>
      <c r="BC7" s="45">
        <f t="shared" ref="BC7:BC37" si="17">+BB7/BA7</f>
        <v>11.328783783783784</v>
      </c>
      <c r="BD7" s="44">
        <v>119.73</v>
      </c>
      <c r="BE7" s="171">
        <f t="shared" ref="BE7:BE37" si="18">+BD7/(BA7+AX7)</f>
        <v>1.5549350649350651</v>
      </c>
      <c r="BG7" s="32">
        <v>7090.68</v>
      </c>
      <c r="BH7" s="32">
        <v>3751.13</v>
      </c>
      <c r="BI7" s="202">
        <f t="shared" ref="BI7:BI37" si="19">+BH7/BG7*100</f>
        <v>52.9022604320037</v>
      </c>
      <c r="BJ7" s="206">
        <v>3</v>
      </c>
      <c r="BK7" s="206">
        <v>40</v>
      </c>
      <c r="BL7" s="202">
        <f t="shared" ref="BL7:BL37" si="20">+BK7/BJ7</f>
        <v>13.333333333333334</v>
      </c>
      <c r="BM7" s="32">
        <v>18.8</v>
      </c>
      <c r="BN7" s="44">
        <v>98.51</v>
      </c>
      <c r="BO7" s="45">
        <f t="shared" ref="BO7:BO37" si="21">+BN7/BM7</f>
        <v>5.2398936170212771</v>
      </c>
      <c r="BP7" s="44">
        <v>16.579999999999998</v>
      </c>
      <c r="BQ7" s="171">
        <f t="shared" ref="BQ7:BQ35" si="22">+BP7/(BM7+BJ7)</f>
        <v>0.76055045871559623</v>
      </c>
      <c r="BS7" s="32">
        <v>4854.3999999999996</v>
      </c>
      <c r="BT7" s="44">
        <v>3143.48</v>
      </c>
      <c r="BU7" s="171">
        <f t="shared" ref="BU7:BU37" si="23">+BT7/BS7*100</f>
        <v>64.755273566249187</v>
      </c>
      <c r="BW7" s="32">
        <v>2850</v>
      </c>
      <c r="BX7" s="44"/>
      <c r="BY7" s="171">
        <f t="shared" si="2"/>
        <v>0</v>
      </c>
    </row>
    <row r="8" spans="1:77" ht="13.95" customHeight="1">
      <c r="A8" s="12">
        <v>3</v>
      </c>
      <c r="B8" s="144">
        <v>8590.92</v>
      </c>
      <c r="C8" s="44">
        <v>4666.2853910304702</v>
      </c>
      <c r="D8" s="45">
        <f t="shared" si="3"/>
        <v>54.31648055191377</v>
      </c>
      <c r="E8" s="32">
        <v>10</v>
      </c>
      <c r="F8" s="44">
        <v>99.9</v>
      </c>
      <c r="G8" s="45">
        <f t="shared" si="4"/>
        <v>9.99</v>
      </c>
      <c r="H8" s="44"/>
      <c r="I8" s="44"/>
      <c r="J8" s="45" t="e">
        <f t="shared" si="5"/>
        <v>#DIV/0!</v>
      </c>
      <c r="K8" s="44"/>
      <c r="L8" s="171">
        <f t="shared" si="6"/>
        <v>0</v>
      </c>
      <c r="N8" s="144">
        <v>29374.080000000002</v>
      </c>
      <c r="O8" s="44">
        <v>18366.63</v>
      </c>
      <c r="P8" s="45">
        <f t="shared" si="7"/>
        <v>62.526656153996996</v>
      </c>
      <c r="Q8" s="32">
        <v>42</v>
      </c>
      <c r="R8" s="44">
        <v>1417.28</v>
      </c>
      <c r="S8" s="45">
        <f t="shared" si="8"/>
        <v>33.744761904761901</v>
      </c>
      <c r="T8" s="44">
        <v>90</v>
      </c>
      <c r="U8" s="44">
        <v>992.92</v>
      </c>
      <c r="V8" s="45">
        <f t="shared" si="9"/>
        <v>11.032444444444444</v>
      </c>
      <c r="W8" s="44">
        <v>100</v>
      </c>
      <c r="X8" s="171">
        <f t="shared" si="10"/>
        <v>0.75757575757575757</v>
      </c>
      <c r="Y8" s="219"/>
      <c r="Z8" s="220">
        <v>7549.56</v>
      </c>
      <c r="AA8" s="221">
        <v>3413.05366922847</v>
      </c>
      <c r="AB8" s="182">
        <f t="shared" si="11"/>
        <v>45.208643539868149</v>
      </c>
      <c r="AC8" s="163">
        <v>12.4</v>
      </c>
      <c r="AD8" s="179">
        <v>179.96658468187201</v>
      </c>
      <c r="AE8" s="45">
        <v>99.9</v>
      </c>
      <c r="AF8" s="44"/>
      <c r="AG8" s="171">
        <f t="shared" si="0"/>
        <v>0</v>
      </c>
      <c r="AI8" s="227">
        <v>24779.599999999999</v>
      </c>
      <c r="AJ8" s="163">
        <v>18370.97</v>
      </c>
      <c r="AK8" s="45">
        <f t="shared" si="12"/>
        <v>74.137475988312971</v>
      </c>
      <c r="AL8" s="32">
        <v>2.4</v>
      </c>
      <c r="AM8" s="44">
        <v>41.27</v>
      </c>
      <c r="AN8" s="45">
        <f t="shared" si="1"/>
        <v>17.195833333333336</v>
      </c>
      <c r="AO8" s="32">
        <v>72</v>
      </c>
      <c r="AP8" s="44">
        <v>744.43</v>
      </c>
      <c r="AQ8" s="45">
        <f t="shared" si="13"/>
        <v>10.339305555555555</v>
      </c>
      <c r="AR8" s="44">
        <v>127.43</v>
      </c>
      <c r="AS8" s="171">
        <f t="shared" si="14"/>
        <v>1.712768817204301</v>
      </c>
      <c r="AU8" s="144">
        <v>12247.16</v>
      </c>
      <c r="AV8" s="44">
        <v>7543.31</v>
      </c>
      <c r="AW8" s="45">
        <f t="shared" si="15"/>
        <v>61.592320178718985</v>
      </c>
      <c r="AX8" s="32">
        <v>3</v>
      </c>
      <c r="AY8" s="44">
        <v>51</v>
      </c>
      <c r="AZ8" s="45">
        <f t="shared" si="16"/>
        <v>17</v>
      </c>
      <c r="BA8" s="44">
        <v>74</v>
      </c>
      <c r="BB8" s="44">
        <v>784.02</v>
      </c>
      <c r="BC8" s="45">
        <f t="shared" si="17"/>
        <v>10.594864864864865</v>
      </c>
      <c r="BD8" s="44">
        <v>119.73</v>
      </c>
      <c r="BE8" s="171">
        <f t="shared" si="18"/>
        <v>1.5549350649350651</v>
      </c>
      <c r="BG8" s="32">
        <v>4862.04</v>
      </c>
      <c r="BH8" s="32">
        <v>4358.99</v>
      </c>
      <c r="BI8" s="202">
        <f t="shared" si="19"/>
        <v>89.653519921678964</v>
      </c>
      <c r="BJ8" s="206">
        <v>3</v>
      </c>
      <c r="BK8" s="206">
        <v>40</v>
      </c>
      <c r="BL8" s="202">
        <f t="shared" si="20"/>
        <v>13.333333333333334</v>
      </c>
      <c r="BM8" s="32">
        <v>18.8</v>
      </c>
      <c r="BN8" s="44">
        <v>113.72</v>
      </c>
      <c r="BO8" s="45">
        <f t="shared" si="21"/>
        <v>6.048936170212766</v>
      </c>
      <c r="BP8" s="44">
        <v>21.4</v>
      </c>
      <c r="BQ8" s="171">
        <f t="shared" si="22"/>
        <v>0.98165137614678888</v>
      </c>
      <c r="BS8" s="32">
        <v>3689.8</v>
      </c>
      <c r="BT8" s="44">
        <v>3570.98</v>
      </c>
      <c r="BU8" s="171">
        <f t="shared" si="23"/>
        <v>96.779771261314977</v>
      </c>
      <c r="BW8" s="32">
        <v>2850</v>
      </c>
      <c r="BX8" s="44">
        <v>9338.68</v>
      </c>
      <c r="BY8" s="171">
        <f t="shared" si="2"/>
        <v>3.2767298245614036</v>
      </c>
    </row>
    <row r="9" spans="1:77" ht="13.95" customHeight="1">
      <c r="A9" s="12">
        <v>4</v>
      </c>
      <c r="B9" s="144">
        <v>7038.12</v>
      </c>
      <c r="C9" s="44">
        <v>3760.9202497226502</v>
      </c>
      <c r="D9" s="45">
        <f t="shared" si="3"/>
        <v>53.436432594537322</v>
      </c>
      <c r="E9" s="32">
        <v>1</v>
      </c>
      <c r="F9" s="44">
        <v>13</v>
      </c>
      <c r="G9" s="45">
        <f t="shared" si="4"/>
        <v>13</v>
      </c>
      <c r="H9" s="44"/>
      <c r="I9" s="44"/>
      <c r="J9" s="45" t="e">
        <f t="shared" si="5"/>
        <v>#DIV/0!</v>
      </c>
      <c r="K9" s="44"/>
      <c r="L9" s="171">
        <f t="shared" si="6"/>
        <v>0</v>
      </c>
      <c r="N9" s="144">
        <v>24563.96</v>
      </c>
      <c r="O9" s="44">
        <v>15426.95</v>
      </c>
      <c r="P9" s="45">
        <f t="shared" si="7"/>
        <v>62.803188085308726</v>
      </c>
      <c r="Q9" s="32">
        <v>42</v>
      </c>
      <c r="R9" s="44">
        <v>1294.5</v>
      </c>
      <c r="S9" s="45">
        <f t="shared" si="8"/>
        <v>30.821428571428573</v>
      </c>
      <c r="T9" s="44">
        <v>90</v>
      </c>
      <c r="U9" s="44">
        <v>940.82</v>
      </c>
      <c r="V9" s="45">
        <f t="shared" si="9"/>
        <v>10.453555555555557</v>
      </c>
      <c r="W9" s="44">
        <v>100</v>
      </c>
      <c r="X9" s="171">
        <f t="shared" si="10"/>
        <v>0.75757575757575757</v>
      </c>
      <c r="Y9" s="219"/>
      <c r="Z9" s="220">
        <v>6097.88</v>
      </c>
      <c r="AA9" s="221">
        <v>2881.4855231408901</v>
      </c>
      <c r="AB9" s="182">
        <f t="shared" si="11"/>
        <v>47.253890255972401</v>
      </c>
      <c r="AC9" s="163">
        <v>10</v>
      </c>
      <c r="AD9" s="179">
        <v>169.398918948746</v>
      </c>
      <c r="AE9" s="45">
        <v>13</v>
      </c>
      <c r="AF9" s="44"/>
      <c r="AG9" s="171">
        <f t="shared" si="0"/>
        <v>0</v>
      </c>
      <c r="AI9" s="227">
        <v>17238.3</v>
      </c>
      <c r="AJ9" s="44">
        <v>10418.39</v>
      </c>
      <c r="AK9" s="45">
        <f t="shared" si="12"/>
        <v>60.43745612966476</v>
      </c>
      <c r="AL9" s="32">
        <v>2</v>
      </c>
      <c r="AM9" s="44">
        <v>32.229999999999997</v>
      </c>
      <c r="AN9" s="45">
        <f t="shared" si="1"/>
        <v>16.114999999999998</v>
      </c>
      <c r="AO9" s="32">
        <v>74</v>
      </c>
      <c r="AP9" s="44">
        <v>758.3</v>
      </c>
      <c r="AQ9" s="45">
        <f t="shared" si="13"/>
        <v>10.247297297297298</v>
      </c>
      <c r="AR9" s="44">
        <v>90.01</v>
      </c>
      <c r="AS9" s="171">
        <f t="shared" si="14"/>
        <v>1.184342105263158</v>
      </c>
      <c r="AU9" s="144">
        <v>10479.64</v>
      </c>
      <c r="AV9" s="44">
        <v>7005.66</v>
      </c>
      <c r="AW9" s="45">
        <f t="shared" si="15"/>
        <v>66.850197144176718</v>
      </c>
      <c r="AX9" s="32">
        <v>2</v>
      </c>
      <c r="AY9" s="44">
        <v>34</v>
      </c>
      <c r="AZ9" s="45">
        <f t="shared" si="16"/>
        <v>17</v>
      </c>
      <c r="BA9" s="44">
        <v>75</v>
      </c>
      <c r="BB9" s="44">
        <v>827.86</v>
      </c>
      <c r="BC9" s="45">
        <f t="shared" si="17"/>
        <v>11.038133333333333</v>
      </c>
      <c r="BD9" s="44">
        <v>119.73</v>
      </c>
      <c r="BE9" s="171">
        <f t="shared" si="18"/>
        <v>1.5549350649350651</v>
      </c>
      <c r="BG9" s="32">
        <v>4897.68</v>
      </c>
      <c r="BH9" s="32">
        <v>4542.34</v>
      </c>
      <c r="BI9" s="202">
        <f t="shared" si="19"/>
        <v>92.744728116169284</v>
      </c>
      <c r="BJ9" s="206">
        <v>2</v>
      </c>
      <c r="BK9" s="206">
        <v>30</v>
      </c>
      <c r="BL9" s="202">
        <f t="shared" si="20"/>
        <v>15</v>
      </c>
      <c r="BM9" s="32">
        <v>14.8</v>
      </c>
      <c r="BN9" s="163">
        <v>99.89</v>
      </c>
      <c r="BO9" s="45">
        <f t="shared" si="21"/>
        <v>6.7493243243243244</v>
      </c>
      <c r="BP9" s="44">
        <v>22.83</v>
      </c>
      <c r="BQ9" s="171">
        <f t="shared" si="22"/>
        <v>1.3589285714285713</v>
      </c>
      <c r="BS9" s="32">
        <v>3107.5</v>
      </c>
      <c r="BT9" s="44">
        <v>2159.77</v>
      </c>
      <c r="BU9" s="171">
        <f t="shared" si="23"/>
        <v>69.501850362027355</v>
      </c>
      <c r="BW9" s="32">
        <v>2850</v>
      </c>
      <c r="BX9" s="44"/>
      <c r="BY9" s="171">
        <f t="shared" si="2"/>
        <v>0</v>
      </c>
    </row>
    <row r="10" spans="1:77" ht="13.95" customHeight="1">
      <c r="A10" s="12">
        <v>5</v>
      </c>
      <c r="B10" s="144">
        <v>7038.12</v>
      </c>
      <c r="C10" s="44">
        <v>3353.50960440481</v>
      </c>
      <c r="D10" s="45">
        <f t="shared" si="3"/>
        <v>47.647803737430024</v>
      </c>
      <c r="E10" s="32">
        <v>2</v>
      </c>
      <c r="F10" s="44">
        <v>21</v>
      </c>
      <c r="G10" s="45">
        <f t="shared" si="4"/>
        <v>10.5</v>
      </c>
      <c r="H10" s="44"/>
      <c r="I10" s="52"/>
      <c r="J10" s="45" t="e">
        <f t="shared" si="5"/>
        <v>#DIV/0!</v>
      </c>
      <c r="K10" s="44"/>
      <c r="L10" s="171">
        <f t="shared" si="6"/>
        <v>0</v>
      </c>
      <c r="N10" s="144">
        <v>21501.919999999998</v>
      </c>
      <c r="O10" s="44">
        <v>17070.580000000002</v>
      </c>
      <c r="P10" s="45">
        <f t="shared" si="7"/>
        <v>79.390956714563174</v>
      </c>
      <c r="Q10" s="32">
        <v>42</v>
      </c>
      <c r="R10" s="44">
        <v>1067.75</v>
      </c>
      <c r="S10" s="45">
        <f t="shared" si="8"/>
        <v>25.422619047619047</v>
      </c>
      <c r="T10" s="44">
        <v>90</v>
      </c>
      <c r="U10" s="52">
        <v>957.19</v>
      </c>
      <c r="V10" s="45">
        <f t="shared" si="9"/>
        <v>10.635444444444445</v>
      </c>
      <c r="W10" s="44">
        <v>100</v>
      </c>
      <c r="X10" s="171">
        <f t="shared" si="10"/>
        <v>0.75757575757575757</v>
      </c>
      <c r="Y10" s="219"/>
      <c r="Z10" s="220">
        <v>6253.16</v>
      </c>
      <c r="AA10" s="221">
        <v>5009.8629771992</v>
      </c>
      <c r="AB10" s="182">
        <f t="shared" si="11"/>
        <v>80.117300328141297</v>
      </c>
      <c r="AC10" s="163">
        <v>10.4</v>
      </c>
      <c r="AD10" s="179">
        <v>152.309482849098</v>
      </c>
      <c r="AE10" s="45">
        <v>21</v>
      </c>
      <c r="AF10" s="44"/>
      <c r="AG10" s="171">
        <f t="shared" si="0"/>
        <v>0</v>
      </c>
      <c r="AI10" s="227">
        <v>17542.3</v>
      </c>
      <c r="AJ10" s="44">
        <v>9302.19</v>
      </c>
      <c r="AK10" s="45">
        <f t="shared" si="12"/>
        <v>53.027197117823775</v>
      </c>
      <c r="AL10" s="32">
        <v>2</v>
      </c>
      <c r="AM10" s="44">
        <v>36.159999999999997</v>
      </c>
      <c r="AN10" s="45">
        <f t="shared" si="1"/>
        <v>18.079999999999998</v>
      </c>
      <c r="AO10" s="32">
        <v>74</v>
      </c>
      <c r="AP10" s="44">
        <v>808.99</v>
      </c>
      <c r="AQ10" s="45">
        <f t="shared" si="13"/>
        <v>10.932297297297298</v>
      </c>
      <c r="AR10" s="44">
        <v>219.11</v>
      </c>
      <c r="AS10" s="171">
        <f t="shared" si="14"/>
        <v>2.8830263157894738</v>
      </c>
      <c r="AU10" s="144">
        <v>10592.92</v>
      </c>
      <c r="AV10" s="44">
        <v>6077.89</v>
      </c>
      <c r="AW10" s="45">
        <f t="shared" si="15"/>
        <v>57.376908350105552</v>
      </c>
      <c r="AX10" s="32">
        <v>2</v>
      </c>
      <c r="AY10" s="44">
        <v>34</v>
      </c>
      <c r="AZ10" s="45">
        <f t="shared" si="16"/>
        <v>17</v>
      </c>
      <c r="BA10" s="44">
        <v>76</v>
      </c>
      <c r="BB10" s="52">
        <v>869.22</v>
      </c>
      <c r="BC10" s="45">
        <f t="shared" si="17"/>
        <v>11.437105263157894</v>
      </c>
      <c r="BD10" s="44">
        <v>119.69</v>
      </c>
      <c r="BE10" s="171">
        <f t="shared" si="18"/>
        <v>1.5344871794871795</v>
      </c>
      <c r="BG10" s="32">
        <v>4897.68</v>
      </c>
      <c r="BH10" s="32">
        <v>3802.44</v>
      </c>
      <c r="BI10" s="202">
        <f t="shared" si="19"/>
        <v>77.637575341794474</v>
      </c>
      <c r="BJ10" s="206">
        <v>3</v>
      </c>
      <c r="BK10" s="206">
        <v>30</v>
      </c>
      <c r="BL10" s="202"/>
      <c r="BM10" s="32">
        <v>16.8</v>
      </c>
      <c r="BN10" s="44">
        <v>112.33</v>
      </c>
      <c r="BO10" s="45">
        <f t="shared" si="21"/>
        <v>6.6863095238095234</v>
      </c>
      <c r="BP10" s="44">
        <v>22.83</v>
      </c>
      <c r="BQ10" s="171">
        <f t="shared" si="22"/>
        <v>1.1530303030303028</v>
      </c>
      <c r="BS10" s="32">
        <v>3107.5</v>
      </c>
      <c r="BT10" s="44">
        <v>2724.94</v>
      </c>
      <c r="BU10" s="171">
        <f t="shared" si="23"/>
        <v>87.689139179404663</v>
      </c>
      <c r="BW10" s="32">
        <v>2850</v>
      </c>
      <c r="BX10" s="44">
        <v>415.83</v>
      </c>
      <c r="BY10" s="171">
        <f t="shared" si="2"/>
        <v>0.14590526315789473</v>
      </c>
    </row>
    <row r="11" spans="1:77" ht="13.95" customHeight="1">
      <c r="A11" s="12">
        <v>6</v>
      </c>
      <c r="B11" s="144">
        <v>8823.84</v>
      </c>
      <c r="C11" s="44">
        <v>3633.2964390529901</v>
      </c>
      <c r="D11" s="45">
        <f t="shared" si="3"/>
        <v>41.175910250559731</v>
      </c>
      <c r="E11" s="32">
        <v>10</v>
      </c>
      <c r="F11" s="44">
        <v>104</v>
      </c>
      <c r="G11" s="45">
        <f t="shared" si="4"/>
        <v>10.4</v>
      </c>
      <c r="H11" s="44"/>
      <c r="I11" s="53"/>
      <c r="J11" s="45" t="e">
        <f t="shared" si="5"/>
        <v>#DIV/0!</v>
      </c>
      <c r="K11" s="44"/>
      <c r="L11" s="171">
        <f t="shared" si="6"/>
        <v>0</v>
      </c>
      <c r="N11" s="144">
        <v>46371.6</v>
      </c>
      <c r="O11" s="44">
        <v>17016.14</v>
      </c>
      <c r="P11" s="45">
        <f t="shared" si="7"/>
        <v>36.695175495346291</v>
      </c>
      <c r="Q11" s="32">
        <v>42</v>
      </c>
      <c r="R11" s="44">
        <v>1028.22</v>
      </c>
      <c r="S11" s="45">
        <f t="shared" si="8"/>
        <v>24.481428571428573</v>
      </c>
      <c r="T11" s="44">
        <v>90</v>
      </c>
      <c r="U11" s="53">
        <v>927.73</v>
      </c>
      <c r="V11" s="45">
        <f t="shared" si="9"/>
        <v>10.308111111111112</v>
      </c>
      <c r="W11" s="44">
        <v>100</v>
      </c>
      <c r="X11" s="171">
        <f t="shared" si="10"/>
        <v>0.75757575757575757</v>
      </c>
      <c r="Y11" s="219"/>
      <c r="Z11" s="220">
        <v>9562.4599999999991</v>
      </c>
      <c r="AA11" s="221">
        <v>2940.9104552047002</v>
      </c>
      <c r="AB11" s="182">
        <f t="shared" si="11"/>
        <v>30.754747786706567</v>
      </c>
      <c r="AC11" s="163">
        <v>11.8</v>
      </c>
      <c r="AD11" s="179">
        <v>192.20278494796301</v>
      </c>
      <c r="AE11" s="45">
        <v>104</v>
      </c>
      <c r="AF11" s="44"/>
      <c r="AG11" s="171">
        <f t="shared" si="0"/>
        <v>0</v>
      </c>
      <c r="AI11" s="227">
        <v>28287.599999999999</v>
      </c>
      <c r="AJ11" s="44">
        <v>11145.39</v>
      </c>
      <c r="AK11" s="45">
        <f t="shared" si="12"/>
        <v>39.400267254910275</v>
      </c>
      <c r="AL11" s="32">
        <v>2.4</v>
      </c>
      <c r="AM11" s="44">
        <v>36.64</v>
      </c>
      <c r="AN11" s="45">
        <f t="shared" si="1"/>
        <v>15.266666666666667</v>
      </c>
      <c r="AO11" s="32">
        <v>75.599999999999994</v>
      </c>
      <c r="AP11" s="44">
        <v>753.35</v>
      </c>
      <c r="AQ11" s="45">
        <f t="shared" si="13"/>
        <v>9.9649470899470902</v>
      </c>
      <c r="AR11" s="44">
        <v>140.01</v>
      </c>
      <c r="AS11" s="171">
        <f t="shared" si="14"/>
        <v>1.7949999999999999</v>
      </c>
      <c r="AU11" s="144">
        <v>17167.560000000001</v>
      </c>
      <c r="AV11" s="44">
        <v>9064.76</v>
      </c>
      <c r="AW11" s="45">
        <f t="shared" si="15"/>
        <v>52.801679446584139</v>
      </c>
      <c r="AX11" s="32">
        <v>3</v>
      </c>
      <c r="AY11" s="44">
        <v>51</v>
      </c>
      <c r="AZ11" s="45">
        <f t="shared" si="16"/>
        <v>17</v>
      </c>
      <c r="BA11" s="44">
        <v>76</v>
      </c>
      <c r="BB11" s="53">
        <v>912.91</v>
      </c>
      <c r="BC11" s="45">
        <f t="shared" si="17"/>
        <v>12.011973684210526</v>
      </c>
      <c r="BD11" s="44">
        <v>125.69</v>
      </c>
      <c r="BE11" s="171">
        <f t="shared" si="18"/>
        <v>1.5910126582278481</v>
      </c>
      <c r="BG11" s="32">
        <v>6421.2</v>
      </c>
      <c r="BH11" s="32">
        <v>4185.26</v>
      </c>
      <c r="BI11" s="202">
        <f t="shared" si="19"/>
        <v>65.178782782034517</v>
      </c>
      <c r="BJ11" s="206">
        <v>3</v>
      </c>
      <c r="BK11" s="206">
        <v>30</v>
      </c>
      <c r="BL11" s="202">
        <f t="shared" si="20"/>
        <v>10</v>
      </c>
      <c r="BM11" s="32">
        <v>18.8</v>
      </c>
      <c r="BN11" s="44">
        <v>132.25</v>
      </c>
      <c r="BO11" s="45">
        <f t="shared" si="21"/>
        <v>7.0345744680851059</v>
      </c>
      <c r="BP11" s="44">
        <v>27.65</v>
      </c>
      <c r="BQ11" s="171">
        <f t="shared" si="22"/>
        <v>1.2683486238532109</v>
      </c>
      <c r="BS11" s="32">
        <v>4854.3999999999996</v>
      </c>
      <c r="BT11" s="44">
        <v>2733.22</v>
      </c>
      <c r="BU11" s="171">
        <f t="shared" si="23"/>
        <v>56.30397165458141</v>
      </c>
      <c r="BW11" s="32">
        <v>2850</v>
      </c>
      <c r="BX11" s="44"/>
      <c r="BY11" s="171">
        <f t="shared" si="2"/>
        <v>0</v>
      </c>
    </row>
    <row r="12" spans="1:77" ht="13.95" customHeight="1">
      <c r="A12" s="12">
        <v>7</v>
      </c>
      <c r="B12" s="144">
        <v>8823.84</v>
      </c>
      <c r="C12" s="44">
        <v>4551.4940952042798</v>
      </c>
      <c r="D12" s="45">
        <f t="shared" si="3"/>
        <v>51.581784066849345</v>
      </c>
      <c r="E12" s="32">
        <v>10</v>
      </c>
      <c r="F12" s="44">
        <v>109.2</v>
      </c>
      <c r="G12" s="45">
        <f t="shared" si="4"/>
        <v>10.92</v>
      </c>
      <c r="H12" s="44"/>
      <c r="I12" s="44"/>
      <c r="J12" s="45" t="e">
        <f t="shared" si="5"/>
        <v>#DIV/0!</v>
      </c>
      <c r="K12" s="44"/>
      <c r="L12" s="171">
        <f t="shared" si="6"/>
        <v>0</v>
      </c>
      <c r="N12" s="144">
        <v>44958.080000000002</v>
      </c>
      <c r="O12" s="44">
        <v>17029.349999999999</v>
      </c>
      <c r="P12" s="45">
        <f t="shared" si="7"/>
        <v>37.878285727504377</v>
      </c>
      <c r="Q12" s="32">
        <v>42</v>
      </c>
      <c r="R12" s="44">
        <v>1332.6</v>
      </c>
      <c r="S12" s="45">
        <f t="shared" si="8"/>
        <v>31.728571428571428</v>
      </c>
      <c r="T12" s="44">
        <v>90</v>
      </c>
      <c r="U12" s="44">
        <v>916.82</v>
      </c>
      <c r="V12" s="45">
        <f t="shared" si="9"/>
        <v>10.186888888888889</v>
      </c>
      <c r="W12" s="44">
        <v>100</v>
      </c>
      <c r="X12" s="171">
        <f t="shared" si="10"/>
        <v>0.75757575757575757</v>
      </c>
      <c r="Y12" s="219"/>
      <c r="Z12" s="220">
        <v>11232.54</v>
      </c>
      <c r="AA12" s="221">
        <v>3279.9390410164701</v>
      </c>
      <c r="AB12" s="182">
        <f t="shared" si="11"/>
        <v>29.200332614141324</v>
      </c>
      <c r="AC12" s="44">
        <v>16.2</v>
      </c>
      <c r="AD12" s="179">
        <v>245.365451438989</v>
      </c>
      <c r="AE12" s="45">
        <v>109.2</v>
      </c>
      <c r="AF12" s="44"/>
      <c r="AG12" s="171">
        <f t="shared" si="0"/>
        <v>0</v>
      </c>
      <c r="AI12" s="227">
        <v>28249.599999999999</v>
      </c>
      <c r="AJ12" s="163">
        <v>9053.1</v>
      </c>
      <c r="AK12" s="45">
        <f t="shared" si="12"/>
        <v>32.046825441776171</v>
      </c>
      <c r="AL12" s="32">
        <v>2.4</v>
      </c>
      <c r="AM12" s="44">
        <v>37.92</v>
      </c>
      <c r="AN12" s="45">
        <f t="shared" si="1"/>
        <v>15.8</v>
      </c>
      <c r="AO12" s="32">
        <v>78</v>
      </c>
      <c r="AP12" s="44">
        <v>908.6</v>
      </c>
      <c r="AQ12" s="45">
        <f t="shared" si="13"/>
        <v>11.648717948717948</v>
      </c>
      <c r="AR12" s="44">
        <v>173.19</v>
      </c>
      <c r="AS12" s="171">
        <f t="shared" si="14"/>
        <v>2.15410447761194</v>
      </c>
      <c r="AU12" s="144">
        <v>14117.54</v>
      </c>
      <c r="AV12" s="44">
        <v>8809.83</v>
      </c>
      <c r="AW12" s="45">
        <f t="shared" si="15"/>
        <v>62.403435726054248</v>
      </c>
      <c r="AX12" s="32">
        <v>3</v>
      </c>
      <c r="AY12" s="44">
        <v>51</v>
      </c>
      <c r="AZ12" s="45">
        <f t="shared" si="16"/>
        <v>17</v>
      </c>
      <c r="BA12" s="44">
        <v>76</v>
      </c>
      <c r="BB12" s="44">
        <v>992.44</v>
      </c>
      <c r="BC12" s="45">
        <f t="shared" si="17"/>
        <v>13.05842105263158</v>
      </c>
      <c r="BD12" s="44">
        <v>125.69</v>
      </c>
      <c r="BE12" s="171">
        <f t="shared" si="18"/>
        <v>1.5910126582278481</v>
      </c>
      <c r="BG12" s="32">
        <v>6460.02</v>
      </c>
      <c r="BH12" s="32">
        <v>4439.47</v>
      </c>
      <c r="BI12" s="202">
        <f t="shared" si="19"/>
        <v>68.722233058101992</v>
      </c>
      <c r="BJ12" s="206">
        <v>3</v>
      </c>
      <c r="BK12" s="206">
        <v>30</v>
      </c>
      <c r="BL12" s="202">
        <f t="shared" si="20"/>
        <v>10</v>
      </c>
      <c r="BM12" s="32">
        <v>19.8</v>
      </c>
      <c r="BN12" s="44">
        <v>133.88</v>
      </c>
      <c r="BO12" s="45">
        <f t="shared" si="21"/>
        <v>6.7616161616161614</v>
      </c>
      <c r="BP12" s="44">
        <v>17.95</v>
      </c>
      <c r="BQ12" s="171">
        <f t="shared" si="22"/>
        <v>0.78728070175438591</v>
      </c>
      <c r="BS12" s="32">
        <v>4854.3999999999996</v>
      </c>
      <c r="BT12" s="44">
        <v>2721.76</v>
      </c>
      <c r="BU12" s="171">
        <f t="shared" si="23"/>
        <v>56.067897165458149</v>
      </c>
      <c r="BW12" s="32">
        <v>2850</v>
      </c>
      <c r="BX12" s="44"/>
      <c r="BY12" s="171">
        <f t="shared" si="2"/>
        <v>0</v>
      </c>
    </row>
    <row r="13" spans="1:77" ht="13.95" customHeight="1">
      <c r="A13" s="12">
        <v>8</v>
      </c>
      <c r="B13" s="144">
        <v>9134.4</v>
      </c>
      <c r="C13" s="44">
        <v>3787.1286535037998</v>
      </c>
      <c r="D13" s="45">
        <f t="shared" si="3"/>
        <v>41.46007021264451</v>
      </c>
      <c r="E13" s="32">
        <v>10</v>
      </c>
      <c r="F13" s="44">
        <v>116.9</v>
      </c>
      <c r="G13" s="45">
        <f t="shared" si="4"/>
        <v>11.690000000000001</v>
      </c>
      <c r="H13" s="44"/>
      <c r="I13" s="44"/>
      <c r="J13" s="45" t="e">
        <f t="shared" si="5"/>
        <v>#DIV/0!</v>
      </c>
      <c r="K13" s="44"/>
      <c r="L13" s="171">
        <f t="shared" si="6"/>
        <v>0</v>
      </c>
      <c r="N13" s="144">
        <v>49067.16</v>
      </c>
      <c r="O13" s="44">
        <v>23847.64</v>
      </c>
      <c r="P13" s="45">
        <f t="shared" si="7"/>
        <v>48.602038512112784</v>
      </c>
      <c r="Q13" s="32">
        <v>42</v>
      </c>
      <c r="R13" s="44">
        <v>804.14</v>
      </c>
      <c r="S13" s="45">
        <f t="shared" si="8"/>
        <v>19.146190476190476</v>
      </c>
      <c r="T13" s="44">
        <v>90</v>
      </c>
      <c r="U13" s="44">
        <v>951.16</v>
      </c>
      <c r="V13" s="45">
        <f t="shared" si="9"/>
        <v>10.568444444444443</v>
      </c>
      <c r="W13" s="44">
        <v>100</v>
      </c>
      <c r="X13" s="171">
        <f t="shared" si="10"/>
        <v>0.75757575757575757</v>
      </c>
      <c r="Y13" s="219"/>
      <c r="Z13" s="220">
        <v>11270.54</v>
      </c>
      <c r="AA13" s="221">
        <v>4368.8868999925598</v>
      </c>
      <c r="AB13" s="182">
        <f t="shared" si="11"/>
        <v>38.763776181022024</v>
      </c>
      <c r="AC13" s="44">
        <v>15.4</v>
      </c>
      <c r="AD13" s="179">
        <v>237.30064395673199</v>
      </c>
      <c r="AE13" s="45">
        <v>116.9</v>
      </c>
      <c r="AF13" s="44"/>
      <c r="AG13" s="171">
        <f t="shared" si="0"/>
        <v>0</v>
      </c>
      <c r="AI13" s="227">
        <v>28095.599999999999</v>
      </c>
      <c r="AJ13" s="44">
        <v>6550.34</v>
      </c>
      <c r="AK13" s="45">
        <f t="shared" si="12"/>
        <v>23.314469169549682</v>
      </c>
      <c r="AL13" s="32">
        <v>2.4</v>
      </c>
      <c r="AM13" s="44">
        <v>33.96</v>
      </c>
      <c r="AN13" s="45">
        <f t="shared" si="1"/>
        <v>14.15</v>
      </c>
      <c r="AO13" s="32">
        <v>78</v>
      </c>
      <c r="AP13" s="44">
        <v>763.35</v>
      </c>
      <c r="AQ13" s="45">
        <f t="shared" si="13"/>
        <v>9.786538461538461</v>
      </c>
      <c r="AR13" s="44">
        <v>163.74</v>
      </c>
      <c r="AS13" s="171">
        <f t="shared" si="14"/>
        <v>2.0365671641791043</v>
      </c>
      <c r="AU13" s="144">
        <v>17413.96</v>
      </c>
      <c r="AV13" s="44">
        <v>9669.07</v>
      </c>
      <c r="AW13" s="45">
        <f t="shared" si="15"/>
        <v>55.524820316573596</v>
      </c>
      <c r="AX13" s="32">
        <v>3</v>
      </c>
      <c r="AY13" s="44">
        <v>51</v>
      </c>
      <c r="AZ13" s="45">
        <f t="shared" si="16"/>
        <v>17</v>
      </c>
      <c r="BA13" s="44">
        <v>83</v>
      </c>
      <c r="BB13" s="44">
        <v>925.51</v>
      </c>
      <c r="BC13" s="45">
        <f t="shared" si="17"/>
        <v>11.150722891566264</v>
      </c>
      <c r="BD13" s="44">
        <v>142.43</v>
      </c>
      <c r="BE13" s="171">
        <f t="shared" si="18"/>
        <v>1.6561627906976746</v>
      </c>
      <c r="BG13" s="32">
        <v>6845.04</v>
      </c>
      <c r="BH13" s="32">
        <v>5155.13</v>
      </c>
      <c r="BI13" s="202">
        <f t="shared" si="19"/>
        <v>75.311904678424085</v>
      </c>
      <c r="BJ13" s="206">
        <v>3</v>
      </c>
      <c r="BK13" s="206">
        <v>30</v>
      </c>
      <c r="BL13" s="202">
        <f t="shared" si="20"/>
        <v>10</v>
      </c>
      <c r="BM13" s="32">
        <v>19.8</v>
      </c>
      <c r="BN13" s="44">
        <v>127.71</v>
      </c>
      <c r="BO13" s="45">
        <f t="shared" si="21"/>
        <v>6.4499999999999993</v>
      </c>
      <c r="BP13" s="44">
        <v>21.35</v>
      </c>
      <c r="BQ13" s="171">
        <f t="shared" si="22"/>
        <v>0.9364035087719299</v>
      </c>
      <c r="BS13" s="32">
        <v>4854.3999999999996</v>
      </c>
      <c r="BT13" s="44">
        <v>3249.02</v>
      </c>
      <c r="BU13" s="171">
        <f t="shared" si="23"/>
        <v>66.929383651944633</v>
      </c>
      <c r="BW13" s="32">
        <v>2850</v>
      </c>
      <c r="BX13" s="44"/>
      <c r="BY13" s="171">
        <f t="shared" si="2"/>
        <v>0</v>
      </c>
    </row>
    <row r="14" spans="1:77" ht="13.95" customHeight="1">
      <c r="A14" s="12">
        <v>9</v>
      </c>
      <c r="B14" s="144">
        <v>6933.84</v>
      </c>
      <c r="C14" s="44">
        <v>5337.7072347242602</v>
      </c>
      <c r="D14" s="45">
        <f t="shared" si="3"/>
        <v>76.980536538545167</v>
      </c>
      <c r="E14" s="32">
        <v>10.8</v>
      </c>
      <c r="F14" s="44">
        <v>119.7</v>
      </c>
      <c r="G14" s="45">
        <f t="shared" si="4"/>
        <v>11.083333333333332</v>
      </c>
      <c r="H14" s="44"/>
      <c r="I14" s="44"/>
      <c r="J14" s="45" t="e">
        <f t="shared" si="5"/>
        <v>#DIV/0!</v>
      </c>
      <c r="K14" s="44"/>
      <c r="L14" s="171">
        <f t="shared" si="6"/>
        <v>0</v>
      </c>
      <c r="N14" s="144">
        <v>42520.68</v>
      </c>
      <c r="O14" s="44">
        <v>21888.69</v>
      </c>
      <c r="P14" s="45">
        <f t="shared" si="7"/>
        <v>51.477751531725268</v>
      </c>
      <c r="Q14" s="32">
        <v>42</v>
      </c>
      <c r="R14" s="44">
        <v>1063.18</v>
      </c>
      <c r="S14" s="45">
        <f t="shared" si="8"/>
        <v>25.313809523809525</v>
      </c>
      <c r="T14" s="44">
        <v>90</v>
      </c>
      <c r="U14" s="44">
        <v>932.01</v>
      </c>
      <c r="V14" s="45">
        <f t="shared" si="9"/>
        <v>10.355666666666666</v>
      </c>
      <c r="W14" s="44">
        <v>100.25</v>
      </c>
      <c r="X14" s="171">
        <f t="shared" si="10"/>
        <v>0.75946969696969702</v>
      </c>
      <c r="Y14" s="219"/>
      <c r="Z14" s="220">
        <v>11154.08</v>
      </c>
      <c r="AA14" s="221">
        <v>5019.8659363811203</v>
      </c>
      <c r="AB14" s="182">
        <f t="shared" si="11"/>
        <v>45.004751054153459</v>
      </c>
      <c r="AC14" s="44">
        <v>16.600000000000001</v>
      </c>
      <c r="AD14" s="179">
        <v>253.42091802805101</v>
      </c>
      <c r="AE14" s="45">
        <v>119.7</v>
      </c>
      <c r="AF14" s="44"/>
      <c r="AG14" s="171">
        <f t="shared" si="0"/>
        <v>0</v>
      </c>
      <c r="AI14" s="183">
        <v>28515.599999999999</v>
      </c>
      <c r="AJ14" s="44">
        <v>12329.32</v>
      </c>
      <c r="AK14" s="45">
        <f t="shared" si="12"/>
        <v>43.237105303763556</v>
      </c>
      <c r="AL14" s="32">
        <v>2.4</v>
      </c>
      <c r="AM14" s="44">
        <v>39.909999999999997</v>
      </c>
      <c r="AN14" s="45">
        <f t="shared" si="1"/>
        <v>16.629166666666666</v>
      </c>
      <c r="AO14" s="32">
        <v>82</v>
      </c>
      <c r="AP14" s="44">
        <v>880.61</v>
      </c>
      <c r="AQ14" s="45">
        <f t="shared" si="13"/>
        <v>10.739146341463416</v>
      </c>
      <c r="AR14" s="44">
        <v>151.54</v>
      </c>
      <c r="AS14" s="171">
        <f t="shared" si="14"/>
        <v>1.7954976303317534</v>
      </c>
      <c r="AU14" s="144">
        <v>15053.22</v>
      </c>
      <c r="AV14" s="44">
        <v>10988.08</v>
      </c>
      <c r="AW14" s="45">
        <f t="shared" si="15"/>
        <v>72.994880829483662</v>
      </c>
      <c r="AX14" s="32">
        <v>3</v>
      </c>
      <c r="AY14" s="44">
        <v>51</v>
      </c>
      <c r="AZ14" s="45">
        <f t="shared" si="16"/>
        <v>17</v>
      </c>
      <c r="BA14" s="44">
        <v>87</v>
      </c>
      <c r="BB14" s="44">
        <v>1074.23</v>
      </c>
      <c r="BC14" s="45">
        <f t="shared" si="17"/>
        <v>12.347471264367817</v>
      </c>
      <c r="BD14" s="44">
        <v>148.43</v>
      </c>
      <c r="BE14" s="171">
        <f t="shared" si="18"/>
        <v>1.6492222222222224</v>
      </c>
      <c r="BG14" s="32">
        <v>6343.56</v>
      </c>
      <c r="BH14" s="32">
        <v>4589.51</v>
      </c>
      <c r="BI14" s="202">
        <f t="shared" si="19"/>
        <v>72.349122574705689</v>
      </c>
      <c r="BJ14" s="206">
        <v>3</v>
      </c>
      <c r="BK14" s="206">
        <v>30</v>
      </c>
      <c r="BL14" s="202">
        <f t="shared" si="20"/>
        <v>10</v>
      </c>
      <c r="BM14" s="32">
        <v>19.8</v>
      </c>
      <c r="BN14" s="44">
        <v>137.01</v>
      </c>
      <c r="BO14" s="45">
        <f t="shared" si="21"/>
        <v>6.919696969696969</v>
      </c>
      <c r="BP14" s="44">
        <v>22.83</v>
      </c>
      <c r="BQ14" s="171">
        <f t="shared" si="22"/>
        <v>1.0013157894736842</v>
      </c>
      <c r="BS14" s="32">
        <v>4854.3999999999996</v>
      </c>
      <c r="BT14" s="44">
        <v>3208.12</v>
      </c>
      <c r="BU14" s="171">
        <f t="shared" si="23"/>
        <v>66.086849044166115</v>
      </c>
      <c r="BW14" s="32">
        <v>2850</v>
      </c>
      <c r="BX14" s="44"/>
      <c r="BY14" s="171">
        <f t="shared" si="2"/>
        <v>0</v>
      </c>
    </row>
    <row r="15" spans="1:77" ht="13.95" customHeight="1">
      <c r="A15" s="12">
        <v>10</v>
      </c>
      <c r="B15" s="144">
        <v>6933.84</v>
      </c>
      <c r="C15" s="44">
        <v>3807.5329562981901</v>
      </c>
      <c r="D15" s="45">
        <f t="shared" si="3"/>
        <v>54.912327891877958</v>
      </c>
      <c r="E15" s="32">
        <v>10</v>
      </c>
      <c r="F15" s="44">
        <v>108.4</v>
      </c>
      <c r="G15" s="45">
        <f t="shared" si="4"/>
        <v>10.84</v>
      </c>
      <c r="H15" s="44"/>
      <c r="I15" s="44"/>
      <c r="J15" s="45" t="e">
        <f t="shared" si="5"/>
        <v>#DIV/0!</v>
      </c>
      <c r="K15" s="44"/>
      <c r="L15" s="171">
        <f t="shared" si="6"/>
        <v>0</v>
      </c>
      <c r="N15" s="144">
        <v>25704.18</v>
      </c>
      <c r="O15" s="44">
        <v>21738.43</v>
      </c>
      <c r="P15" s="45">
        <f t="shared" si="7"/>
        <v>84.57157551806749</v>
      </c>
      <c r="Q15" s="32">
        <v>42</v>
      </c>
      <c r="R15" s="44">
        <v>1010.19</v>
      </c>
      <c r="S15" s="45">
        <f t="shared" si="8"/>
        <v>24.052142857142858</v>
      </c>
      <c r="T15" s="44">
        <v>90</v>
      </c>
      <c r="U15" s="44">
        <v>953.97</v>
      </c>
      <c r="V15" s="45">
        <f t="shared" si="9"/>
        <v>10.599666666666668</v>
      </c>
      <c r="W15" s="44">
        <v>75</v>
      </c>
      <c r="X15" s="171">
        <f t="shared" si="10"/>
        <v>0.56818181818181823</v>
      </c>
      <c r="Y15" s="219"/>
      <c r="Z15" s="220">
        <v>7933.66</v>
      </c>
      <c r="AA15" s="221">
        <v>5219.9470994211997</v>
      </c>
      <c r="AB15" s="182">
        <f t="shared" si="11"/>
        <v>65.794943310164527</v>
      </c>
      <c r="AC15" s="44">
        <v>14.8</v>
      </c>
      <c r="AD15" s="179">
        <v>218.65178660067301</v>
      </c>
      <c r="AE15" s="45">
        <v>108.4</v>
      </c>
      <c r="AF15" s="44"/>
      <c r="AG15" s="171">
        <f t="shared" si="0"/>
        <v>0</v>
      </c>
      <c r="AI15" s="183">
        <v>28655.599999999999</v>
      </c>
      <c r="AJ15" s="44">
        <v>18557.41</v>
      </c>
      <c r="AK15" s="45">
        <f t="shared" si="12"/>
        <v>64.760151593405837</v>
      </c>
      <c r="AL15" s="32">
        <v>2.4</v>
      </c>
      <c r="AM15" s="44">
        <v>33.229999999999997</v>
      </c>
      <c r="AN15" s="45">
        <f t="shared" si="1"/>
        <v>13.845833333333333</v>
      </c>
      <c r="AO15" s="32">
        <v>83</v>
      </c>
      <c r="AP15" s="44">
        <v>882.64</v>
      </c>
      <c r="AQ15" s="45">
        <f t="shared" si="13"/>
        <v>10.634216867469879</v>
      </c>
      <c r="AR15" s="44">
        <v>140.04</v>
      </c>
      <c r="AS15" s="171">
        <f t="shared" si="14"/>
        <v>1.6398126463700231</v>
      </c>
      <c r="AU15" s="144">
        <v>12697.1</v>
      </c>
      <c r="AV15" s="44">
        <v>10895.06</v>
      </c>
      <c r="AW15" s="45">
        <f t="shared" si="15"/>
        <v>85.807467846988672</v>
      </c>
      <c r="AX15" s="32">
        <v>3</v>
      </c>
      <c r="AY15" s="44">
        <v>51</v>
      </c>
      <c r="AZ15" s="45">
        <f t="shared" si="16"/>
        <v>17</v>
      </c>
      <c r="BA15" s="44">
        <v>87</v>
      </c>
      <c r="BB15" s="44">
        <v>1088.28</v>
      </c>
      <c r="BC15" s="45">
        <f t="shared" si="17"/>
        <v>12.508965517241379</v>
      </c>
      <c r="BD15" s="44">
        <v>148.43</v>
      </c>
      <c r="BE15" s="171">
        <f t="shared" si="18"/>
        <v>1.6492222222222224</v>
      </c>
      <c r="BG15" s="32">
        <v>5444.34</v>
      </c>
      <c r="BH15" s="32">
        <v>4449.6099999999997</v>
      </c>
      <c r="BI15" s="202">
        <f t="shared" si="19"/>
        <v>81.729098476583005</v>
      </c>
      <c r="BJ15" s="206">
        <v>2</v>
      </c>
      <c r="BK15" s="206">
        <v>30</v>
      </c>
      <c r="BL15" s="202">
        <f t="shared" si="20"/>
        <v>15</v>
      </c>
      <c r="BM15" s="32">
        <v>19.8</v>
      </c>
      <c r="BN15" s="44">
        <v>111.33</v>
      </c>
      <c r="BO15" s="45">
        <f t="shared" si="21"/>
        <v>5.6227272727272721</v>
      </c>
      <c r="BP15" s="44">
        <v>22.83</v>
      </c>
      <c r="BQ15" s="171">
        <f t="shared" si="22"/>
        <v>1.0472477064220183</v>
      </c>
      <c r="BS15" s="32">
        <v>3689.8</v>
      </c>
      <c r="BT15" s="44">
        <v>2504.87</v>
      </c>
      <c r="BU15" s="171">
        <f t="shared" si="23"/>
        <v>67.886335302726437</v>
      </c>
      <c r="BW15" s="32">
        <v>2850</v>
      </c>
      <c r="BX15" s="44"/>
      <c r="BY15" s="171">
        <f t="shared" si="2"/>
        <v>0</v>
      </c>
    </row>
    <row r="16" spans="1:77" ht="13.95" customHeight="1">
      <c r="A16" s="12">
        <v>11</v>
      </c>
      <c r="B16" s="144">
        <v>5381.04</v>
      </c>
      <c r="C16" s="44">
        <v>3617.8779466800502</v>
      </c>
      <c r="D16" s="45">
        <f t="shared" si="3"/>
        <v>67.233805113510599</v>
      </c>
      <c r="E16" s="32">
        <v>1</v>
      </c>
      <c r="F16" s="44">
        <v>11.4</v>
      </c>
      <c r="G16" s="45">
        <f t="shared" si="4"/>
        <v>11.4</v>
      </c>
      <c r="H16" s="44"/>
      <c r="I16" s="44"/>
      <c r="J16" s="45" t="e">
        <f t="shared" si="5"/>
        <v>#DIV/0!</v>
      </c>
      <c r="K16" s="44"/>
      <c r="L16" s="171">
        <f t="shared" si="6"/>
        <v>0</v>
      </c>
      <c r="N16" s="144">
        <v>23267.34</v>
      </c>
      <c r="O16" s="44">
        <v>15666.57</v>
      </c>
      <c r="P16" s="45">
        <f t="shared" si="7"/>
        <v>67.332879478272972</v>
      </c>
      <c r="Q16" s="32">
        <v>42</v>
      </c>
      <c r="R16" s="44">
        <v>1070.1199999999999</v>
      </c>
      <c r="S16" s="45">
        <f t="shared" si="8"/>
        <v>25.479047619047616</v>
      </c>
      <c r="T16" s="44">
        <v>90</v>
      </c>
      <c r="U16" s="44">
        <v>844</v>
      </c>
      <c r="V16" s="45">
        <f t="shared" si="9"/>
        <v>9.3777777777777782</v>
      </c>
      <c r="W16" s="44">
        <v>75</v>
      </c>
      <c r="X16" s="171">
        <f t="shared" si="10"/>
        <v>0.56818181818181823</v>
      </c>
      <c r="Y16" s="219"/>
      <c r="Z16" s="220">
        <v>6823.16</v>
      </c>
      <c r="AA16" s="221">
        <v>3910.1054991453898</v>
      </c>
      <c r="AB16" s="182">
        <f t="shared" si="11"/>
        <v>57.306372694549005</v>
      </c>
      <c r="AC16" s="44">
        <v>14</v>
      </c>
      <c r="AD16" s="179">
        <v>192.66812659235401</v>
      </c>
      <c r="AE16" s="45">
        <v>11.4</v>
      </c>
      <c r="AF16" s="44"/>
      <c r="AG16" s="171">
        <f t="shared" si="0"/>
        <v>0</v>
      </c>
      <c r="AI16" s="144">
        <v>17580.3</v>
      </c>
      <c r="AJ16" s="44">
        <v>12478.7</v>
      </c>
      <c r="AK16" s="45">
        <f t="shared" si="12"/>
        <v>70.981155042860479</v>
      </c>
      <c r="AL16" s="32">
        <v>2</v>
      </c>
      <c r="AM16" s="44">
        <v>34.229999999999997</v>
      </c>
      <c r="AN16" s="45">
        <f t="shared" si="1"/>
        <v>17.114999999999998</v>
      </c>
      <c r="AO16" s="32">
        <v>81.8</v>
      </c>
      <c r="AP16" s="44">
        <v>883.3</v>
      </c>
      <c r="AQ16" s="45">
        <f t="shared" si="13"/>
        <v>10.798288508557457</v>
      </c>
      <c r="AR16" s="44">
        <v>140.04</v>
      </c>
      <c r="AS16" s="171">
        <f t="shared" si="14"/>
        <v>1.6711217183770883</v>
      </c>
      <c r="AU16" s="144">
        <v>11780.5</v>
      </c>
      <c r="AV16" s="44">
        <v>10190.620000000001</v>
      </c>
      <c r="AW16" s="45">
        <f t="shared" si="15"/>
        <v>86.504138194473924</v>
      </c>
      <c r="AX16" s="32">
        <v>2</v>
      </c>
      <c r="AY16" s="44">
        <v>34</v>
      </c>
      <c r="AZ16" s="45">
        <f t="shared" si="16"/>
        <v>17</v>
      </c>
      <c r="BA16" s="44">
        <v>83</v>
      </c>
      <c r="BB16" s="44">
        <v>1078.93</v>
      </c>
      <c r="BC16" s="45">
        <f t="shared" si="17"/>
        <v>12.999156626506025</v>
      </c>
      <c r="BD16" s="44">
        <v>154.18</v>
      </c>
      <c r="BE16" s="171">
        <f t="shared" si="18"/>
        <v>1.8138823529411765</v>
      </c>
      <c r="BG16" s="32">
        <v>5796.9</v>
      </c>
      <c r="BH16" s="32">
        <v>4267.87</v>
      </c>
      <c r="BI16" s="202">
        <f t="shared" si="19"/>
        <v>73.623315910227888</v>
      </c>
      <c r="BJ16" s="206">
        <v>0</v>
      </c>
      <c r="BK16" s="206">
        <v>0</v>
      </c>
      <c r="BL16" s="202" t="e">
        <f t="shared" si="20"/>
        <v>#DIV/0!</v>
      </c>
      <c r="BM16" s="32">
        <v>16.8</v>
      </c>
      <c r="BN16" s="44">
        <v>147.74</v>
      </c>
      <c r="BO16" s="45">
        <f t="shared" si="21"/>
        <v>8.7940476190476193</v>
      </c>
      <c r="BP16" s="44">
        <v>22.72</v>
      </c>
      <c r="BQ16" s="171">
        <f t="shared" si="22"/>
        <v>1.3523809523809522</v>
      </c>
      <c r="BS16" s="32">
        <v>3107.5</v>
      </c>
      <c r="BT16" s="44">
        <v>1853.09</v>
      </c>
      <c r="BU16" s="171">
        <f t="shared" si="23"/>
        <v>59.632823813354783</v>
      </c>
      <c r="BW16" s="32">
        <v>2850</v>
      </c>
      <c r="BX16" s="44"/>
      <c r="BY16" s="171">
        <f t="shared" si="2"/>
        <v>0</v>
      </c>
    </row>
    <row r="17" spans="1:77" ht="13.95" customHeight="1">
      <c r="A17" s="12">
        <v>12</v>
      </c>
      <c r="B17" s="144">
        <v>5381.04</v>
      </c>
      <c r="C17" s="44">
        <v>3451.56331260344</v>
      </c>
      <c r="D17" s="45">
        <f t="shared" si="3"/>
        <v>64.14305250664259</v>
      </c>
      <c r="E17" s="32">
        <v>2</v>
      </c>
      <c r="F17" s="44">
        <v>24.5</v>
      </c>
      <c r="G17" s="45">
        <f t="shared" si="4"/>
        <v>12.25</v>
      </c>
      <c r="H17" s="44"/>
      <c r="I17" s="44"/>
      <c r="J17" s="45" t="e">
        <f t="shared" si="5"/>
        <v>#DIV/0!</v>
      </c>
      <c r="K17" s="44"/>
      <c r="L17" s="171">
        <f t="shared" si="6"/>
        <v>0</v>
      </c>
      <c r="N17" s="144">
        <v>16562.240000000002</v>
      </c>
      <c r="O17" s="44">
        <v>18085.830000000002</v>
      </c>
      <c r="P17" s="45">
        <f t="shared" si="7"/>
        <v>109.19917837200765</v>
      </c>
      <c r="Q17" s="32">
        <v>42</v>
      </c>
      <c r="R17" s="44">
        <v>926.57</v>
      </c>
      <c r="S17" s="45">
        <f t="shared" si="8"/>
        <v>22.061190476190479</v>
      </c>
      <c r="T17" s="44">
        <v>90</v>
      </c>
      <c r="U17" s="44">
        <v>943</v>
      </c>
      <c r="V17" s="45">
        <f t="shared" si="9"/>
        <v>10.477777777777778</v>
      </c>
      <c r="W17" s="44">
        <v>100</v>
      </c>
      <c r="X17" s="171">
        <f t="shared" si="10"/>
        <v>0.75757575757575757</v>
      </c>
      <c r="Y17" s="219"/>
      <c r="Z17" s="220">
        <v>6823.16</v>
      </c>
      <c r="AA17" s="221">
        <v>4310.4743624948496</v>
      </c>
      <c r="AB17" s="182">
        <f t="shared" si="11"/>
        <v>63.174165086189539</v>
      </c>
      <c r="AC17" s="44">
        <v>14</v>
      </c>
      <c r="AD17" s="179">
        <v>193.940039468907</v>
      </c>
      <c r="AE17" s="45">
        <v>24.5</v>
      </c>
      <c r="AF17" s="44"/>
      <c r="AG17" s="171">
        <f t="shared" si="0"/>
        <v>0</v>
      </c>
      <c r="AI17" s="144">
        <v>17618.3</v>
      </c>
      <c r="AJ17" s="44">
        <v>8548.23</v>
      </c>
      <c r="AK17" s="45">
        <f t="shared" si="12"/>
        <v>48.519039861961708</v>
      </c>
      <c r="AL17" s="32">
        <v>2</v>
      </c>
      <c r="AM17" s="44">
        <v>34.9</v>
      </c>
      <c r="AN17" s="45">
        <f t="shared" si="1"/>
        <v>17.45</v>
      </c>
      <c r="AO17" s="32">
        <v>81.8</v>
      </c>
      <c r="AP17" s="44">
        <v>763.95</v>
      </c>
      <c r="AQ17" s="45">
        <f t="shared" si="13"/>
        <v>9.3392420537897323</v>
      </c>
      <c r="AR17" s="44">
        <v>126.5</v>
      </c>
      <c r="AS17" s="171">
        <f t="shared" si="14"/>
        <v>1.5095465393794749</v>
      </c>
      <c r="AU17" s="144">
        <v>11427.12</v>
      </c>
      <c r="AV17" s="44">
        <v>11115.84</v>
      </c>
      <c r="AW17" s="45">
        <f t="shared" si="15"/>
        <v>97.275954046163861</v>
      </c>
      <c r="AX17" s="32">
        <v>2</v>
      </c>
      <c r="AY17" s="44">
        <v>34</v>
      </c>
      <c r="AZ17" s="45">
        <f t="shared" si="16"/>
        <v>17</v>
      </c>
      <c r="BA17" s="44">
        <v>86</v>
      </c>
      <c r="BB17" s="44">
        <v>1099.1300000000001</v>
      </c>
      <c r="BC17" s="45">
        <f t="shared" si="17"/>
        <v>12.780581395348838</v>
      </c>
      <c r="BD17" s="44">
        <v>154.18</v>
      </c>
      <c r="BE17" s="171">
        <f t="shared" si="18"/>
        <v>1.7520454545454547</v>
      </c>
      <c r="BG17" s="32">
        <v>7116.78</v>
      </c>
      <c r="BH17" s="32">
        <v>4469.0200000000004</v>
      </c>
      <c r="BI17" s="202">
        <f t="shared" si="19"/>
        <v>62.795533935290969</v>
      </c>
      <c r="BJ17" s="206">
        <v>1</v>
      </c>
      <c r="BK17" s="206">
        <v>15</v>
      </c>
      <c r="BL17" s="202"/>
      <c r="BM17" s="32">
        <v>16.8</v>
      </c>
      <c r="BN17" s="44">
        <v>154.99</v>
      </c>
      <c r="BO17" s="45">
        <f t="shared" si="21"/>
        <v>9.225595238095238</v>
      </c>
      <c r="BP17" s="44">
        <v>22.72</v>
      </c>
      <c r="BQ17" s="171">
        <f t="shared" si="22"/>
        <v>1.2764044943820223</v>
      </c>
      <c r="BS17" s="32">
        <v>3107.5</v>
      </c>
      <c r="BT17" s="44">
        <v>2145.6</v>
      </c>
      <c r="BU17" s="171">
        <f t="shared" si="23"/>
        <v>69.045856798069181</v>
      </c>
      <c r="BW17" s="32">
        <v>2850</v>
      </c>
      <c r="BX17" s="44">
        <v>9483.5</v>
      </c>
      <c r="BY17" s="171">
        <f t="shared" si="2"/>
        <v>3.3275438596491229</v>
      </c>
    </row>
    <row r="18" spans="1:77" ht="13.95" customHeight="1">
      <c r="A18" s="12">
        <v>13</v>
      </c>
      <c r="B18" s="144">
        <v>6933.84</v>
      </c>
      <c r="C18" s="44">
        <v>4044.4979022618299</v>
      </c>
      <c r="D18" s="45">
        <f t="shared" si="3"/>
        <v>58.329841794183743</v>
      </c>
      <c r="E18" s="32">
        <v>9.4</v>
      </c>
      <c r="F18" s="44">
        <v>95.4</v>
      </c>
      <c r="G18" s="45">
        <f t="shared" si="4"/>
        <v>10.148936170212766</v>
      </c>
      <c r="H18" s="44"/>
      <c r="I18" s="44"/>
      <c r="J18" s="45" t="e">
        <f t="shared" si="5"/>
        <v>#DIV/0!</v>
      </c>
      <c r="K18" s="44"/>
      <c r="L18" s="171">
        <f t="shared" si="6"/>
        <v>0</v>
      </c>
      <c r="N18" s="144">
        <v>54998.3</v>
      </c>
      <c r="O18" s="44">
        <v>18979.03</v>
      </c>
      <c r="P18" s="45">
        <f t="shared" si="7"/>
        <v>34.508393895811324</v>
      </c>
      <c r="Q18" s="32">
        <v>42</v>
      </c>
      <c r="R18" s="44">
        <v>1241.53</v>
      </c>
      <c r="S18" s="45">
        <f t="shared" si="8"/>
        <v>29.560238095238095</v>
      </c>
      <c r="T18" s="44">
        <v>90</v>
      </c>
      <c r="U18" s="44">
        <v>946.4</v>
      </c>
      <c r="V18" s="45">
        <f t="shared" si="9"/>
        <v>10.515555555555554</v>
      </c>
      <c r="W18" s="44">
        <v>100</v>
      </c>
      <c r="X18" s="171">
        <f t="shared" si="10"/>
        <v>0.75757575757575757</v>
      </c>
      <c r="Y18" s="219"/>
      <c r="Z18" s="220">
        <v>11854.48</v>
      </c>
      <c r="AA18" s="221">
        <v>4082.3331995809599</v>
      </c>
      <c r="AB18" s="182">
        <f t="shared" si="11"/>
        <v>34.437049955636688</v>
      </c>
      <c r="AC18" s="44">
        <v>15</v>
      </c>
      <c r="AD18" s="179">
        <v>193.213601573457</v>
      </c>
      <c r="AE18" s="45">
        <v>95.4</v>
      </c>
      <c r="AF18" s="44"/>
      <c r="AG18" s="171">
        <f t="shared" si="0"/>
        <v>0</v>
      </c>
      <c r="AI18" s="144">
        <v>28515.599999999999</v>
      </c>
      <c r="AJ18" s="44">
        <v>10410.86</v>
      </c>
      <c r="AK18" s="45">
        <f t="shared" si="12"/>
        <v>36.509349268470601</v>
      </c>
      <c r="AL18" s="32">
        <v>2.4</v>
      </c>
      <c r="AM18" s="44">
        <v>37.270000000000003</v>
      </c>
      <c r="AN18" s="45">
        <f t="shared" si="1"/>
        <v>15.529166666666669</v>
      </c>
      <c r="AO18" s="32">
        <v>81.8</v>
      </c>
      <c r="AP18" s="44">
        <v>889.45</v>
      </c>
      <c r="AQ18" s="45">
        <f t="shared" si="13"/>
        <v>10.873471882640589</v>
      </c>
      <c r="AR18" s="44">
        <v>151.54</v>
      </c>
      <c r="AS18" s="171">
        <f t="shared" si="14"/>
        <v>1.7997624703087884</v>
      </c>
      <c r="AU18" s="144">
        <v>17989.04</v>
      </c>
      <c r="AV18" s="44">
        <v>9060.6299999999992</v>
      </c>
      <c r="AW18" s="45">
        <f t="shared" si="15"/>
        <v>50.367501545385409</v>
      </c>
      <c r="AX18" s="32">
        <v>3</v>
      </c>
      <c r="AY18" s="44">
        <v>45</v>
      </c>
      <c r="AZ18" s="45">
        <f t="shared" si="16"/>
        <v>15</v>
      </c>
      <c r="BA18" s="44">
        <v>88</v>
      </c>
      <c r="BB18" s="44">
        <v>863.86</v>
      </c>
      <c r="BC18" s="45">
        <f t="shared" si="17"/>
        <v>9.8165909090909089</v>
      </c>
      <c r="BD18" s="44">
        <v>148.43</v>
      </c>
      <c r="BE18" s="171">
        <f t="shared" si="18"/>
        <v>1.6310989010989012</v>
      </c>
      <c r="BG18" s="32">
        <v>7281.6</v>
      </c>
      <c r="BH18" s="32">
        <v>5319.91</v>
      </c>
      <c r="BI18" s="202">
        <f t="shared" si="19"/>
        <v>73.059629751702914</v>
      </c>
      <c r="BJ18" s="206">
        <v>2</v>
      </c>
      <c r="BK18" s="206">
        <v>30</v>
      </c>
      <c r="BL18" s="202">
        <f t="shared" si="20"/>
        <v>15</v>
      </c>
      <c r="BM18" s="32">
        <v>20.8</v>
      </c>
      <c r="BN18" s="44">
        <v>120.1</v>
      </c>
      <c r="BO18" s="45">
        <f t="shared" si="21"/>
        <v>5.7740384615384608</v>
      </c>
      <c r="BP18" s="44">
        <v>24.2</v>
      </c>
      <c r="BQ18" s="171">
        <f t="shared" si="22"/>
        <v>1.0614035087719298</v>
      </c>
      <c r="BS18" s="32">
        <v>4854.3999999999996</v>
      </c>
      <c r="BT18" s="44">
        <v>2956.93</v>
      </c>
      <c r="BU18" s="171">
        <f t="shared" si="23"/>
        <v>60.912368160843776</v>
      </c>
      <c r="BW18" s="32">
        <v>2850</v>
      </c>
      <c r="BX18" s="44"/>
      <c r="BY18" s="171">
        <f t="shared" si="2"/>
        <v>0</v>
      </c>
    </row>
    <row r="19" spans="1:77" ht="13.95" customHeight="1">
      <c r="A19" s="12">
        <v>14</v>
      </c>
      <c r="B19" s="144">
        <v>6933.84</v>
      </c>
      <c r="C19" s="44">
        <v>4435.7167887783899</v>
      </c>
      <c r="D19" s="45">
        <f t="shared" si="3"/>
        <v>63.972009575911613</v>
      </c>
      <c r="E19" s="32">
        <v>10</v>
      </c>
      <c r="F19" s="44">
        <v>103.2</v>
      </c>
      <c r="G19" s="45">
        <f t="shared" si="4"/>
        <v>10.32</v>
      </c>
      <c r="H19" s="44"/>
      <c r="I19" s="44"/>
      <c r="J19" s="45" t="e">
        <f t="shared" si="5"/>
        <v>#DIV/0!</v>
      </c>
      <c r="K19" s="44"/>
      <c r="L19" s="171">
        <f t="shared" si="6"/>
        <v>0</v>
      </c>
      <c r="N19" s="144">
        <v>46023.6</v>
      </c>
      <c r="O19" s="44">
        <v>20311.310000000001</v>
      </c>
      <c r="P19" s="45">
        <f t="shared" si="7"/>
        <v>44.132379909437766</v>
      </c>
      <c r="Q19" s="32">
        <v>42</v>
      </c>
      <c r="R19" s="44">
        <v>1325.32</v>
      </c>
      <c r="S19" s="45">
        <f t="shared" si="8"/>
        <v>31.555238095238092</v>
      </c>
      <c r="T19" s="44">
        <v>90</v>
      </c>
      <c r="U19" s="44">
        <v>942.77</v>
      </c>
      <c r="V19" s="45">
        <f t="shared" si="9"/>
        <v>10.475222222222222</v>
      </c>
      <c r="W19" s="44">
        <v>100</v>
      </c>
      <c r="X19" s="171">
        <f t="shared" si="10"/>
        <v>0.75757575757575757</v>
      </c>
      <c r="Y19" s="219"/>
      <c r="Z19" s="220">
        <v>11271.36</v>
      </c>
      <c r="AA19" s="221">
        <v>5533.6814737985396</v>
      </c>
      <c r="AB19" s="182">
        <f t="shared" si="11"/>
        <v>49.095064604435841</v>
      </c>
      <c r="AC19" s="44">
        <v>16.2</v>
      </c>
      <c r="AD19" s="179">
        <v>208.35397017174901</v>
      </c>
      <c r="AE19" s="45">
        <v>103.2</v>
      </c>
      <c r="AF19" s="44"/>
      <c r="AG19" s="171">
        <f t="shared" si="0"/>
        <v>0</v>
      </c>
      <c r="AI19" s="144">
        <v>28515.599999999999</v>
      </c>
      <c r="AJ19" s="44">
        <v>9699.14</v>
      </c>
      <c r="AK19" s="45">
        <f t="shared" si="12"/>
        <v>34.013452285766391</v>
      </c>
      <c r="AL19" s="32">
        <v>2.4</v>
      </c>
      <c r="AM19" s="44">
        <v>37.75</v>
      </c>
      <c r="AN19" s="45">
        <f t="shared" si="1"/>
        <v>15.729166666666668</v>
      </c>
      <c r="AO19" s="32">
        <v>82.8</v>
      </c>
      <c r="AP19" s="44">
        <v>851.9</v>
      </c>
      <c r="AQ19" s="45">
        <f t="shared" si="13"/>
        <v>10.288647342995169</v>
      </c>
      <c r="AR19" s="44">
        <v>139.35</v>
      </c>
      <c r="AS19" s="171">
        <f t="shared" si="14"/>
        <v>1.63556338028169</v>
      </c>
      <c r="AU19" s="144">
        <v>18771.38</v>
      </c>
      <c r="AV19" s="44">
        <v>8011.43</v>
      </c>
      <c r="AW19" s="45">
        <f t="shared" si="15"/>
        <v>42.678961269762802</v>
      </c>
      <c r="AX19" s="32">
        <v>3</v>
      </c>
      <c r="AY19" s="44">
        <v>45</v>
      </c>
      <c r="AZ19" s="45">
        <f t="shared" si="16"/>
        <v>15</v>
      </c>
      <c r="BA19" s="44">
        <v>88</v>
      </c>
      <c r="BB19" s="44">
        <v>772.12</v>
      </c>
      <c r="BC19" s="45">
        <f t="shared" si="17"/>
        <v>8.7740909090909085</v>
      </c>
      <c r="BD19" s="44">
        <v>154.18</v>
      </c>
      <c r="BE19" s="171">
        <f t="shared" si="18"/>
        <v>1.6942857142857144</v>
      </c>
      <c r="BG19" s="32">
        <v>6770.58</v>
      </c>
      <c r="BH19" s="32">
        <v>4335.5200000000004</v>
      </c>
      <c r="BI19" s="202">
        <f t="shared" si="19"/>
        <v>64.03469126721788</v>
      </c>
      <c r="BJ19" s="206">
        <v>2</v>
      </c>
      <c r="BK19" s="206">
        <v>30</v>
      </c>
      <c r="BL19" s="202">
        <f t="shared" si="20"/>
        <v>15</v>
      </c>
      <c r="BM19" s="32">
        <v>20.8</v>
      </c>
      <c r="BN19" s="44">
        <v>133.41</v>
      </c>
      <c r="BO19" s="45">
        <f t="shared" si="21"/>
        <v>6.4139423076923077</v>
      </c>
      <c r="BP19" s="44">
        <v>21.35</v>
      </c>
      <c r="BQ19" s="171">
        <f t="shared" si="22"/>
        <v>0.9364035087719299</v>
      </c>
      <c r="BS19" s="32">
        <v>4854.3999999999996</v>
      </c>
      <c r="BT19" s="44">
        <v>3874.37</v>
      </c>
      <c r="BU19" s="171">
        <f t="shared" si="23"/>
        <v>79.811511206328277</v>
      </c>
      <c r="BW19" s="32">
        <v>2850</v>
      </c>
      <c r="BX19" s="44"/>
      <c r="BY19" s="171">
        <f t="shared" si="2"/>
        <v>0</v>
      </c>
    </row>
    <row r="20" spans="1:77" ht="13.95" customHeight="1">
      <c r="A20" s="12">
        <v>15</v>
      </c>
      <c r="B20" s="144">
        <v>6933.84</v>
      </c>
      <c r="C20" s="44">
        <v>3122.36</v>
      </c>
      <c r="D20" s="45">
        <f t="shared" si="3"/>
        <v>45.030747753048814</v>
      </c>
      <c r="E20" s="32">
        <v>10</v>
      </c>
      <c r="F20" s="44">
        <v>115.2</v>
      </c>
      <c r="G20" s="45">
        <f t="shared" si="4"/>
        <v>11.52</v>
      </c>
      <c r="H20" s="44"/>
      <c r="I20" s="44"/>
      <c r="J20" s="45" t="e">
        <f t="shared" si="5"/>
        <v>#DIV/0!</v>
      </c>
      <c r="K20" s="44"/>
      <c r="L20" s="171">
        <f t="shared" si="6"/>
        <v>0</v>
      </c>
      <c r="N20" s="144">
        <v>48096.3</v>
      </c>
      <c r="O20" s="44">
        <v>23775.08</v>
      </c>
      <c r="P20" s="45">
        <f t="shared" si="7"/>
        <v>49.43224322868911</v>
      </c>
      <c r="Q20" s="32">
        <v>42</v>
      </c>
      <c r="R20" s="44">
        <v>844.51</v>
      </c>
      <c r="S20" s="45">
        <f t="shared" si="8"/>
        <v>20.107380952380954</v>
      </c>
      <c r="T20" s="44">
        <v>90</v>
      </c>
      <c r="U20" s="44">
        <v>939.13</v>
      </c>
      <c r="V20" s="45">
        <f t="shared" si="9"/>
        <v>10.434777777777779</v>
      </c>
      <c r="W20" s="44">
        <v>100</v>
      </c>
      <c r="X20" s="171">
        <f t="shared" si="10"/>
        <v>0.75757575757575757</v>
      </c>
      <c r="Y20" s="219"/>
      <c r="Z20" s="144">
        <v>11232.54</v>
      </c>
      <c r="AA20" s="44">
        <v>5462.0607752404803</v>
      </c>
      <c r="AB20" s="182">
        <f t="shared" si="11"/>
        <v>48.627120626683542</v>
      </c>
      <c r="AC20" s="44">
        <v>15.2</v>
      </c>
      <c r="AD20" s="179">
        <v>214.11326785356101</v>
      </c>
      <c r="AE20" s="45">
        <v>115.2</v>
      </c>
      <c r="AF20" s="44"/>
      <c r="AG20" s="171">
        <f t="shared" si="0"/>
        <v>0</v>
      </c>
      <c r="AI20" s="144">
        <v>28095.599999999999</v>
      </c>
      <c r="AJ20" s="44">
        <v>9580.66</v>
      </c>
      <c r="AK20" s="45">
        <f t="shared" si="12"/>
        <v>34.100214980281613</v>
      </c>
      <c r="AL20" s="32">
        <v>2.4</v>
      </c>
      <c r="AM20" s="44">
        <v>39.01</v>
      </c>
      <c r="AN20" s="45">
        <f t="shared" si="1"/>
        <v>16.254166666666666</v>
      </c>
      <c r="AO20" s="32">
        <v>82.8</v>
      </c>
      <c r="AP20" s="44">
        <v>872.21</v>
      </c>
      <c r="AQ20" s="45">
        <f t="shared" si="13"/>
        <v>10.533937198067633</v>
      </c>
      <c r="AR20" s="44">
        <v>126.54</v>
      </c>
      <c r="AS20" s="171">
        <f t="shared" si="14"/>
        <v>1.4852112676056339</v>
      </c>
      <c r="AU20" s="144">
        <v>17417.34</v>
      </c>
      <c r="AV20" s="44">
        <v>7715.17</v>
      </c>
      <c r="AW20" s="45">
        <f t="shared" si="15"/>
        <v>44.295914301494946</v>
      </c>
      <c r="AX20" s="32">
        <v>3</v>
      </c>
      <c r="AY20" s="44">
        <v>45</v>
      </c>
      <c r="AZ20" s="45">
        <f t="shared" si="16"/>
        <v>15</v>
      </c>
      <c r="BA20" s="44">
        <v>88</v>
      </c>
      <c r="BB20" s="44">
        <v>682.38</v>
      </c>
      <c r="BC20" s="45">
        <f t="shared" si="17"/>
        <v>7.7543181818181814</v>
      </c>
      <c r="BD20" s="44">
        <v>142.43</v>
      </c>
      <c r="BE20" s="171">
        <f t="shared" si="18"/>
        <v>1.5651648351648353</v>
      </c>
      <c r="BG20" s="32">
        <v>7003.5</v>
      </c>
      <c r="BH20" s="32">
        <v>5291.52</v>
      </c>
      <c r="BI20" s="202">
        <f t="shared" si="19"/>
        <v>75.55536517455559</v>
      </c>
      <c r="BJ20" s="206">
        <v>2</v>
      </c>
      <c r="BK20" s="206">
        <v>30</v>
      </c>
      <c r="BL20" s="202">
        <f t="shared" si="20"/>
        <v>15</v>
      </c>
      <c r="BM20" s="32">
        <v>21.8</v>
      </c>
      <c r="BN20" s="44">
        <v>122.63</v>
      </c>
      <c r="BO20" s="45">
        <f t="shared" si="21"/>
        <v>5.6252293577981645</v>
      </c>
      <c r="BP20" s="44">
        <v>24.2</v>
      </c>
      <c r="BQ20" s="171">
        <f t="shared" si="22"/>
        <v>1.0168067226890756</v>
      </c>
      <c r="BS20" s="32">
        <v>4854.3999999999996</v>
      </c>
      <c r="BT20" s="44">
        <v>2845.6</v>
      </c>
      <c r="BU20" s="171">
        <f t="shared" si="23"/>
        <v>58.618984838497035</v>
      </c>
      <c r="BW20" s="32">
        <v>2850</v>
      </c>
      <c r="BX20" s="44"/>
      <c r="BY20" s="171">
        <f t="shared" si="2"/>
        <v>0</v>
      </c>
    </row>
    <row r="21" spans="1:77" ht="13.95" customHeight="1">
      <c r="A21" s="12">
        <v>16</v>
      </c>
      <c r="B21" s="144">
        <v>8823.84</v>
      </c>
      <c r="C21" s="44">
        <v>3501.22136534321</v>
      </c>
      <c r="D21" s="45">
        <f t="shared" si="3"/>
        <v>39.679112102477035</v>
      </c>
      <c r="E21" s="32">
        <v>10</v>
      </c>
      <c r="F21" s="44">
        <v>101.2</v>
      </c>
      <c r="G21" s="45">
        <f t="shared" si="4"/>
        <v>10.120000000000001</v>
      </c>
      <c r="H21" s="44"/>
      <c r="I21" s="44"/>
      <c r="J21" s="45" t="e">
        <f t="shared" si="5"/>
        <v>#DIV/0!</v>
      </c>
      <c r="K21" s="44"/>
      <c r="L21" s="171">
        <f t="shared" si="6"/>
        <v>0</v>
      </c>
      <c r="N21" s="144">
        <v>51982.92</v>
      </c>
      <c r="O21" s="44">
        <v>21249.35</v>
      </c>
      <c r="P21" s="45">
        <f t="shared" si="7"/>
        <v>40.877561322065013</v>
      </c>
      <c r="Q21" s="32">
        <v>42</v>
      </c>
      <c r="R21" s="44">
        <v>896.81</v>
      </c>
      <c r="S21" s="45">
        <f t="shared" si="8"/>
        <v>21.352619047619047</v>
      </c>
      <c r="T21" s="44">
        <v>90</v>
      </c>
      <c r="U21" s="44">
        <v>956.86</v>
      </c>
      <c r="V21" s="45">
        <f t="shared" si="9"/>
        <v>10.631777777777778</v>
      </c>
      <c r="W21" s="44">
        <v>100</v>
      </c>
      <c r="X21" s="171">
        <f t="shared" si="10"/>
        <v>0.75757575757575757</v>
      </c>
      <c r="Y21" s="219"/>
      <c r="Z21" s="144">
        <v>11466.28</v>
      </c>
      <c r="AA21" s="44">
        <v>5848.6029893016503</v>
      </c>
      <c r="AB21" s="182">
        <f t="shared" si="11"/>
        <v>51.006978630398436</v>
      </c>
      <c r="AC21" s="44">
        <v>15.4</v>
      </c>
      <c r="AD21" s="179">
        <v>215.31837195084</v>
      </c>
      <c r="AE21" s="45">
        <v>101.2</v>
      </c>
      <c r="AF21" s="44"/>
      <c r="AG21" s="171">
        <f t="shared" si="0"/>
        <v>0</v>
      </c>
      <c r="AI21" s="144">
        <v>28515.599999999999</v>
      </c>
      <c r="AJ21" s="44">
        <v>12377.16</v>
      </c>
      <c r="AK21" s="45">
        <f t="shared" si="12"/>
        <v>43.404873122080545</v>
      </c>
      <c r="AL21" s="32">
        <v>2.4</v>
      </c>
      <c r="AM21" s="32">
        <v>40.68</v>
      </c>
      <c r="AN21" s="45">
        <f t="shared" si="1"/>
        <v>16.95</v>
      </c>
      <c r="AO21" s="32">
        <v>81.8</v>
      </c>
      <c r="AP21" s="44">
        <v>879.58</v>
      </c>
      <c r="AQ21" s="45">
        <f t="shared" si="13"/>
        <v>10.752811735941322</v>
      </c>
      <c r="AR21" s="44">
        <v>176.54</v>
      </c>
      <c r="AS21" s="171">
        <f t="shared" si="14"/>
        <v>2.0966745843230403</v>
      </c>
      <c r="AU21" s="144">
        <v>18716.52</v>
      </c>
      <c r="AV21" s="44">
        <v>10404.08</v>
      </c>
      <c r="AW21" s="45">
        <f t="shared" si="15"/>
        <v>55.587684035280063</v>
      </c>
      <c r="AX21" s="32">
        <v>3</v>
      </c>
      <c r="AY21" s="44">
        <v>45</v>
      </c>
      <c r="AZ21" s="45">
        <f t="shared" si="16"/>
        <v>15</v>
      </c>
      <c r="BA21" s="44">
        <v>88</v>
      </c>
      <c r="BB21" s="44">
        <v>850.36</v>
      </c>
      <c r="BC21" s="45">
        <f t="shared" si="17"/>
        <v>9.663181818181819</v>
      </c>
      <c r="BD21" s="44">
        <v>154.18</v>
      </c>
      <c r="BE21" s="171">
        <f t="shared" si="18"/>
        <v>1.6942857142857144</v>
      </c>
      <c r="BG21" s="32">
        <v>6456.84</v>
      </c>
      <c r="BH21" s="32">
        <v>4627.63</v>
      </c>
      <c r="BI21" s="202">
        <f t="shared" si="19"/>
        <v>71.670197805737786</v>
      </c>
      <c r="BJ21" s="144">
        <v>2</v>
      </c>
      <c r="BK21" s="207">
        <v>30</v>
      </c>
      <c r="BL21" s="202">
        <f t="shared" si="20"/>
        <v>15</v>
      </c>
      <c r="BM21" s="32">
        <v>21.8</v>
      </c>
      <c r="BN21" s="44">
        <v>139.21</v>
      </c>
      <c r="BO21" s="45">
        <f t="shared" si="21"/>
        <v>6.3857798165137618</v>
      </c>
      <c r="BP21" s="44">
        <v>21.35</v>
      </c>
      <c r="BQ21" s="171">
        <f t="shared" si="22"/>
        <v>0.8970588235294118</v>
      </c>
      <c r="BS21" s="32">
        <v>4854.3999999999996</v>
      </c>
      <c r="BT21" s="44">
        <v>2774.5</v>
      </c>
      <c r="BU21" s="171">
        <f t="shared" si="23"/>
        <v>57.154334212261048</v>
      </c>
      <c r="BW21" s="32">
        <v>2850</v>
      </c>
      <c r="BX21" s="44"/>
      <c r="BY21" s="171">
        <f t="shared" si="2"/>
        <v>0</v>
      </c>
    </row>
    <row r="22" spans="1:77" ht="13.95" customHeight="1">
      <c r="A22" s="12">
        <v>17</v>
      </c>
      <c r="B22" s="144">
        <v>8823.84</v>
      </c>
      <c r="C22" s="44">
        <v>4705.1207201672196</v>
      </c>
      <c r="D22" s="45">
        <f t="shared" si="3"/>
        <v>53.322824531804969</v>
      </c>
      <c r="E22" s="32">
        <v>10</v>
      </c>
      <c r="F22" s="44">
        <v>119.7</v>
      </c>
      <c r="G22" s="45">
        <f t="shared" si="4"/>
        <v>11.97</v>
      </c>
      <c r="H22" s="44"/>
      <c r="I22" s="44"/>
      <c r="J22" s="45" t="e">
        <f t="shared" si="5"/>
        <v>#DIV/0!</v>
      </c>
      <c r="K22" s="44"/>
      <c r="L22" s="171">
        <f t="shared" si="6"/>
        <v>0</v>
      </c>
      <c r="N22" s="144">
        <v>26001.66</v>
      </c>
      <c r="O22" s="44">
        <v>20633.32</v>
      </c>
      <c r="P22" s="45">
        <f t="shared" si="7"/>
        <v>79.35385663838386</v>
      </c>
      <c r="Q22" s="32">
        <v>42</v>
      </c>
      <c r="R22" s="44">
        <v>877.58</v>
      </c>
      <c r="S22" s="45">
        <f t="shared" si="8"/>
        <v>20.894761904761907</v>
      </c>
      <c r="T22" s="44">
        <v>90</v>
      </c>
      <c r="U22" s="44">
        <v>970.98</v>
      </c>
      <c r="V22" s="45">
        <f t="shared" si="9"/>
        <v>10.788666666666668</v>
      </c>
      <c r="W22" s="44">
        <v>100</v>
      </c>
      <c r="X22" s="171">
        <f t="shared" si="10"/>
        <v>0.75757575757575757</v>
      </c>
      <c r="Y22" s="219"/>
      <c r="Z22" s="144">
        <v>7972.48</v>
      </c>
      <c r="AA22" s="44">
        <v>4870.4371128613602</v>
      </c>
      <c r="AB22" s="182">
        <f t="shared" si="11"/>
        <v>61.090615628529143</v>
      </c>
      <c r="AC22" s="44">
        <v>13.8</v>
      </c>
      <c r="AD22" s="179">
        <v>179.58103840151401</v>
      </c>
      <c r="AE22" s="45">
        <v>119.7</v>
      </c>
      <c r="AF22" s="44"/>
      <c r="AG22" s="171">
        <f t="shared" si="0"/>
        <v>0</v>
      </c>
      <c r="AI22" s="144">
        <v>28617.599999999999</v>
      </c>
      <c r="AJ22" s="44">
        <v>10508.38</v>
      </c>
      <c r="AK22" s="45">
        <f t="shared" si="12"/>
        <v>36.719990495359497</v>
      </c>
      <c r="AL22" s="32">
        <v>2.4</v>
      </c>
      <c r="AM22" s="32">
        <v>37.22</v>
      </c>
      <c r="AN22" s="45">
        <f t="shared" si="1"/>
        <v>15.508333333333333</v>
      </c>
      <c r="AO22" s="32">
        <v>81.8</v>
      </c>
      <c r="AP22" s="44">
        <v>815.21</v>
      </c>
      <c r="AQ22" s="45">
        <f t="shared" si="13"/>
        <v>9.965892420537898</v>
      </c>
      <c r="AR22" s="44">
        <v>133.33000000000001</v>
      </c>
      <c r="AS22" s="171">
        <f t="shared" si="14"/>
        <v>1.5834916864608077</v>
      </c>
      <c r="AU22" s="144">
        <v>15233.8</v>
      </c>
      <c r="AV22" s="44">
        <v>9393.25</v>
      </c>
      <c r="AW22" s="45">
        <f t="shared" si="15"/>
        <v>61.660583702031012</v>
      </c>
      <c r="AX22" s="32">
        <v>3</v>
      </c>
      <c r="AY22" s="44">
        <v>45</v>
      </c>
      <c r="AZ22" s="45">
        <f t="shared" si="16"/>
        <v>15</v>
      </c>
      <c r="BA22" s="44">
        <v>87</v>
      </c>
      <c r="BB22" s="44">
        <v>777.62</v>
      </c>
      <c r="BC22" s="45">
        <f t="shared" si="17"/>
        <v>8.9381609195402305</v>
      </c>
      <c r="BD22" s="44">
        <v>136.43</v>
      </c>
      <c r="BE22" s="171">
        <f t="shared" si="18"/>
        <v>1.5158888888888891</v>
      </c>
      <c r="BG22" s="32">
        <v>5680.44</v>
      </c>
      <c r="BH22" s="32">
        <v>4171.1899999999996</v>
      </c>
      <c r="BI22" s="202">
        <f t="shared" si="19"/>
        <v>73.430755364021095</v>
      </c>
      <c r="BJ22" s="144">
        <v>2</v>
      </c>
      <c r="BK22" s="32">
        <v>30</v>
      </c>
      <c r="BL22" s="202">
        <f t="shared" si="20"/>
        <v>15</v>
      </c>
      <c r="BM22" s="32">
        <v>21.8</v>
      </c>
      <c r="BN22" s="44">
        <v>138.9</v>
      </c>
      <c r="BO22" s="45">
        <f t="shared" si="21"/>
        <v>6.3715596330275233</v>
      </c>
      <c r="BP22" s="44">
        <v>21.35</v>
      </c>
      <c r="BQ22" s="171">
        <f t="shared" si="22"/>
        <v>0.8970588235294118</v>
      </c>
      <c r="BS22" s="32">
        <v>3689.8</v>
      </c>
      <c r="BT22" s="44">
        <v>2608.83</v>
      </c>
      <c r="BU22" s="171">
        <f t="shared" si="23"/>
        <v>70.703832186026332</v>
      </c>
      <c r="BW22" s="32">
        <v>2850</v>
      </c>
      <c r="BX22" s="44"/>
      <c r="BY22" s="171">
        <f t="shared" si="2"/>
        <v>0</v>
      </c>
    </row>
    <row r="23" spans="1:77" ht="13.95" customHeight="1">
      <c r="A23" s="12">
        <v>18</v>
      </c>
      <c r="B23" s="144">
        <v>5381.04</v>
      </c>
      <c r="C23" s="44">
        <v>3128.3420966989402</v>
      </c>
      <c r="D23" s="45">
        <f t="shared" si="3"/>
        <v>58.136384355049209</v>
      </c>
      <c r="E23" s="32">
        <v>1</v>
      </c>
      <c r="F23" s="44">
        <v>12</v>
      </c>
      <c r="G23" s="45">
        <f t="shared" si="4"/>
        <v>12</v>
      </c>
      <c r="H23" s="44"/>
      <c r="I23" s="44"/>
      <c r="J23" s="45" t="e">
        <f t="shared" si="5"/>
        <v>#DIV/0!</v>
      </c>
      <c r="K23" s="44"/>
      <c r="L23" s="171">
        <f t="shared" si="6"/>
        <v>0</v>
      </c>
      <c r="N23" s="144">
        <v>24749.88</v>
      </c>
      <c r="O23" s="44">
        <v>25517.02</v>
      </c>
      <c r="P23" s="45">
        <f t="shared" si="7"/>
        <v>103.09957058377657</v>
      </c>
      <c r="Q23" s="32">
        <v>42</v>
      </c>
      <c r="R23" s="44">
        <v>830.22</v>
      </c>
      <c r="S23" s="45">
        <f t="shared" si="8"/>
        <v>19.767142857142858</v>
      </c>
      <c r="T23" s="44">
        <v>90</v>
      </c>
      <c r="U23" s="44">
        <v>968.04</v>
      </c>
      <c r="V23" s="45">
        <f t="shared" si="9"/>
        <v>10.756</v>
      </c>
      <c r="W23" s="44">
        <v>100</v>
      </c>
      <c r="X23" s="171">
        <f t="shared" si="10"/>
        <v>0.75757575757575757</v>
      </c>
      <c r="Y23" s="219"/>
      <c r="Z23" s="144">
        <v>6939.62</v>
      </c>
      <c r="AA23" s="44">
        <v>3526.9347368869198</v>
      </c>
      <c r="AB23" s="182">
        <f t="shared" si="11"/>
        <v>50.823168082501923</v>
      </c>
      <c r="AC23" s="44">
        <v>13</v>
      </c>
      <c r="AD23" s="179">
        <v>189.54013818214901</v>
      </c>
      <c r="AE23" s="45">
        <v>12</v>
      </c>
      <c r="AF23" s="44"/>
      <c r="AG23" s="171">
        <f t="shared" si="0"/>
        <v>0</v>
      </c>
      <c r="AI23" s="144">
        <v>17542.3</v>
      </c>
      <c r="AJ23" s="44">
        <v>9315.4</v>
      </c>
      <c r="AK23" s="45">
        <f t="shared" si="12"/>
        <v>53.102500812322219</v>
      </c>
      <c r="AL23" s="32">
        <v>2</v>
      </c>
      <c r="AM23" s="32">
        <v>37.22</v>
      </c>
      <c r="AN23" s="45">
        <f t="shared" si="1"/>
        <v>18.61</v>
      </c>
      <c r="AO23" s="32">
        <v>81.8</v>
      </c>
      <c r="AP23" s="44">
        <v>944.98</v>
      </c>
      <c r="AQ23" s="45">
        <f t="shared" si="13"/>
        <v>11.552322738386309</v>
      </c>
      <c r="AR23" s="44">
        <v>119.83</v>
      </c>
      <c r="AS23" s="171">
        <f t="shared" si="14"/>
        <v>1.4299522673031027</v>
      </c>
      <c r="AU23" s="144">
        <v>12414.76</v>
      </c>
      <c r="AV23" s="44">
        <v>8488.9</v>
      </c>
      <c r="AW23" s="45">
        <f t="shared" si="15"/>
        <v>68.377479709635949</v>
      </c>
      <c r="AX23" s="32">
        <v>2</v>
      </c>
      <c r="AY23" s="44">
        <v>30</v>
      </c>
      <c r="AZ23" s="45">
        <f t="shared" si="16"/>
        <v>15</v>
      </c>
      <c r="BA23" s="44">
        <v>85</v>
      </c>
      <c r="BB23" s="44">
        <v>813.44</v>
      </c>
      <c r="BC23" s="45">
        <f t="shared" si="17"/>
        <v>9.5698823529411765</v>
      </c>
      <c r="BD23" s="44">
        <v>148.43</v>
      </c>
      <c r="BE23" s="171">
        <f t="shared" si="18"/>
        <v>1.7060919540229886</v>
      </c>
      <c r="BG23" s="32">
        <v>4709.9399999999996</v>
      </c>
      <c r="BH23" s="32">
        <v>3679.18</v>
      </c>
      <c r="BI23" s="202">
        <f t="shared" si="19"/>
        <v>78.115220151424438</v>
      </c>
      <c r="BJ23" s="144">
        <v>0.4</v>
      </c>
      <c r="BK23" s="32">
        <v>10</v>
      </c>
      <c r="BL23" s="208">
        <f t="shared" si="20"/>
        <v>25</v>
      </c>
      <c r="BM23" s="32">
        <v>19.8</v>
      </c>
      <c r="BN23" s="44">
        <v>136.1</v>
      </c>
      <c r="BO23" s="45">
        <f t="shared" si="21"/>
        <v>6.8737373737373728</v>
      </c>
      <c r="BP23" s="44">
        <v>21.35</v>
      </c>
      <c r="BQ23" s="171">
        <f t="shared" si="22"/>
        <v>1.056930693069307</v>
      </c>
      <c r="BS23" s="32">
        <v>3107.5</v>
      </c>
      <c r="BT23" s="44">
        <v>2473.27</v>
      </c>
      <c r="BU23" s="171">
        <f t="shared" si="23"/>
        <v>79.5903459372486</v>
      </c>
      <c r="BW23" s="32">
        <v>2850</v>
      </c>
      <c r="BX23" s="44"/>
      <c r="BY23" s="171">
        <f t="shared" si="2"/>
        <v>0</v>
      </c>
    </row>
    <row r="24" spans="1:77" ht="13.95" customHeight="1">
      <c r="A24" s="12">
        <v>19</v>
      </c>
      <c r="B24" s="144">
        <v>7271.04</v>
      </c>
      <c r="C24" s="44">
        <v>2808.6612514267599</v>
      </c>
      <c r="D24" s="45">
        <f t="shared" si="3"/>
        <v>38.628053915626374</v>
      </c>
      <c r="E24" s="32">
        <v>2</v>
      </c>
      <c r="F24" s="179">
        <v>62.547549027208298</v>
      </c>
      <c r="G24" s="45">
        <f t="shared" si="4"/>
        <v>31.273774513604149</v>
      </c>
      <c r="H24" s="44"/>
      <c r="I24" s="44"/>
      <c r="J24" s="45" t="e">
        <f t="shared" si="5"/>
        <v>#DIV/0!</v>
      </c>
      <c r="K24" s="44"/>
      <c r="L24" s="171">
        <f t="shared" si="6"/>
        <v>0</v>
      </c>
      <c r="N24" s="144">
        <v>25999.64</v>
      </c>
      <c r="O24" s="44">
        <v>25228.38</v>
      </c>
      <c r="P24" s="45">
        <f t="shared" si="7"/>
        <v>97.033574311028929</v>
      </c>
      <c r="Q24" s="32">
        <v>42</v>
      </c>
      <c r="R24" s="44">
        <v>1022.23</v>
      </c>
      <c r="S24" s="45">
        <f t="shared" si="8"/>
        <v>24.338809523809523</v>
      </c>
      <c r="T24" s="44">
        <v>90</v>
      </c>
      <c r="U24" s="44">
        <v>965.05</v>
      </c>
      <c r="V24" s="45">
        <f t="shared" si="9"/>
        <v>10.722777777777777</v>
      </c>
      <c r="W24" s="44">
        <v>100</v>
      </c>
      <c r="X24" s="171">
        <f t="shared" si="10"/>
        <v>0.75757575757575757</v>
      </c>
      <c r="Y24" s="219"/>
      <c r="Z24" s="144">
        <v>6861.98</v>
      </c>
      <c r="AA24" s="44">
        <v>3801.11455752445</v>
      </c>
      <c r="AB24" s="182">
        <f t="shared" si="11"/>
        <v>55.393844889149349</v>
      </c>
      <c r="AC24" s="44">
        <v>14</v>
      </c>
      <c r="AD24" s="179">
        <v>203.511895025038</v>
      </c>
      <c r="AE24" s="45">
        <v>62.547549027208298</v>
      </c>
      <c r="AF24" s="44"/>
      <c r="AG24" s="171">
        <f t="shared" si="0"/>
        <v>0</v>
      </c>
      <c r="AI24" s="144">
        <v>17542.3</v>
      </c>
      <c r="AJ24" s="44">
        <v>16144.7</v>
      </c>
      <c r="AK24" s="45">
        <f t="shared" si="12"/>
        <v>92.032971731186905</v>
      </c>
      <c r="AL24" s="32">
        <v>2</v>
      </c>
      <c r="AM24" s="32">
        <v>43.3</v>
      </c>
      <c r="AN24" s="45">
        <f t="shared" si="1"/>
        <v>21.65</v>
      </c>
      <c r="AO24" s="32">
        <v>81.8</v>
      </c>
      <c r="AP24" s="44">
        <v>849.24</v>
      </c>
      <c r="AQ24" s="45">
        <f t="shared" si="13"/>
        <v>10.381907090464548</v>
      </c>
      <c r="AR24" s="44">
        <v>90.04</v>
      </c>
      <c r="AS24" s="171">
        <f t="shared" si="14"/>
        <v>1.0744630071599046</v>
      </c>
      <c r="AU24" s="144">
        <v>11777.28</v>
      </c>
      <c r="AV24" s="44">
        <v>7711.75</v>
      </c>
      <c r="AW24" s="45">
        <f t="shared" si="15"/>
        <v>65.4798900934681</v>
      </c>
      <c r="AX24" s="32">
        <v>2</v>
      </c>
      <c r="AY24" s="44">
        <v>30</v>
      </c>
      <c r="AZ24" s="45">
        <f t="shared" si="16"/>
        <v>15</v>
      </c>
      <c r="BA24" s="44">
        <v>83</v>
      </c>
      <c r="BB24" s="44">
        <v>895.7</v>
      </c>
      <c r="BC24" s="45">
        <f t="shared" si="17"/>
        <v>10.791566265060242</v>
      </c>
      <c r="BD24" s="44">
        <v>142.43</v>
      </c>
      <c r="BE24" s="171">
        <f t="shared" si="18"/>
        <v>1.6756470588235295</v>
      </c>
      <c r="BG24" s="32">
        <v>4596.66</v>
      </c>
      <c r="BH24" s="32">
        <v>3407.53</v>
      </c>
      <c r="BI24" s="202">
        <f t="shared" si="19"/>
        <v>74.13056436630076</v>
      </c>
      <c r="BJ24" s="144">
        <v>1</v>
      </c>
      <c r="BK24" s="32">
        <v>30</v>
      </c>
      <c r="BL24" s="208">
        <f t="shared" si="20"/>
        <v>30</v>
      </c>
      <c r="BM24" s="32">
        <v>21.8</v>
      </c>
      <c r="BN24" s="44">
        <v>123.24</v>
      </c>
      <c r="BO24" s="45">
        <f t="shared" si="21"/>
        <v>5.6532110091743117</v>
      </c>
      <c r="BP24" s="44">
        <v>26.17</v>
      </c>
      <c r="BQ24" s="171">
        <f t="shared" si="22"/>
        <v>1.1478070175438597</v>
      </c>
      <c r="BS24" s="32">
        <v>3107.5</v>
      </c>
      <c r="BT24" s="44">
        <v>2658.74</v>
      </c>
      <c r="BU24" s="171">
        <f t="shared" si="23"/>
        <v>85.558809332260651</v>
      </c>
      <c r="BW24" s="32">
        <v>2850</v>
      </c>
      <c r="BX24" s="44"/>
      <c r="BY24" s="171">
        <f t="shared" si="2"/>
        <v>0</v>
      </c>
    </row>
    <row r="25" spans="1:77" ht="13.95" customHeight="1">
      <c r="A25" s="12">
        <v>20</v>
      </c>
      <c r="B25" s="144">
        <v>9056.76</v>
      </c>
      <c r="C25" s="44">
        <v>4051.5743646348901</v>
      </c>
      <c r="D25" s="45">
        <f t="shared" si="3"/>
        <v>44.735361924517051</v>
      </c>
      <c r="E25" s="32">
        <v>16</v>
      </c>
      <c r="F25" s="179">
        <v>213.98578537641501</v>
      </c>
      <c r="G25" s="45">
        <f t="shared" si="4"/>
        <v>13.374111586025938</v>
      </c>
      <c r="H25" s="44"/>
      <c r="I25" s="44"/>
      <c r="J25" s="45" t="e">
        <f t="shared" si="5"/>
        <v>#DIV/0!</v>
      </c>
      <c r="K25" s="44"/>
      <c r="L25" s="171">
        <f t="shared" si="6"/>
        <v>0</v>
      </c>
      <c r="N25" s="144">
        <v>48804.480000000003</v>
      </c>
      <c r="O25" s="44">
        <v>30046.1</v>
      </c>
      <c r="P25" s="45">
        <f t="shared" si="7"/>
        <v>61.564225251452321</v>
      </c>
      <c r="Q25" s="32">
        <v>42</v>
      </c>
      <c r="R25" s="44">
        <v>1320.48</v>
      </c>
      <c r="S25" s="45">
        <f t="shared" si="8"/>
        <v>31.44</v>
      </c>
      <c r="T25" s="44">
        <v>90</v>
      </c>
      <c r="U25" s="44">
        <v>990.33</v>
      </c>
      <c r="V25" s="45">
        <f t="shared" si="9"/>
        <v>11.003666666666668</v>
      </c>
      <c r="W25" s="44">
        <v>75</v>
      </c>
      <c r="X25" s="171">
        <f t="shared" si="10"/>
        <v>0.56818181818181823</v>
      </c>
      <c r="Y25" s="219"/>
      <c r="Z25" s="144">
        <v>11893.3</v>
      </c>
      <c r="AA25" s="44">
        <v>4420.2285944402702</v>
      </c>
      <c r="AB25" s="182">
        <f t="shared" si="11"/>
        <v>37.165703332466769</v>
      </c>
      <c r="AC25" s="44">
        <v>15.8</v>
      </c>
      <c r="AD25" s="179">
        <v>202.41997041046301</v>
      </c>
      <c r="AE25" s="45">
        <v>213.98578537641501</v>
      </c>
      <c r="AF25" s="44"/>
      <c r="AG25" s="171">
        <f t="shared" si="0"/>
        <v>0</v>
      </c>
      <c r="AI25" s="144">
        <v>28481.599999999999</v>
      </c>
      <c r="AJ25" s="44">
        <v>8658.74</v>
      </c>
      <c r="AK25" s="45">
        <f t="shared" si="12"/>
        <v>30.40117128251222</v>
      </c>
      <c r="AL25" s="32">
        <v>2.4</v>
      </c>
      <c r="AM25" s="32">
        <v>48.29</v>
      </c>
      <c r="AN25" s="45">
        <f t="shared" si="1"/>
        <v>20.120833333333334</v>
      </c>
      <c r="AO25" s="32">
        <v>81.8</v>
      </c>
      <c r="AP25" s="44">
        <v>949.62</v>
      </c>
      <c r="AQ25" s="45">
        <f t="shared" si="13"/>
        <v>11.609046454767727</v>
      </c>
      <c r="AR25" s="44">
        <v>119.83</v>
      </c>
      <c r="AS25" s="171">
        <f t="shared" si="14"/>
        <v>1.4231591448931116</v>
      </c>
      <c r="AU25" s="144">
        <v>19716</v>
      </c>
      <c r="AV25" s="44">
        <v>10252.11</v>
      </c>
      <c r="AW25" s="45">
        <f t="shared" si="15"/>
        <v>51.998934875228244</v>
      </c>
      <c r="AX25" s="32">
        <v>3</v>
      </c>
      <c r="AY25" s="44">
        <v>45</v>
      </c>
      <c r="AZ25" s="45">
        <f t="shared" si="16"/>
        <v>15</v>
      </c>
      <c r="BA25" s="44">
        <v>87</v>
      </c>
      <c r="BB25" s="44">
        <v>919.64</v>
      </c>
      <c r="BC25" s="45">
        <f t="shared" si="17"/>
        <v>10.570574712643678</v>
      </c>
      <c r="BD25" s="44">
        <v>142.43</v>
      </c>
      <c r="BE25" s="171">
        <f t="shared" si="18"/>
        <v>1.5825555555555557</v>
      </c>
      <c r="BG25" s="32">
        <v>5758.08</v>
      </c>
      <c r="BH25" s="32">
        <v>3482.9</v>
      </c>
      <c r="BI25" s="202">
        <f t="shared" si="19"/>
        <v>60.48717628098256</v>
      </c>
      <c r="BJ25" s="32">
        <v>2</v>
      </c>
      <c r="BK25" s="32">
        <v>30</v>
      </c>
      <c r="BL25" s="208">
        <f t="shared" si="20"/>
        <v>15</v>
      </c>
      <c r="BM25" s="32">
        <v>22.8</v>
      </c>
      <c r="BN25" s="44">
        <v>111.95</v>
      </c>
      <c r="BO25" s="45">
        <f t="shared" si="21"/>
        <v>4.9100877192982457</v>
      </c>
      <c r="BP25" s="209">
        <v>22.83</v>
      </c>
      <c r="BQ25" s="171">
        <f t="shared" si="22"/>
        <v>0.92056451612903212</v>
      </c>
      <c r="BS25" s="32">
        <v>4854.3999999999996</v>
      </c>
      <c r="BT25" s="44">
        <v>3508.33</v>
      </c>
      <c r="BU25" s="171">
        <f t="shared" si="23"/>
        <v>72.271135464733021</v>
      </c>
      <c r="BW25" s="32">
        <v>2850</v>
      </c>
      <c r="BX25" s="44">
        <v>8370.84</v>
      </c>
      <c r="BY25" s="171">
        <f t="shared" si="2"/>
        <v>2.937136842105263</v>
      </c>
    </row>
    <row r="26" spans="1:77" ht="13.95" customHeight="1">
      <c r="A26" s="12">
        <v>21</v>
      </c>
      <c r="B26" s="144">
        <v>9056.76</v>
      </c>
      <c r="C26" s="44">
        <v>4301.2037778395998</v>
      </c>
      <c r="D26" s="45">
        <f t="shared" si="3"/>
        <v>47.491639149536915</v>
      </c>
      <c r="E26" s="32">
        <v>16</v>
      </c>
      <c r="F26" s="179">
        <v>277.73041294740102</v>
      </c>
      <c r="G26" s="45">
        <f t="shared" si="4"/>
        <v>17.358150809212564</v>
      </c>
      <c r="H26" s="44"/>
      <c r="I26" s="44"/>
      <c r="J26" s="45" t="e">
        <f t="shared" si="5"/>
        <v>#DIV/0!</v>
      </c>
      <c r="K26" s="44"/>
      <c r="L26" s="171">
        <f t="shared" si="6"/>
        <v>0</v>
      </c>
      <c r="N26" s="144">
        <v>45259.02</v>
      </c>
      <c r="O26" s="44">
        <v>28111.32</v>
      </c>
      <c r="P26" s="45">
        <f t="shared" si="7"/>
        <v>62.112082851109015</v>
      </c>
      <c r="Q26" s="32">
        <v>42</v>
      </c>
      <c r="R26" s="44">
        <v>1380.65</v>
      </c>
      <c r="S26" s="45">
        <f t="shared" si="8"/>
        <v>32.872619047619047</v>
      </c>
      <c r="T26" s="44">
        <v>90</v>
      </c>
      <c r="U26" s="44">
        <v>990.65</v>
      </c>
      <c r="V26" s="45">
        <f t="shared" si="9"/>
        <v>11.007222222222222</v>
      </c>
      <c r="W26" s="44">
        <v>75.25</v>
      </c>
      <c r="X26" s="171">
        <f t="shared" si="10"/>
        <v>0.57007575757575757</v>
      </c>
      <c r="Y26" s="219"/>
      <c r="Z26" s="144">
        <v>12163.4</v>
      </c>
      <c r="AA26" s="44">
        <v>5402.7294862016997</v>
      </c>
      <c r="AB26" s="182">
        <f t="shared" si="11"/>
        <v>44.417921684740286</v>
      </c>
      <c r="AC26" s="44">
        <v>15</v>
      </c>
      <c r="AD26" s="179">
        <v>214.045852985529</v>
      </c>
      <c r="AE26" s="45">
        <v>277.73041294740102</v>
      </c>
      <c r="AF26" s="44"/>
      <c r="AG26" s="171">
        <f t="shared" si="0"/>
        <v>0</v>
      </c>
      <c r="AI26" s="144">
        <v>28439.599999999999</v>
      </c>
      <c r="AJ26" s="44">
        <v>10471.219999999999</v>
      </c>
      <c r="AK26" s="45">
        <f t="shared" si="12"/>
        <v>36.819153574593173</v>
      </c>
      <c r="AL26" s="32">
        <v>2.2000000000000002</v>
      </c>
      <c r="AM26" s="32">
        <v>37.659999999999997</v>
      </c>
      <c r="AN26" s="45">
        <f t="shared" si="1"/>
        <v>17.118181818181814</v>
      </c>
      <c r="AO26" s="32">
        <v>81.400000000000006</v>
      </c>
      <c r="AP26" s="44">
        <v>804.42</v>
      </c>
      <c r="AQ26" s="45">
        <f t="shared" si="13"/>
        <v>9.8823095823095812</v>
      </c>
      <c r="AR26" s="44">
        <v>134.07</v>
      </c>
      <c r="AS26" s="171">
        <f t="shared" si="14"/>
        <v>1.6037081339712915</v>
      </c>
      <c r="AU26" s="144">
        <v>19912.36</v>
      </c>
      <c r="AV26" s="44">
        <v>7155.2</v>
      </c>
      <c r="AW26" s="45">
        <f t="shared" si="15"/>
        <v>35.933460423576108</v>
      </c>
      <c r="AX26" s="32">
        <v>3</v>
      </c>
      <c r="AY26" s="44">
        <v>45</v>
      </c>
      <c r="AZ26" s="45">
        <f t="shared" si="16"/>
        <v>15</v>
      </c>
      <c r="BA26" s="44">
        <v>88</v>
      </c>
      <c r="BB26" s="44">
        <v>770.32</v>
      </c>
      <c r="BC26" s="45">
        <f t="shared" si="17"/>
        <v>8.7536363636363639</v>
      </c>
      <c r="BD26" s="44">
        <v>142.43</v>
      </c>
      <c r="BE26" s="171">
        <f t="shared" si="18"/>
        <v>1.5651648351648353</v>
      </c>
      <c r="BG26" s="32">
        <v>6456.84</v>
      </c>
      <c r="BH26" s="32">
        <v>4619.83</v>
      </c>
      <c r="BI26" s="202">
        <f t="shared" si="19"/>
        <v>71.549395679620361</v>
      </c>
      <c r="BJ26" s="32">
        <v>2</v>
      </c>
      <c r="BK26" s="32">
        <v>30</v>
      </c>
      <c r="BL26" s="208">
        <f t="shared" si="20"/>
        <v>15</v>
      </c>
      <c r="BM26" s="32">
        <v>22.8</v>
      </c>
      <c r="BN26" s="44">
        <v>121.53</v>
      </c>
      <c r="BO26" s="45">
        <f t="shared" si="21"/>
        <v>5.3302631578947368</v>
      </c>
      <c r="BP26" s="210">
        <v>21.53</v>
      </c>
      <c r="BQ26" s="171">
        <f t="shared" si="22"/>
        <v>0.8681451612903226</v>
      </c>
      <c r="BS26" s="32">
        <v>4854.3999999999996</v>
      </c>
      <c r="BT26" s="44">
        <v>2717.06</v>
      </c>
      <c r="BU26" s="171">
        <f t="shared" si="23"/>
        <v>55.971077785102175</v>
      </c>
      <c r="BW26" s="32">
        <v>2850</v>
      </c>
      <c r="BX26" s="44"/>
      <c r="BY26" s="171">
        <f t="shared" si="2"/>
        <v>0</v>
      </c>
    </row>
    <row r="27" spans="1:77" ht="13.95" customHeight="1">
      <c r="A27" s="12">
        <v>22</v>
      </c>
      <c r="B27" s="144">
        <v>9056.76</v>
      </c>
      <c r="C27" s="44">
        <v>4646.39697629482</v>
      </c>
      <c r="D27" s="45">
        <f t="shared" si="3"/>
        <v>51.303081635097094</v>
      </c>
      <c r="E27" s="32">
        <v>16</v>
      </c>
      <c r="F27" s="163">
        <v>257.44941406069597</v>
      </c>
      <c r="G27" s="45">
        <f t="shared" si="4"/>
        <v>16.090588378793498</v>
      </c>
      <c r="H27" s="44"/>
      <c r="I27" s="44"/>
      <c r="J27" s="45" t="e">
        <f t="shared" si="5"/>
        <v>#DIV/0!</v>
      </c>
      <c r="K27" s="44"/>
      <c r="L27" s="171">
        <f t="shared" si="6"/>
        <v>0</v>
      </c>
      <c r="N27" s="144">
        <v>45900.639999999999</v>
      </c>
      <c r="O27" s="44">
        <v>21654.27</v>
      </c>
      <c r="P27" s="45">
        <f t="shared" si="7"/>
        <v>47.176401026216631</v>
      </c>
      <c r="Q27" s="32">
        <v>42</v>
      </c>
      <c r="R27" s="44">
        <v>955.02</v>
      </c>
      <c r="S27" s="45">
        <f t="shared" si="8"/>
        <v>22.738571428571429</v>
      </c>
      <c r="T27" s="44">
        <v>105</v>
      </c>
      <c r="U27" s="44">
        <v>1185.6600000000001</v>
      </c>
      <c r="V27" s="45">
        <f t="shared" si="9"/>
        <v>11.292000000000002</v>
      </c>
      <c r="W27" s="44">
        <v>123.04</v>
      </c>
      <c r="X27" s="171">
        <f t="shared" si="10"/>
        <v>0.83700680272108852</v>
      </c>
      <c r="Y27" s="219"/>
      <c r="Z27" s="144">
        <v>11932.12</v>
      </c>
      <c r="AA27" s="44">
        <v>6268.37</v>
      </c>
      <c r="AB27" s="182">
        <f t="shared" si="11"/>
        <v>52.533581626735227</v>
      </c>
      <c r="AC27" s="44">
        <v>16.8</v>
      </c>
      <c r="AD27" s="179">
        <v>229.59</v>
      </c>
      <c r="AE27" s="45">
        <v>257.44941406069597</v>
      </c>
      <c r="AF27" s="44"/>
      <c r="AG27" s="171">
        <f t="shared" si="0"/>
        <v>0</v>
      </c>
      <c r="AI27" s="144">
        <v>28019.599999999999</v>
      </c>
      <c r="AJ27" s="44">
        <v>12305.96</v>
      </c>
      <c r="AK27" s="45">
        <f t="shared" si="12"/>
        <v>43.919113763222882</v>
      </c>
      <c r="AL27" s="32">
        <v>80</v>
      </c>
      <c r="AM27" s="32">
        <v>1461.11</v>
      </c>
      <c r="AN27" s="45">
        <f t="shared" si="1"/>
        <v>18.263874999999999</v>
      </c>
      <c r="AO27" s="32">
        <v>4</v>
      </c>
      <c r="AP27" s="44">
        <v>44.02</v>
      </c>
      <c r="AQ27" s="45">
        <f t="shared" si="13"/>
        <v>11.005000000000001</v>
      </c>
      <c r="AR27" s="44">
        <v>220.48</v>
      </c>
      <c r="AS27" s="171">
        <f t="shared" si="14"/>
        <v>2.6247619047619049</v>
      </c>
      <c r="AU27" s="144">
        <v>19250.16</v>
      </c>
      <c r="AV27" s="44">
        <v>10261.48</v>
      </c>
      <c r="AW27" s="45">
        <f t="shared" si="15"/>
        <v>53.305946547976745</v>
      </c>
      <c r="AX27" s="32"/>
      <c r="AY27" s="44"/>
      <c r="AZ27" s="45" t="e">
        <f t="shared" si="16"/>
        <v>#DIV/0!</v>
      </c>
      <c r="BA27" s="44">
        <v>87</v>
      </c>
      <c r="BB27" s="44">
        <v>999.89</v>
      </c>
      <c r="BC27" s="45">
        <f t="shared" si="17"/>
        <v>11.492988505747126</v>
      </c>
      <c r="BD27" s="44">
        <v>179.18</v>
      </c>
      <c r="BE27" s="171">
        <f t="shared" si="18"/>
        <v>2.0595402298850574</v>
      </c>
      <c r="BG27" s="32">
        <v>6460.02</v>
      </c>
      <c r="BH27" s="32">
        <v>4180.8100000000004</v>
      </c>
      <c r="BI27" s="202">
        <f t="shared" si="19"/>
        <v>64.718220686623269</v>
      </c>
      <c r="BJ27" s="32">
        <v>2</v>
      </c>
      <c r="BK27" s="32">
        <v>30</v>
      </c>
      <c r="BL27" s="208">
        <f t="shared" si="20"/>
        <v>15</v>
      </c>
      <c r="BM27" s="32">
        <v>23.8</v>
      </c>
      <c r="BN27" s="44">
        <v>137.77000000000001</v>
      </c>
      <c r="BO27" s="45">
        <f t="shared" si="21"/>
        <v>5.7886554621848738</v>
      </c>
      <c r="BP27" s="210">
        <v>21.35</v>
      </c>
      <c r="BQ27" s="171">
        <f t="shared" si="22"/>
        <v>0.82751937984496127</v>
      </c>
      <c r="BS27" s="32">
        <v>4854.3999999999996</v>
      </c>
      <c r="BT27" s="44">
        <v>3380.1</v>
      </c>
      <c r="BU27" s="171">
        <f t="shared" si="23"/>
        <v>69.629614370468033</v>
      </c>
      <c r="BW27" s="32">
        <v>2850</v>
      </c>
      <c r="BX27" s="44"/>
      <c r="BY27" s="171">
        <f t="shared" si="2"/>
        <v>0</v>
      </c>
    </row>
    <row r="28" spans="1:77" ht="13.95" customHeight="1">
      <c r="A28" s="12">
        <v>23</v>
      </c>
      <c r="B28" s="144">
        <v>9056.76</v>
      </c>
      <c r="C28" s="44">
        <v>4170.10630808105</v>
      </c>
      <c r="D28" s="45">
        <f t="shared" si="3"/>
        <v>46.044129557160062</v>
      </c>
      <c r="E28" s="32">
        <v>16</v>
      </c>
      <c r="F28" s="163">
        <v>196.14152136312001</v>
      </c>
      <c r="G28" s="45">
        <f t="shared" si="4"/>
        <v>12.258845085195</v>
      </c>
      <c r="H28" s="44"/>
      <c r="I28" s="44"/>
      <c r="J28" s="45" t="e">
        <f t="shared" si="5"/>
        <v>#DIV/0!</v>
      </c>
      <c r="K28" s="44"/>
      <c r="L28" s="171">
        <f t="shared" si="6"/>
        <v>0</v>
      </c>
      <c r="N28" s="144">
        <v>45707.86</v>
      </c>
      <c r="O28" s="44">
        <v>23819.22</v>
      </c>
      <c r="P28" s="45">
        <f t="shared" si="7"/>
        <v>52.111868724547591</v>
      </c>
      <c r="Q28" s="32">
        <v>130</v>
      </c>
      <c r="R28" s="44">
        <v>3617.69</v>
      </c>
      <c r="S28" s="45">
        <f t="shared" si="8"/>
        <v>27.828384615384614</v>
      </c>
      <c r="T28" s="44"/>
      <c r="U28" s="44"/>
      <c r="V28" s="45" t="e">
        <f t="shared" si="9"/>
        <v>#DIV/0!</v>
      </c>
      <c r="W28" s="44"/>
      <c r="X28" s="171">
        <f t="shared" si="10"/>
        <v>0</v>
      </c>
      <c r="Y28" s="219"/>
      <c r="Z28" s="144">
        <v>11776.84</v>
      </c>
      <c r="AA28" s="44">
        <v>6173.37</v>
      </c>
      <c r="AB28" s="182">
        <f t="shared" si="11"/>
        <v>52.419579445759645</v>
      </c>
      <c r="AC28" s="44">
        <v>17.600000000000001</v>
      </c>
      <c r="AD28" s="179">
        <v>228.51</v>
      </c>
      <c r="AE28" s="45">
        <v>196.14152136312001</v>
      </c>
      <c r="AF28" s="44"/>
      <c r="AG28" s="171">
        <f t="shared" si="0"/>
        <v>0</v>
      </c>
      <c r="AI28" s="144">
        <v>28667.599999999999</v>
      </c>
      <c r="AJ28" s="44">
        <v>10508.64</v>
      </c>
      <c r="AK28" s="45">
        <f t="shared" si="12"/>
        <v>36.656853032691963</v>
      </c>
      <c r="AL28" s="32">
        <v>79.2</v>
      </c>
      <c r="AM28" s="32">
        <v>1296.06</v>
      </c>
      <c r="AN28" s="45">
        <f t="shared" si="1"/>
        <v>16.364393939393938</v>
      </c>
      <c r="AO28" s="32">
        <v>4</v>
      </c>
      <c r="AP28" s="44">
        <v>40.71</v>
      </c>
      <c r="AQ28" s="45">
        <f t="shared" si="13"/>
        <v>10.1775</v>
      </c>
      <c r="AR28" s="44">
        <v>216.54</v>
      </c>
      <c r="AS28" s="171">
        <f t="shared" si="14"/>
        <v>2.6026442307692306</v>
      </c>
      <c r="AU28" s="144">
        <v>18827.759999999998</v>
      </c>
      <c r="AV28" s="44">
        <v>10228.450000000001</v>
      </c>
      <c r="AW28" s="45">
        <f t="shared" si="15"/>
        <v>54.326430759686772</v>
      </c>
      <c r="AX28" s="32"/>
      <c r="AY28" s="44"/>
      <c r="AZ28" s="45" t="e">
        <f t="shared" si="16"/>
        <v>#DIV/0!</v>
      </c>
      <c r="BA28" s="44">
        <v>90</v>
      </c>
      <c r="BB28" s="44">
        <v>1288.4100000000001</v>
      </c>
      <c r="BC28" s="45">
        <f t="shared" si="17"/>
        <v>14.315666666666667</v>
      </c>
      <c r="BD28" s="44">
        <v>148.18</v>
      </c>
      <c r="BE28" s="171">
        <f t="shared" si="18"/>
        <v>1.6464444444444446</v>
      </c>
      <c r="BG28" s="32">
        <v>6382.38</v>
      </c>
      <c r="BH28" s="32">
        <v>3526.29</v>
      </c>
      <c r="BI28" s="202">
        <f t="shared" si="19"/>
        <v>55.250392486815258</v>
      </c>
      <c r="BJ28" s="32">
        <v>2</v>
      </c>
      <c r="BK28" s="32">
        <v>30</v>
      </c>
      <c r="BL28" s="208">
        <f t="shared" si="20"/>
        <v>15</v>
      </c>
      <c r="BM28" s="32">
        <v>23.8</v>
      </c>
      <c r="BN28" s="44">
        <v>143.68</v>
      </c>
      <c r="BO28" s="45">
        <f t="shared" si="21"/>
        <v>6.0369747899159663</v>
      </c>
      <c r="BP28" s="44">
        <v>22.83</v>
      </c>
      <c r="BQ28" s="171">
        <f t="shared" si="22"/>
        <v>0.88488372093023249</v>
      </c>
      <c r="BS28" s="32">
        <v>4854.3999999999996</v>
      </c>
      <c r="BT28" s="44">
        <v>3063.57</v>
      </c>
      <c r="BU28" s="171">
        <f t="shared" si="23"/>
        <v>63.109138101516159</v>
      </c>
      <c r="BW28" s="32">
        <v>2850</v>
      </c>
      <c r="BX28" s="44"/>
      <c r="BY28" s="171">
        <f t="shared" si="2"/>
        <v>0</v>
      </c>
    </row>
    <row r="29" spans="1:77" ht="13.95" customHeight="1">
      <c r="A29" s="12">
        <v>24</v>
      </c>
      <c r="B29" s="144">
        <v>9056.76</v>
      </c>
      <c r="C29" s="44">
        <v>4193.45621192205</v>
      </c>
      <c r="D29" s="45">
        <f t="shared" si="3"/>
        <v>46.301946964720827</v>
      </c>
      <c r="E29" s="32">
        <v>16</v>
      </c>
      <c r="F29" s="163">
        <v>205.878011750996</v>
      </c>
      <c r="G29" s="45">
        <f t="shared" si="4"/>
        <v>12.86737573443725</v>
      </c>
      <c r="H29" s="44"/>
      <c r="I29" s="44"/>
      <c r="J29" s="45" t="e">
        <f t="shared" si="5"/>
        <v>#DIV/0!</v>
      </c>
      <c r="K29" s="44"/>
      <c r="L29" s="171">
        <f t="shared" si="6"/>
        <v>0</v>
      </c>
      <c r="N29" s="144">
        <v>28942.080000000002</v>
      </c>
      <c r="O29" s="44">
        <v>19222.54</v>
      </c>
      <c r="P29" s="45">
        <f t="shared" si="7"/>
        <v>66.417272013621684</v>
      </c>
      <c r="Q29" s="32">
        <v>130</v>
      </c>
      <c r="R29" s="44">
        <v>3204.37</v>
      </c>
      <c r="S29" s="45">
        <f t="shared" si="8"/>
        <v>24.649000000000001</v>
      </c>
      <c r="T29" s="44"/>
      <c r="U29" s="44"/>
      <c r="V29" s="45" t="e">
        <f t="shared" si="9"/>
        <v>#DIV/0!</v>
      </c>
      <c r="W29" s="44"/>
      <c r="X29" s="171">
        <f t="shared" si="10"/>
        <v>0</v>
      </c>
      <c r="Y29" s="219"/>
      <c r="Z29" s="144">
        <v>8399.5</v>
      </c>
      <c r="AA29" s="44">
        <v>4918.62</v>
      </c>
      <c r="AB29" s="182">
        <f t="shared" si="11"/>
        <v>58.558485624144296</v>
      </c>
      <c r="AC29" s="44">
        <v>16.399999999999999</v>
      </c>
      <c r="AD29" s="179">
        <v>224.85</v>
      </c>
      <c r="AE29" s="45">
        <v>205.878011750996</v>
      </c>
      <c r="AF29" s="44"/>
      <c r="AG29" s="171">
        <f t="shared" si="0"/>
        <v>0</v>
      </c>
      <c r="AI29" s="144">
        <v>29175.599999999999</v>
      </c>
      <c r="AJ29" s="44">
        <v>10884.55</v>
      </c>
      <c r="AK29" s="45">
        <f t="shared" si="12"/>
        <v>37.307030532362653</v>
      </c>
      <c r="AL29" s="32">
        <v>79.2</v>
      </c>
      <c r="AM29" s="32">
        <v>1162.05</v>
      </c>
      <c r="AN29" s="45">
        <f t="shared" si="1"/>
        <v>14.672348484848484</v>
      </c>
      <c r="AO29" s="32">
        <v>4</v>
      </c>
      <c r="AP29" s="44">
        <v>45.6</v>
      </c>
      <c r="AQ29" s="45">
        <f t="shared" si="13"/>
        <v>11.4</v>
      </c>
      <c r="AR29" s="44">
        <v>220.48</v>
      </c>
      <c r="AS29" s="171">
        <f t="shared" si="14"/>
        <v>2.65</v>
      </c>
      <c r="AU29" s="144">
        <v>16121.64</v>
      </c>
      <c r="AV29" s="44">
        <v>9498.93</v>
      </c>
      <c r="AW29" s="45">
        <f t="shared" si="15"/>
        <v>58.920370384154474</v>
      </c>
      <c r="AX29" s="32"/>
      <c r="AY29" s="44"/>
      <c r="AZ29" s="45" t="e">
        <f t="shared" si="16"/>
        <v>#DIV/0!</v>
      </c>
      <c r="BA29" s="44">
        <v>91</v>
      </c>
      <c r="BB29" s="44">
        <v>1010.68</v>
      </c>
      <c r="BC29" s="45">
        <f t="shared" si="17"/>
        <v>11.106373626373626</v>
      </c>
      <c r="BD29" s="44">
        <v>153.55000000000001</v>
      </c>
      <c r="BE29" s="171">
        <f t="shared" si="18"/>
        <v>1.6873626373626376</v>
      </c>
      <c r="BG29" s="32">
        <v>5964.9</v>
      </c>
      <c r="BH29" s="32">
        <v>3342.09</v>
      </c>
      <c r="BI29" s="202">
        <f t="shared" si="19"/>
        <v>56.0292712367349</v>
      </c>
      <c r="BJ29" s="32">
        <v>2</v>
      </c>
      <c r="BK29" s="32">
        <v>30</v>
      </c>
      <c r="BL29" s="208">
        <f t="shared" si="20"/>
        <v>15</v>
      </c>
      <c r="BM29" s="32">
        <v>23.8</v>
      </c>
      <c r="BN29" s="44">
        <v>117.65</v>
      </c>
      <c r="BO29" s="45">
        <f t="shared" si="21"/>
        <v>4.9432773109243699</v>
      </c>
      <c r="BP29" s="44">
        <v>21.35</v>
      </c>
      <c r="BQ29" s="171">
        <f t="shared" si="22"/>
        <v>0.82751937984496127</v>
      </c>
      <c r="BS29" s="32">
        <v>3689.8</v>
      </c>
      <c r="BT29" s="44">
        <v>2708.87</v>
      </c>
      <c r="BU29" s="171">
        <f t="shared" si="23"/>
        <v>73.415090248793973</v>
      </c>
      <c r="BW29" s="32">
        <v>2850</v>
      </c>
      <c r="BX29" s="44"/>
      <c r="BY29" s="171">
        <f t="shared" si="2"/>
        <v>0</v>
      </c>
    </row>
    <row r="30" spans="1:77" ht="13.95" customHeight="1">
      <c r="A30" s="12">
        <v>25</v>
      </c>
      <c r="B30" s="144">
        <v>7814.52</v>
      </c>
      <c r="C30" s="44">
        <v>4029.6046204443901</v>
      </c>
      <c r="D30" s="45">
        <f t="shared" si="3"/>
        <v>51.565606338513305</v>
      </c>
      <c r="E30" s="32">
        <v>1</v>
      </c>
      <c r="F30" s="163">
        <v>42.080966663852202</v>
      </c>
      <c r="G30" s="45">
        <f t="shared" si="4"/>
        <v>42.080966663852202</v>
      </c>
      <c r="H30" s="44"/>
      <c r="I30" s="44"/>
      <c r="J30" s="45" t="e">
        <f t="shared" si="5"/>
        <v>#DIV/0!</v>
      </c>
      <c r="K30" s="44"/>
      <c r="L30" s="171">
        <f t="shared" si="6"/>
        <v>0</v>
      </c>
      <c r="N30" s="144">
        <v>25524.02</v>
      </c>
      <c r="O30" s="44">
        <v>20534.04</v>
      </c>
      <c r="P30" s="45">
        <f t="shared" si="7"/>
        <v>80.449866439534219</v>
      </c>
      <c r="Q30" s="32">
        <v>130</v>
      </c>
      <c r="R30" s="44">
        <v>3602</v>
      </c>
      <c r="S30" s="45">
        <f t="shared" si="8"/>
        <v>27.707692307692309</v>
      </c>
      <c r="T30" s="44"/>
      <c r="U30" s="44"/>
      <c r="V30" s="45" t="e">
        <f t="shared" si="9"/>
        <v>#DIV/0!</v>
      </c>
      <c r="W30" s="44"/>
      <c r="X30" s="171">
        <f t="shared" si="10"/>
        <v>0</v>
      </c>
      <c r="Y30" s="219"/>
      <c r="Z30" s="144">
        <v>7056.08</v>
      </c>
      <c r="AA30" s="44">
        <v>3913.95</v>
      </c>
      <c r="AB30" s="182">
        <f t="shared" si="11"/>
        <v>55.469184022856879</v>
      </c>
      <c r="AC30" s="44">
        <v>15</v>
      </c>
      <c r="AD30" s="179">
        <v>195.95</v>
      </c>
      <c r="AE30" s="45">
        <v>42.080966663852202</v>
      </c>
      <c r="AF30" s="44"/>
      <c r="AG30" s="171">
        <f t="shared" si="0"/>
        <v>0</v>
      </c>
      <c r="AI30" s="144">
        <v>18888.7</v>
      </c>
      <c r="AJ30" s="44">
        <v>6436.2</v>
      </c>
      <c r="AK30" s="45">
        <f t="shared" si="12"/>
        <v>34.074340743407433</v>
      </c>
      <c r="AL30" s="32">
        <v>81</v>
      </c>
      <c r="AM30" s="32">
        <v>1127.45</v>
      </c>
      <c r="AN30" s="45">
        <f t="shared" si="1"/>
        <v>13.919135802469137</v>
      </c>
      <c r="AO30" s="32">
        <v>4</v>
      </c>
      <c r="AP30" s="44">
        <v>41.71</v>
      </c>
      <c r="AQ30" s="45">
        <f t="shared" si="13"/>
        <v>10.4275</v>
      </c>
      <c r="AR30" s="44">
        <v>217.93</v>
      </c>
      <c r="AS30" s="171">
        <f t="shared" si="14"/>
        <v>2.5638823529411767</v>
      </c>
      <c r="AU30" s="144">
        <v>14140.28</v>
      </c>
      <c r="AV30" s="44">
        <v>9589.34</v>
      </c>
      <c r="AW30" s="45">
        <f t="shared" si="15"/>
        <v>67.815771682031752</v>
      </c>
      <c r="AX30" s="32"/>
      <c r="AY30" s="44"/>
      <c r="AZ30" s="45" t="e">
        <f t="shared" si="16"/>
        <v>#DIV/0!</v>
      </c>
      <c r="BA30" s="44">
        <v>86</v>
      </c>
      <c r="BB30" s="44">
        <v>1210.8800000000001</v>
      </c>
      <c r="BC30" s="45">
        <f t="shared" si="17"/>
        <v>14.080000000000002</v>
      </c>
      <c r="BD30" s="44">
        <v>142.66999999999999</v>
      </c>
      <c r="BE30" s="171">
        <f t="shared" si="18"/>
        <v>1.6589534883720929</v>
      </c>
      <c r="BG30" s="32">
        <v>4907.22</v>
      </c>
      <c r="BH30" s="32">
        <v>2873.59</v>
      </c>
      <c r="BI30" s="202">
        <f t="shared" si="19"/>
        <v>58.558409853236661</v>
      </c>
      <c r="BJ30" s="32">
        <v>0</v>
      </c>
      <c r="BK30" s="32">
        <v>0</v>
      </c>
      <c r="BL30" s="208" t="e">
        <f t="shared" si="20"/>
        <v>#DIV/0!</v>
      </c>
      <c r="BM30" s="32">
        <v>19.8</v>
      </c>
      <c r="BN30" s="44">
        <v>152.71</v>
      </c>
      <c r="BO30" s="45">
        <f t="shared" si="21"/>
        <v>7.7126262626262632</v>
      </c>
      <c r="BP30" s="44">
        <v>21.35</v>
      </c>
      <c r="BQ30" s="171">
        <f t="shared" si="22"/>
        <v>1.0782828282828283</v>
      </c>
      <c r="BS30" s="32">
        <v>3107.5</v>
      </c>
      <c r="BT30" s="44">
        <v>2745.4</v>
      </c>
      <c r="BU30" s="171">
        <f t="shared" si="23"/>
        <v>88.347546259050688</v>
      </c>
      <c r="BW30" s="32">
        <v>2850</v>
      </c>
      <c r="BX30" s="44"/>
      <c r="BY30" s="171">
        <f t="shared" si="2"/>
        <v>0</v>
      </c>
    </row>
    <row r="31" spans="1:77" ht="13.95" customHeight="1">
      <c r="A31" s="12">
        <v>26</v>
      </c>
      <c r="B31" s="144">
        <v>7503.96</v>
      </c>
      <c r="C31" s="44">
        <v>4183.38728869638</v>
      </c>
      <c r="D31" s="45">
        <f t="shared" si="3"/>
        <v>55.749061678052392</v>
      </c>
      <c r="E31" s="32">
        <v>2</v>
      </c>
      <c r="F31" s="163">
        <v>53.066176500758601</v>
      </c>
      <c r="G31" s="45">
        <f t="shared" si="4"/>
        <v>26.533088250379301</v>
      </c>
      <c r="H31" s="44"/>
      <c r="I31" s="44"/>
      <c r="J31" s="45" t="e">
        <f t="shared" si="5"/>
        <v>#DIV/0!</v>
      </c>
      <c r="K31" s="44"/>
      <c r="L31" s="171">
        <f t="shared" si="6"/>
        <v>0</v>
      </c>
      <c r="N31" s="144">
        <v>24045.68</v>
      </c>
      <c r="O31" s="44">
        <v>26073.38</v>
      </c>
      <c r="P31" s="45">
        <f t="shared" si="7"/>
        <v>108.43269976145405</v>
      </c>
      <c r="Q31" s="32">
        <v>130</v>
      </c>
      <c r="R31" s="44">
        <v>3327.39</v>
      </c>
      <c r="S31" s="45">
        <f t="shared" si="8"/>
        <v>25.595307692307692</v>
      </c>
      <c r="T31" s="44"/>
      <c r="U31" s="44"/>
      <c r="V31" s="45" t="e">
        <f t="shared" si="9"/>
        <v>#DIV/0!</v>
      </c>
      <c r="W31" s="44"/>
      <c r="X31" s="171">
        <f t="shared" si="10"/>
        <v>0</v>
      </c>
      <c r="Y31" s="219"/>
      <c r="Z31" s="144">
        <v>7289</v>
      </c>
      <c r="AA31" s="44">
        <v>3970.09</v>
      </c>
      <c r="AB31" s="182">
        <f t="shared" si="11"/>
        <v>54.466867883111533</v>
      </c>
      <c r="AC31" s="44">
        <v>16</v>
      </c>
      <c r="AD31" s="179">
        <v>182.91</v>
      </c>
      <c r="AE31" s="45">
        <v>53.066176500758601</v>
      </c>
      <c r="AF31" s="44"/>
      <c r="AG31" s="171">
        <f t="shared" si="0"/>
        <v>0</v>
      </c>
      <c r="AI31" s="144">
        <v>18845.78</v>
      </c>
      <c r="AJ31" s="44">
        <v>14235.76</v>
      </c>
      <c r="AK31" s="45">
        <f t="shared" si="12"/>
        <v>75.538184145203871</v>
      </c>
      <c r="AL31" s="32">
        <v>81</v>
      </c>
      <c r="AM31" s="32">
        <v>1182.8399999999999</v>
      </c>
      <c r="AN31" s="45">
        <f t="shared" si="1"/>
        <v>14.602962962962962</v>
      </c>
      <c r="AO31" s="32">
        <v>4</v>
      </c>
      <c r="AP31" s="44">
        <v>44.57</v>
      </c>
      <c r="AQ31" s="45">
        <f t="shared" si="13"/>
        <v>11.1425</v>
      </c>
      <c r="AR31" s="44">
        <v>240.93</v>
      </c>
      <c r="AS31" s="171">
        <f t="shared" si="14"/>
        <v>2.8344705882352943</v>
      </c>
      <c r="AU31" s="144">
        <v>12479.94</v>
      </c>
      <c r="AV31" s="44">
        <v>7143.96</v>
      </c>
      <c r="AW31" s="45">
        <f t="shared" si="15"/>
        <v>57.243544440117503</v>
      </c>
      <c r="AX31" s="32"/>
      <c r="AY31" s="44"/>
      <c r="AZ31" s="45" t="e">
        <f t="shared" si="16"/>
        <v>#DIV/0!</v>
      </c>
      <c r="BA31" s="44">
        <v>87</v>
      </c>
      <c r="BB31" s="44">
        <v>976.87</v>
      </c>
      <c r="BC31" s="45">
        <f t="shared" si="17"/>
        <v>11.228390804597701</v>
      </c>
      <c r="BD31" s="44">
        <v>149.62</v>
      </c>
      <c r="BE31" s="171">
        <f t="shared" si="18"/>
        <v>1.7197701149425288</v>
      </c>
      <c r="BG31" s="32">
        <v>4477.0200000000004</v>
      </c>
      <c r="BH31" s="32">
        <v>2479.2800000000002</v>
      </c>
      <c r="BI31" s="202">
        <f t="shared" si="19"/>
        <v>55.377907626054835</v>
      </c>
      <c r="BJ31" s="206">
        <v>1</v>
      </c>
      <c r="BK31" s="206">
        <v>15</v>
      </c>
      <c r="BL31" s="208">
        <f t="shared" si="20"/>
        <v>15</v>
      </c>
      <c r="BM31" s="32">
        <v>22.8</v>
      </c>
      <c r="BN31" s="44">
        <v>126.75</v>
      </c>
      <c r="BO31" s="45">
        <f t="shared" si="21"/>
        <v>5.5592105263157894</v>
      </c>
      <c r="BP31" s="44">
        <v>22.83</v>
      </c>
      <c r="BQ31" s="171">
        <f t="shared" si="22"/>
        <v>0.95924369747899152</v>
      </c>
      <c r="BS31" s="32">
        <v>3107.5</v>
      </c>
      <c r="BT31" s="44">
        <v>2791.35</v>
      </c>
      <c r="BU31" s="171">
        <f t="shared" si="23"/>
        <v>89.826226870474656</v>
      </c>
      <c r="BW31" s="32">
        <v>2850</v>
      </c>
      <c r="BX31" s="44">
        <v>9260</v>
      </c>
      <c r="BY31" s="171">
        <f t="shared" si="2"/>
        <v>3.2491228070175437</v>
      </c>
    </row>
    <row r="32" spans="1:77" ht="13.95" customHeight="1">
      <c r="A32" s="12">
        <v>27</v>
      </c>
      <c r="B32" s="144">
        <v>9056.76</v>
      </c>
      <c r="C32" s="44">
        <v>4729.91255383301</v>
      </c>
      <c r="D32" s="45">
        <f t="shared" si="3"/>
        <v>52.225216896914681</v>
      </c>
      <c r="E32" s="32">
        <v>12</v>
      </c>
      <c r="F32" s="163">
        <v>115.039607130447</v>
      </c>
      <c r="G32" s="45">
        <f t="shared" si="4"/>
        <v>9.5866339275372496</v>
      </c>
      <c r="H32" s="44"/>
      <c r="I32" s="44"/>
      <c r="J32" s="45" t="e">
        <f t="shared" si="5"/>
        <v>#DIV/0!</v>
      </c>
      <c r="K32" s="44"/>
      <c r="L32" s="171">
        <f t="shared" si="6"/>
        <v>0</v>
      </c>
      <c r="N32" s="144">
        <v>59505.5</v>
      </c>
      <c r="O32" s="44">
        <v>27512.97</v>
      </c>
      <c r="P32" s="45">
        <f t="shared" si="7"/>
        <v>46.236011797228834</v>
      </c>
      <c r="Q32" s="32">
        <v>130</v>
      </c>
      <c r="R32" s="44">
        <v>3577.87</v>
      </c>
      <c r="S32" s="45">
        <f t="shared" si="8"/>
        <v>27.522076923076924</v>
      </c>
      <c r="T32" s="44"/>
      <c r="U32" s="44"/>
      <c r="V32" s="45" t="e">
        <f t="shared" si="9"/>
        <v>#DIV/0!</v>
      </c>
      <c r="W32" s="44"/>
      <c r="X32" s="171">
        <f t="shared" si="10"/>
        <v>0</v>
      </c>
      <c r="Y32" s="219"/>
      <c r="Z32" s="144">
        <v>10883.98</v>
      </c>
      <c r="AA32" s="44">
        <v>5209.1000000000004</v>
      </c>
      <c r="AB32" s="182">
        <f t="shared" si="11"/>
        <v>47.860249651322405</v>
      </c>
      <c r="AC32" s="44">
        <v>19.2</v>
      </c>
      <c r="AD32" s="179">
        <v>213.89</v>
      </c>
      <c r="AE32" s="45">
        <v>115.039607130447</v>
      </c>
      <c r="AF32" s="44"/>
      <c r="AG32" s="171">
        <f t="shared" si="0"/>
        <v>0</v>
      </c>
      <c r="AI32" s="144">
        <v>28515.599999999999</v>
      </c>
      <c r="AJ32" s="44">
        <v>13155.52</v>
      </c>
      <c r="AK32" s="45">
        <f t="shared" si="12"/>
        <v>46.134466748025652</v>
      </c>
      <c r="AL32" s="32">
        <v>82</v>
      </c>
      <c r="AM32" s="32">
        <v>1275.08</v>
      </c>
      <c r="AN32" s="45">
        <f t="shared" si="1"/>
        <v>15.549756097560975</v>
      </c>
      <c r="AO32" s="32">
        <v>4</v>
      </c>
      <c r="AP32" s="44">
        <v>44.34</v>
      </c>
      <c r="AQ32" s="45">
        <f t="shared" si="13"/>
        <v>11.085000000000001</v>
      </c>
      <c r="AR32" s="44">
        <v>192.16</v>
      </c>
      <c r="AS32" s="171">
        <f t="shared" si="14"/>
        <v>2.2344186046511627</v>
      </c>
      <c r="AU32" s="144">
        <v>20092.36</v>
      </c>
      <c r="AV32" s="44">
        <v>11106.76</v>
      </c>
      <c r="AW32" s="45">
        <f t="shared" si="15"/>
        <v>55.278523777196909</v>
      </c>
      <c r="AX32" s="32"/>
      <c r="AY32" s="44"/>
      <c r="AZ32" s="45" t="e">
        <f t="shared" si="16"/>
        <v>#DIV/0!</v>
      </c>
      <c r="BA32" s="44">
        <v>93</v>
      </c>
      <c r="BB32" s="44">
        <v>1482.82</v>
      </c>
      <c r="BC32" s="45">
        <f t="shared" si="17"/>
        <v>15.944301075268816</v>
      </c>
      <c r="BD32" s="44">
        <v>109.93</v>
      </c>
      <c r="BE32" s="171">
        <f t="shared" si="18"/>
        <v>1.1820430107526883</v>
      </c>
      <c r="BG32" s="32">
        <v>6065.46</v>
      </c>
      <c r="BH32" s="32">
        <v>3144.29</v>
      </c>
      <c r="BI32" s="202">
        <f t="shared" si="19"/>
        <v>51.839266931114871</v>
      </c>
      <c r="BJ32" s="32">
        <v>2</v>
      </c>
      <c r="BK32" s="32">
        <v>30</v>
      </c>
      <c r="BL32" s="208">
        <f t="shared" si="20"/>
        <v>15</v>
      </c>
      <c r="BM32" s="32">
        <v>24.8</v>
      </c>
      <c r="BN32" s="44">
        <v>165.03</v>
      </c>
      <c r="BO32" s="45">
        <f t="shared" si="21"/>
        <v>6.6544354838709676</v>
      </c>
      <c r="BP32" s="44">
        <v>19.98</v>
      </c>
      <c r="BQ32" s="171">
        <f t="shared" si="22"/>
        <v>0.7455223880597015</v>
      </c>
      <c r="BS32" s="32">
        <v>4854.3999999999996</v>
      </c>
      <c r="BT32" s="44">
        <v>3166.6</v>
      </c>
      <c r="BU32" s="171">
        <f t="shared" si="23"/>
        <v>65.231542518127881</v>
      </c>
      <c r="BW32" s="32">
        <v>2850</v>
      </c>
      <c r="BX32" s="44"/>
      <c r="BY32" s="171">
        <f t="shared" si="2"/>
        <v>0</v>
      </c>
    </row>
    <row r="33" spans="1:77" ht="13.95" customHeight="1">
      <c r="A33" s="12">
        <v>28</v>
      </c>
      <c r="B33" s="144">
        <v>9056.76</v>
      </c>
      <c r="C33" s="44">
        <v>4734.6156727532198</v>
      </c>
      <c r="D33" s="45">
        <f t="shared" si="3"/>
        <v>52.277146272543597</v>
      </c>
      <c r="E33" s="32">
        <v>12</v>
      </c>
      <c r="F33" s="179">
        <v>121.424375583489</v>
      </c>
      <c r="G33" s="45">
        <f t="shared" si="4"/>
        <v>10.11869796529075</v>
      </c>
      <c r="H33" s="44"/>
      <c r="I33" s="44"/>
      <c r="J33" s="45" t="e">
        <f t="shared" si="5"/>
        <v>#DIV/0!</v>
      </c>
      <c r="K33" s="44"/>
      <c r="L33" s="171">
        <f t="shared" si="6"/>
        <v>0</v>
      </c>
      <c r="N33" s="144">
        <v>47200.7</v>
      </c>
      <c r="O33" s="44">
        <v>29009.15</v>
      </c>
      <c r="P33" s="45">
        <f t="shared" si="7"/>
        <v>61.459152088846146</v>
      </c>
      <c r="Q33" s="32">
        <v>138</v>
      </c>
      <c r="R33" s="44">
        <v>3491.33</v>
      </c>
      <c r="S33" s="45">
        <f t="shared" si="8"/>
        <v>25.299492753623188</v>
      </c>
      <c r="T33" s="44"/>
      <c r="U33" s="44"/>
      <c r="V33" s="45" t="e">
        <f t="shared" si="9"/>
        <v>#DIV/0!</v>
      </c>
      <c r="W33" s="44"/>
      <c r="X33" s="171">
        <f t="shared" si="10"/>
        <v>0</v>
      </c>
      <c r="Y33" s="219"/>
      <c r="Z33" s="144">
        <v>9056.76</v>
      </c>
      <c r="AA33" s="44">
        <v>4734.6156727532198</v>
      </c>
      <c r="AB33" s="182">
        <f t="shared" si="11"/>
        <v>52.277146272543597</v>
      </c>
      <c r="AC33" s="44">
        <v>19.399999999999999</v>
      </c>
      <c r="AD33" s="179">
        <v>205.43</v>
      </c>
      <c r="AE33" s="45">
        <v>121.424375583489</v>
      </c>
      <c r="AF33" s="44"/>
      <c r="AG33" s="171">
        <f t="shared" si="0"/>
        <v>0</v>
      </c>
      <c r="AI33" s="144">
        <v>28785.599999999999</v>
      </c>
      <c r="AJ33" s="44">
        <v>9338.8700000000008</v>
      </c>
      <c r="AK33" s="45">
        <f t="shared" si="12"/>
        <v>32.442853371130013</v>
      </c>
      <c r="AL33" s="32">
        <v>78.400000000000006</v>
      </c>
      <c r="AM33" s="32">
        <v>1455.2</v>
      </c>
      <c r="AN33" s="45">
        <f t="shared" si="1"/>
        <v>18.561224489795919</v>
      </c>
      <c r="AO33" s="32">
        <v>4.8</v>
      </c>
      <c r="AP33" s="44">
        <v>59.59</v>
      </c>
      <c r="AQ33" s="45">
        <f t="shared" si="13"/>
        <v>12.414583333333335</v>
      </c>
      <c r="AR33" s="44">
        <v>229.43</v>
      </c>
      <c r="AS33" s="171">
        <f t="shared" si="14"/>
        <v>2.7575721153846153</v>
      </c>
      <c r="AU33" s="144">
        <v>22012.04</v>
      </c>
      <c r="AV33" s="44">
        <v>11791.79</v>
      </c>
      <c r="AW33" s="45">
        <f t="shared" si="15"/>
        <v>53.569728203292378</v>
      </c>
      <c r="AX33" s="32"/>
      <c r="AY33" s="44"/>
      <c r="AZ33" s="45" t="e">
        <f t="shared" si="16"/>
        <v>#DIV/0!</v>
      </c>
      <c r="BA33" s="44">
        <v>88</v>
      </c>
      <c r="BB33" s="44">
        <v>1497.49</v>
      </c>
      <c r="BC33" s="45">
        <f t="shared" si="17"/>
        <v>17.016931818181817</v>
      </c>
      <c r="BD33" s="44">
        <v>154.96</v>
      </c>
      <c r="BE33" s="171">
        <f t="shared" si="18"/>
        <v>1.760909090909091</v>
      </c>
      <c r="BG33" s="32">
        <v>7045.5</v>
      </c>
      <c r="BH33" s="32">
        <v>3769.02</v>
      </c>
      <c r="BI33" s="202">
        <f t="shared" si="19"/>
        <v>53.495422610176711</v>
      </c>
      <c r="BJ33" s="32">
        <v>2</v>
      </c>
      <c r="BK33" s="32">
        <v>30</v>
      </c>
      <c r="BL33" s="208">
        <f t="shared" si="20"/>
        <v>15</v>
      </c>
      <c r="BM33" s="32">
        <v>24.8</v>
      </c>
      <c r="BN33" s="44">
        <v>136</v>
      </c>
      <c r="BO33" s="45">
        <f t="shared" si="21"/>
        <v>5.4838709677419351</v>
      </c>
      <c r="BP33" s="44">
        <v>19.98</v>
      </c>
      <c r="BQ33" s="171">
        <f t="shared" si="22"/>
        <v>0.7455223880597015</v>
      </c>
      <c r="BS33" s="32">
        <v>4854.3999999999996</v>
      </c>
      <c r="BT33" s="44">
        <v>2501.7800000000002</v>
      </c>
      <c r="BU33" s="171">
        <f t="shared" si="23"/>
        <v>51.536338167435737</v>
      </c>
      <c r="BW33" s="32">
        <v>2850</v>
      </c>
      <c r="BX33" s="44"/>
      <c r="BY33" s="171">
        <f t="shared" si="2"/>
        <v>0</v>
      </c>
    </row>
    <row r="34" spans="1:77" ht="13.95" customHeight="1">
      <c r="A34" s="12">
        <v>29</v>
      </c>
      <c r="B34" s="144">
        <v>9176.4</v>
      </c>
      <c r="C34" s="44">
        <v>4883.4657700564403</v>
      </c>
      <c r="D34" s="45">
        <f t="shared" si="3"/>
        <v>53.217664553162905</v>
      </c>
      <c r="E34" s="32">
        <v>12</v>
      </c>
      <c r="F34" s="179">
        <v>122.047030260204</v>
      </c>
      <c r="G34" s="45">
        <f t="shared" si="4"/>
        <v>10.170585855017</v>
      </c>
      <c r="H34" s="44"/>
      <c r="I34" s="44"/>
      <c r="J34" s="45" t="e">
        <f t="shared" si="5"/>
        <v>#DIV/0!</v>
      </c>
      <c r="K34" s="44"/>
      <c r="L34" s="171">
        <f t="shared" si="6"/>
        <v>0</v>
      </c>
      <c r="N34" s="144">
        <v>49427.4</v>
      </c>
      <c r="O34" s="44">
        <v>29944.63</v>
      </c>
      <c r="P34" s="45">
        <f t="shared" si="7"/>
        <v>60.58305717071908</v>
      </c>
      <c r="Q34" s="32">
        <v>138</v>
      </c>
      <c r="R34" s="44">
        <v>3650.51</v>
      </c>
      <c r="S34" s="45">
        <f t="shared" si="8"/>
        <v>26.452971014492753</v>
      </c>
      <c r="T34" s="44"/>
      <c r="U34" s="44"/>
      <c r="V34" s="45" t="e">
        <f t="shared" si="9"/>
        <v>#DIV/0!</v>
      </c>
      <c r="W34" s="44"/>
      <c r="X34" s="171">
        <f t="shared" si="10"/>
        <v>0</v>
      </c>
      <c r="Y34" s="219"/>
      <c r="Z34" s="144">
        <v>10572.18</v>
      </c>
      <c r="AA34" s="44">
        <v>5617.99</v>
      </c>
      <c r="AB34" s="182">
        <f t="shared" si="11"/>
        <v>53.139371444678382</v>
      </c>
      <c r="AC34" s="44">
        <v>17.600000000000001</v>
      </c>
      <c r="AD34" s="179">
        <v>224.25</v>
      </c>
      <c r="AE34" s="45">
        <f t="shared" ref="AE34:AE37" si="24">+AD34/AC34</f>
        <v>12.741477272727272</v>
      </c>
      <c r="AF34" s="44"/>
      <c r="AG34" s="171">
        <f t="shared" si="0"/>
        <v>0</v>
      </c>
      <c r="AI34" s="144">
        <v>28449.599999999999</v>
      </c>
      <c r="AJ34" s="44">
        <v>13614.83</v>
      </c>
      <c r="AK34" s="45">
        <f t="shared" si="12"/>
        <v>47.855962825487879</v>
      </c>
      <c r="AL34" s="32">
        <v>78.400000000000006</v>
      </c>
      <c r="AM34" s="32">
        <v>937.49</v>
      </c>
      <c r="AN34" s="45">
        <f t="shared" si="1"/>
        <v>11.957780612244898</v>
      </c>
      <c r="AO34" s="32">
        <v>4.8</v>
      </c>
      <c r="AP34" s="44">
        <v>40.81</v>
      </c>
      <c r="AQ34" s="45">
        <f t="shared" si="13"/>
        <v>8.502083333333335</v>
      </c>
      <c r="AR34" s="44">
        <v>222.05</v>
      </c>
      <c r="AS34" s="171">
        <f t="shared" si="14"/>
        <v>2.6688701923076925</v>
      </c>
      <c r="AU34" s="144">
        <v>19949.34</v>
      </c>
      <c r="AV34" s="44">
        <v>11502.13</v>
      </c>
      <c r="AW34" s="45">
        <f t="shared" si="15"/>
        <v>57.65669440693275</v>
      </c>
      <c r="AX34" s="32"/>
      <c r="AY34" s="44"/>
      <c r="AZ34" s="45" t="e">
        <f t="shared" si="16"/>
        <v>#DIV/0!</v>
      </c>
      <c r="BA34" s="44">
        <v>88</v>
      </c>
      <c r="BB34" s="44">
        <v>1111.17</v>
      </c>
      <c r="BC34" s="45">
        <f t="shared" si="17"/>
        <v>12.626931818181818</v>
      </c>
      <c r="BD34" s="44">
        <v>154.96</v>
      </c>
      <c r="BE34" s="171">
        <f t="shared" si="18"/>
        <v>1.760909090909091</v>
      </c>
      <c r="BG34" s="32">
        <v>6110.64</v>
      </c>
      <c r="BH34" s="32">
        <v>3456.46</v>
      </c>
      <c r="BI34" s="202">
        <f t="shared" si="19"/>
        <v>56.564615163059841</v>
      </c>
      <c r="BJ34" s="32">
        <v>2</v>
      </c>
      <c r="BK34" s="32">
        <v>30</v>
      </c>
      <c r="BL34" s="208">
        <f t="shared" si="20"/>
        <v>15</v>
      </c>
      <c r="BM34" s="32">
        <v>24.8</v>
      </c>
      <c r="BN34" s="44">
        <v>144.47999999999999</v>
      </c>
      <c r="BO34" s="45">
        <f t="shared" si="21"/>
        <v>5.8258064516129027</v>
      </c>
      <c r="BP34" s="44">
        <v>22.8</v>
      </c>
      <c r="BQ34" s="171">
        <f t="shared" si="22"/>
        <v>0.85074626865671643</v>
      </c>
      <c r="BS34" s="32">
        <v>4854.3999999999996</v>
      </c>
      <c r="BT34" s="44">
        <v>3414.87</v>
      </c>
      <c r="BU34" s="171">
        <f t="shared" si="23"/>
        <v>70.34587178642056</v>
      </c>
      <c r="BW34" s="32">
        <v>2850</v>
      </c>
      <c r="BX34" s="44"/>
      <c r="BY34" s="171">
        <f t="shared" si="2"/>
        <v>0</v>
      </c>
    </row>
    <row r="35" spans="1:77" ht="13.95" customHeight="1">
      <c r="A35" s="19">
        <v>30</v>
      </c>
      <c r="B35" s="144">
        <v>9056.76</v>
      </c>
      <c r="C35" s="44">
        <v>5134.3644333940001</v>
      </c>
      <c r="D35" s="45">
        <f t="shared" si="3"/>
        <v>56.690962699618851</v>
      </c>
      <c r="E35" s="32">
        <v>12</v>
      </c>
      <c r="F35" s="179">
        <v>282.64449404241498</v>
      </c>
      <c r="G35" s="45">
        <f t="shared" ref="G35:G37" si="25">+F35/E35</f>
        <v>23.553707836867915</v>
      </c>
      <c r="H35" s="44"/>
      <c r="I35" s="44"/>
      <c r="J35" s="45" t="e">
        <f t="shared" si="5"/>
        <v>#DIV/0!</v>
      </c>
      <c r="K35" s="44"/>
      <c r="L35" s="171">
        <f t="shared" si="6"/>
        <v>0</v>
      </c>
      <c r="N35" s="144"/>
      <c r="O35" s="44"/>
      <c r="P35" s="45" t="e">
        <f t="shared" si="7"/>
        <v>#DIV/0!</v>
      </c>
      <c r="Q35" s="32">
        <v>138</v>
      </c>
      <c r="R35" s="44">
        <v>2334.37</v>
      </c>
      <c r="S35" s="45">
        <f t="shared" si="8"/>
        <v>16.915724637681159</v>
      </c>
      <c r="T35" s="44"/>
      <c r="U35" s="44"/>
      <c r="V35" s="45" t="e">
        <f t="shared" si="9"/>
        <v>#DIV/0!</v>
      </c>
      <c r="W35" s="44"/>
      <c r="X35" s="171">
        <f t="shared" si="10"/>
        <v>0</v>
      </c>
      <c r="Y35" s="219"/>
      <c r="Z35" s="144">
        <v>10572.18</v>
      </c>
      <c r="AA35" s="44">
        <v>5997.83</v>
      </c>
      <c r="AB35" s="182">
        <f t="shared" si="11"/>
        <v>56.732197143824635</v>
      </c>
      <c r="AC35" s="44">
        <v>16.8</v>
      </c>
      <c r="AD35" s="179">
        <v>223.19</v>
      </c>
      <c r="AE35" s="45">
        <f t="shared" si="24"/>
        <v>13.285119047619046</v>
      </c>
      <c r="AF35" s="44"/>
      <c r="AG35" s="171">
        <f t="shared" si="0"/>
        <v>0</v>
      </c>
      <c r="AI35" s="144">
        <v>28743.599999999999</v>
      </c>
      <c r="AJ35" s="44">
        <v>12856.83</v>
      </c>
      <c r="AK35" s="45">
        <f t="shared" si="12"/>
        <v>44.729365841439488</v>
      </c>
      <c r="AL35" s="32">
        <v>78.400000000000006</v>
      </c>
      <c r="AM35" s="32">
        <v>1002.2</v>
      </c>
      <c r="AN35" s="45">
        <f t="shared" si="1"/>
        <v>12.783163265306122</v>
      </c>
      <c r="AO35" s="32">
        <v>4.8</v>
      </c>
      <c r="AP35" s="44">
        <v>44.55</v>
      </c>
      <c r="AQ35" s="45">
        <f t="shared" si="13"/>
        <v>9.28125</v>
      </c>
      <c r="AR35" s="44">
        <v>125.21</v>
      </c>
      <c r="AS35" s="171">
        <f t="shared" si="14"/>
        <v>1.5049278846153844</v>
      </c>
      <c r="AU35" s="144">
        <v>21090</v>
      </c>
      <c r="AV35" s="44">
        <v>11917.42</v>
      </c>
      <c r="AW35" s="45">
        <f t="shared" si="15"/>
        <v>56.507444286391653</v>
      </c>
      <c r="AX35" s="32"/>
      <c r="AY35" s="44"/>
      <c r="AZ35" s="45" t="e">
        <f t="shared" si="16"/>
        <v>#DIV/0!</v>
      </c>
      <c r="BA35" s="44">
        <v>88</v>
      </c>
      <c r="BB35" s="44">
        <v>1539.04</v>
      </c>
      <c r="BC35" s="45">
        <f t="shared" si="17"/>
        <v>17.489090909090908</v>
      </c>
      <c r="BD35" s="44">
        <v>154.96</v>
      </c>
      <c r="BE35" s="171">
        <f t="shared" si="18"/>
        <v>1.760909090909091</v>
      </c>
      <c r="BG35" s="32">
        <v>6146.28</v>
      </c>
      <c r="BH35" s="32">
        <v>3184.58</v>
      </c>
      <c r="BI35" s="202">
        <f t="shared" si="19"/>
        <v>51.813129242403534</v>
      </c>
      <c r="BJ35" s="32">
        <v>2</v>
      </c>
      <c r="BK35" s="32">
        <v>30</v>
      </c>
      <c r="BL35" s="208">
        <f t="shared" si="20"/>
        <v>15</v>
      </c>
      <c r="BM35" s="32">
        <v>24.8</v>
      </c>
      <c r="BN35" s="44">
        <v>171.33</v>
      </c>
      <c r="BO35" s="45">
        <f t="shared" si="21"/>
        <v>6.9084677419354845</v>
      </c>
      <c r="BP35" s="44">
        <v>22.8</v>
      </c>
      <c r="BQ35" s="171">
        <f t="shared" si="22"/>
        <v>0.85074626865671643</v>
      </c>
      <c r="BS35" s="32"/>
      <c r="BT35" s="44"/>
      <c r="BU35" s="171" t="e">
        <f t="shared" si="23"/>
        <v>#DIV/0!</v>
      </c>
      <c r="BW35" s="32">
        <v>2850</v>
      </c>
      <c r="BX35" s="44"/>
      <c r="BY35" s="171">
        <f t="shared" si="2"/>
        <v>0</v>
      </c>
    </row>
    <row r="36" spans="1:77" ht="13.95" customHeight="1">
      <c r="A36" s="12">
        <v>31</v>
      </c>
      <c r="B36" s="144">
        <v>9056.76</v>
      </c>
      <c r="C36" s="44">
        <v>6413.1916259072796</v>
      </c>
      <c r="D36" s="45">
        <f t="shared" si="3"/>
        <v>70.811102711204441</v>
      </c>
      <c r="E36" s="32">
        <v>12</v>
      </c>
      <c r="F36" s="179">
        <v>281.70482213438697</v>
      </c>
      <c r="G36" s="45">
        <f t="shared" si="25"/>
        <v>23.475401844532247</v>
      </c>
      <c r="H36" s="44"/>
      <c r="I36" s="44"/>
      <c r="J36" s="45" t="e">
        <f t="shared" si="5"/>
        <v>#DIV/0!</v>
      </c>
      <c r="K36" s="44"/>
      <c r="L36" s="171">
        <f t="shared" si="6"/>
        <v>0</v>
      </c>
      <c r="N36" s="144"/>
      <c r="O36" s="44"/>
      <c r="P36" s="45" t="e">
        <f t="shared" si="7"/>
        <v>#DIV/0!</v>
      </c>
      <c r="Q36" s="32"/>
      <c r="R36" s="44"/>
      <c r="S36" s="45" t="e">
        <f t="shared" si="8"/>
        <v>#DIV/0!</v>
      </c>
      <c r="T36" s="44"/>
      <c r="U36" s="44"/>
      <c r="V36" s="45" t="e">
        <f t="shared" si="9"/>
        <v>#DIV/0!</v>
      </c>
      <c r="W36" s="44"/>
      <c r="X36" s="171" t="e">
        <f t="shared" si="10"/>
        <v>#DIV/0!</v>
      </c>
      <c r="Y36" s="219"/>
      <c r="Z36" s="144">
        <v>7422.84</v>
      </c>
      <c r="AA36" s="44">
        <v>4896.6099999999997</v>
      </c>
      <c r="AB36" s="182">
        <f t="shared" si="11"/>
        <v>65.966799769360506</v>
      </c>
      <c r="AC36" s="44">
        <v>16.600000000000001</v>
      </c>
      <c r="AD36" s="179">
        <v>190.92</v>
      </c>
      <c r="AE36" s="45">
        <f t="shared" si="24"/>
        <v>11.501204819277106</v>
      </c>
      <c r="AF36" s="44"/>
      <c r="AG36" s="171">
        <f t="shared" si="0"/>
        <v>0</v>
      </c>
      <c r="AI36" s="184">
        <v>28883.599999999999</v>
      </c>
      <c r="AJ36" s="185">
        <v>10571.38</v>
      </c>
      <c r="AK36" s="45">
        <f t="shared" si="12"/>
        <v>36.599939065767423</v>
      </c>
      <c r="AL36" s="32">
        <v>78.400000000000006</v>
      </c>
      <c r="AM36" s="32">
        <v>1292.8900000000001</v>
      </c>
      <c r="AN36" s="45">
        <f t="shared" si="1"/>
        <v>16.490943877551022</v>
      </c>
      <c r="AO36" s="32">
        <v>4.8</v>
      </c>
      <c r="AP36" s="44">
        <v>43.58</v>
      </c>
      <c r="AQ36" s="45">
        <f t="shared" si="13"/>
        <v>9.0791666666666675</v>
      </c>
      <c r="AR36" s="44">
        <v>216</v>
      </c>
      <c r="AS36" s="171">
        <f t="shared" ref="AS36" si="26">+AR36/AL36</f>
        <v>2.7551020408163263</v>
      </c>
      <c r="AU36" s="144">
        <v>16107.8</v>
      </c>
      <c r="AV36" s="44">
        <v>13379.63</v>
      </c>
      <c r="AW36" s="45">
        <f t="shared" si="15"/>
        <v>83.06305019928233</v>
      </c>
      <c r="AX36" s="32"/>
      <c r="AY36" s="44"/>
      <c r="AZ36" s="45" t="e">
        <f t="shared" si="16"/>
        <v>#DIV/0!</v>
      </c>
      <c r="BA36" s="44">
        <v>88</v>
      </c>
      <c r="BB36" s="44">
        <v>1655.66</v>
      </c>
      <c r="BC36" s="45">
        <f t="shared" si="17"/>
        <v>18.814318181818184</v>
      </c>
      <c r="BD36" s="44">
        <v>149.21</v>
      </c>
      <c r="BE36" s="171">
        <f t="shared" si="18"/>
        <v>1.6955681818181818</v>
      </c>
      <c r="BG36" s="32">
        <v>5683.62</v>
      </c>
      <c r="BH36" s="32">
        <v>2784.95</v>
      </c>
      <c r="BI36" s="202">
        <f t="shared" si="19"/>
        <v>48.999581252793114</v>
      </c>
      <c r="BJ36" s="32">
        <v>2</v>
      </c>
      <c r="BK36" s="32">
        <v>30</v>
      </c>
      <c r="BL36" s="208">
        <f t="shared" si="20"/>
        <v>15</v>
      </c>
      <c r="BM36" s="32">
        <v>24.8</v>
      </c>
      <c r="BN36" s="44">
        <v>210.02</v>
      </c>
      <c r="BO36" s="45">
        <f t="shared" si="21"/>
        <v>8.4685483870967744</v>
      </c>
      <c r="BP36" s="44">
        <v>21.43</v>
      </c>
      <c r="BQ36" s="171">
        <f t="shared" ref="BQ36" si="27">+BP36/(+BM36+BG36)</f>
        <v>3.7541035873323966E-3</v>
      </c>
      <c r="BS36" s="32"/>
      <c r="BT36" s="44"/>
      <c r="BU36" s="171" t="e">
        <f t="shared" si="23"/>
        <v>#DIV/0!</v>
      </c>
      <c r="BW36" s="32">
        <v>2850</v>
      </c>
      <c r="BX36" s="44"/>
      <c r="BY36" s="171">
        <f t="shared" si="2"/>
        <v>0</v>
      </c>
    </row>
    <row r="37" spans="1:77" ht="13.95" customHeight="1">
      <c r="B37" s="20">
        <f>SUM(B6:B36)</f>
        <v>248367.84000000003</v>
      </c>
      <c r="C37" s="21">
        <f>SUM(C6:C36)</f>
        <v>128978.46467874684</v>
      </c>
      <c r="D37" s="168">
        <f t="shared" si="3"/>
        <v>51.930420894567838</v>
      </c>
      <c r="E37" s="34">
        <f>SUM(E6:E36)</f>
        <v>282.2</v>
      </c>
      <c r="F37" s="56">
        <f>SUM(F6:F36)</f>
        <v>3734.5401668413892</v>
      </c>
      <c r="G37" s="57">
        <f t="shared" si="25"/>
        <v>13.233664659253684</v>
      </c>
      <c r="H37" s="34">
        <f>SUM(H6:H36)</f>
        <v>0</v>
      </c>
      <c r="I37" s="56">
        <f>SUM(I6:I36)</f>
        <v>0</v>
      </c>
      <c r="J37" s="57" t="e">
        <f t="shared" si="5"/>
        <v>#DIV/0!</v>
      </c>
      <c r="K37" s="56">
        <f>SUM(K6:K36)</f>
        <v>0</v>
      </c>
      <c r="L37" s="35">
        <f t="shared" si="6"/>
        <v>0</v>
      </c>
      <c r="N37" s="20">
        <f>SUM(N6:N36)</f>
        <v>1116752.96</v>
      </c>
      <c r="O37" s="21">
        <f>SUM(O6:O36)</f>
        <v>634825.01</v>
      </c>
      <c r="P37" s="168">
        <f t="shared" si="7"/>
        <v>56.845608002686653</v>
      </c>
      <c r="Q37" s="34">
        <f>SUM(Q6:Q36)</f>
        <v>1988</v>
      </c>
      <c r="R37" s="56">
        <f>SUM(R6:R36)</f>
        <v>51011.130000000012</v>
      </c>
      <c r="S37" s="57">
        <f t="shared" si="8"/>
        <v>25.659522132796788</v>
      </c>
      <c r="T37" s="34">
        <f>SUM(T6:T36)</f>
        <v>1995</v>
      </c>
      <c r="U37" s="56">
        <f>SUM(U6:U36)</f>
        <v>21264.95</v>
      </c>
      <c r="V37" s="57">
        <f t="shared" si="9"/>
        <v>10.659122807017544</v>
      </c>
      <c r="W37" s="56">
        <f>SUM(W6:W36)</f>
        <v>2123.54</v>
      </c>
      <c r="X37" s="35">
        <f t="shared" si="10"/>
        <v>0.53315089128797388</v>
      </c>
      <c r="Y37" s="222"/>
      <c r="Z37" s="34">
        <f t="shared" ref="Z37:AA37" si="28">SUM(Z6:Z36)</f>
        <v>291513.96000000002</v>
      </c>
      <c r="AA37" s="56">
        <f t="shared" si="28"/>
        <v>146746.76917757766</v>
      </c>
      <c r="AB37" s="186">
        <f t="shared" si="11"/>
        <v>50.339534057846713</v>
      </c>
      <c r="AC37" s="56">
        <f t="shared" ref="AC37:AD37" si="29">SUM(AC6:AC36)</f>
        <v>466.40000000000009</v>
      </c>
      <c r="AD37" s="56">
        <f t="shared" si="29"/>
        <v>6351.1071266769386</v>
      </c>
      <c r="AE37" s="187">
        <f t="shared" si="24"/>
        <v>13.617296583784171</v>
      </c>
      <c r="AF37" s="56">
        <f>SUM(AF6:AF36)</f>
        <v>0</v>
      </c>
      <c r="AG37" s="194">
        <f>+AF37/(AC37+Z37)</f>
        <v>0</v>
      </c>
      <c r="AI37" s="188">
        <f>SUM(AI6:AI36)</f>
        <v>783487.07999999961</v>
      </c>
      <c r="AJ37" s="188">
        <f>SUM(AJ6:AJ36)</f>
        <v>350737.10000000009</v>
      </c>
      <c r="AK37" s="189">
        <f>+AJ37/AI37*100</f>
        <v>44.766162576669458</v>
      </c>
      <c r="AL37" s="34">
        <f>SUM(AL6:AL36)</f>
        <v>843.8</v>
      </c>
      <c r="AM37" s="56">
        <f>SUM(AM6:AM36)</f>
        <v>12982.539999999999</v>
      </c>
      <c r="AN37" s="189">
        <f t="shared" si="1"/>
        <v>15.385802322825313</v>
      </c>
      <c r="AO37" s="34">
        <f>SUM(AO6:AO36)</f>
        <v>1705.1999999999996</v>
      </c>
      <c r="AP37" s="56">
        <f>SUM(AP6:AP36)</f>
        <v>18136.95</v>
      </c>
      <c r="AQ37" s="193">
        <f t="shared" si="13"/>
        <v>10.636259676284309</v>
      </c>
      <c r="AR37" s="56">
        <f>SUM(AR6:AR36)</f>
        <v>5037.03</v>
      </c>
      <c r="AS37" s="194">
        <f>+AR37/(AO37+AL37)</f>
        <v>1.9760808160062773</v>
      </c>
      <c r="AU37" s="20">
        <f>SUM(AU6:AU36)</f>
        <v>496533.98</v>
      </c>
      <c r="AV37" s="21">
        <f>SUM(AV6:AV36)</f>
        <v>290206.7</v>
      </c>
      <c r="AW37" s="197">
        <f>+AV37/AU37*100</f>
        <v>58.446493430318711</v>
      </c>
      <c r="AX37" s="34">
        <f>SUM(AX6:AX36)</f>
        <v>57</v>
      </c>
      <c r="AY37" s="56">
        <f>SUM(AY6:AY36)</f>
        <v>919</v>
      </c>
      <c r="AZ37" s="57">
        <f t="shared" si="16"/>
        <v>16.12280701754386</v>
      </c>
      <c r="BA37" s="34">
        <f>SUM(BA6:BA36)</f>
        <v>2620</v>
      </c>
      <c r="BB37" s="56">
        <f>SUM(BB6:BB36)</f>
        <v>31361.99</v>
      </c>
      <c r="BC37" s="57">
        <f t="shared" si="17"/>
        <v>11.970225190839695</v>
      </c>
      <c r="BD37" s="56">
        <f>SUM(BD6:BD36)</f>
        <v>4406.2299999999996</v>
      </c>
      <c r="BE37" s="35">
        <f t="shared" si="18"/>
        <v>1.645958162121778</v>
      </c>
      <c r="BG37" s="34">
        <f>SUM(BG6:BG36)</f>
        <v>186580.74000000002</v>
      </c>
      <c r="BH37" s="36">
        <f>SUM(BH6:BH36)</f>
        <v>124580.18999999999</v>
      </c>
      <c r="BI37" s="212">
        <f t="shared" si="19"/>
        <v>66.770123218505816</v>
      </c>
      <c r="BJ37" s="36">
        <f>SUM(BJ6:BJ36)</f>
        <v>61.4</v>
      </c>
      <c r="BK37" s="56">
        <f>SUM(BK6:BK36)</f>
        <v>850</v>
      </c>
      <c r="BL37" s="214">
        <f t="shared" si="20"/>
        <v>13.843648208469055</v>
      </c>
      <c r="BM37" s="34">
        <f t="shared" ref="BM37:BN37" si="30">SUM(BM6:BM36)</f>
        <v>651.79999999999995</v>
      </c>
      <c r="BN37" s="56">
        <f t="shared" si="30"/>
        <v>4122.3</v>
      </c>
      <c r="BO37" s="187">
        <f t="shared" si="21"/>
        <v>6.3244860386621671</v>
      </c>
      <c r="BP37" s="56">
        <f>SUM(BP6:BP36)</f>
        <v>679.3</v>
      </c>
      <c r="BQ37" s="35">
        <f>+BP37/(BM37+BJ37)</f>
        <v>0.95246775098149195</v>
      </c>
      <c r="BS37" s="36">
        <f>SUM(BS6:BS36)</f>
        <v>122143.99999999997</v>
      </c>
      <c r="BT37" s="56">
        <f>SUM(BT6:BT36)</f>
        <v>83179.12999999999</v>
      </c>
      <c r="BU37" s="35">
        <f t="shared" si="23"/>
        <v>68.099235328792247</v>
      </c>
      <c r="BW37" s="36">
        <f>SUM(BW6:BW36)</f>
        <v>88350</v>
      </c>
      <c r="BX37" s="56">
        <f>SUM(BX6:BX36)</f>
        <v>36868.850000000006</v>
      </c>
      <c r="BY37" s="35">
        <f>+BX37/BW37*100</f>
        <v>41.73044708545558</v>
      </c>
    </row>
    <row r="40" spans="1:77">
      <c r="L40" t="s">
        <v>81</v>
      </c>
    </row>
  </sheetData>
  <mergeCells count="17">
    <mergeCell ref="BS4:BU4"/>
    <mergeCell ref="BW4:BY4"/>
    <mergeCell ref="A4:A5"/>
    <mergeCell ref="A1:BQ1"/>
    <mergeCell ref="A2:BQ2"/>
    <mergeCell ref="A3:BQ3"/>
    <mergeCell ref="B4:D4"/>
    <mergeCell ref="E4:L4"/>
    <mergeCell ref="N4:P4"/>
    <mergeCell ref="Q4:X4"/>
    <mergeCell ref="Z4:AG4"/>
    <mergeCell ref="AI4:AK4"/>
    <mergeCell ref="AL4:AS4"/>
    <mergeCell ref="AU4:AW4"/>
    <mergeCell ref="AX4:BE4"/>
    <mergeCell ref="BG4:BI4"/>
    <mergeCell ref="BJ4:BQ4"/>
  </mergeCells>
  <pageMargins left="0.2" right="0.2" top="0.25" bottom="0.25" header="0.3" footer="0.3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N37"/>
  <sheetViews>
    <sheetView workbookViewId="0">
      <pane xSplit="1" ySplit="5" topLeftCell="AG6" activePane="bottomRight" state="frozen"/>
      <selection pane="topRight"/>
      <selection pane="bottomLeft"/>
      <selection pane="bottomRight" activeCell="AN15" sqref="AN15"/>
    </sheetView>
  </sheetViews>
  <sheetFormatPr defaultColWidth="9" defaultRowHeight="14.4"/>
  <cols>
    <col min="1" max="1" width="8.5546875" style="2" customWidth="1"/>
    <col min="8" max="10" width="9" hidden="1" customWidth="1"/>
    <col min="11" max="11" width="0.88671875" customWidth="1"/>
    <col min="12" max="12" width="10.88671875" customWidth="1"/>
    <col min="13" max="13" width="9" customWidth="1"/>
    <col min="14" max="14" width="8" customWidth="1"/>
    <col min="15" max="15" width="5.109375" customWidth="1"/>
    <col min="16" max="16" width="9" customWidth="1"/>
    <col min="17" max="17" width="9.5546875" customWidth="1"/>
    <col min="18" max="18" width="5.109375" customWidth="1"/>
    <col min="19" max="19" width="7.33203125" customWidth="1"/>
    <col min="20" max="20" width="0.88671875" customWidth="1"/>
    <col min="21" max="21" width="7.6640625" customWidth="1"/>
    <col min="22" max="22" width="10.88671875" customWidth="1"/>
    <col min="23" max="24" width="7.6640625" customWidth="1"/>
    <col min="25" max="25" width="10.88671875" customWidth="1"/>
    <col min="26" max="26" width="7.6640625" customWidth="1"/>
    <col min="27" max="27" width="0.88671875" customWidth="1"/>
    <col min="29" max="29" width="9" customWidth="1"/>
    <col min="34" max="34" width="0.88671875" customWidth="1"/>
    <col min="35" max="36" width="9.33203125" customWidth="1"/>
    <col min="46" max="46" width="0.88671875" customWidth="1"/>
    <col min="55" max="55" width="0.88671875" customWidth="1"/>
    <col min="67" max="67" width="2.77734375" customWidth="1"/>
  </cols>
  <sheetData>
    <row r="1" spans="1:66" ht="18">
      <c r="A1" s="993" t="s">
        <v>0</v>
      </c>
      <c r="B1" s="993"/>
      <c r="C1" s="993"/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993"/>
      <c r="O1" s="993"/>
      <c r="P1" s="993"/>
      <c r="Q1" s="993"/>
      <c r="R1" s="993"/>
      <c r="S1" s="993"/>
      <c r="T1" s="993"/>
      <c r="U1" s="993"/>
      <c r="V1" s="993"/>
      <c r="W1" s="993"/>
      <c r="X1" s="993"/>
      <c r="Y1" s="993"/>
      <c r="Z1" s="993"/>
      <c r="AA1" s="993"/>
      <c r="AB1" s="993"/>
      <c r="AC1" s="993"/>
      <c r="AD1" s="993"/>
      <c r="AE1" s="993"/>
      <c r="AF1" s="993"/>
      <c r="AG1" s="993"/>
      <c r="AH1" s="993"/>
      <c r="AI1" s="993"/>
      <c r="AJ1" s="993"/>
      <c r="AK1" s="993"/>
      <c r="AL1" s="993"/>
      <c r="AM1" s="993"/>
      <c r="AN1" s="993"/>
      <c r="AO1" s="993"/>
      <c r="AP1" s="993"/>
      <c r="AQ1" s="993"/>
      <c r="AR1" s="993"/>
      <c r="AS1" s="993"/>
      <c r="AT1" s="993"/>
      <c r="AU1" s="993"/>
      <c r="AV1" s="993"/>
      <c r="AW1" s="993"/>
      <c r="AX1" s="993"/>
      <c r="AY1" s="993"/>
      <c r="AZ1" s="993"/>
      <c r="BA1" s="993"/>
      <c r="BB1" s="993"/>
      <c r="BC1" s="993"/>
      <c r="BD1" s="993"/>
      <c r="BE1" s="993"/>
      <c r="BF1" s="993"/>
      <c r="BG1" s="993"/>
      <c r="BH1" s="993"/>
      <c r="BI1" s="993"/>
      <c r="BJ1" s="993"/>
      <c r="BK1" s="993"/>
      <c r="BL1" s="993"/>
      <c r="BM1" s="993"/>
      <c r="BN1" s="993"/>
    </row>
    <row r="2" spans="1:66" ht="18">
      <c r="A2" s="993" t="s">
        <v>82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  <c r="AV2" s="993"/>
      <c r="AW2" s="993"/>
      <c r="AX2" s="993"/>
      <c r="AY2" s="993"/>
      <c r="AZ2" s="993"/>
      <c r="BA2" s="993"/>
      <c r="BB2" s="993"/>
      <c r="BC2" s="993"/>
      <c r="BD2" s="993"/>
      <c r="BE2" s="993"/>
      <c r="BF2" s="993"/>
      <c r="BG2" s="993"/>
      <c r="BH2" s="993"/>
      <c r="BI2" s="993"/>
      <c r="BJ2" s="993"/>
      <c r="BK2" s="993"/>
      <c r="BL2" s="993"/>
      <c r="BM2" s="993"/>
      <c r="BN2" s="993"/>
    </row>
    <row r="3" spans="1:66" ht="18">
      <c r="A3" s="993" t="s">
        <v>83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  <c r="AV3" s="993"/>
      <c r="AW3" s="993"/>
      <c r="AX3" s="993"/>
      <c r="AY3" s="993"/>
      <c r="AZ3" s="993"/>
      <c r="BA3" s="993"/>
      <c r="BB3" s="993"/>
      <c r="BC3" s="993"/>
      <c r="BD3" s="993"/>
      <c r="BE3" s="993"/>
      <c r="BF3" s="993"/>
      <c r="BG3" s="993"/>
      <c r="BH3" s="993"/>
      <c r="BI3" s="993"/>
      <c r="BJ3" s="993"/>
      <c r="BK3" s="993"/>
      <c r="BL3" s="993"/>
      <c r="BM3" s="993"/>
      <c r="BN3" s="993"/>
    </row>
    <row r="4" spans="1:66" s="1" customFormat="1" ht="15.6">
      <c r="A4" s="1031" t="s">
        <v>3</v>
      </c>
      <c r="B4" s="1028" t="s">
        <v>75</v>
      </c>
      <c r="C4" s="1029"/>
      <c r="D4" s="1029"/>
      <c r="E4" s="1028" t="s">
        <v>76</v>
      </c>
      <c r="F4" s="1029"/>
      <c r="G4" s="1029"/>
      <c r="H4" s="1029"/>
      <c r="I4" s="1029"/>
      <c r="J4" s="1029"/>
      <c r="L4" s="1028" t="s">
        <v>67</v>
      </c>
      <c r="M4" s="1029"/>
      <c r="N4" s="1030"/>
      <c r="O4" s="1028" t="s">
        <v>68</v>
      </c>
      <c r="P4" s="1029"/>
      <c r="Q4" s="1029"/>
      <c r="R4" s="1029"/>
      <c r="S4" s="1030"/>
      <c r="U4" s="994" t="s">
        <v>84</v>
      </c>
      <c r="V4" s="995"/>
      <c r="W4" s="996"/>
      <c r="X4" s="994" t="s">
        <v>77</v>
      </c>
      <c r="Y4" s="995"/>
      <c r="Z4" s="996"/>
      <c r="AB4" s="1033" t="s">
        <v>85</v>
      </c>
      <c r="AC4" s="1034"/>
      <c r="AD4" s="1035"/>
      <c r="AE4" s="1033" t="s">
        <v>86</v>
      </c>
      <c r="AF4" s="1034"/>
      <c r="AG4" s="1035"/>
      <c r="AI4" s="1028" t="s">
        <v>65</v>
      </c>
      <c r="AJ4" s="1029"/>
      <c r="AK4" s="1030"/>
      <c r="AL4" s="1028" t="s">
        <v>66</v>
      </c>
      <c r="AM4" s="1029"/>
      <c r="AN4" s="1029"/>
      <c r="AO4" s="1029"/>
      <c r="AP4" s="1029"/>
      <c r="AQ4" s="1029"/>
      <c r="AR4" s="1029"/>
      <c r="AS4" s="1029"/>
      <c r="AU4" s="1028" t="s">
        <v>69</v>
      </c>
      <c r="AV4" s="1029"/>
      <c r="AW4" s="1030"/>
      <c r="AX4" s="1029"/>
      <c r="AY4" s="1029"/>
      <c r="AZ4" s="1029"/>
      <c r="BA4" s="1029"/>
      <c r="BB4" s="1030"/>
      <c r="BD4" s="994" t="s">
        <v>63</v>
      </c>
      <c r="BE4" s="995"/>
      <c r="BF4" s="996"/>
      <c r="BG4" s="995" t="s">
        <v>64</v>
      </c>
      <c r="BH4" s="995"/>
      <c r="BI4" s="995"/>
      <c r="BJ4" s="995"/>
      <c r="BK4" s="995"/>
      <c r="BL4" s="995"/>
      <c r="BM4" s="995"/>
      <c r="BN4" s="996"/>
    </row>
    <row r="5" spans="1:66" ht="41.4">
      <c r="A5" s="1032"/>
      <c r="B5" s="159" t="s">
        <v>79</v>
      </c>
      <c r="C5" s="160" t="s">
        <v>22</v>
      </c>
      <c r="D5" s="161" t="s">
        <v>73</v>
      </c>
      <c r="E5" s="162" t="s">
        <v>57</v>
      </c>
      <c r="F5" s="37" t="s">
        <v>22</v>
      </c>
      <c r="G5" s="38" t="s">
        <v>58</v>
      </c>
      <c r="H5" s="162" t="s">
        <v>59</v>
      </c>
      <c r="I5" s="37" t="s">
        <v>22</v>
      </c>
      <c r="J5" s="38" t="s">
        <v>60</v>
      </c>
      <c r="L5" s="159" t="s">
        <v>71</v>
      </c>
      <c r="M5" s="160" t="s">
        <v>22</v>
      </c>
      <c r="N5" s="166" t="s">
        <v>58</v>
      </c>
      <c r="O5" s="162" t="s">
        <v>57</v>
      </c>
      <c r="P5" s="37" t="s">
        <v>22</v>
      </c>
      <c r="Q5" s="38" t="s">
        <v>58</v>
      </c>
      <c r="R5" s="169" t="s">
        <v>48</v>
      </c>
      <c r="S5" s="170" t="s">
        <v>47</v>
      </c>
      <c r="U5" s="162" t="s">
        <v>21</v>
      </c>
      <c r="V5" s="37" t="s">
        <v>22</v>
      </c>
      <c r="W5" s="170" t="s">
        <v>23</v>
      </c>
      <c r="X5" s="162" t="s">
        <v>21</v>
      </c>
      <c r="Y5" s="37" t="s">
        <v>22</v>
      </c>
      <c r="Z5" s="170" t="s">
        <v>23</v>
      </c>
      <c r="AB5" s="215" t="s">
        <v>80</v>
      </c>
      <c r="AC5" s="173" t="s">
        <v>22</v>
      </c>
      <c r="AD5" s="174" t="s">
        <v>46</v>
      </c>
      <c r="AE5" s="175" t="s">
        <v>55</v>
      </c>
      <c r="AF5" s="175" t="s">
        <v>45</v>
      </c>
      <c r="AG5" s="174" t="s">
        <v>46</v>
      </c>
      <c r="AI5" s="216" t="s">
        <v>61</v>
      </c>
      <c r="AJ5" s="176" t="s">
        <v>62</v>
      </c>
      <c r="AK5" s="177" t="s">
        <v>46</v>
      </c>
      <c r="AL5" s="190" t="s">
        <v>54</v>
      </c>
      <c r="AM5" s="191" t="s">
        <v>22</v>
      </c>
      <c r="AN5" s="177" t="s">
        <v>46</v>
      </c>
      <c r="AO5" s="190" t="s">
        <v>56</v>
      </c>
      <c r="AP5" s="191" t="s">
        <v>22</v>
      </c>
      <c r="AQ5" s="177" t="s">
        <v>46</v>
      </c>
      <c r="AR5" s="176" t="s">
        <v>48</v>
      </c>
      <c r="AS5" s="192" t="s">
        <v>47</v>
      </c>
      <c r="AU5" s="159" t="s">
        <v>72</v>
      </c>
      <c r="AV5" s="160" t="s">
        <v>22</v>
      </c>
      <c r="AW5" s="166" t="s">
        <v>73</v>
      </c>
      <c r="AX5" s="162" t="s">
        <v>59</v>
      </c>
      <c r="AY5" s="37" t="s">
        <v>22</v>
      </c>
      <c r="AZ5" s="38" t="s">
        <v>60</v>
      </c>
      <c r="BA5" s="169" t="s">
        <v>48</v>
      </c>
      <c r="BB5" s="170" t="s">
        <v>47</v>
      </c>
      <c r="BD5" s="162" t="s">
        <v>71</v>
      </c>
      <c r="BE5" s="169" t="s">
        <v>62</v>
      </c>
      <c r="BF5" s="195" t="s">
        <v>46</v>
      </c>
      <c r="BG5" s="199" t="s">
        <v>54</v>
      </c>
      <c r="BH5" s="37" t="s">
        <v>22</v>
      </c>
      <c r="BI5" s="200" t="s">
        <v>46</v>
      </c>
      <c r="BJ5" s="162" t="s">
        <v>41</v>
      </c>
      <c r="BK5" s="169" t="s">
        <v>42</v>
      </c>
      <c r="BL5" s="38" t="s">
        <v>23</v>
      </c>
      <c r="BM5" s="169" t="s">
        <v>25</v>
      </c>
      <c r="BN5" s="201" t="s">
        <v>43</v>
      </c>
    </row>
    <row r="6" spans="1:66" ht="16.5" customHeight="1">
      <c r="A6" s="12">
        <v>1</v>
      </c>
      <c r="B6" s="144">
        <v>12201.18</v>
      </c>
      <c r="C6" s="163">
        <v>3070.9801794179798</v>
      </c>
      <c r="D6" s="164">
        <f>+C6/B6*100</f>
        <v>25.169534253391717</v>
      </c>
      <c r="E6" s="144">
        <v>1</v>
      </c>
      <c r="F6" s="163">
        <v>13.899835725499001</v>
      </c>
      <c r="G6" s="45">
        <f>+F6/E6</f>
        <v>13.899835725499001</v>
      </c>
      <c r="H6" s="44"/>
      <c r="I6" s="44"/>
      <c r="J6" s="45" t="e">
        <f>+I6/H6</f>
        <v>#DIV/0!</v>
      </c>
      <c r="L6" s="144">
        <v>26983.96</v>
      </c>
      <c r="M6" s="44">
        <v>23134.58</v>
      </c>
      <c r="N6" s="45">
        <f>+M6/L6*100</f>
        <v>85.734562310350299</v>
      </c>
      <c r="O6" s="32">
        <v>135</v>
      </c>
      <c r="P6" s="44">
        <v>3761.75</v>
      </c>
      <c r="Q6" s="45">
        <f>+P6/O6</f>
        <v>27.864814814814814</v>
      </c>
      <c r="R6" s="44">
        <v>130.96</v>
      </c>
      <c r="S6" s="171">
        <f>+R6/O6</f>
        <v>0.97007407407407409</v>
      </c>
      <c r="U6" s="144">
        <v>2850</v>
      </c>
      <c r="V6" s="44"/>
      <c r="W6" s="171">
        <f>+V6/U6*100</f>
        <v>0</v>
      </c>
      <c r="X6" s="144">
        <v>3107.5</v>
      </c>
      <c r="Y6" s="44">
        <v>2769.79</v>
      </c>
      <c r="Z6" s="171">
        <f>+Y6/X6*100</f>
        <v>89.132421560740141</v>
      </c>
      <c r="AB6" s="144">
        <v>6335.88</v>
      </c>
      <c r="AC6" s="163">
        <v>4172.68</v>
      </c>
      <c r="AD6" s="182">
        <f>+AC6/AB6*100</f>
        <v>65.857939228647012</v>
      </c>
      <c r="AE6" s="163">
        <v>15</v>
      </c>
      <c r="AF6" s="179">
        <v>201.64</v>
      </c>
      <c r="AG6" s="45">
        <f t="shared" ref="AG6:AG33" si="0">+AF6/AE6</f>
        <v>13.442666666666666</v>
      </c>
      <c r="AI6" s="180">
        <v>17828.3</v>
      </c>
      <c r="AJ6" s="53">
        <v>9462.48</v>
      </c>
      <c r="AK6" s="45">
        <f>AJ6/AI6*100</f>
        <v>53.075615734534423</v>
      </c>
      <c r="AL6" s="32">
        <v>73.2</v>
      </c>
      <c r="AM6" s="44">
        <v>1222.3900000000001</v>
      </c>
      <c r="AN6" s="45">
        <f t="shared" ref="AN6:AN37" si="1">+AM6/AL6</f>
        <v>16.699316939890711</v>
      </c>
      <c r="AO6" s="32">
        <v>4.8</v>
      </c>
      <c r="AP6" s="44">
        <v>35.25</v>
      </c>
      <c r="AQ6" s="45">
        <v>7.34375</v>
      </c>
      <c r="AR6" s="44">
        <v>185</v>
      </c>
      <c r="AS6" s="171">
        <f>+AR6/(+AO6+AL6)</f>
        <v>2.3717948717948718</v>
      </c>
      <c r="AU6" s="144">
        <v>14203.32</v>
      </c>
      <c r="AV6" s="44">
        <v>9752.2800000000007</v>
      </c>
      <c r="AW6" s="45">
        <f>AV6/AU6*100</f>
        <v>68.661974805890452</v>
      </c>
      <c r="AX6" s="32">
        <v>84</v>
      </c>
      <c r="AY6" s="44">
        <v>1964.22</v>
      </c>
      <c r="AZ6" s="45">
        <f t="shared" ref="AZ6:AZ37" si="2">+AY6/AX6</f>
        <v>23.383571428571429</v>
      </c>
      <c r="BA6" s="44">
        <v>154.96</v>
      </c>
      <c r="BB6" s="171">
        <f>+BA6/AX6</f>
        <v>1.8447619047619048</v>
      </c>
      <c r="BD6" s="144">
        <v>4599.84</v>
      </c>
      <c r="BE6" s="32">
        <v>2746.89</v>
      </c>
      <c r="BF6" s="196">
        <f>+BE6/BD6*100</f>
        <v>59.717077115725758</v>
      </c>
      <c r="BG6" s="205">
        <v>1</v>
      </c>
      <c r="BH6" s="206">
        <v>10</v>
      </c>
      <c r="BI6" s="202">
        <f>+BH6/BG6</f>
        <v>10</v>
      </c>
      <c r="BJ6" s="32">
        <v>17.399999999999999</v>
      </c>
      <c r="BK6" s="44">
        <v>151.13999999999999</v>
      </c>
      <c r="BL6" s="45">
        <f>+BK6/BJ6</f>
        <v>8.6862068965517238</v>
      </c>
      <c r="BM6" s="44">
        <v>22.8</v>
      </c>
      <c r="BN6" s="203">
        <f>+BM6/(BJ6+BG6)</f>
        <v>1.2391304347826089</v>
      </c>
    </row>
    <row r="7" spans="1:66" ht="13.95" customHeight="1">
      <c r="A7" s="12">
        <v>2</v>
      </c>
      <c r="B7" s="144">
        <v>12201.18</v>
      </c>
      <c r="C7" s="163">
        <v>3595.31496111977</v>
      </c>
      <c r="D7" s="164">
        <f t="shared" ref="D7:D37" si="3">+C7/B7*100</f>
        <v>29.466944681742014</v>
      </c>
      <c r="E7" s="144">
        <v>2</v>
      </c>
      <c r="F7" s="163">
        <v>26.7480595424983</v>
      </c>
      <c r="G7" s="45">
        <f t="shared" ref="G7:G37" si="4">+F7/E7</f>
        <v>13.37402977124915</v>
      </c>
      <c r="H7" s="44"/>
      <c r="I7" s="44"/>
      <c r="J7" s="45" t="e">
        <f t="shared" ref="J7:J37" si="5">+I7/H7</f>
        <v>#DIV/0!</v>
      </c>
      <c r="L7" s="144">
        <v>26388.94</v>
      </c>
      <c r="M7" s="44">
        <v>19824.09</v>
      </c>
      <c r="N7" s="45">
        <f t="shared" ref="N7:N37" si="6">+M7/L7*100</f>
        <v>75.122721867570291</v>
      </c>
      <c r="O7" s="32">
        <v>140</v>
      </c>
      <c r="P7" s="44">
        <v>3904.15</v>
      </c>
      <c r="Q7" s="45">
        <f t="shared" ref="Q7:Q37" si="7">+P7/O7</f>
        <v>27.886785714285715</v>
      </c>
      <c r="R7" s="44">
        <v>109.89</v>
      </c>
      <c r="S7" s="171">
        <f t="shared" ref="S7:S37" si="8">+R7/O7</f>
        <v>0.78492857142857142</v>
      </c>
      <c r="U7" s="144">
        <v>2850</v>
      </c>
      <c r="V7" s="44">
        <v>7751.8</v>
      </c>
      <c r="W7" s="171">
        <f t="shared" ref="W7:W28" si="9">+V7/U7*100</f>
        <v>271.99298245614034</v>
      </c>
      <c r="X7" s="144">
        <v>3107.5</v>
      </c>
      <c r="Y7" s="44">
        <v>2429.52</v>
      </c>
      <c r="Z7" s="171">
        <f t="shared" ref="Z7:Z37" si="10">+Y7/X7*100</f>
        <v>78.18246178600161</v>
      </c>
      <c r="AB7" s="144">
        <v>6879.36</v>
      </c>
      <c r="AC7" s="163">
        <v>4402.91</v>
      </c>
      <c r="AD7" s="182">
        <f t="shared" ref="AD7:AD37" si="11">+AC7/AB7*100</f>
        <v>64.001738533817104</v>
      </c>
      <c r="AE7" s="163">
        <v>15</v>
      </c>
      <c r="AF7" s="179">
        <v>205.16</v>
      </c>
      <c r="AG7" s="45">
        <f t="shared" si="0"/>
        <v>13.677333333333333</v>
      </c>
      <c r="AI7" s="181">
        <v>17828.3</v>
      </c>
      <c r="AJ7" s="44">
        <v>10296.93</v>
      </c>
      <c r="AK7" s="45">
        <f t="shared" ref="AK7:AK36" si="12">AJ7/AI7*100</f>
        <v>57.756095645686919</v>
      </c>
      <c r="AL7" s="32">
        <v>73.2</v>
      </c>
      <c r="AM7" s="44">
        <v>1251.17</v>
      </c>
      <c r="AN7" s="45">
        <f t="shared" si="1"/>
        <v>17.092486338797816</v>
      </c>
      <c r="AO7" s="32">
        <v>4.8</v>
      </c>
      <c r="AP7" s="44">
        <v>35.25</v>
      </c>
      <c r="AQ7" s="45">
        <v>7.34375</v>
      </c>
      <c r="AR7" s="44">
        <v>185</v>
      </c>
      <c r="AS7" s="171">
        <f t="shared" ref="AS7:AS35" si="13">+AR7/(+AO7+AL7)</f>
        <v>2.3717948717948718</v>
      </c>
      <c r="AU7" s="144">
        <v>13700.2</v>
      </c>
      <c r="AV7" s="44">
        <v>9873.7800000000007</v>
      </c>
      <c r="AW7" s="45">
        <f t="shared" ref="AW7:AW36" si="14">AV7/AU7*100</f>
        <v>72.070334739638838</v>
      </c>
      <c r="AX7" s="32">
        <v>84</v>
      </c>
      <c r="AY7" s="44">
        <v>1774.61</v>
      </c>
      <c r="AZ7" s="45">
        <f t="shared" si="2"/>
        <v>21.126309523809521</v>
      </c>
      <c r="BA7" s="44">
        <v>154.96</v>
      </c>
      <c r="BB7" s="171">
        <f t="shared" ref="BB7:BB37" si="15">+BA7/AX7</f>
        <v>1.8447619047619048</v>
      </c>
      <c r="BD7" s="144">
        <v>5537.88</v>
      </c>
      <c r="BE7" s="32">
        <v>2826.58</v>
      </c>
      <c r="BF7" s="196">
        <f t="shared" ref="BF7:BF37" si="16">+BE7/BD7*100</f>
        <v>51.040831509530719</v>
      </c>
      <c r="BG7" s="205">
        <v>2</v>
      </c>
      <c r="BH7" s="206">
        <v>30</v>
      </c>
      <c r="BI7" s="202">
        <f t="shared" ref="BI7:BI37" si="17">+BH7/BG7</f>
        <v>15</v>
      </c>
      <c r="BJ7" s="32">
        <v>18.399999999999999</v>
      </c>
      <c r="BK7" s="44">
        <v>182.68</v>
      </c>
      <c r="BL7" s="45">
        <f t="shared" ref="BL7:BL37" si="18">+BK7/BJ7</f>
        <v>9.9282608695652179</v>
      </c>
      <c r="BM7" s="44">
        <v>22.8</v>
      </c>
      <c r="BN7" s="203">
        <f t="shared" ref="BN7:BN35" si="19">+BM7/(BJ7+BG7)</f>
        <v>1.1176470588235294</v>
      </c>
    </row>
    <row r="8" spans="1:66" ht="13.95" customHeight="1">
      <c r="A8" s="12">
        <v>3</v>
      </c>
      <c r="B8" s="144">
        <v>16820.759999999998</v>
      </c>
      <c r="C8" s="163">
        <v>4053.4810210405899</v>
      </c>
      <c r="D8" s="164">
        <f t="shared" si="3"/>
        <v>24.098084872744099</v>
      </c>
      <c r="E8" s="144">
        <v>8</v>
      </c>
      <c r="F8" s="163">
        <v>70.232238169993295</v>
      </c>
      <c r="G8" s="45">
        <f t="shared" si="4"/>
        <v>8.7790297712491618</v>
      </c>
      <c r="H8" s="44"/>
      <c r="I8" s="44"/>
      <c r="J8" s="45" t="e">
        <f t="shared" si="5"/>
        <v>#DIV/0!</v>
      </c>
      <c r="L8" s="144">
        <v>52920.639999999999</v>
      </c>
      <c r="M8" s="44">
        <v>25260.86</v>
      </c>
      <c r="N8" s="45">
        <f t="shared" si="6"/>
        <v>47.733474122761933</v>
      </c>
      <c r="O8" s="32">
        <v>135</v>
      </c>
      <c r="P8" s="44">
        <v>3522.28</v>
      </c>
      <c r="Q8" s="45">
        <f t="shared" si="7"/>
        <v>26.090962962962966</v>
      </c>
      <c r="R8" s="44">
        <v>127.27</v>
      </c>
      <c r="S8" s="171">
        <f t="shared" si="8"/>
        <v>0.94274074074074066</v>
      </c>
      <c r="U8" s="144">
        <v>2850</v>
      </c>
      <c r="V8" s="44"/>
      <c r="W8" s="171">
        <f t="shared" si="9"/>
        <v>0</v>
      </c>
      <c r="X8" s="144">
        <v>4854.3999999999996</v>
      </c>
      <c r="Y8" s="44">
        <v>2962.31</v>
      </c>
      <c r="Z8" s="171">
        <f t="shared" si="10"/>
        <v>61.023195451549114</v>
      </c>
      <c r="AB8" s="144">
        <v>10371.52</v>
      </c>
      <c r="AC8" s="163">
        <v>5775.44</v>
      </c>
      <c r="AD8" s="182">
        <f t="shared" si="11"/>
        <v>55.685569713985984</v>
      </c>
      <c r="AE8" s="163">
        <v>15.4</v>
      </c>
      <c r="AF8" s="179">
        <v>218.83</v>
      </c>
      <c r="AG8" s="45">
        <f t="shared" si="0"/>
        <v>14.20974025974026</v>
      </c>
      <c r="AI8" s="181">
        <v>28977.599999999999</v>
      </c>
      <c r="AJ8" s="163">
        <v>9210.69</v>
      </c>
      <c r="AK8" s="45">
        <f t="shared" si="12"/>
        <v>31.785551598476069</v>
      </c>
      <c r="AL8" s="32">
        <v>73.2</v>
      </c>
      <c r="AM8" s="44">
        <v>828.93</v>
      </c>
      <c r="AN8" s="45">
        <f t="shared" si="1"/>
        <v>11.324180327868852</v>
      </c>
      <c r="AO8" s="32">
        <v>4.8</v>
      </c>
      <c r="AP8" s="44">
        <v>35.25</v>
      </c>
      <c r="AQ8" s="45">
        <v>7.34375</v>
      </c>
      <c r="AR8" s="44">
        <v>172.56</v>
      </c>
      <c r="AS8" s="171">
        <f t="shared" si="13"/>
        <v>2.2123076923076925</v>
      </c>
      <c r="AU8" s="144">
        <v>18920.64</v>
      </c>
      <c r="AV8" s="44">
        <v>10781.59</v>
      </c>
      <c r="AW8" s="45">
        <f t="shared" si="14"/>
        <v>56.983220440746194</v>
      </c>
      <c r="AX8" s="32">
        <v>88</v>
      </c>
      <c r="AY8" s="44">
        <v>1955.28</v>
      </c>
      <c r="AZ8" s="45">
        <f t="shared" si="2"/>
        <v>22.219090909090909</v>
      </c>
      <c r="BA8" s="44">
        <v>149.21</v>
      </c>
      <c r="BB8" s="171">
        <f t="shared" si="15"/>
        <v>1.6955681818181818</v>
      </c>
      <c r="BD8" s="144">
        <v>6809.4</v>
      </c>
      <c r="BE8" s="32">
        <v>3259.11</v>
      </c>
      <c r="BF8" s="196">
        <f t="shared" si="16"/>
        <v>47.861926160895237</v>
      </c>
      <c r="BG8" s="205">
        <v>2</v>
      </c>
      <c r="BH8" s="206">
        <v>30</v>
      </c>
      <c r="BI8" s="202">
        <f t="shared" si="17"/>
        <v>15</v>
      </c>
      <c r="BJ8" s="32">
        <v>17.399999999999999</v>
      </c>
      <c r="BK8" s="44">
        <v>157.49</v>
      </c>
      <c r="BL8" s="45">
        <f t="shared" si="18"/>
        <v>9.0511494252873579</v>
      </c>
      <c r="BM8" s="44">
        <v>24.82</v>
      </c>
      <c r="BN8" s="203">
        <f t="shared" si="19"/>
        <v>1.2793814432989692</v>
      </c>
    </row>
    <row r="9" spans="1:66" ht="13.95" customHeight="1">
      <c r="A9" s="12">
        <v>4</v>
      </c>
      <c r="B9" s="144">
        <v>16898.400000000001</v>
      </c>
      <c r="C9" s="163">
        <v>4690.0227064271603</v>
      </c>
      <c r="D9" s="164">
        <f t="shared" si="3"/>
        <v>27.754241267973061</v>
      </c>
      <c r="E9" s="144">
        <v>8</v>
      </c>
      <c r="F9" s="163">
        <v>78.798896658300507</v>
      </c>
      <c r="G9" s="45">
        <f t="shared" si="4"/>
        <v>9.8498620822875633</v>
      </c>
      <c r="H9" s="44"/>
      <c r="I9" s="44"/>
      <c r="J9" s="45" t="e">
        <f t="shared" si="5"/>
        <v>#DIV/0!</v>
      </c>
      <c r="L9" s="144">
        <v>50217.4</v>
      </c>
      <c r="M9" s="44">
        <v>19380.91</v>
      </c>
      <c r="N9" s="45">
        <f t="shared" si="6"/>
        <v>38.594013230473898</v>
      </c>
      <c r="O9" s="32">
        <v>135</v>
      </c>
      <c r="P9" s="44">
        <v>3867.77</v>
      </c>
      <c r="Q9" s="45">
        <f t="shared" si="7"/>
        <v>28.650148148148148</v>
      </c>
      <c r="R9" s="44">
        <v>182.52</v>
      </c>
      <c r="S9" s="171">
        <f t="shared" si="8"/>
        <v>1.3520000000000001</v>
      </c>
      <c r="U9" s="144">
        <v>2850</v>
      </c>
      <c r="V9" s="44"/>
      <c r="W9" s="171">
        <f t="shared" si="9"/>
        <v>0</v>
      </c>
      <c r="X9" s="144">
        <v>4854.3999999999996</v>
      </c>
      <c r="Y9" s="44">
        <v>2676.62</v>
      </c>
      <c r="Z9" s="171">
        <f t="shared" si="10"/>
        <v>55.138019116677647</v>
      </c>
      <c r="AB9" s="144">
        <v>11139.72</v>
      </c>
      <c r="AC9" s="163">
        <v>5535.21</v>
      </c>
      <c r="AD9" s="182">
        <f t="shared" si="11"/>
        <v>49.688950889250364</v>
      </c>
      <c r="AE9" s="163">
        <v>17.399999999999999</v>
      </c>
      <c r="AF9" s="179">
        <v>203.67</v>
      </c>
      <c r="AG9" s="45">
        <f t="shared" si="0"/>
        <v>11.705172413793104</v>
      </c>
      <c r="AI9" s="181">
        <v>29259.599999999999</v>
      </c>
      <c r="AJ9" s="44">
        <v>10079.65</v>
      </c>
      <c r="AK9" s="45">
        <f t="shared" si="12"/>
        <v>34.449035530219142</v>
      </c>
      <c r="AL9" s="32">
        <v>73.2</v>
      </c>
      <c r="AM9" s="44">
        <v>851.54</v>
      </c>
      <c r="AN9" s="45">
        <f t="shared" si="1"/>
        <v>11.633060109289616</v>
      </c>
      <c r="AO9" s="32">
        <v>4.8</v>
      </c>
      <c r="AP9" s="44">
        <v>35.25</v>
      </c>
      <c r="AQ9" s="45">
        <v>7.34375</v>
      </c>
      <c r="AR9" s="44">
        <v>183.33</v>
      </c>
      <c r="AS9" s="171">
        <f t="shared" si="13"/>
        <v>2.3503846153846157</v>
      </c>
      <c r="AU9" s="144">
        <v>19508.68</v>
      </c>
      <c r="AV9" s="44">
        <v>10513.86</v>
      </c>
      <c r="AW9" s="45">
        <f t="shared" si="14"/>
        <v>53.893241367432346</v>
      </c>
      <c r="AX9" s="32">
        <v>91</v>
      </c>
      <c r="AY9" s="44">
        <v>1572.09</v>
      </c>
      <c r="AZ9" s="45">
        <f t="shared" si="2"/>
        <v>17.275714285714283</v>
      </c>
      <c r="BA9" s="44">
        <v>149.21</v>
      </c>
      <c r="BB9" s="171">
        <f t="shared" si="15"/>
        <v>1.6396703296703297</v>
      </c>
      <c r="BD9" s="144">
        <v>6424.38</v>
      </c>
      <c r="BE9" s="32">
        <v>3611.21</v>
      </c>
      <c r="BF9" s="196">
        <f t="shared" si="16"/>
        <v>56.211027367621469</v>
      </c>
      <c r="BG9" s="205">
        <v>2</v>
      </c>
      <c r="BH9" s="206">
        <v>30</v>
      </c>
      <c r="BI9" s="202">
        <f t="shared" si="17"/>
        <v>15</v>
      </c>
      <c r="BJ9" s="32">
        <v>16</v>
      </c>
      <c r="BK9" s="163">
        <v>140.91</v>
      </c>
      <c r="BL9" s="45">
        <f t="shared" si="18"/>
        <v>8.8068749999999998</v>
      </c>
      <c r="BM9" s="44">
        <v>19.97</v>
      </c>
      <c r="BN9" s="203">
        <f t="shared" si="19"/>
        <v>1.1094444444444445</v>
      </c>
    </row>
    <row r="10" spans="1:66" ht="13.95" customHeight="1">
      <c r="A10" s="12">
        <v>5</v>
      </c>
      <c r="B10" s="144">
        <v>16937.22</v>
      </c>
      <c r="C10" s="163">
        <v>5024.7080486505401</v>
      </c>
      <c r="D10" s="164">
        <f t="shared" si="3"/>
        <v>29.666663411413086</v>
      </c>
      <c r="E10" s="144">
        <v>9</v>
      </c>
      <c r="F10" s="163">
        <v>90.132882170396101</v>
      </c>
      <c r="G10" s="45">
        <f t="shared" si="4"/>
        <v>10.014764685599566</v>
      </c>
      <c r="H10" s="44"/>
      <c r="I10" s="52"/>
      <c r="J10" s="45" t="e">
        <f t="shared" si="5"/>
        <v>#DIV/0!</v>
      </c>
      <c r="L10" s="144">
        <v>47524.82</v>
      </c>
      <c r="M10" s="44">
        <v>18259.28</v>
      </c>
      <c r="N10" s="45">
        <f t="shared" si="6"/>
        <v>38.420513744186721</v>
      </c>
      <c r="O10" s="32">
        <v>137</v>
      </c>
      <c r="P10" s="44">
        <v>4073</v>
      </c>
      <c r="Q10" s="45">
        <f t="shared" si="7"/>
        <v>29.729927007299271</v>
      </c>
      <c r="R10" s="44">
        <v>171.26</v>
      </c>
      <c r="S10" s="171">
        <f t="shared" si="8"/>
        <v>1.2500729927007299</v>
      </c>
      <c r="U10" s="144">
        <v>2850</v>
      </c>
      <c r="V10" s="44"/>
      <c r="W10" s="171">
        <f t="shared" si="9"/>
        <v>0</v>
      </c>
      <c r="X10" s="144">
        <v>4854.3999999999996</v>
      </c>
      <c r="Y10" s="44">
        <v>4233.58</v>
      </c>
      <c r="Z10" s="171">
        <f t="shared" si="10"/>
        <v>87.211189848384976</v>
      </c>
      <c r="AB10" s="144">
        <v>10008.200000000001</v>
      </c>
      <c r="AC10" s="163">
        <v>5137.25</v>
      </c>
      <c r="AD10" s="182">
        <f t="shared" si="11"/>
        <v>51.33040906456705</v>
      </c>
      <c r="AE10" s="163">
        <v>18.2</v>
      </c>
      <c r="AF10" s="179">
        <v>228.15</v>
      </c>
      <c r="AG10" s="45">
        <f t="shared" si="0"/>
        <v>12.535714285714286</v>
      </c>
      <c r="AI10" s="181">
        <v>28419.599999999999</v>
      </c>
      <c r="AJ10" s="44">
        <v>10904.36</v>
      </c>
      <c r="AK10" s="45">
        <f t="shared" si="12"/>
        <v>38.369153682669712</v>
      </c>
      <c r="AL10" s="32">
        <v>73.2</v>
      </c>
      <c r="AM10" s="44">
        <v>1044.8699999999999</v>
      </c>
      <c r="AN10" s="45">
        <f t="shared" si="1"/>
        <v>14.27418032786885</v>
      </c>
      <c r="AO10" s="32">
        <v>4.8</v>
      </c>
      <c r="AP10" s="44">
        <v>35.25</v>
      </c>
      <c r="AQ10" s="45">
        <v>7.34375</v>
      </c>
      <c r="AR10" s="44">
        <v>233.97</v>
      </c>
      <c r="AS10" s="171">
        <f t="shared" si="13"/>
        <v>2.9996153846153848</v>
      </c>
      <c r="AU10" s="144">
        <v>19907.34</v>
      </c>
      <c r="AV10" s="44">
        <v>9789.1299999999992</v>
      </c>
      <c r="AW10" s="45">
        <f t="shared" si="14"/>
        <v>49.173470689705404</v>
      </c>
      <c r="AX10" s="32">
        <v>90</v>
      </c>
      <c r="AY10" s="44">
        <v>2060.92</v>
      </c>
      <c r="AZ10" s="45">
        <f t="shared" si="2"/>
        <v>22.899111111111111</v>
      </c>
      <c r="BA10" s="44">
        <v>149.21</v>
      </c>
      <c r="BB10" s="171">
        <f t="shared" si="15"/>
        <v>1.657888888888889</v>
      </c>
      <c r="BD10" s="144">
        <v>6110.64</v>
      </c>
      <c r="BE10" s="32">
        <v>3453.61</v>
      </c>
      <c r="BF10" s="196">
        <f t="shared" si="16"/>
        <v>56.517975203906623</v>
      </c>
      <c r="BG10" s="205">
        <v>1.2</v>
      </c>
      <c r="BH10" s="206">
        <v>18</v>
      </c>
      <c r="BI10" s="202">
        <f t="shared" si="17"/>
        <v>15</v>
      </c>
      <c r="BJ10" s="32">
        <v>14.8</v>
      </c>
      <c r="BK10" s="44">
        <v>146.05000000000001</v>
      </c>
      <c r="BL10" s="45">
        <f t="shared" si="18"/>
        <v>9.8682432432432439</v>
      </c>
      <c r="BM10" s="44">
        <v>22.97</v>
      </c>
      <c r="BN10" s="203">
        <f t="shared" si="19"/>
        <v>1.4356249999999999</v>
      </c>
    </row>
    <row r="11" spans="1:66" ht="13.95" customHeight="1">
      <c r="A11" s="12">
        <v>6</v>
      </c>
      <c r="B11" s="144">
        <v>17131.32</v>
      </c>
      <c r="C11" s="163">
        <v>5512.8984109714702</v>
      </c>
      <c r="D11" s="164">
        <f t="shared" si="3"/>
        <v>32.180231359705324</v>
      </c>
      <c r="E11" s="144">
        <v>9</v>
      </c>
      <c r="F11" s="163">
        <v>93.227758844831698</v>
      </c>
      <c r="G11" s="45">
        <f t="shared" si="4"/>
        <v>10.358639871647966</v>
      </c>
      <c r="H11" s="44"/>
      <c r="I11" s="53"/>
      <c r="J11" s="45" t="e">
        <f t="shared" si="5"/>
        <v>#DIV/0!</v>
      </c>
      <c r="L11" s="144">
        <v>47282.36</v>
      </c>
      <c r="M11" s="44">
        <v>16136.94</v>
      </c>
      <c r="N11" s="45">
        <f t="shared" si="6"/>
        <v>34.128880199719305</v>
      </c>
      <c r="O11" s="32">
        <v>137</v>
      </c>
      <c r="P11" s="44">
        <v>3621.13</v>
      </c>
      <c r="Q11" s="45">
        <f t="shared" si="7"/>
        <v>26.431605839416058</v>
      </c>
      <c r="R11" s="44">
        <v>104.02</v>
      </c>
      <c r="S11" s="171">
        <f t="shared" si="8"/>
        <v>0.75927007299270066</v>
      </c>
      <c r="U11" s="144">
        <v>2850</v>
      </c>
      <c r="V11" s="44"/>
      <c r="W11" s="171">
        <f t="shared" si="9"/>
        <v>0</v>
      </c>
      <c r="X11" s="144">
        <v>3689.8</v>
      </c>
      <c r="Y11" s="44">
        <v>2534.81</v>
      </c>
      <c r="Z11" s="171">
        <f t="shared" si="10"/>
        <v>68.697761396281635</v>
      </c>
      <c r="AB11" s="144">
        <v>11140.6</v>
      </c>
      <c r="AC11" s="163">
        <v>4451.79</v>
      </c>
      <c r="AD11" s="182">
        <f t="shared" si="11"/>
        <v>39.960056011345884</v>
      </c>
      <c r="AE11" s="163">
        <v>18.399999999999999</v>
      </c>
      <c r="AF11" s="179">
        <v>232.48</v>
      </c>
      <c r="AG11" s="45">
        <f t="shared" si="0"/>
        <v>12.634782608695653</v>
      </c>
      <c r="AI11" s="181">
        <v>28839.599999999999</v>
      </c>
      <c r="AJ11" s="44">
        <v>11176.11</v>
      </c>
      <c r="AK11" s="45">
        <f t="shared" si="12"/>
        <v>38.752652602671333</v>
      </c>
      <c r="AL11" s="32">
        <v>73.2</v>
      </c>
      <c r="AM11" s="44">
        <v>1060.48</v>
      </c>
      <c r="AN11" s="45">
        <f t="shared" si="1"/>
        <v>14.487431693989071</v>
      </c>
      <c r="AO11" s="32">
        <v>4.8</v>
      </c>
      <c r="AP11" s="44">
        <v>35.25</v>
      </c>
      <c r="AQ11" s="45">
        <v>7.34375</v>
      </c>
      <c r="AR11" s="44">
        <v>234.44</v>
      </c>
      <c r="AS11" s="171">
        <f t="shared" si="13"/>
        <v>3.0056410256410255</v>
      </c>
      <c r="AU11" s="144">
        <v>19529.2</v>
      </c>
      <c r="AV11" s="44">
        <v>12221.98</v>
      </c>
      <c r="AW11" s="45">
        <f t="shared" si="14"/>
        <v>62.58310632283964</v>
      </c>
      <c r="AX11" s="44">
        <v>87</v>
      </c>
      <c r="AY11" s="53">
        <v>2215.4</v>
      </c>
      <c r="AZ11" s="45">
        <f t="shared" si="2"/>
        <v>25.464367816091954</v>
      </c>
      <c r="BA11" s="44">
        <v>149.21</v>
      </c>
      <c r="BB11" s="171">
        <f t="shared" si="15"/>
        <v>1.7150574712643678</v>
      </c>
      <c r="BD11" s="144">
        <v>6149.46</v>
      </c>
      <c r="BE11" s="32">
        <v>3424.31</v>
      </c>
      <c r="BF11" s="196">
        <f t="shared" si="16"/>
        <v>55.684726789018868</v>
      </c>
      <c r="BG11" s="205">
        <v>2.6</v>
      </c>
      <c r="BH11" s="206">
        <v>30</v>
      </c>
      <c r="BI11" s="202">
        <f t="shared" si="17"/>
        <v>11.538461538461538</v>
      </c>
      <c r="BJ11" s="32">
        <v>14.8</v>
      </c>
      <c r="BK11" s="44">
        <v>128.35</v>
      </c>
      <c r="BL11" s="45">
        <f t="shared" si="18"/>
        <v>8.6722972972972965</v>
      </c>
      <c r="BM11" s="44">
        <v>21.43</v>
      </c>
      <c r="BN11" s="203">
        <f t="shared" si="19"/>
        <v>1.2316091954022987</v>
      </c>
    </row>
    <row r="12" spans="1:66" ht="13.95" customHeight="1">
      <c r="A12" s="12">
        <v>7</v>
      </c>
      <c r="B12" s="144">
        <v>16743.12</v>
      </c>
      <c r="C12" s="163">
        <v>5444.73710394924</v>
      </c>
      <c r="D12" s="164">
        <f t="shared" si="3"/>
        <v>32.519250318633809</v>
      </c>
      <c r="E12" s="144">
        <v>9</v>
      </c>
      <c r="F12" s="163">
        <v>96.875066629547405</v>
      </c>
      <c r="G12" s="45">
        <f t="shared" si="4"/>
        <v>10.763896292171934</v>
      </c>
      <c r="H12" s="44"/>
      <c r="I12" s="44"/>
      <c r="J12" s="45" t="e">
        <f t="shared" si="5"/>
        <v>#DIV/0!</v>
      </c>
      <c r="L12" s="144">
        <v>30945.5</v>
      </c>
      <c r="M12" s="44">
        <v>18637.89</v>
      </c>
      <c r="N12" s="45">
        <f t="shared" si="6"/>
        <v>60.228110710765705</v>
      </c>
      <c r="O12" s="32">
        <v>137</v>
      </c>
      <c r="P12" s="44">
        <v>3788.7</v>
      </c>
      <c r="Q12" s="45">
        <f t="shared" si="7"/>
        <v>27.654744525547443</v>
      </c>
      <c r="R12" s="44">
        <v>155.29</v>
      </c>
      <c r="S12" s="171">
        <f t="shared" si="8"/>
        <v>1.1335036496350364</v>
      </c>
      <c r="U12" s="144">
        <v>2850</v>
      </c>
      <c r="V12" s="44"/>
      <c r="W12" s="171">
        <f t="shared" si="9"/>
        <v>0</v>
      </c>
      <c r="X12" s="144">
        <v>3689.8</v>
      </c>
      <c r="Y12" s="44">
        <v>2807.6</v>
      </c>
      <c r="Z12" s="171">
        <f t="shared" si="10"/>
        <v>76.090845032251067</v>
      </c>
      <c r="AB12" s="144">
        <v>8466.1200000000008</v>
      </c>
      <c r="AC12" s="163">
        <v>4126.01</v>
      </c>
      <c r="AD12" s="182">
        <f t="shared" si="11"/>
        <v>48.735548279495212</v>
      </c>
      <c r="AE12" s="44">
        <v>16.8</v>
      </c>
      <c r="AF12" s="179">
        <v>212.39</v>
      </c>
      <c r="AG12" s="45">
        <f t="shared" si="0"/>
        <v>12.642261904761904</v>
      </c>
      <c r="AI12" s="181">
        <v>28819.599999999999</v>
      </c>
      <c r="AJ12" s="163">
        <v>10392.89</v>
      </c>
      <c r="AK12" s="45">
        <f t="shared" si="12"/>
        <v>36.061881497314332</v>
      </c>
      <c r="AL12" s="32">
        <v>73.2</v>
      </c>
      <c r="AM12" s="44">
        <v>1077.28</v>
      </c>
      <c r="AN12" s="45">
        <f t="shared" si="1"/>
        <v>14.716939890710382</v>
      </c>
      <c r="AO12" s="32">
        <v>4.8</v>
      </c>
      <c r="AP12" s="44">
        <v>35.25</v>
      </c>
      <c r="AQ12" s="45">
        <v>7.34375</v>
      </c>
      <c r="AR12" s="44">
        <v>150</v>
      </c>
      <c r="AS12" s="171">
        <f t="shared" si="13"/>
        <v>1.9230769230769231</v>
      </c>
      <c r="AU12" s="144">
        <v>18019.8</v>
      </c>
      <c r="AV12" s="44">
        <v>10179.26</v>
      </c>
      <c r="AW12" s="45">
        <f t="shared" si="14"/>
        <v>56.489306207616075</v>
      </c>
      <c r="AX12" s="44">
        <v>87</v>
      </c>
      <c r="AY12" s="44">
        <v>1947.57</v>
      </c>
      <c r="AZ12" s="45">
        <f t="shared" si="2"/>
        <v>22.385862068965515</v>
      </c>
      <c r="BA12" s="44">
        <v>149.21</v>
      </c>
      <c r="BB12" s="171">
        <f t="shared" si="15"/>
        <v>1.7150574712643678</v>
      </c>
      <c r="BD12" s="144">
        <v>4984.8599999999997</v>
      </c>
      <c r="BE12" s="32">
        <v>2800.85</v>
      </c>
      <c r="BF12" s="196">
        <f t="shared" si="16"/>
        <v>56.187134643701128</v>
      </c>
      <c r="BG12" s="205">
        <v>2.6</v>
      </c>
      <c r="BH12" s="206">
        <v>38</v>
      </c>
      <c r="BI12" s="202">
        <f t="shared" si="17"/>
        <v>14.615384615384615</v>
      </c>
      <c r="BJ12" s="32">
        <v>14.8</v>
      </c>
      <c r="BK12" s="44">
        <v>107.56</v>
      </c>
      <c r="BL12" s="45">
        <f t="shared" si="18"/>
        <v>7.2675675675675677</v>
      </c>
      <c r="BM12" s="44">
        <v>21.43</v>
      </c>
      <c r="BN12" s="203">
        <f t="shared" si="19"/>
        <v>1.2316091954022987</v>
      </c>
    </row>
    <row r="13" spans="1:66" ht="13.95" customHeight="1">
      <c r="A13" s="12">
        <v>8</v>
      </c>
      <c r="B13" s="144">
        <v>12201.18</v>
      </c>
      <c r="C13" s="163">
        <v>3749.4006798</v>
      </c>
      <c r="D13" s="164">
        <f t="shared" si="3"/>
        <v>30.729820228863108</v>
      </c>
      <c r="E13" s="144">
        <v>2</v>
      </c>
      <c r="F13" s="163">
        <v>26.800343340922598</v>
      </c>
      <c r="G13" s="45">
        <f t="shared" si="4"/>
        <v>13.400171670461299</v>
      </c>
      <c r="H13" s="44"/>
      <c r="I13" s="44"/>
      <c r="J13" s="45" t="e">
        <f t="shared" si="5"/>
        <v>#DIV/0!</v>
      </c>
      <c r="L13" s="144">
        <v>25761.5</v>
      </c>
      <c r="M13" s="44">
        <v>14089.89</v>
      </c>
      <c r="N13" s="45">
        <f t="shared" si="6"/>
        <v>54.693593152572639</v>
      </c>
      <c r="O13" s="32">
        <v>137</v>
      </c>
      <c r="P13" s="44">
        <v>3473.58</v>
      </c>
      <c r="Q13" s="45">
        <f t="shared" si="7"/>
        <v>25.354598540145986</v>
      </c>
      <c r="R13" s="44">
        <v>158.41</v>
      </c>
      <c r="S13" s="171">
        <f t="shared" si="8"/>
        <v>1.1562773722627737</v>
      </c>
      <c r="U13" s="144">
        <v>2850</v>
      </c>
      <c r="V13" s="44"/>
      <c r="W13" s="171">
        <f t="shared" si="9"/>
        <v>0</v>
      </c>
      <c r="X13" s="144">
        <v>3107.5</v>
      </c>
      <c r="Y13" s="44">
        <v>1842.63</v>
      </c>
      <c r="Z13" s="171">
        <f t="shared" si="10"/>
        <v>59.296218825422365</v>
      </c>
      <c r="AB13" s="144">
        <v>7767.36</v>
      </c>
      <c r="AC13" s="163">
        <v>4386.1499999999996</v>
      </c>
      <c r="AD13" s="182">
        <f t="shared" si="11"/>
        <v>56.46899332591768</v>
      </c>
      <c r="AE13" s="44">
        <v>15</v>
      </c>
      <c r="AF13" s="179">
        <v>224.2</v>
      </c>
      <c r="AG13" s="45">
        <f t="shared" si="0"/>
        <v>14.946666666666665</v>
      </c>
      <c r="AI13" s="181">
        <v>18056.5</v>
      </c>
      <c r="AJ13" s="44">
        <v>9695.0400000000009</v>
      </c>
      <c r="AK13" s="45">
        <f t="shared" si="12"/>
        <v>53.692797607509767</v>
      </c>
      <c r="AL13" s="32">
        <v>64</v>
      </c>
      <c r="AM13" s="44">
        <v>909.83</v>
      </c>
      <c r="AN13" s="45">
        <f t="shared" si="1"/>
        <v>14.216093750000001</v>
      </c>
      <c r="AO13" s="32">
        <v>4.8</v>
      </c>
      <c r="AP13" s="44">
        <v>35.25</v>
      </c>
      <c r="AQ13" s="45">
        <v>7.34375</v>
      </c>
      <c r="AR13" s="44">
        <v>150</v>
      </c>
      <c r="AS13" s="171">
        <f t="shared" si="13"/>
        <v>2.1802325581395348</v>
      </c>
      <c r="AU13" s="144">
        <v>14462.4</v>
      </c>
      <c r="AV13" s="44">
        <v>9135.9699999999993</v>
      </c>
      <c r="AW13" s="45">
        <f t="shared" si="14"/>
        <v>63.170497289523176</v>
      </c>
      <c r="AX13" s="44">
        <v>85</v>
      </c>
      <c r="AY13" s="44">
        <v>2351.39</v>
      </c>
      <c r="AZ13" s="45">
        <f t="shared" si="2"/>
        <v>27.663411764705881</v>
      </c>
      <c r="BA13" s="44">
        <v>148.69999999999999</v>
      </c>
      <c r="BB13" s="171">
        <f t="shared" si="15"/>
        <v>1.7494117647058822</v>
      </c>
      <c r="BD13" s="144">
        <v>4286.1000000000004</v>
      </c>
      <c r="BE13" s="32">
        <v>2490.25</v>
      </c>
      <c r="BF13" s="196">
        <f t="shared" si="16"/>
        <v>58.100604278948218</v>
      </c>
      <c r="BG13" s="205">
        <v>0.4</v>
      </c>
      <c r="BH13" s="206">
        <v>5</v>
      </c>
      <c r="BI13" s="202">
        <f t="shared" si="17"/>
        <v>12.5</v>
      </c>
      <c r="BJ13" s="32">
        <v>12.8</v>
      </c>
      <c r="BK13" s="44">
        <v>100.47</v>
      </c>
      <c r="BL13" s="45">
        <f t="shared" si="18"/>
        <v>7.8492187499999995</v>
      </c>
      <c r="BM13" s="44">
        <v>21.43</v>
      </c>
      <c r="BN13" s="203">
        <f t="shared" si="19"/>
        <v>1.6234848484848483</v>
      </c>
    </row>
    <row r="14" spans="1:66" ht="13.95" customHeight="1">
      <c r="A14" s="12">
        <v>9</v>
      </c>
      <c r="B14" s="144">
        <v>12201.18</v>
      </c>
      <c r="C14" s="163">
        <v>4013.4712848896902</v>
      </c>
      <c r="D14" s="164">
        <f t="shared" si="3"/>
        <v>32.894124051031866</v>
      </c>
      <c r="E14" s="144">
        <v>3</v>
      </c>
      <c r="F14" s="163">
        <v>21.7161829645902</v>
      </c>
      <c r="G14" s="45">
        <f t="shared" si="4"/>
        <v>7.2387276548633999</v>
      </c>
      <c r="H14" s="44"/>
      <c r="I14" s="44"/>
      <c r="J14" s="45" t="e">
        <f t="shared" si="5"/>
        <v>#DIV/0!</v>
      </c>
      <c r="L14" s="144">
        <v>25053.200000000001</v>
      </c>
      <c r="M14" s="44">
        <v>17628.46</v>
      </c>
      <c r="N14" s="45">
        <f t="shared" si="6"/>
        <v>70.364105184168082</v>
      </c>
      <c r="O14" s="32">
        <v>128</v>
      </c>
      <c r="P14" s="44">
        <v>3396.67</v>
      </c>
      <c r="Q14" s="45">
        <f t="shared" si="7"/>
        <v>26.536484375000001</v>
      </c>
      <c r="R14" s="44">
        <v>158.55000000000001</v>
      </c>
      <c r="S14" s="171">
        <f t="shared" si="8"/>
        <v>1.2386718750000001</v>
      </c>
      <c r="U14" s="144">
        <v>2850</v>
      </c>
      <c r="V14" s="44">
        <v>8551.56</v>
      </c>
      <c r="W14" s="171">
        <f t="shared" si="9"/>
        <v>300.05473684210523</v>
      </c>
      <c r="X14" s="144">
        <v>3107.5</v>
      </c>
      <c r="Y14" s="44">
        <v>2043.91</v>
      </c>
      <c r="Z14" s="171">
        <f t="shared" si="10"/>
        <v>65.773451327433634</v>
      </c>
      <c r="AB14" s="144">
        <v>7456.8</v>
      </c>
      <c r="AC14" s="163">
        <v>3607.78</v>
      </c>
      <c r="AD14" s="182">
        <f t="shared" si="11"/>
        <v>48.382416049780069</v>
      </c>
      <c r="AE14" s="44">
        <v>15.6</v>
      </c>
      <c r="AF14" s="179">
        <v>225.46</v>
      </c>
      <c r="AG14" s="45">
        <f t="shared" si="0"/>
        <v>14.452564102564104</v>
      </c>
      <c r="AI14" s="183">
        <v>18056.5</v>
      </c>
      <c r="AJ14" s="44">
        <v>10653.54</v>
      </c>
      <c r="AK14" s="45">
        <f t="shared" si="12"/>
        <v>59.00113532522915</v>
      </c>
      <c r="AL14" s="32">
        <v>73.2</v>
      </c>
      <c r="AM14" s="44">
        <v>1152.0899999999999</v>
      </c>
      <c r="AN14" s="45">
        <f t="shared" si="1"/>
        <v>15.738934426229507</v>
      </c>
      <c r="AO14" s="32">
        <v>5.6</v>
      </c>
      <c r="AP14" s="44">
        <v>35.25</v>
      </c>
      <c r="AQ14" s="45">
        <v>6.2946428571428603</v>
      </c>
      <c r="AR14" s="44">
        <v>150</v>
      </c>
      <c r="AS14" s="171">
        <f t="shared" si="13"/>
        <v>1.9035532994923858</v>
      </c>
      <c r="AU14" s="144">
        <v>12850</v>
      </c>
      <c r="AV14" s="44">
        <v>8204.2900000000009</v>
      </c>
      <c r="AW14" s="45">
        <f t="shared" si="14"/>
        <v>63.84661478599223</v>
      </c>
      <c r="AX14" s="44">
        <v>85</v>
      </c>
      <c r="AY14" s="44">
        <v>1732.14</v>
      </c>
      <c r="AZ14" s="45">
        <f t="shared" si="2"/>
        <v>20.378117647058826</v>
      </c>
      <c r="BA14" s="44">
        <v>148.69999999999999</v>
      </c>
      <c r="BB14" s="171">
        <f t="shared" si="15"/>
        <v>1.7494117647058822</v>
      </c>
      <c r="BD14" s="144">
        <v>4522.2</v>
      </c>
      <c r="BE14" s="32">
        <v>2613.83</v>
      </c>
      <c r="BF14" s="196">
        <f t="shared" si="16"/>
        <v>57.799964618990764</v>
      </c>
      <c r="BG14" s="205">
        <v>1</v>
      </c>
      <c r="BH14" s="206">
        <v>15</v>
      </c>
      <c r="BI14" s="202">
        <f t="shared" si="17"/>
        <v>15</v>
      </c>
      <c r="BJ14" s="32">
        <v>13.4</v>
      </c>
      <c r="BK14" s="44">
        <v>130.18</v>
      </c>
      <c r="BL14" s="45">
        <f t="shared" si="18"/>
        <v>9.7149253731343279</v>
      </c>
      <c r="BM14" s="44">
        <v>13.72</v>
      </c>
      <c r="BN14" s="203">
        <f t="shared" si="19"/>
        <v>0.95277777777777783</v>
      </c>
    </row>
    <row r="15" spans="1:66" ht="13.95" customHeight="1">
      <c r="A15" s="12">
        <v>10</v>
      </c>
      <c r="B15" s="144">
        <v>16665.48</v>
      </c>
      <c r="C15" s="163">
        <v>4838.2853843777302</v>
      </c>
      <c r="D15" s="164">
        <f t="shared" si="3"/>
        <v>29.031779368957451</v>
      </c>
      <c r="E15" s="144">
        <v>11</v>
      </c>
      <c r="F15" s="163">
        <v>109.972213518864</v>
      </c>
      <c r="G15" s="45">
        <f t="shared" si="4"/>
        <v>9.9974739562603627</v>
      </c>
      <c r="H15" s="44"/>
      <c r="I15" s="44"/>
      <c r="J15" s="45" t="e">
        <f t="shared" si="5"/>
        <v>#DIV/0!</v>
      </c>
      <c r="L15" s="144">
        <v>48290.86</v>
      </c>
      <c r="M15" s="44">
        <v>19669.13</v>
      </c>
      <c r="N15" s="45">
        <f t="shared" si="6"/>
        <v>40.730544040839199</v>
      </c>
      <c r="O15" s="32">
        <v>140</v>
      </c>
      <c r="P15" s="44">
        <v>3548.61</v>
      </c>
      <c r="Q15" s="45">
        <f t="shared" si="7"/>
        <v>25.347214285714287</v>
      </c>
      <c r="R15" s="44">
        <v>164.09</v>
      </c>
      <c r="S15" s="171">
        <f t="shared" si="8"/>
        <v>1.1720714285714287</v>
      </c>
      <c r="U15" s="144">
        <v>2850</v>
      </c>
      <c r="V15" s="44"/>
      <c r="W15" s="171">
        <f t="shared" si="9"/>
        <v>0</v>
      </c>
      <c r="X15" s="144">
        <v>4854.3999999999996</v>
      </c>
      <c r="Y15" s="44">
        <v>2268.85</v>
      </c>
      <c r="Z15" s="171">
        <f t="shared" si="10"/>
        <v>46.738010876730392</v>
      </c>
      <c r="AB15" s="144">
        <v>10754.86</v>
      </c>
      <c r="AC15" s="163">
        <v>5554.5</v>
      </c>
      <c r="AD15" s="182">
        <f t="shared" si="11"/>
        <v>51.646418456400177</v>
      </c>
      <c r="AE15" s="44">
        <v>19.2</v>
      </c>
      <c r="AF15" s="179">
        <v>229.35</v>
      </c>
      <c r="AG15" s="45">
        <f t="shared" si="0"/>
        <v>11.9453125</v>
      </c>
      <c r="AI15" s="183">
        <v>28607.599999999999</v>
      </c>
      <c r="AJ15" s="44">
        <v>10155.209999999999</v>
      </c>
      <c r="AK15" s="45">
        <f t="shared" si="12"/>
        <v>35.498294159593954</v>
      </c>
      <c r="AL15" s="32">
        <v>41.6</v>
      </c>
      <c r="AM15" s="44">
        <v>1164.33</v>
      </c>
      <c r="AN15" s="45">
        <f t="shared" si="1"/>
        <v>27.988701923076921</v>
      </c>
      <c r="AO15" s="32">
        <v>4</v>
      </c>
      <c r="AP15" s="44">
        <v>35.25</v>
      </c>
      <c r="AQ15" s="45">
        <v>8.8125</v>
      </c>
      <c r="AR15" s="44">
        <v>150</v>
      </c>
      <c r="AS15" s="171">
        <f t="shared" si="13"/>
        <v>3.2894736842105261</v>
      </c>
      <c r="AU15" s="144">
        <v>18205.68</v>
      </c>
      <c r="AV15" s="44">
        <v>9750.6299999999992</v>
      </c>
      <c r="AW15" s="45">
        <f t="shared" si="14"/>
        <v>53.558175250800844</v>
      </c>
      <c r="AX15" s="44">
        <v>90</v>
      </c>
      <c r="AY15" s="44">
        <v>1892.39</v>
      </c>
      <c r="AZ15" s="45">
        <f t="shared" si="2"/>
        <v>21.026555555555557</v>
      </c>
      <c r="BA15" s="44">
        <v>148.69999999999999</v>
      </c>
      <c r="BB15" s="171">
        <f t="shared" si="15"/>
        <v>1.652222222222222</v>
      </c>
      <c r="BD15" s="144">
        <v>6075</v>
      </c>
      <c r="BE15" s="32">
        <v>3375.59</v>
      </c>
      <c r="BF15" s="196">
        <f t="shared" si="16"/>
        <v>55.565267489711935</v>
      </c>
      <c r="BG15" s="205">
        <v>2</v>
      </c>
      <c r="BH15" s="206">
        <v>30</v>
      </c>
      <c r="BI15" s="202">
        <f t="shared" si="17"/>
        <v>15</v>
      </c>
      <c r="BJ15" s="32">
        <v>14.2</v>
      </c>
      <c r="BK15" s="44">
        <v>138.33000000000001</v>
      </c>
      <c r="BL15" s="45">
        <f t="shared" si="18"/>
        <v>9.7415492957746501</v>
      </c>
      <c r="BM15" s="44">
        <v>21.43</v>
      </c>
      <c r="BN15" s="203">
        <f t="shared" si="19"/>
        <v>1.3228395061728395</v>
      </c>
    </row>
    <row r="16" spans="1:66" ht="13.95" customHeight="1">
      <c r="A16" s="12">
        <v>11</v>
      </c>
      <c r="B16" s="144">
        <v>16898.400000000001</v>
      </c>
      <c r="C16" s="163">
        <v>5634.8968357442</v>
      </c>
      <c r="D16" s="164">
        <f t="shared" si="3"/>
        <v>33.345741820197176</v>
      </c>
      <c r="E16" s="144">
        <v>11</v>
      </c>
      <c r="F16" s="163">
        <v>111.03105069344799</v>
      </c>
      <c r="G16" s="45">
        <f t="shared" si="4"/>
        <v>10.093731881222546</v>
      </c>
      <c r="H16" s="44"/>
      <c r="I16" s="44"/>
      <c r="J16" s="45" t="e">
        <f t="shared" si="5"/>
        <v>#DIV/0!</v>
      </c>
      <c r="L16" s="144">
        <v>46386.32</v>
      </c>
      <c r="M16" s="44">
        <v>18619.77</v>
      </c>
      <c r="N16" s="45">
        <f t="shared" si="6"/>
        <v>40.14064922589246</v>
      </c>
      <c r="O16" s="32">
        <v>145</v>
      </c>
      <c r="P16" s="44">
        <v>13381.67</v>
      </c>
      <c r="Q16" s="45">
        <f t="shared" si="7"/>
        <v>92.287379310344832</v>
      </c>
      <c r="R16" s="44">
        <v>154.43</v>
      </c>
      <c r="S16" s="171">
        <f t="shared" si="8"/>
        <v>1.0650344827586207</v>
      </c>
      <c r="U16" s="144">
        <v>2850</v>
      </c>
      <c r="V16" s="44"/>
      <c r="W16" s="171">
        <f t="shared" si="9"/>
        <v>0</v>
      </c>
      <c r="X16" s="144">
        <v>4854.3999999999996</v>
      </c>
      <c r="Y16" s="44">
        <v>2257.13</v>
      </c>
      <c r="Z16" s="171">
        <f t="shared" si="10"/>
        <v>46.496580421885305</v>
      </c>
      <c r="AB16" s="144">
        <v>11100.96</v>
      </c>
      <c r="AC16" s="163">
        <v>5020.22</v>
      </c>
      <c r="AD16" s="182">
        <f t="shared" si="11"/>
        <v>45.223296003228555</v>
      </c>
      <c r="AE16" s="44">
        <v>18.2</v>
      </c>
      <c r="AF16" s="179">
        <v>246.88</v>
      </c>
      <c r="AG16" s="45">
        <f t="shared" si="0"/>
        <v>13.564835164835165</v>
      </c>
      <c r="AI16" s="144">
        <v>28679.599999999999</v>
      </c>
      <c r="AJ16" s="44">
        <v>8808.18</v>
      </c>
      <c r="AK16" s="45">
        <f t="shared" si="12"/>
        <v>30.712353031423035</v>
      </c>
      <c r="AL16" s="32">
        <v>75.2</v>
      </c>
      <c r="AM16" s="44">
        <v>957.74</v>
      </c>
      <c r="AN16" s="45">
        <f t="shared" si="1"/>
        <v>12.735904255319149</v>
      </c>
      <c r="AO16" s="32">
        <v>4</v>
      </c>
      <c r="AP16" s="44">
        <v>35.25</v>
      </c>
      <c r="AQ16" s="45">
        <v>8.8125</v>
      </c>
      <c r="AR16" s="44">
        <v>175</v>
      </c>
      <c r="AS16" s="171">
        <f t="shared" si="13"/>
        <v>2.2095959595959593</v>
      </c>
      <c r="AU16" s="144">
        <v>20035.759999999998</v>
      </c>
      <c r="AV16" s="44">
        <v>11092.86</v>
      </c>
      <c r="AW16" s="45">
        <f t="shared" si="14"/>
        <v>55.365306831385489</v>
      </c>
      <c r="AX16" s="44">
        <v>90</v>
      </c>
      <c r="AY16" s="44">
        <v>2310.69</v>
      </c>
      <c r="AZ16" s="45">
        <f t="shared" si="2"/>
        <v>25.674333333333333</v>
      </c>
      <c r="BA16" s="44">
        <v>154.44999999999999</v>
      </c>
      <c r="BB16" s="171">
        <f t="shared" si="15"/>
        <v>1.7161111111111109</v>
      </c>
      <c r="BD16" s="144">
        <v>6146.28</v>
      </c>
      <c r="BE16" s="32">
        <v>3375.79</v>
      </c>
      <c r="BF16" s="196">
        <f t="shared" si="16"/>
        <v>54.924116701484479</v>
      </c>
      <c r="BG16" s="205">
        <v>1.6</v>
      </c>
      <c r="BH16" s="206">
        <v>20</v>
      </c>
      <c r="BI16" s="202">
        <f t="shared" si="17"/>
        <v>12.5</v>
      </c>
      <c r="BJ16" s="32">
        <v>8</v>
      </c>
      <c r="BK16" s="44">
        <v>66.599999999999994</v>
      </c>
      <c r="BL16" s="45">
        <f t="shared" si="18"/>
        <v>8.3249999999999993</v>
      </c>
      <c r="BM16" s="44">
        <v>10.72</v>
      </c>
      <c r="BN16" s="203">
        <f t="shared" si="19"/>
        <v>1.1166666666666667</v>
      </c>
    </row>
    <row r="17" spans="1:66" ht="13.95" customHeight="1">
      <c r="A17" s="12">
        <v>12</v>
      </c>
      <c r="B17" s="144">
        <v>16199.64</v>
      </c>
      <c r="C17" s="163">
        <v>5628.6123438102504</v>
      </c>
      <c r="D17" s="164">
        <f t="shared" si="3"/>
        <v>34.745292758420874</v>
      </c>
      <c r="E17" s="144">
        <v>11</v>
      </c>
      <c r="F17" s="163">
        <v>107.207619580643</v>
      </c>
      <c r="G17" s="45">
        <f t="shared" si="4"/>
        <v>9.7461472346039084</v>
      </c>
      <c r="H17" s="44"/>
      <c r="I17" s="44"/>
      <c r="J17" s="45" t="e">
        <f t="shared" si="5"/>
        <v>#DIV/0!</v>
      </c>
      <c r="L17" s="144">
        <v>56958.5</v>
      </c>
      <c r="M17" s="44">
        <v>19757.62</v>
      </c>
      <c r="N17" s="45">
        <f t="shared" si="6"/>
        <v>34.687746341634693</v>
      </c>
      <c r="O17" s="32">
        <v>145</v>
      </c>
      <c r="P17" s="44">
        <v>3750.3</v>
      </c>
      <c r="Q17" s="45">
        <f t="shared" si="7"/>
        <v>25.864137931034485</v>
      </c>
      <c r="R17" s="44">
        <v>122.5</v>
      </c>
      <c r="S17" s="171">
        <f t="shared" si="8"/>
        <v>0.84482758620689657</v>
      </c>
      <c r="U17" s="144">
        <v>2850</v>
      </c>
      <c r="V17" s="44"/>
      <c r="W17" s="171">
        <f t="shared" si="9"/>
        <v>0</v>
      </c>
      <c r="X17" s="144">
        <v>4854.3999999999996</v>
      </c>
      <c r="Y17" s="44">
        <v>2268.17</v>
      </c>
      <c r="Z17" s="171">
        <f t="shared" si="10"/>
        <v>46.724002966381015</v>
      </c>
      <c r="AB17" s="144">
        <v>11492.44</v>
      </c>
      <c r="AC17" s="163">
        <v>4887.71</v>
      </c>
      <c r="AD17" s="182">
        <f t="shared" si="11"/>
        <v>42.529784797658287</v>
      </c>
      <c r="AE17" s="44">
        <v>19</v>
      </c>
      <c r="AF17" s="179">
        <v>233.22</v>
      </c>
      <c r="AG17" s="45">
        <f t="shared" si="0"/>
        <v>12.274736842105263</v>
      </c>
      <c r="AI17" s="144">
        <v>28259.599999999999</v>
      </c>
      <c r="AJ17" s="44">
        <v>11113.01</v>
      </c>
      <c r="AK17" s="45">
        <f t="shared" si="12"/>
        <v>39.324725049186824</v>
      </c>
      <c r="AL17" s="32">
        <v>74.599999999999994</v>
      </c>
      <c r="AM17" s="44">
        <v>939.58</v>
      </c>
      <c r="AN17" s="45">
        <f t="shared" si="1"/>
        <v>12.594906166219841</v>
      </c>
      <c r="AO17" s="32">
        <v>4</v>
      </c>
      <c r="AP17" s="44">
        <v>35.25</v>
      </c>
      <c r="AQ17" s="45">
        <v>8.8125</v>
      </c>
      <c r="AR17" s="44">
        <v>200</v>
      </c>
      <c r="AS17" s="171">
        <f t="shared" si="13"/>
        <v>2.5445292620865141</v>
      </c>
      <c r="AU17" s="144">
        <v>20439.96</v>
      </c>
      <c r="AV17" s="44">
        <v>10655.25</v>
      </c>
      <c r="AW17" s="45">
        <f t="shared" si="14"/>
        <v>52.129505145802632</v>
      </c>
      <c r="AX17" s="44">
        <v>93</v>
      </c>
      <c r="AY17" s="44">
        <v>2115.5100000000002</v>
      </c>
      <c r="AZ17" s="45">
        <f t="shared" si="2"/>
        <v>22.747419354838712</v>
      </c>
      <c r="BA17" s="44">
        <v>154.44999999999999</v>
      </c>
      <c r="BB17" s="171">
        <f t="shared" si="15"/>
        <v>1.6607526881720429</v>
      </c>
      <c r="BD17" s="144">
        <v>6233.46</v>
      </c>
      <c r="BE17" s="32">
        <v>3508.44</v>
      </c>
      <c r="BF17" s="196">
        <f t="shared" si="16"/>
        <v>56.28398995100634</v>
      </c>
      <c r="BG17" s="205">
        <v>1.6</v>
      </c>
      <c r="BH17" s="206">
        <v>20</v>
      </c>
      <c r="BI17" s="202">
        <f t="shared" si="17"/>
        <v>12.5</v>
      </c>
      <c r="BJ17" s="32">
        <v>8</v>
      </c>
      <c r="BK17" s="44">
        <v>59.59</v>
      </c>
      <c r="BL17" s="45">
        <f t="shared" si="18"/>
        <v>7.4487500000000004</v>
      </c>
      <c r="BM17" s="44">
        <v>13.72</v>
      </c>
      <c r="BN17" s="203">
        <f t="shared" si="19"/>
        <v>1.4291666666666667</v>
      </c>
    </row>
    <row r="18" spans="1:66" ht="13.95" customHeight="1">
      <c r="A18" s="12">
        <v>13</v>
      </c>
      <c r="B18" s="144">
        <v>16432.560000000001</v>
      </c>
      <c r="C18" s="163">
        <v>6056.10615439912</v>
      </c>
      <c r="D18" s="164">
        <f t="shared" si="3"/>
        <v>36.854307268004014</v>
      </c>
      <c r="E18" s="144">
        <v>11</v>
      </c>
      <c r="F18" s="163">
        <v>109.126669181441</v>
      </c>
      <c r="G18" s="45">
        <f t="shared" si="4"/>
        <v>9.9206062892219098</v>
      </c>
      <c r="H18" s="44"/>
      <c r="I18" s="44"/>
      <c r="J18" s="45" t="e">
        <f t="shared" si="5"/>
        <v>#DIV/0!</v>
      </c>
      <c r="L18" s="144">
        <v>41809.160000000003</v>
      </c>
      <c r="M18" s="44">
        <v>16197.28</v>
      </c>
      <c r="N18" s="45">
        <f t="shared" si="6"/>
        <v>38.740984033164025</v>
      </c>
      <c r="O18" s="32">
        <v>145</v>
      </c>
      <c r="P18" s="44">
        <v>4788.7</v>
      </c>
      <c r="Q18" s="45">
        <f t="shared" si="7"/>
        <v>33.025517241379312</v>
      </c>
      <c r="R18" s="44">
        <v>86.25</v>
      </c>
      <c r="S18" s="171">
        <f t="shared" si="8"/>
        <v>0.59482758620689657</v>
      </c>
      <c r="U18" s="144">
        <v>2850</v>
      </c>
      <c r="V18" s="44"/>
      <c r="W18" s="171">
        <f t="shared" si="9"/>
        <v>0</v>
      </c>
      <c r="X18" s="144">
        <v>4854.3999999999996</v>
      </c>
      <c r="Y18" s="44">
        <v>2422.64</v>
      </c>
      <c r="Z18" s="171">
        <f t="shared" si="10"/>
        <v>49.906064601186557</v>
      </c>
      <c r="AB18" s="144">
        <v>10404.66</v>
      </c>
      <c r="AC18" s="163">
        <v>5340.7</v>
      </c>
      <c r="AD18" s="182">
        <f t="shared" si="11"/>
        <v>51.329884878506363</v>
      </c>
      <c r="AE18" s="44">
        <v>20.2</v>
      </c>
      <c r="AF18" s="179">
        <v>234.56</v>
      </c>
      <c r="AG18" s="45">
        <f t="shared" si="0"/>
        <v>11.611881188118812</v>
      </c>
      <c r="AI18" s="144">
        <v>28763.599999999999</v>
      </c>
      <c r="AJ18" s="44">
        <v>9357.86</v>
      </c>
      <c r="AK18" s="45">
        <f t="shared" si="12"/>
        <v>32.533688411742624</v>
      </c>
      <c r="AL18" s="32">
        <v>74.599999999999994</v>
      </c>
      <c r="AM18" s="44">
        <v>1031.04</v>
      </c>
      <c r="AN18" s="45">
        <f t="shared" si="1"/>
        <v>13.820911528150134</v>
      </c>
      <c r="AO18" s="32">
        <v>4</v>
      </c>
      <c r="AP18" s="44">
        <v>35.25</v>
      </c>
      <c r="AQ18" s="45">
        <v>8.8125</v>
      </c>
      <c r="AR18" s="44">
        <v>175</v>
      </c>
      <c r="AS18" s="171">
        <f t="shared" si="13"/>
        <v>2.2264631043256999</v>
      </c>
      <c r="AU18" s="144">
        <v>19024.240000000002</v>
      </c>
      <c r="AV18" s="44">
        <v>11845.11</v>
      </c>
      <c r="AW18" s="45">
        <f t="shared" si="14"/>
        <v>62.26324941232869</v>
      </c>
      <c r="AX18" s="44">
        <v>93</v>
      </c>
      <c r="AY18" s="44">
        <v>2154.7600000000002</v>
      </c>
      <c r="AZ18" s="45">
        <f t="shared" si="2"/>
        <v>23.1694623655914</v>
      </c>
      <c r="BA18" s="44">
        <v>154.44999999999999</v>
      </c>
      <c r="BB18" s="171">
        <f t="shared" si="15"/>
        <v>1.6607526881720429</v>
      </c>
      <c r="BD18" s="144">
        <v>6265.92</v>
      </c>
      <c r="BE18" s="32">
        <v>3478.52</v>
      </c>
      <c r="BF18" s="196">
        <f t="shared" si="16"/>
        <v>55.514912415096262</v>
      </c>
      <c r="BG18" s="205">
        <v>1.6</v>
      </c>
      <c r="BH18" s="206">
        <v>20</v>
      </c>
      <c r="BI18" s="202">
        <f t="shared" si="17"/>
        <v>12.5</v>
      </c>
      <c r="BJ18" s="32">
        <v>8</v>
      </c>
      <c r="BK18" s="44">
        <v>20</v>
      </c>
      <c r="BL18" s="45">
        <f t="shared" si="18"/>
        <v>2.5</v>
      </c>
      <c r="BM18" s="44">
        <v>10.72</v>
      </c>
      <c r="BN18" s="203">
        <f t="shared" si="19"/>
        <v>1.1166666666666667</v>
      </c>
    </row>
    <row r="19" spans="1:66" ht="13.95" customHeight="1">
      <c r="A19" s="12">
        <v>14</v>
      </c>
      <c r="B19" s="144">
        <v>16820.759999999998</v>
      </c>
      <c r="C19" s="163">
        <v>6264.5449487596898</v>
      </c>
      <c r="D19" s="164">
        <f t="shared" si="3"/>
        <v>37.242936399780334</v>
      </c>
      <c r="E19" s="144">
        <v>11</v>
      </c>
      <c r="F19" s="163">
        <v>108.166095664515</v>
      </c>
      <c r="G19" s="45">
        <f t="shared" si="4"/>
        <v>9.8332814240468185</v>
      </c>
      <c r="H19" s="44"/>
      <c r="I19" s="44"/>
      <c r="J19" s="45" t="e">
        <f t="shared" si="5"/>
        <v>#DIV/0!</v>
      </c>
      <c r="L19" s="144">
        <v>31201.34</v>
      </c>
      <c r="M19" s="44">
        <v>16828.669999999998</v>
      </c>
      <c r="N19" s="45">
        <f t="shared" si="6"/>
        <v>53.935728401408397</v>
      </c>
      <c r="O19" s="32">
        <v>146</v>
      </c>
      <c r="P19" s="44">
        <v>3051.37</v>
      </c>
      <c r="Q19" s="45">
        <f t="shared" si="7"/>
        <v>20.899794520547946</v>
      </c>
      <c r="R19" s="44">
        <v>152.01</v>
      </c>
      <c r="S19" s="171">
        <f t="shared" si="8"/>
        <v>1.0411643835616438</v>
      </c>
      <c r="U19" s="144">
        <v>2850</v>
      </c>
      <c r="V19" s="44"/>
      <c r="W19" s="171">
        <f t="shared" si="9"/>
        <v>0</v>
      </c>
      <c r="X19" s="144">
        <v>3689.8</v>
      </c>
      <c r="Y19" s="44">
        <v>2188.62</v>
      </c>
      <c r="Z19" s="171">
        <f t="shared" si="10"/>
        <v>59.315410049325159</v>
      </c>
      <c r="AB19" s="144">
        <v>9281.34</v>
      </c>
      <c r="AC19" s="163">
        <v>4609.38</v>
      </c>
      <c r="AD19" s="182">
        <f t="shared" si="11"/>
        <v>49.662871955989111</v>
      </c>
      <c r="AE19" s="44">
        <v>17.2</v>
      </c>
      <c r="AF19" s="179">
        <v>252.13</v>
      </c>
      <c r="AG19" s="45">
        <f t="shared" si="0"/>
        <v>14.658720930232558</v>
      </c>
      <c r="AI19" s="144">
        <v>28903.599999999999</v>
      </c>
      <c r="AJ19" s="44">
        <v>10068</v>
      </c>
      <c r="AK19" s="45">
        <f t="shared" si="12"/>
        <v>34.833031179507053</v>
      </c>
      <c r="AL19" s="32">
        <v>77</v>
      </c>
      <c r="AM19" s="44">
        <v>866.44</v>
      </c>
      <c r="AN19" s="45">
        <f t="shared" si="1"/>
        <v>11.252467532467533</v>
      </c>
      <c r="AO19" s="32">
        <v>4</v>
      </c>
      <c r="AP19" s="44">
        <v>35.25</v>
      </c>
      <c r="AQ19" s="45">
        <v>8.8125</v>
      </c>
      <c r="AR19" s="44">
        <v>175</v>
      </c>
      <c r="AS19" s="171">
        <f t="shared" si="13"/>
        <v>2.1604938271604937</v>
      </c>
      <c r="AU19" s="144">
        <v>16927.8</v>
      </c>
      <c r="AV19" s="44">
        <v>8565.15</v>
      </c>
      <c r="AW19" s="45">
        <f t="shared" si="14"/>
        <v>50.598128522312415</v>
      </c>
      <c r="AX19" s="44">
        <v>93</v>
      </c>
      <c r="AY19" s="44">
        <v>1837.62</v>
      </c>
      <c r="AZ19" s="45">
        <f t="shared" si="2"/>
        <v>19.759354838709676</v>
      </c>
      <c r="BA19" s="44">
        <v>154.44999999999999</v>
      </c>
      <c r="BB19" s="171">
        <f t="shared" si="15"/>
        <v>1.6607526881720429</v>
      </c>
      <c r="BD19" s="144">
        <v>5880.9</v>
      </c>
      <c r="BE19" s="32">
        <v>3282.85</v>
      </c>
      <c r="BF19" s="196">
        <f t="shared" si="16"/>
        <v>55.822238092808931</v>
      </c>
      <c r="BG19" s="205">
        <v>1.6</v>
      </c>
      <c r="BH19" s="206">
        <v>20</v>
      </c>
      <c r="BI19" s="202">
        <f t="shared" si="17"/>
        <v>12.5</v>
      </c>
      <c r="BJ19" s="32">
        <v>8</v>
      </c>
      <c r="BK19" s="44">
        <v>56</v>
      </c>
      <c r="BL19" s="45">
        <f t="shared" si="18"/>
        <v>7</v>
      </c>
      <c r="BM19" s="44">
        <v>10.72</v>
      </c>
      <c r="BN19" s="203">
        <f t="shared" si="19"/>
        <v>1.1166666666666667</v>
      </c>
    </row>
    <row r="20" spans="1:66" ht="13.95" customHeight="1">
      <c r="A20" s="12">
        <v>15</v>
      </c>
      <c r="B20" s="144">
        <v>12201.18</v>
      </c>
      <c r="C20" s="163">
        <v>6235.1380892424804</v>
      </c>
      <c r="D20" s="164">
        <f t="shared" si="3"/>
        <v>51.102746531421396</v>
      </c>
      <c r="E20" s="144">
        <v>2</v>
      </c>
      <c r="F20" s="163">
        <v>22</v>
      </c>
      <c r="G20" s="45">
        <f t="shared" si="4"/>
        <v>11</v>
      </c>
      <c r="H20" s="44"/>
      <c r="I20" s="44"/>
      <c r="J20" s="45" t="e">
        <f t="shared" si="5"/>
        <v>#DIV/0!</v>
      </c>
      <c r="L20" s="144">
        <v>26903.18</v>
      </c>
      <c r="M20" s="44">
        <v>16698.939999999999</v>
      </c>
      <c r="N20" s="45">
        <f t="shared" si="6"/>
        <v>62.070506163211924</v>
      </c>
      <c r="O20" s="32">
        <v>146</v>
      </c>
      <c r="P20" s="44">
        <v>3744.83</v>
      </c>
      <c r="Q20" s="45">
        <f t="shared" si="7"/>
        <v>25.649520547945205</v>
      </c>
      <c r="R20" s="44">
        <v>170.03</v>
      </c>
      <c r="S20" s="171">
        <f t="shared" si="8"/>
        <v>1.1645890410958903</v>
      </c>
      <c r="U20" s="144">
        <v>2850</v>
      </c>
      <c r="V20" s="44"/>
      <c r="W20" s="171">
        <f t="shared" si="9"/>
        <v>0</v>
      </c>
      <c r="X20" s="144">
        <v>3107.5</v>
      </c>
      <c r="Y20" s="44">
        <v>2438.5300000000002</v>
      </c>
      <c r="Z20" s="171">
        <f t="shared" si="10"/>
        <v>78.472405470635564</v>
      </c>
      <c r="AB20" s="144">
        <v>7767.36</v>
      </c>
      <c r="AC20" s="163">
        <v>3332.93</v>
      </c>
      <c r="AD20" s="182">
        <f t="shared" si="11"/>
        <v>42.909431261071973</v>
      </c>
      <c r="AE20" s="44">
        <v>15.6</v>
      </c>
      <c r="AF20" s="179">
        <v>203.47</v>
      </c>
      <c r="AG20" s="45">
        <f t="shared" si="0"/>
        <v>13.042948717948718</v>
      </c>
      <c r="AI20" s="144">
        <v>18000.3</v>
      </c>
      <c r="AJ20" s="44">
        <v>9738.7000000000007</v>
      </c>
      <c r="AK20" s="45">
        <f t="shared" si="12"/>
        <v>54.102987172436023</v>
      </c>
      <c r="AL20" s="32">
        <v>67</v>
      </c>
      <c r="AM20" s="44">
        <v>1143.5899999999999</v>
      </c>
      <c r="AN20" s="45">
        <f t="shared" si="1"/>
        <v>17.068507462686565</v>
      </c>
      <c r="AO20" s="32">
        <v>4</v>
      </c>
      <c r="AP20" s="44">
        <v>35.25</v>
      </c>
      <c r="AQ20" s="45">
        <v>8.8125</v>
      </c>
      <c r="AR20" s="44">
        <v>175</v>
      </c>
      <c r="AS20" s="171">
        <f t="shared" si="13"/>
        <v>2.464788732394366</v>
      </c>
      <c r="AU20" s="144">
        <v>14739.36</v>
      </c>
      <c r="AV20" s="44">
        <v>7809.29</v>
      </c>
      <c r="AW20" s="45">
        <f t="shared" si="14"/>
        <v>52.98255826575916</v>
      </c>
      <c r="AX20" s="44">
        <v>90</v>
      </c>
      <c r="AY20" s="44">
        <v>2261.54</v>
      </c>
      <c r="AZ20" s="45">
        <f t="shared" si="2"/>
        <v>25.12822222222222</v>
      </c>
      <c r="BA20" s="44">
        <v>154.44999999999999</v>
      </c>
      <c r="BB20" s="171">
        <f t="shared" si="15"/>
        <v>1.7161111111111109</v>
      </c>
      <c r="BD20" s="144">
        <v>4593.4799999999996</v>
      </c>
      <c r="BE20" s="32">
        <v>2685.63</v>
      </c>
      <c r="BF20" s="196">
        <f t="shared" si="16"/>
        <v>58.466130254186375</v>
      </c>
      <c r="BG20" s="205">
        <v>0.6</v>
      </c>
      <c r="BH20" s="206">
        <v>8</v>
      </c>
      <c r="BI20" s="202">
        <f t="shared" si="17"/>
        <v>13.333333333333334</v>
      </c>
      <c r="BJ20" s="32">
        <v>5.2</v>
      </c>
      <c r="BK20" s="44">
        <v>27.56</v>
      </c>
      <c r="BL20" s="45">
        <f t="shared" si="18"/>
        <v>5.3</v>
      </c>
      <c r="BM20" s="44">
        <v>7.72</v>
      </c>
      <c r="BN20" s="203">
        <f t="shared" si="19"/>
        <v>1.3310344827586207</v>
      </c>
    </row>
    <row r="21" spans="1:66" ht="13.95" customHeight="1">
      <c r="A21" s="12">
        <v>16</v>
      </c>
      <c r="B21" s="144">
        <v>12201.18</v>
      </c>
      <c r="C21" s="163">
        <v>3849.5189088719299</v>
      </c>
      <c r="D21" s="164">
        <f t="shared" si="3"/>
        <v>31.550382084945305</v>
      </c>
      <c r="E21" s="144">
        <v>3</v>
      </c>
      <c r="F21" s="163">
        <v>21.546049412745599</v>
      </c>
      <c r="G21" s="45">
        <f t="shared" si="4"/>
        <v>7.1820164709152001</v>
      </c>
      <c r="H21" s="44"/>
      <c r="I21" s="44"/>
      <c r="J21" s="45" t="e">
        <f t="shared" si="5"/>
        <v>#DIV/0!</v>
      </c>
      <c r="L21" s="144">
        <v>24719.72</v>
      </c>
      <c r="M21" s="44">
        <v>21320.7</v>
      </c>
      <c r="N21" s="45">
        <f t="shared" si="6"/>
        <v>86.24976334683403</v>
      </c>
      <c r="O21" s="32">
        <v>146</v>
      </c>
      <c r="P21" s="44">
        <v>3315.25</v>
      </c>
      <c r="Q21" s="45">
        <f t="shared" si="7"/>
        <v>22.707191780821919</v>
      </c>
      <c r="R21" s="44">
        <v>135.02000000000001</v>
      </c>
      <c r="S21" s="171">
        <f t="shared" si="8"/>
        <v>0.92479452054794531</v>
      </c>
      <c r="U21" s="144">
        <v>2850</v>
      </c>
      <c r="V21" s="44"/>
      <c r="W21" s="171">
        <f t="shared" si="9"/>
        <v>0</v>
      </c>
      <c r="X21" s="144">
        <v>3107.5</v>
      </c>
      <c r="Y21" s="44">
        <v>1631.02</v>
      </c>
      <c r="Z21" s="171">
        <f t="shared" si="10"/>
        <v>52.486564762670959</v>
      </c>
      <c r="AB21" s="144">
        <v>8155.56</v>
      </c>
      <c r="AC21" s="163">
        <v>3721.8</v>
      </c>
      <c r="AD21" s="182">
        <f t="shared" si="11"/>
        <v>45.63512499448229</v>
      </c>
      <c r="AE21" s="44">
        <v>16.2</v>
      </c>
      <c r="AF21" s="179">
        <v>262.76</v>
      </c>
      <c r="AG21" s="45">
        <f t="shared" si="0"/>
        <v>16.219753086419754</v>
      </c>
      <c r="AI21" s="144">
        <v>17832.3</v>
      </c>
      <c r="AJ21" s="44">
        <v>9098.85</v>
      </c>
      <c r="AK21" s="45">
        <f t="shared" si="12"/>
        <v>51.024545347487425</v>
      </c>
      <c r="AL21" s="32">
        <v>76.599999999999994</v>
      </c>
      <c r="AM21" s="32">
        <v>861.33</v>
      </c>
      <c r="AN21" s="45">
        <f t="shared" si="1"/>
        <v>11.244516971279374</v>
      </c>
      <c r="AO21" s="32">
        <v>4</v>
      </c>
      <c r="AP21" s="44">
        <v>35.25</v>
      </c>
      <c r="AQ21" s="45">
        <v>8.8125</v>
      </c>
      <c r="AR21" s="44">
        <v>175</v>
      </c>
      <c r="AS21" s="171">
        <f t="shared" si="13"/>
        <v>2.1712158808933002</v>
      </c>
      <c r="AU21" s="144">
        <v>13773.68</v>
      </c>
      <c r="AV21" s="44">
        <v>7877.33</v>
      </c>
      <c r="AW21" s="45">
        <f t="shared" si="14"/>
        <v>57.191179118434576</v>
      </c>
      <c r="AX21" s="44">
        <v>90</v>
      </c>
      <c r="AY21" s="44">
        <v>1908.83</v>
      </c>
      <c r="AZ21" s="45">
        <f t="shared" si="2"/>
        <v>21.20922222222222</v>
      </c>
      <c r="BA21" s="44">
        <v>154.44999999999999</v>
      </c>
      <c r="BB21" s="171">
        <f t="shared" si="15"/>
        <v>1.7161111111111109</v>
      </c>
      <c r="BD21" s="144">
        <v>5217.78</v>
      </c>
      <c r="BE21" s="32">
        <v>3065.45</v>
      </c>
      <c r="BF21" s="196">
        <f t="shared" si="16"/>
        <v>58.750081452265135</v>
      </c>
      <c r="BG21" s="32">
        <v>1</v>
      </c>
      <c r="BH21" s="207">
        <v>15</v>
      </c>
      <c r="BI21" s="202">
        <f t="shared" si="17"/>
        <v>15</v>
      </c>
      <c r="BJ21" s="32">
        <v>6.2</v>
      </c>
      <c r="BK21" s="44">
        <v>47.63</v>
      </c>
      <c r="BL21" s="45">
        <f t="shared" si="18"/>
        <v>7.6822580645161294</v>
      </c>
      <c r="BM21" s="44">
        <v>13.72</v>
      </c>
      <c r="BN21" s="203">
        <f t="shared" si="19"/>
        <v>1.9055555555555557</v>
      </c>
    </row>
    <row r="22" spans="1:66" ht="13.95" customHeight="1">
      <c r="A22" s="12">
        <v>17</v>
      </c>
      <c r="B22" s="144">
        <v>16665.48</v>
      </c>
      <c r="C22" s="163">
        <v>5199.7733675560203</v>
      </c>
      <c r="D22" s="164">
        <f t="shared" si="3"/>
        <v>31.200861706689636</v>
      </c>
      <c r="E22" s="144">
        <v>12</v>
      </c>
      <c r="F22" s="163">
        <v>122.666826549579</v>
      </c>
      <c r="G22" s="45">
        <f t="shared" si="4"/>
        <v>10.222235545798251</v>
      </c>
      <c r="H22" s="44"/>
      <c r="I22" s="44"/>
      <c r="J22" s="45" t="e">
        <f t="shared" si="5"/>
        <v>#DIV/0!</v>
      </c>
      <c r="L22" s="144">
        <v>29975</v>
      </c>
      <c r="M22" s="44">
        <v>18915.560000000001</v>
      </c>
      <c r="N22" s="45">
        <f t="shared" si="6"/>
        <v>63.104453711426189</v>
      </c>
      <c r="O22" s="32">
        <v>146</v>
      </c>
      <c r="P22" s="44">
        <v>2963.99</v>
      </c>
      <c r="Q22" s="45">
        <f t="shared" si="7"/>
        <v>20.301301369863012</v>
      </c>
      <c r="R22" s="44">
        <v>147.29</v>
      </c>
      <c r="S22" s="171">
        <f t="shared" si="8"/>
        <v>1.0088356164383561</v>
      </c>
      <c r="U22" s="144">
        <v>2850</v>
      </c>
      <c r="V22" s="44">
        <v>8217.4599999999991</v>
      </c>
      <c r="W22" s="171">
        <f t="shared" si="9"/>
        <v>288.33192982456137</v>
      </c>
      <c r="X22" s="144">
        <v>4854.3999999999996</v>
      </c>
      <c r="Y22" s="44">
        <v>2459.7800000000002</v>
      </c>
      <c r="Z22" s="171">
        <f t="shared" si="10"/>
        <v>50.671143704680297</v>
      </c>
      <c r="AB22" s="144">
        <v>8970.7800000000007</v>
      </c>
      <c r="AC22" s="163">
        <v>5200.74</v>
      </c>
      <c r="AD22" s="182">
        <f t="shared" si="11"/>
        <v>57.974222977266187</v>
      </c>
      <c r="AE22" s="44">
        <v>6.6</v>
      </c>
      <c r="AF22" s="179">
        <v>91.5</v>
      </c>
      <c r="AG22" s="45">
        <f t="shared" si="0"/>
        <v>13.863636363636365</v>
      </c>
      <c r="AI22" s="144">
        <v>28729.599999999999</v>
      </c>
      <c r="AJ22" s="44">
        <v>7587.01</v>
      </c>
      <c r="AK22" s="45">
        <f t="shared" si="12"/>
        <v>26.408338438404993</v>
      </c>
      <c r="AL22" s="32">
        <v>68.8</v>
      </c>
      <c r="AM22" s="32">
        <v>1035.42</v>
      </c>
      <c r="AN22" s="45">
        <f t="shared" si="1"/>
        <v>15.049709302325583</v>
      </c>
      <c r="AO22" s="32">
        <v>4</v>
      </c>
      <c r="AP22" s="44">
        <v>35.25</v>
      </c>
      <c r="AQ22" s="45">
        <v>8.8125</v>
      </c>
      <c r="AR22" s="44">
        <v>175</v>
      </c>
      <c r="AS22" s="171">
        <f t="shared" si="13"/>
        <v>2.4038461538461537</v>
      </c>
      <c r="AU22" s="144">
        <v>17019.8</v>
      </c>
      <c r="AV22" s="44">
        <v>9640.4500000000007</v>
      </c>
      <c r="AW22" s="45">
        <f t="shared" si="14"/>
        <v>56.642557491862419</v>
      </c>
      <c r="AX22" s="44">
        <v>92</v>
      </c>
      <c r="AY22" s="44">
        <v>1805.51</v>
      </c>
      <c r="AZ22" s="45">
        <f t="shared" si="2"/>
        <v>19.625108695652173</v>
      </c>
      <c r="BA22" s="44">
        <v>154.44999999999999</v>
      </c>
      <c r="BB22" s="171">
        <f t="shared" si="15"/>
        <v>1.6788043478260868</v>
      </c>
      <c r="BD22" s="144">
        <v>6188.28</v>
      </c>
      <c r="BE22" s="32">
        <v>3583.7</v>
      </c>
      <c r="BF22" s="196">
        <f t="shared" si="16"/>
        <v>57.91108353209615</v>
      </c>
      <c r="BG22" s="32">
        <v>1.6</v>
      </c>
      <c r="BH22" s="32">
        <v>20</v>
      </c>
      <c r="BI22" s="202">
        <f t="shared" si="17"/>
        <v>12.5</v>
      </c>
      <c r="BJ22" s="32">
        <v>7.2</v>
      </c>
      <c r="BK22" s="44">
        <v>38.99</v>
      </c>
      <c r="BL22" s="45">
        <f t="shared" si="18"/>
        <v>5.4152777777777779</v>
      </c>
      <c r="BM22" s="44">
        <v>13.72</v>
      </c>
      <c r="BN22" s="203">
        <f t="shared" si="19"/>
        <v>1.5590909090909091</v>
      </c>
    </row>
    <row r="23" spans="1:66" ht="13.95" customHeight="1">
      <c r="A23" s="12">
        <v>18</v>
      </c>
      <c r="B23" s="144">
        <v>17674.8</v>
      </c>
      <c r="C23" s="163">
        <v>5945.4182143885</v>
      </c>
      <c r="D23" s="164">
        <f t="shared" si="3"/>
        <v>33.637824554668228</v>
      </c>
      <c r="E23" s="144">
        <v>12</v>
      </c>
      <c r="F23" s="163">
        <v>117.316948280921</v>
      </c>
      <c r="G23" s="45">
        <f t="shared" si="4"/>
        <v>9.7764123567434158</v>
      </c>
      <c r="H23" s="44"/>
      <c r="I23" s="44"/>
      <c r="J23" s="45" t="e">
        <f t="shared" si="5"/>
        <v>#DIV/0!</v>
      </c>
      <c r="L23" s="144">
        <v>52994.44</v>
      </c>
      <c r="M23" s="44">
        <v>22178.29</v>
      </c>
      <c r="N23" s="45">
        <f t="shared" si="6"/>
        <v>41.850220513699171</v>
      </c>
      <c r="O23" s="32">
        <v>146</v>
      </c>
      <c r="P23" s="44">
        <v>3043.47</v>
      </c>
      <c r="Q23" s="45">
        <f t="shared" si="7"/>
        <v>20.845684931506849</v>
      </c>
      <c r="R23" s="44">
        <v>110.02</v>
      </c>
      <c r="S23" s="171">
        <f t="shared" si="8"/>
        <v>0.75356164383561641</v>
      </c>
      <c r="U23" s="144">
        <v>2850</v>
      </c>
      <c r="V23" s="44"/>
      <c r="W23" s="171">
        <f t="shared" si="9"/>
        <v>0</v>
      </c>
      <c r="X23" s="144">
        <v>4854.3999999999996</v>
      </c>
      <c r="Y23" s="44">
        <v>1624.03</v>
      </c>
      <c r="Z23" s="171">
        <f t="shared" si="10"/>
        <v>33.454803889255111</v>
      </c>
      <c r="AB23" s="144">
        <v>11841</v>
      </c>
      <c r="AC23" s="163">
        <v>4548.07</v>
      </c>
      <c r="AD23" s="182">
        <f t="shared" si="11"/>
        <v>38.409509331982093</v>
      </c>
      <c r="AE23" s="44">
        <v>2.6</v>
      </c>
      <c r="AF23" s="179">
        <v>51.6</v>
      </c>
      <c r="AG23" s="45">
        <f t="shared" si="0"/>
        <v>19.846153846153847</v>
      </c>
      <c r="AI23" s="144">
        <v>28729.599999999999</v>
      </c>
      <c r="AJ23" s="44">
        <v>9262.6</v>
      </c>
      <c r="AK23" s="45">
        <f t="shared" si="12"/>
        <v>32.240615950100249</v>
      </c>
      <c r="AL23" s="32">
        <v>64.8</v>
      </c>
      <c r="AM23" s="32">
        <v>997.75</v>
      </c>
      <c r="AN23" s="45">
        <f t="shared" si="1"/>
        <v>15.397376543209877</v>
      </c>
      <c r="AO23" s="32">
        <v>4</v>
      </c>
      <c r="AP23" s="44">
        <v>35.25</v>
      </c>
      <c r="AQ23" s="45">
        <v>8.8125</v>
      </c>
      <c r="AR23" s="44">
        <v>128</v>
      </c>
      <c r="AS23" s="171">
        <f t="shared" si="13"/>
        <v>1.8604651162790697</v>
      </c>
      <c r="AU23" s="144">
        <v>20962</v>
      </c>
      <c r="AV23" s="44">
        <v>9879.06</v>
      </c>
      <c r="AW23" s="45">
        <f t="shared" si="14"/>
        <v>47.128422860414084</v>
      </c>
      <c r="AX23" s="44">
        <v>92</v>
      </c>
      <c r="AY23" s="44">
        <v>2098.58</v>
      </c>
      <c r="AZ23" s="45">
        <f t="shared" si="2"/>
        <v>22.810652173913041</v>
      </c>
      <c r="BA23" s="44">
        <v>154.44999999999999</v>
      </c>
      <c r="BB23" s="171">
        <f t="shared" si="15"/>
        <v>1.6788043478260868</v>
      </c>
      <c r="BD23" s="144">
        <v>6696.12</v>
      </c>
      <c r="BE23" s="32">
        <v>3853.51</v>
      </c>
      <c r="BF23" s="196">
        <f t="shared" si="16"/>
        <v>57.548401163658959</v>
      </c>
      <c r="BG23" s="32">
        <v>1.6</v>
      </c>
      <c r="BH23" s="32">
        <v>24</v>
      </c>
      <c r="BI23" s="202">
        <f t="shared" si="17"/>
        <v>15</v>
      </c>
      <c r="BJ23" s="32">
        <v>7.2</v>
      </c>
      <c r="BK23" s="44">
        <v>33.75</v>
      </c>
      <c r="BL23" s="45">
        <f t="shared" si="18"/>
        <v>4.6875</v>
      </c>
      <c r="BM23" s="44">
        <v>9.1199999999999992</v>
      </c>
      <c r="BN23" s="203">
        <f t="shared" si="19"/>
        <v>1.0363636363636362</v>
      </c>
    </row>
    <row r="24" spans="1:66" ht="13.95" customHeight="1">
      <c r="A24" s="12">
        <v>19</v>
      </c>
      <c r="B24" s="144">
        <v>18576.96</v>
      </c>
      <c r="C24" s="163">
        <v>5839.3621385320102</v>
      </c>
      <c r="D24" s="164">
        <f t="shared" si="3"/>
        <v>31.433356903024016</v>
      </c>
      <c r="E24" s="144">
        <v>12</v>
      </c>
      <c r="F24" s="163">
        <v>119.039105732799</v>
      </c>
      <c r="G24" s="45">
        <f t="shared" si="4"/>
        <v>9.9199254777332495</v>
      </c>
      <c r="H24" s="44"/>
      <c r="I24" s="44"/>
      <c r="J24" s="45" t="e">
        <f t="shared" si="5"/>
        <v>#DIV/0!</v>
      </c>
      <c r="L24" s="144">
        <v>47104.82</v>
      </c>
      <c r="M24" s="44">
        <v>20875.61</v>
      </c>
      <c r="N24" s="45">
        <f t="shared" si="6"/>
        <v>44.317354359914759</v>
      </c>
      <c r="O24" s="32">
        <v>146</v>
      </c>
      <c r="P24" s="44">
        <v>3517.38</v>
      </c>
      <c r="Q24" s="45">
        <f t="shared" si="7"/>
        <v>24.091643835616438</v>
      </c>
      <c r="R24" s="44"/>
      <c r="S24" s="171">
        <f t="shared" si="8"/>
        <v>0</v>
      </c>
      <c r="U24" s="144">
        <v>2850</v>
      </c>
      <c r="V24" s="44"/>
      <c r="W24" s="171">
        <f t="shared" si="9"/>
        <v>0</v>
      </c>
      <c r="X24" s="144">
        <v>4854.3999999999996</v>
      </c>
      <c r="Y24" s="44">
        <v>1816.23</v>
      </c>
      <c r="Z24" s="171">
        <f t="shared" si="10"/>
        <v>37.414098549769285</v>
      </c>
      <c r="AB24" s="144">
        <v>11297.52</v>
      </c>
      <c r="AC24" s="163">
        <v>5799.92</v>
      </c>
      <c r="AD24" s="182">
        <f t="shared" si="11"/>
        <v>51.337992763013474</v>
      </c>
      <c r="AE24" s="44">
        <v>5.2</v>
      </c>
      <c r="AF24" s="179">
        <v>63.75</v>
      </c>
      <c r="AG24" s="45">
        <f t="shared" si="0"/>
        <v>12.259615384615385</v>
      </c>
      <c r="AI24" s="144">
        <v>28623.599999999999</v>
      </c>
      <c r="AJ24" s="44">
        <v>9510.2800000000007</v>
      </c>
      <c r="AK24" s="45">
        <f t="shared" si="12"/>
        <v>33.225310582875672</v>
      </c>
      <c r="AL24" s="32">
        <v>76.2</v>
      </c>
      <c r="AM24" s="32">
        <v>1054.6300000000001</v>
      </c>
      <c r="AN24" s="45">
        <f t="shared" si="1"/>
        <v>13.840288713910763</v>
      </c>
      <c r="AO24" s="32">
        <v>4</v>
      </c>
      <c r="AP24" s="44">
        <v>35.25</v>
      </c>
      <c r="AQ24" s="45">
        <v>8.8125</v>
      </c>
      <c r="AR24" s="44">
        <v>150</v>
      </c>
      <c r="AS24" s="171">
        <f t="shared" si="13"/>
        <v>1.8703241895261844</v>
      </c>
      <c r="AU24" s="144">
        <v>20812.62</v>
      </c>
      <c r="AV24" s="44">
        <v>9483.43</v>
      </c>
      <c r="AW24" s="45">
        <f t="shared" si="14"/>
        <v>45.565767308488795</v>
      </c>
      <c r="AX24" s="44">
        <v>91</v>
      </c>
      <c r="AY24" s="44">
        <v>2050.87</v>
      </c>
      <c r="AZ24" s="45">
        <f t="shared" si="2"/>
        <v>22.537032967032967</v>
      </c>
      <c r="BA24" s="44">
        <v>154.44999999999999</v>
      </c>
      <c r="BB24" s="171">
        <f t="shared" si="15"/>
        <v>1.6972527472527472</v>
      </c>
      <c r="BD24" s="144">
        <v>6725.4</v>
      </c>
      <c r="BE24" s="32">
        <v>3864.69</v>
      </c>
      <c r="BF24" s="196">
        <f t="shared" si="16"/>
        <v>57.464091355161038</v>
      </c>
      <c r="BG24" s="32">
        <v>1.6</v>
      </c>
      <c r="BH24" s="32">
        <v>24</v>
      </c>
      <c r="BI24" s="202">
        <f t="shared" si="17"/>
        <v>15</v>
      </c>
      <c r="BJ24" s="32">
        <v>7.2</v>
      </c>
      <c r="BK24" s="44">
        <v>28.16</v>
      </c>
      <c r="BL24" s="45">
        <f t="shared" si="18"/>
        <v>3.911111111111111</v>
      </c>
      <c r="BM24" s="44">
        <v>9.1199999999999992</v>
      </c>
      <c r="BN24" s="203">
        <f t="shared" si="19"/>
        <v>1.0363636363636362</v>
      </c>
    </row>
    <row r="25" spans="1:66" ht="13.95" customHeight="1">
      <c r="A25" s="12">
        <v>20</v>
      </c>
      <c r="B25" s="144">
        <v>18421.68</v>
      </c>
      <c r="C25" s="163">
        <v>5610.8287268266504</v>
      </c>
      <c r="D25" s="164">
        <f t="shared" si="3"/>
        <v>30.457747213211011</v>
      </c>
      <c r="E25" s="144">
        <v>12</v>
      </c>
      <c r="F25" s="163">
        <v>115.462983237692</v>
      </c>
      <c r="G25" s="45">
        <f t="shared" si="4"/>
        <v>9.6219152698076673</v>
      </c>
      <c r="H25" s="44"/>
      <c r="I25" s="44"/>
      <c r="J25" s="45" t="e">
        <f t="shared" si="5"/>
        <v>#DIV/0!</v>
      </c>
      <c r="L25" s="144">
        <v>47669.32</v>
      </c>
      <c r="M25" s="44">
        <v>23409.49</v>
      </c>
      <c r="N25" s="45">
        <f t="shared" si="6"/>
        <v>49.108084612912464</v>
      </c>
      <c r="O25" s="32">
        <v>146</v>
      </c>
      <c r="P25" s="44">
        <v>3066.22</v>
      </c>
      <c r="Q25" s="45">
        <f t="shared" si="7"/>
        <v>21.001506849315067</v>
      </c>
      <c r="R25" s="44"/>
      <c r="S25" s="171">
        <f t="shared" si="8"/>
        <v>0</v>
      </c>
      <c r="U25" s="144">
        <v>2850</v>
      </c>
      <c r="V25" s="44"/>
      <c r="W25" s="171">
        <f t="shared" si="9"/>
        <v>0</v>
      </c>
      <c r="X25" s="144">
        <v>4854.3999999999996</v>
      </c>
      <c r="Y25" s="44">
        <v>2315.94</v>
      </c>
      <c r="Z25" s="171">
        <f t="shared" si="10"/>
        <v>47.708058668424528</v>
      </c>
      <c r="AB25" s="144">
        <v>10249.379999999999</v>
      </c>
      <c r="AC25" s="163">
        <v>5602.05</v>
      </c>
      <c r="AD25" s="182">
        <f t="shared" si="11"/>
        <v>54.657452450782394</v>
      </c>
      <c r="AE25" s="44">
        <v>5.4</v>
      </c>
      <c r="AF25" s="179">
        <v>66.08</v>
      </c>
      <c r="AG25" s="45">
        <f t="shared" si="0"/>
        <v>12.237037037037036</v>
      </c>
      <c r="AI25" s="144">
        <v>29179.599999999999</v>
      </c>
      <c r="AJ25" s="44">
        <v>8676.85</v>
      </c>
      <c r="AK25" s="45">
        <f t="shared" si="12"/>
        <v>29.736014201702559</v>
      </c>
      <c r="AL25" s="32">
        <v>75</v>
      </c>
      <c r="AM25" s="32">
        <v>935.51</v>
      </c>
      <c r="AN25" s="45">
        <f t="shared" si="1"/>
        <v>12.473466666666667</v>
      </c>
      <c r="AO25" s="32">
        <v>4</v>
      </c>
      <c r="AP25" s="44">
        <v>35.25</v>
      </c>
      <c r="AQ25" s="45">
        <v>8.8125</v>
      </c>
      <c r="AR25" s="44">
        <v>147.09</v>
      </c>
      <c r="AS25" s="171">
        <f t="shared" si="13"/>
        <v>1.8618987341772153</v>
      </c>
      <c r="AU25" s="144">
        <v>21107.08</v>
      </c>
      <c r="AV25" s="44">
        <v>10407.51</v>
      </c>
      <c r="AW25" s="45">
        <f t="shared" si="14"/>
        <v>49.308146839828147</v>
      </c>
      <c r="AX25" s="44">
        <v>91</v>
      </c>
      <c r="AY25" s="44">
        <v>2074.08</v>
      </c>
      <c r="AZ25" s="45">
        <f t="shared" si="2"/>
        <v>22.792087912087911</v>
      </c>
      <c r="BA25" s="44">
        <v>148.69999999999999</v>
      </c>
      <c r="BB25" s="171">
        <f t="shared" si="15"/>
        <v>1.634065934065934</v>
      </c>
      <c r="BD25" s="144">
        <v>6537.66</v>
      </c>
      <c r="BE25" s="32">
        <v>3789.89</v>
      </c>
      <c r="BF25" s="196">
        <f t="shared" si="16"/>
        <v>57.970129985346439</v>
      </c>
      <c r="BG25" s="32">
        <v>24</v>
      </c>
      <c r="BH25" s="32">
        <v>15</v>
      </c>
      <c r="BI25" s="202">
        <f t="shared" si="17"/>
        <v>0.625</v>
      </c>
      <c r="BJ25" s="32">
        <v>7.4</v>
      </c>
      <c r="BK25" s="44">
        <v>32.729999999999997</v>
      </c>
      <c r="BL25" s="45">
        <f t="shared" si="18"/>
        <v>4.4229729729729721</v>
      </c>
      <c r="BM25" s="209">
        <v>10.52</v>
      </c>
      <c r="BN25" s="203">
        <f t="shared" si="19"/>
        <v>0.33503184713375794</v>
      </c>
    </row>
    <row r="26" spans="1:66" ht="13.95" customHeight="1">
      <c r="A26" s="12">
        <v>21</v>
      </c>
      <c r="B26" s="144">
        <v>18033.48</v>
      </c>
      <c r="C26" s="163">
        <v>6163.9315850645798</v>
      </c>
      <c r="D26" s="164">
        <f t="shared" si="3"/>
        <v>34.180488652576095</v>
      </c>
      <c r="E26" s="144">
        <v>14</v>
      </c>
      <c r="F26" s="163">
        <v>138.147846874804</v>
      </c>
      <c r="G26" s="45">
        <f t="shared" si="4"/>
        <v>9.8677033482002852</v>
      </c>
      <c r="H26" s="44"/>
      <c r="I26" s="44"/>
      <c r="J26" s="45" t="e">
        <f t="shared" si="5"/>
        <v>#DIV/0!</v>
      </c>
      <c r="L26" s="144">
        <v>31326.1</v>
      </c>
      <c r="M26" s="44">
        <v>23636.639999999999</v>
      </c>
      <c r="N26" s="45">
        <f t="shared" si="6"/>
        <v>75.453503627965176</v>
      </c>
      <c r="O26" s="32">
        <v>146</v>
      </c>
      <c r="P26" s="44">
        <v>3066.96</v>
      </c>
      <c r="Q26" s="45">
        <f t="shared" si="7"/>
        <v>21.006575342465755</v>
      </c>
      <c r="R26" s="44"/>
      <c r="S26" s="171">
        <f t="shared" si="8"/>
        <v>0</v>
      </c>
      <c r="U26" s="144">
        <v>2850</v>
      </c>
      <c r="V26" s="44"/>
      <c r="W26" s="171">
        <f t="shared" si="9"/>
        <v>0</v>
      </c>
      <c r="X26" s="144">
        <v>4658.3999999999996</v>
      </c>
      <c r="Y26" s="44">
        <v>2077.54</v>
      </c>
      <c r="Z26" s="171">
        <f t="shared" si="10"/>
        <v>44.597715953975616</v>
      </c>
      <c r="AB26" s="144">
        <v>8699.0400000000009</v>
      </c>
      <c r="AC26" s="163">
        <v>4387.24</v>
      </c>
      <c r="AD26" s="182">
        <f t="shared" si="11"/>
        <v>50.433611065129014</v>
      </c>
      <c r="AE26" s="44">
        <v>4.4000000000000004</v>
      </c>
      <c r="AF26" s="179">
        <v>56.12</v>
      </c>
      <c r="AG26" s="45">
        <f t="shared" si="0"/>
        <v>12.754545454545452</v>
      </c>
      <c r="AI26" s="144">
        <v>28983.599999999999</v>
      </c>
      <c r="AJ26" s="44">
        <v>7008</v>
      </c>
      <c r="AK26" s="45">
        <f t="shared" si="12"/>
        <v>24.179190990767193</v>
      </c>
      <c r="AL26" s="32">
        <v>75</v>
      </c>
      <c r="AM26" s="32">
        <v>1033.3</v>
      </c>
      <c r="AN26" s="45">
        <f t="shared" si="1"/>
        <v>13.777333333333333</v>
      </c>
      <c r="AO26" s="32">
        <v>4</v>
      </c>
      <c r="AP26" s="44">
        <v>35.25</v>
      </c>
      <c r="AQ26" s="45">
        <v>8.8125</v>
      </c>
      <c r="AR26" s="44">
        <v>250</v>
      </c>
      <c r="AS26" s="171">
        <f t="shared" si="13"/>
        <v>3.1645569620253164</v>
      </c>
      <c r="AU26" s="144">
        <v>17077.8</v>
      </c>
      <c r="AV26" s="44">
        <v>9258.99</v>
      </c>
      <c r="AW26" s="45">
        <f t="shared" si="14"/>
        <v>54.216526718898216</v>
      </c>
      <c r="AX26" s="44">
        <v>91</v>
      </c>
      <c r="AY26" s="44">
        <v>1853.55</v>
      </c>
      <c r="AZ26" s="45">
        <f t="shared" si="2"/>
        <v>20.368681318681318</v>
      </c>
      <c r="BA26" s="44">
        <v>154.34</v>
      </c>
      <c r="BB26" s="171">
        <f t="shared" si="15"/>
        <v>1.6960439560439562</v>
      </c>
      <c r="BD26" s="144">
        <v>6129.72</v>
      </c>
      <c r="BE26" s="32">
        <v>3354.24</v>
      </c>
      <c r="BF26" s="196">
        <f t="shared" si="16"/>
        <v>54.720933419471031</v>
      </c>
      <c r="BG26" s="32">
        <v>24</v>
      </c>
      <c r="BH26" s="32">
        <v>15</v>
      </c>
      <c r="BI26" s="202">
        <f t="shared" si="17"/>
        <v>0.625</v>
      </c>
      <c r="BJ26" s="32">
        <v>5.4</v>
      </c>
      <c r="BK26" s="44">
        <v>38.58</v>
      </c>
      <c r="BL26" s="45">
        <f t="shared" si="18"/>
        <v>7.1444444444444439</v>
      </c>
      <c r="BM26" s="210">
        <v>9.1199999999999992</v>
      </c>
      <c r="BN26" s="203">
        <f t="shared" si="19"/>
        <v>0.31020408163265306</v>
      </c>
    </row>
    <row r="27" spans="1:66" ht="13.95" customHeight="1">
      <c r="A27" s="12">
        <v>22</v>
      </c>
      <c r="B27" s="144">
        <v>13569.18</v>
      </c>
      <c r="C27" s="163">
        <v>5317.0162162234901</v>
      </c>
      <c r="D27" s="164">
        <f t="shared" si="3"/>
        <v>39.184506478825469</v>
      </c>
      <c r="E27" s="144">
        <v>2</v>
      </c>
      <c r="F27" s="163">
        <v>22.220938383424102</v>
      </c>
      <c r="G27" s="45">
        <f t="shared" si="4"/>
        <v>11.110469191712051</v>
      </c>
      <c r="H27" s="44"/>
      <c r="I27" s="44"/>
      <c r="J27" s="45" t="e">
        <f t="shared" si="5"/>
        <v>#DIV/0!</v>
      </c>
      <c r="L27" s="144">
        <v>27556.14</v>
      </c>
      <c r="M27" s="44">
        <v>22049.97</v>
      </c>
      <c r="N27" s="45">
        <f t="shared" si="6"/>
        <v>80.018355255852242</v>
      </c>
      <c r="O27" s="32">
        <v>146</v>
      </c>
      <c r="P27" s="44">
        <v>3410.18</v>
      </c>
      <c r="Q27" s="45">
        <f t="shared" si="7"/>
        <v>23.35739726027397</v>
      </c>
      <c r="R27" s="44"/>
      <c r="S27" s="171">
        <f t="shared" si="8"/>
        <v>0</v>
      </c>
      <c r="U27" s="144">
        <v>2850</v>
      </c>
      <c r="V27" s="44"/>
      <c r="W27" s="171">
        <f t="shared" si="9"/>
        <v>0</v>
      </c>
      <c r="X27" s="144">
        <v>2911.5</v>
      </c>
      <c r="Y27" s="44">
        <v>1870.02</v>
      </c>
      <c r="Z27" s="171">
        <f t="shared" si="10"/>
        <v>64.228748068006183</v>
      </c>
      <c r="AB27" s="144">
        <v>7767.36</v>
      </c>
      <c r="AC27" s="163">
        <v>3818.69</v>
      </c>
      <c r="AD27" s="182">
        <f t="shared" si="11"/>
        <v>49.163293577225723</v>
      </c>
      <c r="AE27" s="44">
        <v>3.8</v>
      </c>
      <c r="AF27" s="179">
        <v>52.47</v>
      </c>
      <c r="AG27" s="45">
        <f t="shared" si="0"/>
        <v>13.807894736842105</v>
      </c>
      <c r="AI27" s="144">
        <v>18142.86</v>
      </c>
      <c r="AJ27" s="44">
        <v>6574.84</v>
      </c>
      <c r="AK27" s="45">
        <f t="shared" si="12"/>
        <v>36.239269883579546</v>
      </c>
      <c r="AL27" s="32">
        <v>66</v>
      </c>
      <c r="AM27" s="32">
        <v>1004.44</v>
      </c>
      <c r="AN27" s="45">
        <f t="shared" si="1"/>
        <v>15.218787878787879</v>
      </c>
      <c r="AO27" s="32">
        <v>4</v>
      </c>
      <c r="AP27" s="44">
        <v>35.25</v>
      </c>
      <c r="AQ27" s="45">
        <v>8.8125</v>
      </c>
      <c r="AR27" s="44">
        <v>182.6</v>
      </c>
      <c r="AS27" s="171">
        <f t="shared" si="13"/>
        <v>2.6085714285714285</v>
      </c>
      <c r="AU27" s="144">
        <v>14585.72</v>
      </c>
      <c r="AV27" s="44">
        <v>7726.33</v>
      </c>
      <c r="AW27" s="45">
        <f t="shared" si="14"/>
        <v>52.971879345003195</v>
      </c>
      <c r="AX27" s="44">
        <v>89</v>
      </c>
      <c r="AY27" s="44">
        <v>2207.44</v>
      </c>
      <c r="AZ27" s="45">
        <f t="shared" si="2"/>
        <v>24.802696629213482</v>
      </c>
      <c r="BA27" s="44">
        <v>154.34</v>
      </c>
      <c r="BB27" s="171">
        <f t="shared" si="15"/>
        <v>1.7341573033707867</v>
      </c>
      <c r="BD27" s="144">
        <v>5081.58</v>
      </c>
      <c r="BE27" s="32">
        <v>2722.68</v>
      </c>
      <c r="BF27" s="196">
        <f t="shared" si="16"/>
        <v>53.57939853352697</v>
      </c>
      <c r="BG27" s="32">
        <v>8</v>
      </c>
      <c r="BH27" s="211">
        <v>13.3333333333333</v>
      </c>
      <c r="BI27" s="202">
        <f t="shared" si="17"/>
        <v>1.6666666666666625</v>
      </c>
      <c r="BJ27" s="32">
        <v>5.2</v>
      </c>
      <c r="BK27" s="44">
        <v>30.73</v>
      </c>
      <c r="BL27" s="45">
        <f t="shared" si="18"/>
        <v>5.9096153846153845</v>
      </c>
      <c r="BM27" s="210">
        <v>7.65</v>
      </c>
      <c r="BN27" s="203">
        <f t="shared" si="19"/>
        <v>0.57954545454545459</v>
      </c>
    </row>
    <row r="28" spans="1:66" ht="13.95" customHeight="1">
      <c r="A28" s="12">
        <v>23</v>
      </c>
      <c r="B28" s="144">
        <v>13879.74</v>
      </c>
      <c r="C28" s="163">
        <v>5154.1245159325099</v>
      </c>
      <c r="D28" s="164">
        <f t="shared" si="3"/>
        <v>37.13415752696023</v>
      </c>
      <c r="E28" s="144">
        <v>3</v>
      </c>
      <c r="F28" s="163">
        <v>24.860893496215699</v>
      </c>
      <c r="G28" s="45">
        <f t="shared" si="4"/>
        <v>8.2869644987385662</v>
      </c>
      <c r="H28" s="44"/>
      <c r="I28" s="44"/>
      <c r="J28" s="45" t="e">
        <f t="shared" si="5"/>
        <v>#DIV/0!</v>
      </c>
      <c r="L28" s="144">
        <v>24909.360000000001</v>
      </c>
      <c r="M28" s="44">
        <v>21088.35</v>
      </c>
      <c r="N28" s="45">
        <f t="shared" si="6"/>
        <v>84.660344545183008</v>
      </c>
      <c r="O28" s="32">
        <v>146</v>
      </c>
      <c r="P28" s="44">
        <v>3235.26</v>
      </c>
      <c r="Q28" s="45">
        <f t="shared" si="7"/>
        <v>22.159315068493154</v>
      </c>
      <c r="R28" s="44"/>
      <c r="S28" s="171">
        <f t="shared" si="8"/>
        <v>0</v>
      </c>
      <c r="U28" s="144">
        <v>2850</v>
      </c>
      <c r="V28" s="44">
        <v>8946.39</v>
      </c>
      <c r="W28" s="171">
        <f t="shared" si="9"/>
        <v>313.90842105263152</v>
      </c>
      <c r="X28" s="144">
        <v>2911.5</v>
      </c>
      <c r="Y28" s="44">
        <v>2278.04</v>
      </c>
      <c r="Z28" s="171">
        <f t="shared" si="10"/>
        <v>78.242830156276838</v>
      </c>
      <c r="AB28" s="144">
        <v>7340.34</v>
      </c>
      <c r="AC28" s="163">
        <v>4084.24</v>
      </c>
      <c r="AD28" s="182">
        <f t="shared" si="11"/>
        <v>55.641019353326946</v>
      </c>
      <c r="AE28" s="44">
        <v>4</v>
      </c>
      <c r="AF28" s="179">
        <v>50.41</v>
      </c>
      <c r="AG28" s="45">
        <f t="shared" si="0"/>
        <v>12.602499999999999</v>
      </c>
      <c r="AI28" s="144">
        <v>18220.5</v>
      </c>
      <c r="AJ28" s="44">
        <v>5739.09</v>
      </c>
      <c r="AK28" s="45">
        <f t="shared" si="12"/>
        <v>31.497983041080101</v>
      </c>
      <c r="AL28" s="32">
        <v>75.599999999999994</v>
      </c>
      <c r="AM28" s="32">
        <v>1147.19</v>
      </c>
      <c r="AN28" s="45">
        <f t="shared" si="1"/>
        <v>15.174470899470901</v>
      </c>
      <c r="AO28" s="32">
        <v>4</v>
      </c>
      <c r="AP28" s="44">
        <v>35.25</v>
      </c>
      <c r="AQ28" s="45">
        <v>8.8125</v>
      </c>
      <c r="AR28" s="44">
        <v>156.35</v>
      </c>
      <c r="AS28" s="171">
        <f t="shared" si="13"/>
        <v>1.9641959798994975</v>
      </c>
      <c r="AU28" s="144">
        <v>14407.52</v>
      </c>
      <c r="AV28" s="44">
        <v>7802.11</v>
      </c>
      <c r="AW28" s="45">
        <f t="shared" si="14"/>
        <v>54.153039523804239</v>
      </c>
      <c r="AX28" s="44">
        <v>89</v>
      </c>
      <c r="AY28" s="44">
        <v>1936.14</v>
      </c>
      <c r="AZ28" s="45">
        <f t="shared" si="2"/>
        <v>21.754382022471912</v>
      </c>
      <c r="BA28" s="44">
        <v>154.34</v>
      </c>
      <c r="BB28" s="171">
        <f t="shared" si="15"/>
        <v>1.7341573033707867</v>
      </c>
      <c r="BD28" s="144">
        <v>5311.32</v>
      </c>
      <c r="BE28" s="32">
        <v>2842.83</v>
      </c>
      <c r="BF28" s="196">
        <f t="shared" si="16"/>
        <v>53.523982738754206</v>
      </c>
      <c r="BG28" s="32">
        <v>1</v>
      </c>
      <c r="BH28" s="32">
        <v>15</v>
      </c>
      <c r="BI28" s="202">
        <f t="shared" si="17"/>
        <v>15</v>
      </c>
      <c r="BJ28" s="32">
        <v>4.8</v>
      </c>
      <c r="BK28" s="44">
        <v>34.090000000000003</v>
      </c>
      <c r="BL28" s="45">
        <f t="shared" si="18"/>
        <v>7.1020833333333346</v>
      </c>
      <c r="BM28" s="44">
        <v>9.1199999999999992</v>
      </c>
      <c r="BN28" s="203">
        <f t="shared" si="19"/>
        <v>1.5724137931034481</v>
      </c>
    </row>
    <row r="29" spans="1:66" ht="13.95" customHeight="1">
      <c r="A29" s="12">
        <v>24</v>
      </c>
      <c r="B29" s="144">
        <v>17955.84</v>
      </c>
      <c r="C29" s="163">
        <v>5052.5632885026298</v>
      </c>
      <c r="D29" s="164">
        <f t="shared" si="3"/>
        <v>28.138829976779867</v>
      </c>
      <c r="E29" s="144">
        <v>14</v>
      </c>
      <c r="F29" s="163">
        <v>134.082067362126</v>
      </c>
      <c r="G29" s="45">
        <f t="shared" si="4"/>
        <v>9.5772905258661432</v>
      </c>
      <c r="H29" s="44"/>
      <c r="I29" s="44"/>
      <c r="J29" s="45" t="e">
        <f t="shared" si="5"/>
        <v>#DIV/0!</v>
      </c>
      <c r="L29" s="144">
        <v>50856.82</v>
      </c>
      <c r="M29" s="44">
        <v>21356.29</v>
      </c>
      <c r="N29" s="45">
        <f t="shared" si="6"/>
        <v>41.992971640775025</v>
      </c>
      <c r="O29" s="32"/>
      <c r="P29" s="44"/>
      <c r="Q29" s="45" t="e">
        <f t="shared" si="7"/>
        <v>#DIV/0!</v>
      </c>
      <c r="R29" s="44"/>
      <c r="S29" s="171" t="e">
        <f t="shared" si="8"/>
        <v>#DIV/0!</v>
      </c>
      <c r="U29" s="144">
        <v>2850</v>
      </c>
      <c r="V29" s="44"/>
      <c r="W29" s="171">
        <f t="shared" ref="W29:W36" si="20">+V29/U29</f>
        <v>0</v>
      </c>
      <c r="X29" s="144">
        <v>3493.8</v>
      </c>
      <c r="Y29" s="44">
        <v>2075.4699999999998</v>
      </c>
      <c r="Z29" s="171">
        <f t="shared" si="10"/>
        <v>59.404373461560468</v>
      </c>
      <c r="AB29" s="144">
        <v>10793.68</v>
      </c>
      <c r="AC29" s="163">
        <v>4900.09</v>
      </c>
      <c r="AD29" s="182">
        <f t="shared" si="11"/>
        <v>45.397769806034646</v>
      </c>
      <c r="AE29" s="44">
        <v>4.2</v>
      </c>
      <c r="AF29" s="179">
        <v>65.92</v>
      </c>
      <c r="AG29" s="45">
        <f t="shared" si="0"/>
        <v>15.695238095238095</v>
      </c>
      <c r="AI29" s="144">
        <v>28729.599999999999</v>
      </c>
      <c r="AJ29" s="44">
        <v>9234.01</v>
      </c>
      <c r="AK29" s="45">
        <f t="shared" si="12"/>
        <v>32.141101860102481</v>
      </c>
      <c r="AL29" s="32">
        <v>75.599999999999994</v>
      </c>
      <c r="AM29" s="32">
        <v>950.75</v>
      </c>
      <c r="AN29" s="45">
        <f t="shared" si="1"/>
        <v>12.576058201058203</v>
      </c>
      <c r="AO29" s="32">
        <v>4</v>
      </c>
      <c r="AP29" s="44">
        <v>35.25</v>
      </c>
      <c r="AQ29" s="45">
        <v>8.8125</v>
      </c>
      <c r="AR29" s="44">
        <v>235.45</v>
      </c>
      <c r="AS29" s="171">
        <f t="shared" si="13"/>
        <v>2.9579145728643215</v>
      </c>
      <c r="AU29" s="144">
        <v>21498.400000000001</v>
      </c>
      <c r="AV29" s="44">
        <v>11644.92</v>
      </c>
      <c r="AW29" s="45">
        <f t="shared" si="14"/>
        <v>54.166449596249024</v>
      </c>
      <c r="AX29" s="44">
        <v>93</v>
      </c>
      <c r="AY29" s="44">
        <v>2090.6999999999998</v>
      </c>
      <c r="AZ29" s="45">
        <f t="shared" si="2"/>
        <v>22.480645161290319</v>
      </c>
      <c r="BA29" s="44">
        <v>154.34</v>
      </c>
      <c r="BB29" s="171">
        <f t="shared" si="15"/>
        <v>1.6595698924731184</v>
      </c>
      <c r="BD29" s="144">
        <v>7045.5</v>
      </c>
      <c r="BE29" s="32">
        <v>4088.77</v>
      </c>
      <c r="BF29" s="196">
        <f t="shared" si="16"/>
        <v>58.03378042722305</v>
      </c>
      <c r="BG29" s="32">
        <v>1.6</v>
      </c>
      <c r="BH29" s="32">
        <v>24</v>
      </c>
      <c r="BI29" s="202">
        <f t="shared" si="17"/>
        <v>15</v>
      </c>
      <c r="BJ29" s="32">
        <v>7.4</v>
      </c>
      <c r="BK29" s="44">
        <v>28.79</v>
      </c>
      <c r="BL29" s="45">
        <f t="shared" si="18"/>
        <v>3.8905405405405404</v>
      </c>
      <c r="BM29" s="44">
        <v>10.52</v>
      </c>
      <c r="BN29" s="203">
        <f t="shared" si="19"/>
        <v>1.1688888888888889</v>
      </c>
    </row>
    <row r="30" spans="1:66" ht="13.95" customHeight="1">
      <c r="A30" s="12">
        <v>25</v>
      </c>
      <c r="B30" s="144">
        <v>18499.32</v>
      </c>
      <c r="C30" s="163">
        <v>5662.3182370452796</v>
      </c>
      <c r="D30" s="164">
        <f t="shared" si="3"/>
        <v>30.608250665674632</v>
      </c>
      <c r="E30" s="144">
        <v>14</v>
      </c>
      <c r="F30" s="163">
        <v>133.118365127174</v>
      </c>
      <c r="G30" s="45">
        <f t="shared" si="4"/>
        <v>9.5084546519409994</v>
      </c>
      <c r="H30" s="44"/>
      <c r="I30" s="44"/>
      <c r="J30" s="45" t="e">
        <f t="shared" si="5"/>
        <v>#DIV/0!</v>
      </c>
      <c r="L30" s="144">
        <v>46810.78</v>
      </c>
      <c r="M30" s="44">
        <v>25481.54</v>
      </c>
      <c r="N30" s="45">
        <f t="shared" si="6"/>
        <v>54.435196337253942</v>
      </c>
      <c r="O30" s="32"/>
      <c r="P30" s="44"/>
      <c r="Q30" s="45" t="e">
        <f t="shared" si="7"/>
        <v>#DIV/0!</v>
      </c>
      <c r="R30" s="44"/>
      <c r="S30" s="171" t="e">
        <f t="shared" si="8"/>
        <v>#DIV/0!</v>
      </c>
      <c r="U30" s="144">
        <v>2850</v>
      </c>
      <c r="V30" s="44"/>
      <c r="W30" s="171">
        <f t="shared" si="20"/>
        <v>0</v>
      </c>
      <c r="X30" s="144">
        <v>4658.3999999999996</v>
      </c>
      <c r="Y30" s="44">
        <v>2024.6</v>
      </c>
      <c r="Z30" s="171">
        <f t="shared" si="10"/>
        <v>43.46127425725571</v>
      </c>
      <c r="AB30" s="144">
        <v>10405.48</v>
      </c>
      <c r="AC30" s="44">
        <v>4937.1000000000004</v>
      </c>
      <c r="AD30" s="182">
        <f t="shared" si="11"/>
        <v>47.447114405101928</v>
      </c>
      <c r="AE30" s="44">
        <v>4</v>
      </c>
      <c r="AF30" s="179">
        <v>52.35</v>
      </c>
      <c r="AG30" s="45">
        <f t="shared" si="0"/>
        <v>13.0875</v>
      </c>
      <c r="AI30" s="144">
        <v>28729.599999999999</v>
      </c>
      <c r="AJ30" s="44">
        <v>11217.64</v>
      </c>
      <c r="AK30" s="45">
        <f t="shared" si="12"/>
        <v>39.045583648919582</v>
      </c>
      <c r="AL30" s="32">
        <v>75.599999999999994</v>
      </c>
      <c r="AM30" s="32">
        <v>975.62</v>
      </c>
      <c r="AN30" s="45">
        <f t="shared" si="1"/>
        <v>12.905026455026457</v>
      </c>
      <c r="AO30" s="32">
        <v>4</v>
      </c>
      <c r="AP30" s="44">
        <v>35.25</v>
      </c>
      <c r="AQ30" s="45">
        <v>8.8125</v>
      </c>
      <c r="AR30" s="44">
        <v>134.93</v>
      </c>
      <c r="AS30" s="171">
        <f t="shared" si="13"/>
        <v>1.6951005025125629</v>
      </c>
      <c r="AU30" s="144">
        <v>22880.3</v>
      </c>
      <c r="AV30" s="44">
        <v>11629.34</v>
      </c>
      <c r="AW30" s="45">
        <f t="shared" si="14"/>
        <v>50.826868528821748</v>
      </c>
      <c r="AX30" s="44">
        <v>94</v>
      </c>
      <c r="AY30" s="44">
        <v>2238.2399999999998</v>
      </c>
      <c r="AZ30" s="45">
        <f t="shared" si="2"/>
        <v>23.811063829787233</v>
      </c>
      <c r="BA30" s="44">
        <v>154.34</v>
      </c>
      <c r="BB30" s="171">
        <f t="shared" si="15"/>
        <v>1.6419148936170214</v>
      </c>
      <c r="BD30" s="144">
        <v>6767.4</v>
      </c>
      <c r="BE30" s="32">
        <v>4215.62</v>
      </c>
      <c r="BF30" s="196">
        <f t="shared" si="16"/>
        <v>62.293051984513994</v>
      </c>
      <c r="BG30" s="32">
        <v>2.8</v>
      </c>
      <c r="BH30" s="32">
        <v>20</v>
      </c>
      <c r="BI30" s="202">
        <f t="shared" si="17"/>
        <v>7.1428571428571432</v>
      </c>
      <c r="BJ30" s="32">
        <v>7.4</v>
      </c>
      <c r="BK30" s="44">
        <v>36.6</v>
      </c>
      <c r="BL30" s="45">
        <f t="shared" si="18"/>
        <v>4.9459459459459456</v>
      </c>
      <c r="BM30" s="44">
        <v>7.71</v>
      </c>
      <c r="BN30" s="203">
        <f t="shared" si="19"/>
        <v>0.75588235294117656</v>
      </c>
    </row>
    <row r="31" spans="1:66" ht="13.95" customHeight="1">
      <c r="A31" s="12">
        <v>26</v>
      </c>
      <c r="B31" s="144">
        <v>18344.04</v>
      </c>
      <c r="C31" s="163">
        <v>6154.5177866154299</v>
      </c>
      <c r="D31" s="164">
        <f t="shared" si="3"/>
        <v>33.550503523844419</v>
      </c>
      <c r="E31" s="144">
        <v>14</v>
      </c>
      <c r="F31" s="163">
        <v>131.05801258667901</v>
      </c>
      <c r="G31" s="45">
        <f t="shared" si="4"/>
        <v>9.3612866133342152</v>
      </c>
      <c r="H31" s="44"/>
      <c r="I31" s="44"/>
      <c r="J31" s="45" t="e">
        <f t="shared" si="5"/>
        <v>#DIV/0!</v>
      </c>
      <c r="L31" s="144">
        <v>44776.9</v>
      </c>
      <c r="M31" s="44">
        <v>25297.919999999998</v>
      </c>
      <c r="N31" s="45">
        <f t="shared" si="6"/>
        <v>56.497703056710037</v>
      </c>
      <c r="O31" s="32"/>
      <c r="P31" s="44"/>
      <c r="Q31" s="45" t="e">
        <f t="shared" si="7"/>
        <v>#DIV/0!</v>
      </c>
      <c r="R31" s="44"/>
      <c r="S31" s="171" t="e">
        <f t="shared" si="8"/>
        <v>#DIV/0!</v>
      </c>
      <c r="U31" s="144">
        <v>2850</v>
      </c>
      <c r="V31" s="44"/>
      <c r="W31" s="171">
        <f t="shared" si="20"/>
        <v>0</v>
      </c>
      <c r="X31" s="144">
        <v>4658.3999999999996</v>
      </c>
      <c r="Y31" s="44">
        <v>2240.85</v>
      </c>
      <c r="Z31" s="171">
        <f t="shared" si="10"/>
        <v>48.10342606903658</v>
      </c>
      <c r="AB31" s="144">
        <v>10057.74</v>
      </c>
      <c r="AC31" s="44">
        <v>5254.03</v>
      </c>
      <c r="AD31" s="182">
        <f t="shared" si="11"/>
        <v>52.238673896919188</v>
      </c>
      <c r="AE31" s="44">
        <v>4</v>
      </c>
      <c r="AF31" s="179">
        <v>57.67</v>
      </c>
      <c r="AG31" s="45">
        <f t="shared" si="0"/>
        <v>14.4175</v>
      </c>
      <c r="AI31" s="144">
        <v>28423.599999999999</v>
      </c>
      <c r="AJ31" s="44">
        <v>9815.44</v>
      </c>
      <c r="AK31" s="45">
        <f t="shared" si="12"/>
        <v>34.532712253198049</v>
      </c>
      <c r="AL31" s="32">
        <v>75.599999999999994</v>
      </c>
      <c r="AM31" s="32">
        <v>1244.3599999999999</v>
      </c>
      <c r="AN31" s="45">
        <f t="shared" si="1"/>
        <v>16.459788359788359</v>
      </c>
      <c r="AO31" s="32">
        <v>4</v>
      </c>
      <c r="AP31" s="44">
        <v>35.25</v>
      </c>
      <c r="AQ31" s="45">
        <v>8.8125</v>
      </c>
      <c r="AR31" s="44">
        <v>147.5</v>
      </c>
      <c r="AS31" s="171">
        <f t="shared" si="13"/>
        <v>1.8530150753768846</v>
      </c>
      <c r="AU31" s="144">
        <v>21783.18</v>
      </c>
      <c r="AV31" s="44">
        <v>12414.6</v>
      </c>
      <c r="AW31" s="45">
        <f t="shared" si="14"/>
        <v>56.991678900876728</v>
      </c>
      <c r="AX31" s="44">
        <v>82</v>
      </c>
      <c r="AY31" s="44">
        <v>2173.46</v>
      </c>
      <c r="AZ31" s="45">
        <f t="shared" si="2"/>
        <v>26.505609756097563</v>
      </c>
      <c r="BA31" s="44">
        <v>154.34</v>
      </c>
      <c r="BB31" s="171">
        <f t="shared" si="15"/>
        <v>1.8821951219512196</v>
      </c>
      <c r="BD31" s="144">
        <v>6692.94</v>
      </c>
      <c r="BE31" s="32">
        <v>3870.17</v>
      </c>
      <c r="BF31" s="196">
        <f t="shared" si="16"/>
        <v>57.824663003104767</v>
      </c>
      <c r="BG31" s="205">
        <v>1.6</v>
      </c>
      <c r="BH31" s="206">
        <v>20</v>
      </c>
      <c r="BI31" s="202">
        <f t="shared" si="17"/>
        <v>12.5</v>
      </c>
      <c r="BJ31" s="32">
        <v>7.4</v>
      </c>
      <c r="BK31" s="44">
        <v>34.72</v>
      </c>
      <c r="BL31" s="45">
        <f t="shared" si="18"/>
        <v>4.6918918918918919</v>
      </c>
      <c r="BM31" s="44">
        <v>7.71</v>
      </c>
      <c r="BN31" s="203">
        <f t="shared" si="19"/>
        <v>0.85666666666666669</v>
      </c>
    </row>
    <row r="32" spans="1:66" ht="13.95" customHeight="1">
      <c r="A32" s="12">
        <v>27</v>
      </c>
      <c r="B32" s="144">
        <v>18809.88</v>
      </c>
      <c r="C32" s="163">
        <v>6067.6643081584398</v>
      </c>
      <c r="D32" s="164">
        <f t="shared" si="3"/>
        <v>32.257857616095578</v>
      </c>
      <c r="E32" s="144">
        <v>13</v>
      </c>
      <c r="F32" s="163">
        <v>130.01920314910399</v>
      </c>
      <c r="G32" s="45">
        <f t="shared" si="4"/>
        <v>10.001477165315691</v>
      </c>
      <c r="H32" s="44"/>
      <c r="I32" s="44"/>
      <c r="J32" s="45" t="e">
        <f t="shared" si="5"/>
        <v>#DIV/0!</v>
      </c>
      <c r="L32" s="144">
        <v>43819.78</v>
      </c>
      <c r="M32" s="44">
        <v>21311.9</v>
      </c>
      <c r="N32" s="45">
        <f t="shared" si="6"/>
        <v>48.635342304320105</v>
      </c>
      <c r="O32" s="32"/>
      <c r="P32" s="44"/>
      <c r="Q32" s="45" t="e">
        <f t="shared" si="7"/>
        <v>#DIV/0!</v>
      </c>
      <c r="R32" s="44"/>
      <c r="S32" s="171" t="e">
        <f t="shared" si="8"/>
        <v>#DIV/0!</v>
      </c>
      <c r="U32" s="144">
        <v>2850</v>
      </c>
      <c r="V32" s="44"/>
      <c r="W32" s="171">
        <f t="shared" si="20"/>
        <v>0</v>
      </c>
      <c r="X32" s="144">
        <v>4658.3999999999996</v>
      </c>
      <c r="Y32" s="44">
        <v>2327.5300000000002</v>
      </c>
      <c r="Z32" s="171">
        <f t="shared" si="10"/>
        <v>49.964150781384177</v>
      </c>
      <c r="AB32" s="144">
        <v>10832.5</v>
      </c>
      <c r="AC32" s="44">
        <v>5544.04</v>
      </c>
      <c r="AD32" s="182">
        <f t="shared" si="11"/>
        <v>51.179690745441953</v>
      </c>
      <c r="AE32" s="44">
        <v>4.5999999999999996</v>
      </c>
      <c r="AF32" s="179">
        <v>66.23</v>
      </c>
      <c r="AG32" s="45">
        <f t="shared" si="0"/>
        <v>14.397826086956524</v>
      </c>
      <c r="AI32" s="144">
        <v>28843.599999999999</v>
      </c>
      <c r="AJ32" s="44">
        <v>14022.05</v>
      </c>
      <c r="AK32" s="45">
        <f t="shared" si="12"/>
        <v>48.61407729964359</v>
      </c>
      <c r="AL32" s="32">
        <v>75.599999999999994</v>
      </c>
      <c r="AM32" s="32">
        <v>818.77</v>
      </c>
      <c r="AN32" s="45">
        <f t="shared" si="1"/>
        <v>10.830291005291006</v>
      </c>
      <c r="AO32" s="32">
        <v>4</v>
      </c>
      <c r="AP32" s="44">
        <v>35.25</v>
      </c>
      <c r="AQ32" s="45">
        <v>8.8125</v>
      </c>
      <c r="AR32" s="44">
        <v>141.82</v>
      </c>
      <c r="AS32" s="171">
        <f t="shared" si="13"/>
        <v>1.7816582914572865</v>
      </c>
      <c r="AU32" s="144">
        <v>23001.88</v>
      </c>
      <c r="AV32" s="44">
        <v>12758.84</v>
      </c>
      <c r="AW32" s="45">
        <f t="shared" si="14"/>
        <v>55.468683429354471</v>
      </c>
      <c r="AX32" s="44">
        <v>93</v>
      </c>
      <c r="AY32" s="44">
        <v>2010.23</v>
      </c>
      <c r="AZ32" s="45">
        <f t="shared" si="2"/>
        <v>21.615376344086023</v>
      </c>
      <c r="BA32" s="44">
        <v>154.34</v>
      </c>
      <c r="BB32" s="171">
        <f t="shared" si="15"/>
        <v>1.6595698924731184</v>
      </c>
      <c r="BD32" s="144">
        <v>6110.64</v>
      </c>
      <c r="BE32" s="32">
        <v>3503.66</v>
      </c>
      <c r="BF32" s="196">
        <f t="shared" si="16"/>
        <v>57.337038346228866</v>
      </c>
      <c r="BG32" s="32">
        <v>1.6</v>
      </c>
      <c r="BH32" s="32">
        <v>20</v>
      </c>
      <c r="BI32" s="202">
        <f t="shared" si="17"/>
        <v>12.5</v>
      </c>
      <c r="BJ32" s="32">
        <v>7.4</v>
      </c>
      <c r="BK32" s="44">
        <v>38.64</v>
      </c>
      <c r="BL32" s="45">
        <f t="shared" si="18"/>
        <v>5.2216216216216216</v>
      </c>
      <c r="BM32" s="44">
        <v>9.11</v>
      </c>
      <c r="BN32" s="203">
        <f t="shared" si="19"/>
        <v>1.0122222222222221</v>
      </c>
    </row>
    <row r="33" spans="1:66" ht="13.95" customHeight="1">
      <c r="A33" s="12">
        <v>28</v>
      </c>
      <c r="B33" s="144">
        <v>18732.240000000002</v>
      </c>
      <c r="C33" s="163">
        <v>7109.3485712637703</v>
      </c>
      <c r="D33" s="164">
        <f t="shared" si="3"/>
        <v>37.952474297060945</v>
      </c>
      <c r="E33" s="144">
        <v>13</v>
      </c>
      <c r="F33" s="163">
        <v>121.174670248204</v>
      </c>
      <c r="G33" s="45">
        <f t="shared" si="4"/>
        <v>9.3211284806310761</v>
      </c>
      <c r="H33" s="44"/>
      <c r="I33" s="44"/>
      <c r="J33" s="45" t="e">
        <f t="shared" si="5"/>
        <v>#DIV/0!</v>
      </c>
      <c r="L33" s="144">
        <v>31093.54</v>
      </c>
      <c r="M33" s="44">
        <v>20307.810000000001</v>
      </c>
      <c r="N33" s="45">
        <f t="shared" si="6"/>
        <v>65.311990850832686</v>
      </c>
      <c r="O33" s="32"/>
      <c r="P33" s="44"/>
      <c r="Q33" s="45" t="e">
        <f t="shared" si="7"/>
        <v>#DIV/0!</v>
      </c>
      <c r="R33" s="44"/>
      <c r="S33" s="171" t="e">
        <f t="shared" si="8"/>
        <v>#DIV/0!</v>
      </c>
      <c r="U33" s="144">
        <v>2850</v>
      </c>
      <c r="V33" s="44"/>
      <c r="W33" s="171">
        <f t="shared" si="20"/>
        <v>0</v>
      </c>
      <c r="X33" s="144">
        <v>2911.5</v>
      </c>
      <c r="Y33" s="44">
        <v>1924.31</v>
      </c>
      <c r="Z33" s="171">
        <f t="shared" si="10"/>
        <v>66.0934226343809</v>
      </c>
      <c r="AB33" s="144">
        <v>8893.14</v>
      </c>
      <c r="AC33" s="44">
        <v>4675.74</v>
      </c>
      <c r="AD33" s="182">
        <f t="shared" si="11"/>
        <v>52.576930083187712</v>
      </c>
      <c r="AE33" s="44">
        <v>2.8</v>
      </c>
      <c r="AF33" s="179">
        <v>53.34</v>
      </c>
      <c r="AG33" s="45">
        <f t="shared" si="0"/>
        <v>19.05</v>
      </c>
      <c r="AI33" s="144">
        <v>28983.599999999999</v>
      </c>
      <c r="AJ33" s="44">
        <v>14022.05</v>
      </c>
      <c r="AK33" s="45">
        <f t="shared" si="12"/>
        <v>48.379255855035261</v>
      </c>
      <c r="AL33" s="32">
        <v>75.599999999999994</v>
      </c>
      <c r="AM33" s="32">
        <v>928.44</v>
      </c>
      <c r="AN33" s="45">
        <f t="shared" si="1"/>
        <v>12.280952380952382</v>
      </c>
      <c r="AO33" s="32">
        <v>4</v>
      </c>
      <c r="AP33" s="44">
        <v>35.25</v>
      </c>
      <c r="AQ33" s="45">
        <v>8.8125</v>
      </c>
      <c r="AR33" s="44">
        <v>190</v>
      </c>
      <c r="AS33" s="171">
        <f t="shared" si="13"/>
        <v>2.3869346733668344</v>
      </c>
      <c r="AU33" s="144">
        <v>17117.8</v>
      </c>
      <c r="AV33" s="44">
        <v>9859.2199999999993</v>
      </c>
      <c r="AW33" s="45">
        <f t="shared" si="14"/>
        <v>57.59630326326981</v>
      </c>
      <c r="AX33" s="44">
        <v>82</v>
      </c>
      <c r="AY33" s="44">
        <v>1918.6</v>
      </c>
      <c r="AZ33" s="45">
        <f t="shared" si="2"/>
        <v>23.397560975609753</v>
      </c>
      <c r="BA33" s="44">
        <v>154.34</v>
      </c>
      <c r="BB33" s="171">
        <f t="shared" si="15"/>
        <v>1.8821951219512196</v>
      </c>
      <c r="BD33" s="144">
        <v>6544.02</v>
      </c>
      <c r="BE33" s="32">
        <v>3801.35</v>
      </c>
      <c r="BF33" s="196">
        <f t="shared" si="16"/>
        <v>58.088911708705041</v>
      </c>
      <c r="BG33" s="32">
        <v>1.6</v>
      </c>
      <c r="BH33" s="32">
        <v>20</v>
      </c>
      <c r="BI33" s="202">
        <f t="shared" si="17"/>
        <v>12.5</v>
      </c>
      <c r="BJ33" s="32">
        <v>7.4</v>
      </c>
      <c r="BK33" s="44">
        <v>39.89</v>
      </c>
      <c r="BL33" s="45">
        <f t="shared" si="18"/>
        <v>5.39054054054054</v>
      </c>
      <c r="BM33" s="44">
        <v>9.11</v>
      </c>
      <c r="BN33" s="203">
        <f t="shared" si="19"/>
        <v>1.0122222222222221</v>
      </c>
    </row>
    <row r="34" spans="1:66" ht="13.95" customHeight="1">
      <c r="A34" s="12">
        <v>29</v>
      </c>
      <c r="B34" s="144">
        <v>13724.46</v>
      </c>
      <c r="C34" s="163">
        <v>5033.2572652202798</v>
      </c>
      <c r="D34" s="164">
        <f t="shared" si="3"/>
        <v>36.673626978549834</v>
      </c>
      <c r="E34" s="144">
        <v>2</v>
      </c>
      <c r="F34" s="163">
        <v>21.962335124101799</v>
      </c>
      <c r="G34" s="45">
        <f t="shared" si="4"/>
        <v>10.981167562050899</v>
      </c>
      <c r="H34" s="44"/>
      <c r="I34" s="44"/>
      <c r="J34" s="45" t="e">
        <f t="shared" si="5"/>
        <v>#DIV/0!</v>
      </c>
      <c r="L34" s="144">
        <v>30368.32</v>
      </c>
      <c r="M34" s="44">
        <v>25058.66</v>
      </c>
      <c r="N34" s="45">
        <f t="shared" si="6"/>
        <v>82.515792773521881</v>
      </c>
      <c r="O34" s="32"/>
      <c r="P34" s="44"/>
      <c r="Q34" s="45" t="e">
        <f t="shared" si="7"/>
        <v>#DIV/0!</v>
      </c>
      <c r="R34" s="44"/>
      <c r="S34" s="171" t="e">
        <f t="shared" si="8"/>
        <v>#DIV/0!</v>
      </c>
      <c r="U34" s="144">
        <v>2850</v>
      </c>
      <c r="V34" s="44"/>
      <c r="W34" s="171">
        <f t="shared" si="20"/>
        <v>0</v>
      </c>
      <c r="X34" s="144">
        <v>2911.5</v>
      </c>
      <c r="Y34" s="44">
        <v>2015.62</v>
      </c>
      <c r="Z34" s="171">
        <f t="shared" si="10"/>
        <v>69.229606731925116</v>
      </c>
      <c r="AB34" s="144">
        <v>7922.64</v>
      </c>
      <c r="AC34" s="44">
        <v>3849.77</v>
      </c>
      <c r="AD34" s="182">
        <f t="shared" si="11"/>
        <v>48.592009734129029</v>
      </c>
      <c r="AE34" s="44">
        <v>2.4</v>
      </c>
      <c r="AF34" s="179">
        <v>39.4</v>
      </c>
      <c r="AG34" s="45">
        <f t="shared" ref="AG34:AG37" si="21">+AF34/AE34</f>
        <v>16.416666666666668</v>
      </c>
      <c r="AI34" s="144">
        <v>18142.86</v>
      </c>
      <c r="AJ34" s="44">
        <v>12619.85</v>
      </c>
      <c r="AK34" s="45">
        <f t="shared" si="12"/>
        <v>69.558217392406704</v>
      </c>
      <c r="AL34" s="32">
        <v>66</v>
      </c>
      <c r="AM34" s="32">
        <v>969.5</v>
      </c>
      <c r="AN34" s="45">
        <f t="shared" si="1"/>
        <v>14.689393939393939</v>
      </c>
      <c r="AO34" s="32">
        <v>4</v>
      </c>
      <c r="AP34" s="44">
        <v>35.25</v>
      </c>
      <c r="AQ34" s="45">
        <v>8.8125</v>
      </c>
      <c r="AR34" s="44">
        <v>153.1</v>
      </c>
      <c r="AS34" s="171">
        <f t="shared" si="13"/>
        <v>2.1871428571428573</v>
      </c>
      <c r="AU34" s="144">
        <v>15050.84</v>
      </c>
      <c r="AV34" s="44">
        <v>8529.17</v>
      </c>
      <c r="AW34" s="45">
        <f t="shared" si="14"/>
        <v>56.669062989175359</v>
      </c>
      <c r="AX34" s="44">
        <v>89</v>
      </c>
      <c r="AY34" s="44">
        <v>2308.52</v>
      </c>
      <c r="AZ34" s="45">
        <f t="shared" si="2"/>
        <v>25.938426966292134</v>
      </c>
      <c r="BA34" s="44">
        <v>154.34</v>
      </c>
      <c r="BB34" s="171">
        <f t="shared" si="15"/>
        <v>1.7341573033707867</v>
      </c>
      <c r="BD34" s="144">
        <v>5298.6</v>
      </c>
      <c r="BE34" s="32">
        <v>2801.68</v>
      </c>
      <c r="BF34" s="196">
        <f t="shared" si="16"/>
        <v>52.875853999169586</v>
      </c>
      <c r="BG34" s="32">
        <v>1</v>
      </c>
      <c r="BH34" s="32">
        <v>15</v>
      </c>
      <c r="BI34" s="202">
        <f t="shared" si="17"/>
        <v>15</v>
      </c>
      <c r="BJ34" s="32">
        <v>4.4000000000000004</v>
      </c>
      <c r="BK34" s="44">
        <v>38.19</v>
      </c>
      <c r="BL34" s="45">
        <f t="shared" si="18"/>
        <v>8.6795454545454529</v>
      </c>
      <c r="BM34" s="44">
        <v>9.25</v>
      </c>
      <c r="BN34" s="203">
        <f t="shared" si="19"/>
        <v>1.7129629629629628</v>
      </c>
    </row>
    <row r="35" spans="1:66" ht="13.95" customHeight="1">
      <c r="A35" s="19">
        <v>30</v>
      </c>
      <c r="B35" s="144">
        <v>14345.58</v>
      </c>
      <c r="C35" s="163">
        <v>8628.0559900490407</v>
      </c>
      <c r="D35" s="164">
        <f t="shared" si="3"/>
        <v>60.14435101298826</v>
      </c>
      <c r="E35" s="144">
        <v>4</v>
      </c>
      <c r="F35" s="163">
        <v>37.125</v>
      </c>
      <c r="G35" s="45">
        <f t="shared" si="4"/>
        <v>9.28125</v>
      </c>
      <c r="H35" s="44"/>
      <c r="I35" s="44"/>
      <c r="J35" s="45" t="e">
        <f t="shared" si="5"/>
        <v>#DIV/0!</v>
      </c>
      <c r="L35" s="144">
        <v>37506.78</v>
      </c>
      <c r="M35" s="44">
        <v>27833.09</v>
      </c>
      <c r="N35" s="45">
        <f t="shared" si="6"/>
        <v>74.208156498638374</v>
      </c>
      <c r="O35" s="32"/>
      <c r="P35" s="44"/>
      <c r="Q35" s="45" t="e">
        <f t="shared" si="7"/>
        <v>#DIV/0!</v>
      </c>
      <c r="R35" s="44"/>
      <c r="S35" s="171" t="e">
        <f t="shared" si="8"/>
        <v>#DIV/0!</v>
      </c>
      <c r="U35" s="144">
        <v>2850</v>
      </c>
      <c r="V35" s="44">
        <v>7929.77</v>
      </c>
      <c r="W35" s="171">
        <f t="shared" si="20"/>
        <v>2.7823754385964912</v>
      </c>
      <c r="X35" s="144">
        <v>4658.3999999999996</v>
      </c>
      <c r="Y35" s="44">
        <v>1882.04</v>
      </c>
      <c r="Z35" s="171">
        <f t="shared" si="10"/>
        <v>40.400996050145977</v>
      </c>
      <c r="AB35" s="144">
        <v>8272.02</v>
      </c>
      <c r="AC35" s="44">
        <v>3031.58</v>
      </c>
      <c r="AD35" s="182">
        <f t="shared" si="11"/>
        <v>36.648605781900912</v>
      </c>
      <c r="AE35" s="44">
        <v>2.8</v>
      </c>
      <c r="AF35" s="179">
        <v>46.3</v>
      </c>
      <c r="AG35" s="45">
        <f t="shared" si="21"/>
        <v>16.535714285714285</v>
      </c>
      <c r="AI35" s="144">
        <v>18026.3</v>
      </c>
      <c r="AJ35" s="44">
        <v>7307.21</v>
      </c>
      <c r="AK35" s="45">
        <f t="shared" si="12"/>
        <v>40.536382951576314</v>
      </c>
      <c r="AL35" s="32">
        <v>79.2</v>
      </c>
      <c r="AM35" s="32">
        <v>626.86</v>
      </c>
      <c r="AN35" s="45">
        <f t="shared" si="1"/>
        <v>7.9148989898989894</v>
      </c>
      <c r="AO35" s="32">
        <v>4</v>
      </c>
      <c r="AP35" s="44">
        <v>35.25</v>
      </c>
      <c r="AQ35" s="45">
        <v>8.8125</v>
      </c>
      <c r="AR35" s="44">
        <v>168</v>
      </c>
      <c r="AS35" s="171">
        <f t="shared" si="13"/>
        <v>2.0192307692307692</v>
      </c>
      <c r="AU35" s="144">
        <v>13496.4</v>
      </c>
      <c r="AV35" s="44">
        <v>7125.82</v>
      </c>
      <c r="AW35" s="45">
        <f t="shared" si="14"/>
        <v>52.797931300198577</v>
      </c>
      <c r="AX35" s="44">
        <v>90</v>
      </c>
      <c r="AY35" s="44">
        <v>2155.12</v>
      </c>
      <c r="AZ35" s="45">
        <f t="shared" si="2"/>
        <v>23.945777777777778</v>
      </c>
      <c r="BA35" s="44">
        <v>154.34</v>
      </c>
      <c r="BB35" s="171">
        <f t="shared" si="15"/>
        <v>1.7148888888888889</v>
      </c>
      <c r="BD35" s="144">
        <v>5175.78</v>
      </c>
      <c r="BE35" s="32">
        <v>2951.96</v>
      </c>
      <c r="BF35" s="196">
        <f t="shared" si="16"/>
        <v>57.034108868614972</v>
      </c>
      <c r="BG35" s="32">
        <v>1</v>
      </c>
      <c r="BH35" s="32">
        <v>15</v>
      </c>
      <c r="BI35" s="202">
        <f t="shared" si="17"/>
        <v>15</v>
      </c>
      <c r="BJ35" s="32">
        <v>4</v>
      </c>
      <c r="BK35" s="44">
        <v>33.03</v>
      </c>
      <c r="BL35" s="45">
        <f t="shared" si="18"/>
        <v>8.2575000000000003</v>
      </c>
      <c r="BM35" s="44">
        <v>7.71</v>
      </c>
      <c r="BN35" s="203">
        <f t="shared" si="19"/>
        <v>1.542</v>
      </c>
    </row>
    <row r="36" spans="1:66" ht="13.95" customHeight="1">
      <c r="A36" s="12">
        <v>31</v>
      </c>
      <c r="B36" s="144"/>
      <c r="C36" s="163"/>
      <c r="D36" s="164" t="e">
        <f t="shared" si="3"/>
        <v>#DIV/0!</v>
      </c>
      <c r="E36" s="144"/>
      <c r="F36" s="163"/>
      <c r="G36" s="45" t="e">
        <f t="shared" si="4"/>
        <v>#DIV/0!</v>
      </c>
      <c r="H36" s="44"/>
      <c r="I36" s="44"/>
      <c r="J36" s="45" t="e">
        <f t="shared" si="5"/>
        <v>#DIV/0!</v>
      </c>
      <c r="L36" s="144"/>
      <c r="M36" s="44"/>
      <c r="N36" s="45" t="e">
        <f t="shared" si="6"/>
        <v>#DIV/0!</v>
      </c>
      <c r="O36" s="32"/>
      <c r="P36" s="44"/>
      <c r="Q36" s="45" t="e">
        <f t="shared" si="7"/>
        <v>#DIV/0!</v>
      </c>
      <c r="R36" s="44"/>
      <c r="S36" s="171" t="e">
        <f t="shared" si="8"/>
        <v>#DIV/0!</v>
      </c>
      <c r="U36" s="144"/>
      <c r="V36" s="44"/>
      <c r="W36" s="171" t="e">
        <f t="shared" si="20"/>
        <v>#DIV/0!</v>
      </c>
      <c r="X36" s="144"/>
      <c r="Y36" s="44"/>
      <c r="Z36" s="171" t="e">
        <f t="shared" si="10"/>
        <v>#DIV/0!</v>
      </c>
      <c r="AB36" s="144"/>
      <c r="AC36" s="44"/>
      <c r="AD36" s="182" t="e">
        <f t="shared" si="11"/>
        <v>#DIV/0!</v>
      </c>
      <c r="AE36" s="44"/>
      <c r="AF36" s="179"/>
      <c r="AG36" s="45" t="e">
        <f t="shared" si="21"/>
        <v>#DIV/0!</v>
      </c>
      <c r="AI36" s="184"/>
      <c r="AJ36" s="185"/>
      <c r="AK36" s="45" t="e">
        <f t="shared" si="12"/>
        <v>#DIV/0!</v>
      </c>
      <c r="AL36" s="32"/>
      <c r="AM36" s="32"/>
      <c r="AN36" s="45" t="e">
        <f t="shared" si="1"/>
        <v>#DIV/0!</v>
      </c>
      <c r="AO36" s="32"/>
      <c r="AP36" s="44"/>
      <c r="AQ36" s="45" t="e">
        <f t="shared" ref="AQ36:AQ37" si="22">+AP36/AO36</f>
        <v>#DIV/0!</v>
      </c>
      <c r="AR36" s="44"/>
      <c r="AS36" s="171" t="e">
        <f t="shared" ref="AS36" si="23">+AR36/AL36</f>
        <v>#DIV/0!</v>
      </c>
      <c r="AU36" s="144"/>
      <c r="AV36" s="44"/>
      <c r="AW36" s="45" t="e">
        <f t="shared" si="14"/>
        <v>#DIV/0!</v>
      </c>
      <c r="AX36" s="44"/>
      <c r="AY36" s="44"/>
      <c r="AZ36" s="45" t="e">
        <f t="shared" si="2"/>
        <v>#DIV/0!</v>
      </c>
      <c r="BA36" s="44"/>
      <c r="BB36" s="171" t="e">
        <f t="shared" si="15"/>
        <v>#DIV/0!</v>
      </c>
      <c r="BD36" s="144"/>
      <c r="BE36" s="32"/>
      <c r="BF36" s="196" t="e">
        <f t="shared" si="16"/>
        <v>#DIV/0!</v>
      </c>
      <c r="BG36" s="32"/>
      <c r="BH36" s="32"/>
      <c r="BI36" s="208" t="e">
        <f t="shared" si="17"/>
        <v>#DIV/0!</v>
      </c>
      <c r="BJ36" s="32"/>
      <c r="BK36" s="44"/>
      <c r="BL36" s="45" t="e">
        <f t="shared" si="18"/>
        <v>#DIV/0!</v>
      </c>
      <c r="BM36" s="44"/>
      <c r="BN36" s="203" t="e">
        <f t="shared" ref="BN36" si="24">+BM36/(+BJ36+BD36)</f>
        <v>#DIV/0!</v>
      </c>
    </row>
    <row r="37" spans="1:66" ht="13.95" customHeight="1">
      <c r="B37" s="20">
        <f>SUM(B6:B36)</f>
        <v>477987.42000000004</v>
      </c>
      <c r="C37" s="21">
        <f>SUM(C6:C36)</f>
        <v>160600.29727285047</v>
      </c>
      <c r="D37" s="165">
        <f t="shared" si="3"/>
        <v>33.599272816186343</v>
      </c>
      <c r="E37" s="34">
        <f>SUM(E6:E36)</f>
        <v>252</v>
      </c>
      <c r="F37" s="97">
        <f>SUM(F6:F36)</f>
        <v>2475.7361582510594</v>
      </c>
      <c r="G37" s="57">
        <f t="shared" si="4"/>
        <v>9.8243498343296007</v>
      </c>
      <c r="H37" s="34">
        <f>SUM(H6:H36)</f>
        <v>0</v>
      </c>
      <c r="I37" s="56">
        <f>SUM(I6:I36)</f>
        <v>0</v>
      </c>
      <c r="J37" s="57" t="e">
        <f t="shared" si="5"/>
        <v>#DIV/0!</v>
      </c>
      <c r="L37" s="20">
        <f>SUM(L6:L36)</f>
        <v>1156115.5</v>
      </c>
      <c r="M37" s="21">
        <f>SUM(M6:M36)</f>
        <v>620246.13</v>
      </c>
      <c r="N37" s="168">
        <f t="shared" si="6"/>
        <v>53.649149241576644</v>
      </c>
      <c r="O37" s="34">
        <f>SUM(O6:O36)</f>
        <v>3256</v>
      </c>
      <c r="P37" s="56">
        <f>SUM(P6:P36)</f>
        <v>91293.22</v>
      </c>
      <c r="Q37" s="57">
        <f t="shared" si="7"/>
        <v>28.038458230958231</v>
      </c>
      <c r="R37" s="56">
        <f>SUM(R6:R36)</f>
        <v>2539.81</v>
      </c>
      <c r="S37" s="35">
        <f t="shared" si="8"/>
        <v>0.78003992628992624</v>
      </c>
      <c r="U37" s="34">
        <f>SUM(U6:U36)</f>
        <v>85500</v>
      </c>
      <c r="V37" s="56">
        <f>SUM(V6:V36)</f>
        <v>41396.979999999996</v>
      </c>
      <c r="W37" s="35">
        <f>+V37/U37*100</f>
        <v>48.417520467836248</v>
      </c>
      <c r="X37" s="34">
        <f>SUM(X6:X36)</f>
        <v>121544.59999999996</v>
      </c>
      <c r="Y37" s="56">
        <f>SUM(Y6:Y36)</f>
        <v>68707.729999999981</v>
      </c>
      <c r="Z37" s="35">
        <f t="shared" si="10"/>
        <v>56.528821519014429</v>
      </c>
      <c r="AB37" s="34">
        <f t="shared" ref="AB37:AC37" si="25">SUM(AB6:AB36)</f>
        <v>281865.36</v>
      </c>
      <c r="AC37" s="56">
        <f t="shared" si="25"/>
        <v>139695.75999999998</v>
      </c>
      <c r="AD37" s="186">
        <f t="shared" si="11"/>
        <v>49.561166366807186</v>
      </c>
      <c r="AE37" s="56">
        <f t="shared" ref="AE37:AF37" si="26">SUM(AE6:AE36)</f>
        <v>329.19999999999993</v>
      </c>
      <c r="AF37" s="56">
        <f t="shared" si="26"/>
        <v>4427.49</v>
      </c>
      <c r="AG37" s="187">
        <f t="shared" si="21"/>
        <v>13.449240583232079</v>
      </c>
      <c r="AI37" s="188">
        <f>SUM(AI6:AI36)</f>
        <v>755620.71999999974</v>
      </c>
      <c r="AJ37" s="188">
        <f>SUM(AJ6:AJ36)</f>
        <v>292808.42</v>
      </c>
      <c r="AK37" s="189">
        <f>+AJ37/AI37*100</f>
        <v>38.750713453172658</v>
      </c>
      <c r="AL37" s="34">
        <f>SUM(AL6:AL36)</f>
        <v>2160.7999999999993</v>
      </c>
      <c r="AM37" s="56">
        <f>SUM(AM6:AM36)</f>
        <v>30085.17</v>
      </c>
      <c r="AN37" s="189">
        <f t="shared" si="1"/>
        <v>13.923162717512037</v>
      </c>
      <c r="AO37" s="34">
        <f>SUM(AO6:AO36)</f>
        <v>128</v>
      </c>
      <c r="AP37" s="56">
        <f>SUM(AP6:AP36)</f>
        <v>1057.5</v>
      </c>
      <c r="AQ37" s="193">
        <f t="shared" si="22"/>
        <v>8.26171875</v>
      </c>
      <c r="AR37" s="56">
        <f>SUM(AR6:AR36)</f>
        <v>5229.1400000000003</v>
      </c>
      <c r="AS37" s="194">
        <f>+AR37/(AO37+AL37)</f>
        <v>2.2846644529884665</v>
      </c>
      <c r="AU37" s="20">
        <f>SUM(AU6:AU36)</f>
        <v>535049.39999999991</v>
      </c>
      <c r="AV37" s="21">
        <f>SUM(AV6:AV36)</f>
        <v>296207.54999999993</v>
      </c>
      <c r="AW37" s="197">
        <f>+AV37/AU37*100</f>
        <v>55.360785377948275</v>
      </c>
      <c r="AX37" s="34">
        <f>SUM(AX6:AX36)</f>
        <v>2678</v>
      </c>
      <c r="AY37" s="56">
        <f>SUM(AY6:AY36)</f>
        <v>60976.000000000007</v>
      </c>
      <c r="AZ37" s="57">
        <f t="shared" si="2"/>
        <v>22.769230769230774</v>
      </c>
      <c r="BA37" s="56">
        <f>SUM(BA6:BA36)</f>
        <v>4584.22</v>
      </c>
      <c r="BB37" s="35">
        <f t="shared" si="15"/>
        <v>1.7118073188946976</v>
      </c>
      <c r="BD37" s="34">
        <f>SUM(BD6:BD36)</f>
        <v>176142.53999999998</v>
      </c>
      <c r="BE37" s="36">
        <f>SUM(BE6:BE36)</f>
        <v>99243.659999999989</v>
      </c>
      <c r="BF37" s="198">
        <f t="shared" si="16"/>
        <v>56.342811906765967</v>
      </c>
      <c r="BG37" s="36">
        <f>SUM(BG6:BG36)</f>
        <v>97.799999999999983</v>
      </c>
      <c r="BH37" s="56">
        <f>SUM(BH6:BH36)</f>
        <v>599.33333333333326</v>
      </c>
      <c r="BI37" s="214">
        <f t="shared" si="17"/>
        <v>6.1281526925698708</v>
      </c>
      <c r="BJ37" s="34">
        <f t="shared" ref="BJ37:BK37" si="27">SUM(BJ6:BJ36)</f>
        <v>287.19999999999982</v>
      </c>
      <c r="BK37" s="56">
        <f t="shared" si="27"/>
        <v>2147.4300000000003</v>
      </c>
      <c r="BL37" s="187">
        <f t="shared" si="18"/>
        <v>7.477123955431761</v>
      </c>
      <c r="BM37" s="56">
        <f>SUM(BM6:BM36)</f>
        <v>409.61</v>
      </c>
      <c r="BN37" s="213">
        <f>+BM37/(BJ37+BG37)</f>
        <v>1.0639220779220786</v>
      </c>
    </row>
  </sheetData>
  <mergeCells count="18">
    <mergeCell ref="A1:BN1"/>
    <mergeCell ref="A2:BN2"/>
    <mergeCell ref="A3:BN3"/>
    <mergeCell ref="B4:D4"/>
    <mergeCell ref="E4:J4"/>
    <mergeCell ref="L4:N4"/>
    <mergeCell ref="O4:S4"/>
    <mergeCell ref="U4:W4"/>
    <mergeCell ref="X4:Z4"/>
    <mergeCell ref="AB4:AD4"/>
    <mergeCell ref="AE4:AG4"/>
    <mergeCell ref="AI4:AK4"/>
    <mergeCell ref="AL4:AS4"/>
    <mergeCell ref="AU4:AW4"/>
    <mergeCell ref="AX4:BB4"/>
    <mergeCell ref="BD4:BF4"/>
    <mergeCell ref="BG4:BN4"/>
    <mergeCell ref="A4:A5"/>
  </mergeCells>
  <pageMargins left="0.2" right="0.2" top="0.25" bottom="0.25" header="0.3" footer="0.3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L37"/>
  <sheetViews>
    <sheetView workbookViewId="0">
      <pane xSplit="1" ySplit="5" topLeftCell="F27" activePane="bottomRight" state="frozen"/>
      <selection pane="topRight"/>
      <selection pane="bottomLeft"/>
      <selection pane="bottomRight" activeCell="P37" sqref="P37"/>
    </sheetView>
  </sheetViews>
  <sheetFormatPr defaultColWidth="9" defaultRowHeight="14.4"/>
  <cols>
    <col min="1" max="1" width="8.5546875" style="2" customWidth="1"/>
    <col min="8" max="10" width="9" hidden="1" customWidth="1"/>
    <col min="11" max="11" width="0.88671875" customWidth="1"/>
    <col min="12" max="12" width="10.88671875" customWidth="1"/>
    <col min="13" max="13" width="9" customWidth="1"/>
    <col min="14" max="14" width="8" customWidth="1"/>
    <col min="15" max="15" width="5.109375" customWidth="1"/>
    <col min="16" max="16" width="9" customWidth="1"/>
    <col min="17" max="17" width="9.5546875" customWidth="1"/>
    <col min="18" max="18" width="5.109375" customWidth="1"/>
    <col min="19" max="19" width="7.33203125" customWidth="1"/>
    <col min="20" max="20" width="0.88671875" customWidth="1"/>
    <col min="21" max="23" width="9.6640625" customWidth="1"/>
    <col min="24" max="24" width="7.6640625" customWidth="1"/>
    <col min="25" max="25" width="10.88671875" customWidth="1"/>
    <col min="26" max="27" width="7.6640625" customWidth="1"/>
    <col min="28" max="28" width="10.88671875" customWidth="1"/>
    <col min="29" max="29" width="7.6640625" customWidth="1"/>
    <col min="30" max="30" width="0.88671875" customWidth="1"/>
    <col min="32" max="32" width="9" customWidth="1"/>
    <col min="37" max="37" width="0.88671875" customWidth="1"/>
    <col min="38" max="38" width="8.77734375" customWidth="1"/>
    <col min="39" max="39" width="7" customWidth="1"/>
    <col min="41" max="41" width="5.109375" customWidth="1"/>
    <col min="44" max="44" width="4.88671875" customWidth="1"/>
    <col min="45" max="45" width="5.109375" customWidth="1"/>
    <col min="47" max="47" width="5.109375" customWidth="1"/>
    <col min="49" max="49" width="0.88671875" customWidth="1"/>
    <col min="53" max="53" width="0.88671875" customWidth="1"/>
    <col min="65" max="65" width="2.77734375" customWidth="1"/>
  </cols>
  <sheetData>
    <row r="1" spans="1:64" ht="18">
      <c r="A1" s="993" t="s">
        <v>0</v>
      </c>
      <c r="B1" s="993"/>
      <c r="C1" s="993"/>
      <c r="D1" s="993"/>
      <c r="E1" s="993"/>
      <c r="F1" s="993"/>
      <c r="G1" s="993"/>
      <c r="H1" s="993"/>
      <c r="I1" s="993"/>
      <c r="J1" s="993"/>
      <c r="K1" s="993"/>
      <c r="L1" s="993"/>
      <c r="M1" s="993"/>
      <c r="N1" s="993"/>
      <c r="O1" s="993"/>
      <c r="P1" s="993"/>
      <c r="Q1" s="993"/>
      <c r="R1" s="993"/>
      <c r="S1" s="993"/>
      <c r="T1" s="993"/>
      <c r="U1" s="993"/>
      <c r="V1" s="993"/>
      <c r="W1" s="993"/>
      <c r="X1" s="993"/>
      <c r="Y1" s="993"/>
      <c r="Z1" s="993"/>
      <c r="AA1" s="993"/>
      <c r="AB1" s="993"/>
      <c r="AC1" s="993"/>
      <c r="AD1" s="993"/>
      <c r="AE1" s="993"/>
      <c r="AF1" s="993"/>
      <c r="AG1" s="993"/>
      <c r="AH1" s="993"/>
      <c r="AI1" s="993"/>
      <c r="AJ1" s="993"/>
      <c r="AK1" s="993"/>
      <c r="AL1" s="993"/>
      <c r="AM1" s="993"/>
      <c r="AN1" s="993"/>
      <c r="AO1" s="993"/>
      <c r="AP1" s="993"/>
      <c r="AQ1" s="993"/>
      <c r="AR1" s="993"/>
      <c r="AS1" s="993"/>
      <c r="AT1" s="993"/>
      <c r="AU1" s="993"/>
      <c r="AV1" s="993"/>
      <c r="AW1" s="993"/>
      <c r="AX1" s="993"/>
      <c r="AY1" s="993"/>
      <c r="AZ1" s="993"/>
      <c r="BA1" s="993"/>
      <c r="BB1" s="993"/>
      <c r="BC1" s="993"/>
      <c r="BD1" s="993"/>
      <c r="BE1" s="993"/>
      <c r="BF1" s="993"/>
      <c r="BG1" s="993"/>
      <c r="BH1" s="993"/>
      <c r="BI1" s="993"/>
      <c r="BJ1" s="993"/>
      <c r="BK1" s="993"/>
      <c r="BL1" s="993"/>
    </row>
    <row r="2" spans="1:64" ht="18">
      <c r="A2" s="993" t="s">
        <v>82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  <c r="AV2" s="993"/>
      <c r="AW2" s="993"/>
      <c r="AX2" s="993"/>
      <c r="AY2" s="993"/>
      <c r="AZ2" s="993"/>
      <c r="BA2" s="993"/>
      <c r="BB2" s="993"/>
      <c r="BC2" s="993"/>
      <c r="BD2" s="993"/>
      <c r="BE2" s="993"/>
      <c r="BF2" s="993"/>
      <c r="BG2" s="993"/>
      <c r="BH2" s="993"/>
      <c r="BI2" s="993"/>
      <c r="BJ2" s="993"/>
      <c r="BK2" s="993"/>
      <c r="BL2" s="993"/>
    </row>
    <row r="3" spans="1:64" ht="18">
      <c r="A3" s="993" t="s">
        <v>87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  <c r="AV3" s="993"/>
      <c r="AW3" s="993"/>
      <c r="AX3" s="993"/>
      <c r="AY3" s="993"/>
      <c r="AZ3" s="993"/>
      <c r="BA3" s="993"/>
      <c r="BB3" s="993"/>
      <c r="BC3" s="993"/>
      <c r="BD3" s="993"/>
      <c r="BE3" s="993"/>
      <c r="BF3" s="993"/>
      <c r="BG3" s="993"/>
      <c r="BH3" s="993"/>
      <c r="BI3" s="993"/>
      <c r="BJ3" s="993"/>
      <c r="BK3" s="993"/>
      <c r="BL3" s="993"/>
    </row>
    <row r="4" spans="1:64" s="1" customFormat="1" ht="15.6">
      <c r="A4" s="1031" t="s">
        <v>3</v>
      </c>
      <c r="B4" s="1028" t="s">
        <v>75</v>
      </c>
      <c r="C4" s="1029"/>
      <c r="D4" s="1029"/>
      <c r="E4" s="1028" t="s">
        <v>76</v>
      </c>
      <c r="F4" s="1029"/>
      <c r="G4" s="1029"/>
      <c r="H4" s="1029"/>
      <c r="I4" s="1029"/>
      <c r="J4" s="1029"/>
      <c r="L4" s="1028" t="s">
        <v>67</v>
      </c>
      <c r="M4" s="1029"/>
      <c r="N4" s="1030"/>
      <c r="O4" s="1028" t="s">
        <v>68</v>
      </c>
      <c r="P4" s="1029"/>
      <c r="Q4" s="1029"/>
      <c r="R4" s="1029"/>
      <c r="S4" s="1030"/>
      <c r="U4" s="994" t="s">
        <v>88</v>
      </c>
      <c r="V4" s="995"/>
      <c r="W4" s="996"/>
      <c r="X4" s="994" t="s">
        <v>84</v>
      </c>
      <c r="Y4" s="995"/>
      <c r="Z4" s="996"/>
      <c r="AA4" s="994" t="s">
        <v>77</v>
      </c>
      <c r="AB4" s="995"/>
      <c r="AC4" s="996"/>
      <c r="AE4" s="1033" t="s">
        <v>85</v>
      </c>
      <c r="AF4" s="1034"/>
      <c r="AG4" s="1035"/>
      <c r="AH4" s="1033" t="s">
        <v>86</v>
      </c>
      <c r="AI4" s="1034"/>
      <c r="AJ4" s="1035"/>
      <c r="AL4" s="1028" t="s">
        <v>65</v>
      </c>
      <c r="AM4" s="1029"/>
      <c r="AN4" s="1030"/>
      <c r="AO4" s="1028" t="s">
        <v>66</v>
      </c>
      <c r="AP4" s="1029"/>
      <c r="AQ4" s="1029"/>
      <c r="AR4" s="1029"/>
      <c r="AS4" s="1029"/>
      <c r="AT4" s="1029"/>
      <c r="AU4" s="1029"/>
      <c r="AV4" s="1029"/>
      <c r="AX4" s="1028" t="s">
        <v>69</v>
      </c>
      <c r="AY4" s="1029"/>
      <c r="AZ4" s="1030"/>
      <c r="BB4" s="994" t="s">
        <v>63</v>
      </c>
      <c r="BC4" s="995"/>
      <c r="BD4" s="996"/>
      <c r="BE4" s="995" t="s">
        <v>64</v>
      </c>
      <c r="BF4" s="995"/>
      <c r="BG4" s="995"/>
      <c r="BH4" s="995"/>
      <c r="BI4" s="995"/>
      <c r="BJ4" s="995"/>
      <c r="BK4" s="995"/>
      <c r="BL4" s="996"/>
    </row>
    <row r="5" spans="1:64" ht="41.4">
      <c r="A5" s="1032"/>
      <c r="B5" s="159" t="s">
        <v>89</v>
      </c>
      <c r="C5" s="160" t="s">
        <v>22</v>
      </c>
      <c r="D5" s="161" t="s">
        <v>73</v>
      </c>
      <c r="E5" s="162" t="s">
        <v>57</v>
      </c>
      <c r="F5" s="37" t="s">
        <v>22</v>
      </c>
      <c r="G5" s="38" t="s">
        <v>58</v>
      </c>
      <c r="H5" s="162" t="s">
        <v>59</v>
      </c>
      <c r="I5" s="37" t="s">
        <v>22</v>
      </c>
      <c r="J5" s="38" t="s">
        <v>60</v>
      </c>
      <c r="L5" s="159" t="s">
        <v>89</v>
      </c>
      <c r="M5" s="160" t="s">
        <v>22</v>
      </c>
      <c r="N5" s="166" t="s">
        <v>58</v>
      </c>
      <c r="O5" s="162" t="s">
        <v>57</v>
      </c>
      <c r="P5" s="37" t="s">
        <v>22</v>
      </c>
      <c r="Q5" s="38" t="s">
        <v>58</v>
      </c>
      <c r="R5" s="169" t="s">
        <v>48</v>
      </c>
      <c r="S5" s="170" t="s">
        <v>47</v>
      </c>
      <c r="U5" s="159" t="s">
        <v>89</v>
      </c>
      <c r="V5" s="37" t="s">
        <v>22</v>
      </c>
      <c r="W5" s="170" t="s">
        <v>90</v>
      </c>
      <c r="X5" s="159" t="s">
        <v>89</v>
      </c>
      <c r="Y5" s="37" t="s">
        <v>22</v>
      </c>
      <c r="Z5" s="170" t="s">
        <v>23</v>
      </c>
      <c r="AA5" s="159" t="s">
        <v>89</v>
      </c>
      <c r="AB5" s="37" t="s">
        <v>22</v>
      </c>
      <c r="AC5" s="170" t="s">
        <v>23</v>
      </c>
      <c r="AE5" s="159" t="s">
        <v>89</v>
      </c>
      <c r="AF5" s="173" t="s">
        <v>22</v>
      </c>
      <c r="AG5" s="174" t="s">
        <v>46</v>
      </c>
      <c r="AH5" s="175" t="s">
        <v>91</v>
      </c>
      <c r="AI5" s="175" t="s">
        <v>45</v>
      </c>
      <c r="AJ5" s="174" t="s">
        <v>46</v>
      </c>
      <c r="AL5" s="175" t="s">
        <v>91</v>
      </c>
      <c r="AM5" s="176" t="s">
        <v>62</v>
      </c>
      <c r="AN5" s="177" t="s">
        <v>46</v>
      </c>
      <c r="AO5" s="190" t="s">
        <v>54</v>
      </c>
      <c r="AP5" s="191" t="s">
        <v>22</v>
      </c>
      <c r="AQ5" s="177" t="s">
        <v>46</v>
      </c>
      <c r="AR5" s="190" t="s">
        <v>56</v>
      </c>
      <c r="AS5" s="191" t="s">
        <v>22</v>
      </c>
      <c r="AT5" s="177" t="s">
        <v>46</v>
      </c>
      <c r="AU5" s="176" t="s">
        <v>48</v>
      </c>
      <c r="AV5" s="192" t="s">
        <v>47</v>
      </c>
      <c r="AX5" s="175" t="s">
        <v>91</v>
      </c>
      <c r="AY5" s="160" t="s">
        <v>22</v>
      </c>
      <c r="AZ5" s="166" t="s">
        <v>73</v>
      </c>
      <c r="BB5" s="175" t="s">
        <v>91</v>
      </c>
      <c r="BC5" s="169" t="s">
        <v>62</v>
      </c>
      <c r="BD5" s="195" t="s">
        <v>46</v>
      </c>
      <c r="BE5" s="199" t="s">
        <v>54</v>
      </c>
      <c r="BF5" s="37" t="s">
        <v>22</v>
      </c>
      <c r="BG5" s="200" t="s">
        <v>46</v>
      </c>
      <c r="BH5" s="162" t="s">
        <v>41</v>
      </c>
      <c r="BI5" s="169" t="s">
        <v>42</v>
      </c>
      <c r="BJ5" s="38" t="s">
        <v>23</v>
      </c>
      <c r="BK5" s="169" t="s">
        <v>25</v>
      </c>
      <c r="BL5" s="201" t="s">
        <v>43</v>
      </c>
    </row>
    <row r="6" spans="1:64" ht="16.5" customHeight="1">
      <c r="A6" s="12">
        <v>1</v>
      </c>
      <c r="B6" s="144">
        <v>18111.12</v>
      </c>
      <c r="C6" s="163">
        <v>5191.2730296890904</v>
      </c>
      <c r="D6" s="164">
        <f>+C6/B6*100</f>
        <v>28.663456648120551</v>
      </c>
      <c r="E6" s="144">
        <v>14</v>
      </c>
      <c r="F6" s="163">
        <v>139.81097761010599</v>
      </c>
      <c r="G6" s="45">
        <f>+F6/E6</f>
        <v>9.9864984007218567</v>
      </c>
      <c r="H6" s="44"/>
      <c r="I6" s="44"/>
      <c r="J6" s="45" t="e">
        <f>+I6/H6</f>
        <v>#DIV/0!</v>
      </c>
      <c r="L6" s="144">
        <v>57594.44</v>
      </c>
      <c r="M6" s="44">
        <v>21154.43</v>
      </c>
      <c r="N6" s="45">
        <f>+M6/L6*100</f>
        <v>36.729986436190714</v>
      </c>
      <c r="O6" s="32">
        <v>138</v>
      </c>
      <c r="P6" s="44">
        <v>4019.07</v>
      </c>
      <c r="Q6" s="45">
        <f>+P6/O6</f>
        <v>29.123695652173915</v>
      </c>
      <c r="R6" s="44">
        <v>127.01</v>
      </c>
      <c r="S6" s="171">
        <f>+R6/O6</f>
        <v>0.92036231884057973</v>
      </c>
      <c r="U6" s="144">
        <v>157</v>
      </c>
      <c r="V6" s="44">
        <v>748.44</v>
      </c>
      <c r="W6" s="171">
        <f>+V6/U6</f>
        <v>4.7671337579617834</v>
      </c>
      <c r="X6" s="144">
        <v>2850</v>
      </c>
      <c r="Y6" s="44"/>
      <c r="Z6" s="171">
        <f>+Y6/X6*100</f>
        <v>0</v>
      </c>
      <c r="AA6" s="144">
        <v>4658.3999999999996</v>
      </c>
      <c r="AB6" s="44">
        <v>2835.84</v>
      </c>
      <c r="AC6" s="171">
        <f>+AB6/AA6*100</f>
        <v>60.875837197320983</v>
      </c>
      <c r="AE6" s="144">
        <v>10949.78</v>
      </c>
      <c r="AF6" s="163">
        <v>5188.43</v>
      </c>
      <c r="AG6" s="178">
        <f>+AF6/AE6*100</f>
        <v>47.383874379211271</v>
      </c>
      <c r="AH6" s="163">
        <v>5.2</v>
      </c>
      <c r="AI6" s="179">
        <v>76.42</v>
      </c>
      <c r="AJ6" s="45">
        <f>+AI6/AH6</f>
        <v>14.696153846153846</v>
      </c>
      <c r="AL6" s="180">
        <v>28843.599999999999</v>
      </c>
      <c r="AM6" s="53">
        <v>12378.65</v>
      </c>
      <c r="AN6" s="45">
        <f>AM6/AL6*100</f>
        <v>42.91645286996075</v>
      </c>
      <c r="AO6" s="32">
        <v>75.599999999999994</v>
      </c>
      <c r="AP6" s="44">
        <v>2563.73</v>
      </c>
      <c r="AQ6" s="45">
        <f t="shared" ref="AQ6:AQ37" si="0">+AP6/AO6</f>
        <v>33.911772486772492</v>
      </c>
      <c r="AR6" s="32">
        <v>4</v>
      </c>
      <c r="AS6" s="44">
        <v>293.44</v>
      </c>
      <c r="AT6" s="45">
        <f>+AS6/AR6</f>
        <v>73.36</v>
      </c>
      <c r="AU6" s="44">
        <v>271.00833976391601</v>
      </c>
      <c r="AV6" s="171">
        <f>+AU6/(+AR6+AO6)</f>
        <v>3.4046273839687942</v>
      </c>
      <c r="AX6" s="144">
        <v>20367.400000000001</v>
      </c>
      <c r="AY6" s="44">
        <v>11217.12</v>
      </c>
      <c r="AZ6" s="45">
        <f>AY6/AX6*100</f>
        <v>55.073892593065388</v>
      </c>
      <c r="BB6" s="144">
        <v>7621.44</v>
      </c>
      <c r="BC6" s="32">
        <v>4075.27</v>
      </c>
      <c r="BD6" s="196">
        <f>+BC6/BB6*100</f>
        <v>53.471128815551914</v>
      </c>
      <c r="BE6" s="32">
        <v>0.6</v>
      </c>
      <c r="BF6" s="44">
        <v>9</v>
      </c>
      <c r="BG6" s="202">
        <f>+BF6/BE6</f>
        <v>15</v>
      </c>
      <c r="BH6" s="32">
        <v>4.5999999999999996</v>
      </c>
      <c r="BI6" s="44">
        <v>40.75</v>
      </c>
      <c r="BJ6" s="45">
        <f>+BI6/BH6</f>
        <v>8.858695652173914</v>
      </c>
      <c r="BK6" s="44">
        <v>9.11</v>
      </c>
      <c r="BL6" s="203">
        <f>+BK6/(BH6+BE6)</f>
        <v>1.7519230769230771</v>
      </c>
    </row>
    <row r="7" spans="1:64" ht="13.95" customHeight="1">
      <c r="A7" s="12">
        <v>2</v>
      </c>
      <c r="B7" s="144">
        <v>17955.84</v>
      </c>
      <c r="C7" s="163">
        <v>4542.5892089777199</v>
      </c>
      <c r="D7" s="164">
        <f t="shared" ref="D7:D37" si="1">+C7/B7*100</f>
        <v>25.298672793797007</v>
      </c>
      <c r="E7" s="144">
        <v>14</v>
      </c>
      <c r="F7" s="163">
        <v>139.454939393763</v>
      </c>
      <c r="G7" s="45">
        <f t="shared" ref="G7:G37" si="2">+F7/E7</f>
        <v>9.9610670995544996</v>
      </c>
      <c r="H7" s="44"/>
      <c r="I7" s="44"/>
      <c r="J7" s="45" t="e">
        <f t="shared" ref="J7:J37" si="3">+I7/H7</f>
        <v>#DIV/0!</v>
      </c>
      <c r="L7" s="144">
        <v>51159.18</v>
      </c>
      <c r="M7" s="44">
        <v>20251.099999999999</v>
      </c>
      <c r="N7" s="45">
        <f t="shared" ref="N7:N37" si="4">+M7/L7*100</f>
        <v>39.584489039894692</v>
      </c>
      <c r="O7" s="32">
        <v>138</v>
      </c>
      <c r="P7" s="44">
        <v>2944.24</v>
      </c>
      <c r="Q7" s="45">
        <f t="shared" ref="Q7:Q37" si="5">+P7/O7</f>
        <v>21.335072463768114</v>
      </c>
      <c r="R7" s="44">
        <v>221.5</v>
      </c>
      <c r="S7" s="171">
        <f t="shared" ref="S7:S37" si="6">+R7/O7</f>
        <v>1.605072463768116</v>
      </c>
      <c r="U7" s="144">
        <v>166</v>
      </c>
      <c r="V7" s="44">
        <v>269.94</v>
      </c>
      <c r="W7" s="171">
        <f t="shared" ref="W7:W28" si="7">+V7/U7</f>
        <v>1.6261445783132531</v>
      </c>
      <c r="X7" s="144">
        <v>2850</v>
      </c>
      <c r="Y7" s="44"/>
      <c r="Z7" s="171">
        <f t="shared" ref="Z7:Z28" si="8">+Y7/X7*100</f>
        <v>0</v>
      </c>
      <c r="AA7" s="144">
        <v>4658.3999999999996</v>
      </c>
      <c r="AB7" s="44">
        <v>2262.1799999999998</v>
      </c>
      <c r="AC7" s="171">
        <f t="shared" ref="AC7:AC37" si="9">+AB7/AA7*100</f>
        <v>48.561308603812471</v>
      </c>
      <c r="AE7" s="144">
        <v>10483.120000000001</v>
      </c>
      <c r="AF7" s="163">
        <v>5107.9399999999996</v>
      </c>
      <c r="AG7" s="178">
        <f t="shared" ref="AG7:AG37" si="10">+AF7/AE7*100</f>
        <v>48.725379467181519</v>
      </c>
      <c r="AH7" s="163">
        <v>5.8</v>
      </c>
      <c r="AI7" s="179">
        <v>82.38</v>
      </c>
      <c r="AJ7" s="45">
        <f t="shared" ref="AJ7:AJ37" si="11">+AI7/AH7</f>
        <v>14.203448275862069</v>
      </c>
      <c r="AL7" s="181">
        <v>28843.599999999999</v>
      </c>
      <c r="AM7" s="44">
        <v>11739.96</v>
      </c>
      <c r="AN7" s="45">
        <f t="shared" ref="AN7:AN36" si="12">AM7/AL7*100</f>
        <v>40.702131495375056</v>
      </c>
      <c r="AO7" s="32">
        <v>72.8</v>
      </c>
      <c r="AP7" s="44">
        <v>3206.17</v>
      </c>
      <c r="AQ7" s="45">
        <f t="shared" si="0"/>
        <v>44.040796703296706</v>
      </c>
      <c r="AR7" s="32">
        <v>4</v>
      </c>
      <c r="AS7" s="44">
        <v>239.78</v>
      </c>
      <c r="AT7" s="45">
        <f t="shared" ref="AT7:AT37" si="13">+AS7/AR7</f>
        <v>59.945</v>
      </c>
      <c r="AU7" s="44">
        <v>233.42081345988501</v>
      </c>
      <c r="AV7" s="171">
        <f t="shared" ref="AV7:AV35" si="14">+AU7/(+AR7+AO7)</f>
        <v>3.0393335085922528</v>
      </c>
      <c r="AX7" s="144">
        <v>21143.8</v>
      </c>
      <c r="AY7" s="44">
        <v>10025.450000000001</v>
      </c>
      <c r="AZ7" s="45">
        <f t="shared" ref="AZ7:AZ36" si="15">AY7/AX7*100</f>
        <v>47.415554441491125</v>
      </c>
      <c r="BB7" s="144">
        <v>7702.26</v>
      </c>
      <c r="BC7" s="32">
        <v>3921.76</v>
      </c>
      <c r="BD7" s="196">
        <f t="shared" ref="BD7:BD37" si="16">+BC7/BB7*100</f>
        <v>50.917003580767208</v>
      </c>
      <c r="BE7" s="32">
        <v>1</v>
      </c>
      <c r="BF7" s="44">
        <v>15</v>
      </c>
      <c r="BG7" s="202">
        <f t="shared" ref="BG7:BG37" si="17">+BF7/BE7</f>
        <v>15</v>
      </c>
      <c r="BH7" s="32">
        <v>4.5999999999999996</v>
      </c>
      <c r="BI7" s="44">
        <v>38.659999999999997</v>
      </c>
      <c r="BJ7" s="45">
        <f t="shared" ref="BJ7:BJ37" si="18">+BI7/BH7</f>
        <v>8.4043478260869566</v>
      </c>
      <c r="BK7" s="44">
        <v>10.71</v>
      </c>
      <c r="BL7" s="203">
        <f t="shared" ref="BL7:BL37" si="19">+BK7/(BH7+BE7)</f>
        <v>1.9125000000000003</v>
      </c>
    </row>
    <row r="8" spans="1:64" ht="13.95" customHeight="1">
      <c r="A8" s="12">
        <v>3</v>
      </c>
      <c r="B8" s="144">
        <v>18344.04</v>
      </c>
      <c r="C8" s="163">
        <v>5051.3636734674801</v>
      </c>
      <c r="D8" s="164">
        <f t="shared" si="1"/>
        <v>27.536811266588384</v>
      </c>
      <c r="E8" s="144">
        <v>14</v>
      </c>
      <c r="F8" s="163">
        <v>135.26784568027099</v>
      </c>
      <c r="G8" s="45">
        <f t="shared" si="2"/>
        <v>9.6619889771622134</v>
      </c>
      <c r="H8" s="44"/>
      <c r="I8" s="44"/>
      <c r="J8" s="45" t="e">
        <f t="shared" si="3"/>
        <v>#DIV/0!</v>
      </c>
      <c r="L8" s="144">
        <v>48201.26</v>
      </c>
      <c r="M8" s="44">
        <v>19138.03</v>
      </c>
      <c r="N8" s="45">
        <f t="shared" si="4"/>
        <v>39.704418515200636</v>
      </c>
      <c r="O8" s="32">
        <v>138</v>
      </c>
      <c r="P8" s="44">
        <v>3578.19</v>
      </c>
      <c r="Q8" s="45">
        <f t="shared" si="5"/>
        <v>25.928913043478261</v>
      </c>
      <c r="R8" s="44">
        <v>170.51</v>
      </c>
      <c r="S8" s="171">
        <f t="shared" si="6"/>
        <v>1.2355797101449275</v>
      </c>
      <c r="U8" s="144">
        <v>54</v>
      </c>
      <c r="V8" s="44">
        <v>1348.99</v>
      </c>
      <c r="W8" s="171">
        <f t="shared" si="7"/>
        <v>24.981296296296296</v>
      </c>
      <c r="X8" s="144">
        <v>2850</v>
      </c>
      <c r="Y8" s="44"/>
      <c r="Z8" s="171">
        <f t="shared" si="8"/>
        <v>0</v>
      </c>
      <c r="AA8" s="144">
        <v>4658.3999999999996</v>
      </c>
      <c r="AB8" s="44">
        <v>2389.7199999999998</v>
      </c>
      <c r="AC8" s="171">
        <f t="shared" si="9"/>
        <v>51.29915850935943</v>
      </c>
      <c r="AE8" s="144">
        <v>9747.18</v>
      </c>
      <c r="AF8" s="163">
        <v>5168.95</v>
      </c>
      <c r="AG8" s="178">
        <f t="shared" si="10"/>
        <v>53.030209763234083</v>
      </c>
      <c r="AH8" s="163">
        <v>9.4</v>
      </c>
      <c r="AI8" s="179">
        <v>147.5</v>
      </c>
      <c r="AJ8" s="45">
        <f t="shared" si="11"/>
        <v>15.691489361702127</v>
      </c>
      <c r="AL8" s="181">
        <v>28423.599999999999</v>
      </c>
      <c r="AM8" s="163">
        <v>11639.51</v>
      </c>
      <c r="AN8" s="45">
        <f t="shared" si="12"/>
        <v>40.950161133705798</v>
      </c>
      <c r="AO8" s="32">
        <v>72.8</v>
      </c>
      <c r="AP8" s="44">
        <v>1384.89</v>
      </c>
      <c r="AQ8" s="45">
        <f t="shared" si="0"/>
        <v>19.023214285714289</v>
      </c>
      <c r="AR8" s="32">
        <v>4</v>
      </c>
      <c r="AS8" s="44">
        <v>157.33000000000001</v>
      </c>
      <c r="AT8" s="45">
        <f t="shared" si="13"/>
        <v>39.332500000000003</v>
      </c>
      <c r="AU8" s="44">
        <v>232.68477087178499</v>
      </c>
      <c r="AV8" s="171">
        <f t="shared" si="14"/>
        <v>3.029749620726367</v>
      </c>
      <c r="AX8" s="144">
        <v>20888.16</v>
      </c>
      <c r="AY8" s="44">
        <v>11102.18</v>
      </c>
      <c r="AZ8" s="45">
        <f t="shared" si="15"/>
        <v>53.150588658838302</v>
      </c>
      <c r="BB8" s="144">
        <v>7585.8</v>
      </c>
      <c r="BC8" s="32">
        <v>4178.09</v>
      </c>
      <c r="BD8" s="196">
        <f t="shared" si="16"/>
        <v>55.077776898942766</v>
      </c>
      <c r="BE8" s="32">
        <v>1</v>
      </c>
      <c r="BF8" s="44">
        <v>15</v>
      </c>
      <c r="BG8" s="202">
        <f t="shared" si="17"/>
        <v>15</v>
      </c>
      <c r="BH8" s="32">
        <v>4.5999999999999996</v>
      </c>
      <c r="BI8" s="44">
        <v>25.19</v>
      </c>
      <c r="BJ8" s="45">
        <f t="shared" si="18"/>
        <v>5.4760869565217396</v>
      </c>
      <c r="BK8" s="204">
        <v>9.25</v>
      </c>
      <c r="BL8" s="203">
        <f t="shared" si="19"/>
        <v>1.6517857142857144</v>
      </c>
    </row>
    <row r="9" spans="1:64" ht="13.95" customHeight="1">
      <c r="A9" s="12">
        <v>4</v>
      </c>
      <c r="B9" s="144">
        <v>18499.32</v>
      </c>
      <c r="C9" s="163">
        <v>4895.9694849255802</v>
      </c>
      <c r="D9" s="164">
        <f t="shared" si="1"/>
        <v>26.465672710810885</v>
      </c>
      <c r="E9" s="144">
        <v>14</v>
      </c>
      <c r="F9" s="163">
        <v>134.30000000000001</v>
      </c>
      <c r="G9" s="45">
        <f t="shared" si="2"/>
        <v>9.5928571428571434</v>
      </c>
      <c r="H9" s="44"/>
      <c r="I9" s="44"/>
      <c r="J9" s="45" t="e">
        <f t="shared" si="3"/>
        <v>#DIV/0!</v>
      </c>
      <c r="L9" s="144">
        <v>49032.38</v>
      </c>
      <c r="M9" s="44">
        <v>28345.13</v>
      </c>
      <c r="N9" s="45">
        <f t="shared" si="4"/>
        <v>57.809002948663725</v>
      </c>
      <c r="O9" s="32">
        <v>138</v>
      </c>
      <c r="P9" s="44">
        <v>3515.59</v>
      </c>
      <c r="Q9" s="45">
        <f t="shared" si="5"/>
        <v>25.475289855072464</v>
      </c>
      <c r="R9" s="44">
        <v>184.76</v>
      </c>
      <c r="S9" s="171">
        <f t="shared" si="6"/>
        <v>1.3388405797101448</v>
      </c>
      <c r="U9" s="144">
        <v>53</v>
      </c>
      <c r="V9" s="44"/>
      <c r="W9" s="171">
        <f t="shared" si="7"/>
        <v>0</v>
      </c>
      <c r="X9" s="144">
        <v>2850</v>
      </c>
      <c r="Y9" s="44"/>
      <c r="Z9" s="171">
        <f t="shared" si="8"/>
        <v>0</v>
      </c>
      <c r="AA9" s="144">
        <v>4658.3999999999996</v>
      </c>
      <c r="AB9" s="44">
        <v>2182.66</v>
      </c>
      <c r="AC9" s="171">
        <f t="shared" si="9"/>
        <v>46.85428473295552</v>
      </c>
      <c r="AE9" s="144">
        <v>9708.36</v>
      </c>
      <c r="AF9" s="163">
        <v>4611.21</v>
      </c>
      <c r="AG9" s="178">
        <f t="shared" si="10"/>
        <v>47.497311595367293</v>
      </c>
      <c r="AH9" s="163">
        <v>8</v>
      </c>
      <c r="AI9" s="179">
        <v>123.62</v>
      </c>
      <c r="AJ9" s="45">
        <f t="shared" si="11"/>
        <v>15.452500000000001</v>
      </c>
      <c r="AL9" s="181">
        <v>29497.599999999999</v>
      </c>
      <c r="AM9" s="44">
        <v>12775.68</v>
      </c>
      <c r="AN9" s="45">
        <f t="shared" si="12"/>
        <v>43.310913430245172</v>
      </c>
      <c r="AO9" s="32">
        <v>84.8</v>
      </c>
      <c r="AP9" s="44">
        <v>1139.2</v>
      </c>
      <c r="AQ9" s="45">
        <f t="shared" si="0"/>
        <v>13.433962264150944</v>
      </c>
      <c r="AR9" s="32">
        <v>4</v>
      </c>
      <c r="AS9" s="44">
        <v>152.37</v>
      </c>
      <c r="AT9" s="45">
        <f t="shared" si="13"/>
        <v>38.092500000000001</v>
      </c>
      <c r="AU9" s="44">
        <v>287.055555555556</v>
      </c>
      <c r="AV9" s="171">
        <f t="shared" si="14"/>
        <v>3.2326076076076129</v>
      </c>
      <c r="AX9" s="144">
        <v>20305.759999999998</v>
      </c>
      <c r="AY9" s="44">
        <v>10998.92</v>
      </c>
      <c r="AZ9" s="45">
        <f t="shared" si="15"/>
        <v>54.166502509632743</v>
      </c>
      <c r="BB9" s="144">
        <v>7598.52</v>
      </c>
      <c r="BC9" s="32">
        <v>4119.01</v>
      </c>
      <c r="BD9" s="196">
        <f t="shared" si="16"/>
        <v>54.208056305701632</v>
      </c>
      <c r="BE9" s="205">
        <v>1</v>
      </c>
      <c r="BF9" s="206">
        <v>15</v>
      </c>
      <c r="BG9" s="202">
        <f t="shared" si="17"/>
        <v>15</v>
      </c>
      <c r="BH9" s="32">
        <v>4.5999999999999996</v>
      </c>
      <c r="BI9" s="163">
        <v>29.11</v>
      </c>
      <c r="BJ9" s="45">
        <f t="shared" si="18"/>
        <v>6.3282608695652174</v>
      </c>
      <c r="BK9" s="44">
        <v>7.65</v>
      </c>
      <c r="BL9" s="203">
        <f t="shared" si="19"/>
        <v>1.3660714285714288</v>
      </c>
    </row>
    <row r="10" spans="1:64" ht="13.95" customHeight="1">
      <c r="A10" s="12">
        <v>5</v>
      </c>
      <c r="B10" s="144">
        <v>18344.04</v>
      </c>
      <c r="C10" s="163">
        <v>4755.0329101653997</v>
      </c>
      <c r="D10" s="164">
        <f t="shared" si="1"/>
        <v>25.921405045809969</v>
      </c>
      <c r="E10" s="144">
        <v>14</v>
      </c>
      <c r="F10" s="163">
        <v>130.82558978409901</v>
      </c>
      <c r="G10" s="45">
        <f t="shared" si="2"/>
        <v>9.3446849845785014</v>
      </c>
      <c r="H10" s="44"/>
      <c r="I10" s="52"/>
      <c r="J10" s="45" t="e">
        <f t="shared" si="3"/>
        <v>#DIV/0!</v>
      </c>
      <c r="L10" s="144">
        <v>34668.980000000003</v>
      </c>
      <c r="M10" s="44">
        <v>22322.43</v>
      </c>
      <c r="N10" s="45">
        <f t="shared" si="4"/>
        <v>64.387328384048217</v>
      </c>
      <c r="O10" s="32">
        <v>138</v>
      </c>
      <c r="P10" s="44">
        <v>3010.79</v>
      </c>
      <c r="Q10" s="45">
        <f t="shared" si="5"/>
        <v>21.817318840579709</v>
      </c>
      <c r="R10" s="44">
        <v>175.01</v>
      </c>
      <c r="S10" s="171">
        <f t="shared" si="6"/>
        <v>1.2681884057971013</v>
      </c>
      <c r="U10" s="144">
        <v>60</v>
      </c>
      <c r="V10" s="44"/>
      <c r="W10" s="171">
        <f t="shared" si="7"/>
        <v>0</v>
      </c>
      <c r="X10" s="144">
        <v>2850</v>
      </c>
      <c r="Y10" s="44"/>
      <c r="Z10" s="171">
        <f t="shared" si="8"/>
        <v>0</v>
      </c>
      <c r="AA10" s="144">
        <v>4658.3999999999996</v>
      </c>
      <c r="AB10" s="44">
        <v>2283.4</v>
      </c>
      <c r="AC10" s="171">
        <f t="shared" si="9"/>
        <v>49.016829812811267</v>
      </c>
      <c r="AE10" s="144">
        <v>7961.46</v>
      </c>
      <c r="AF10" s="163">
        <v>4547.72</v>
      </c>
      <c r="AG10" s="182">
        <f t="shared" si="10"/>
        <v>57.12168371127909</v>
      </c>
      <c r="AH10" s="163">
        <v>5.6</v>
      </c>
      <c r="AI10" s="179">
        <v>80.3</v>
      </c>
      <c r="AJ10" s="45">
        <f t="shared" si="11"/>
        <v>14.339285714285715</v>
      </c>
      <c r="AL10" s="181">
        <v>29219.599999999999</v>
      </c>
      <c r="AM10" s="44">
        <v>12871.08</v>
      </c>
      <c r="AN10" s="45">
        <f t="shared" si="12"/>
        <v>44.049473640980715</v>
      </c>
      <c r="AO10" s="32">
        <v>73.8</v>
      </c>
      <c r="AP10" s="44">
        <v>1279.8900000000001</v>
      </c>
      <c r="AQ10" s="45">
        <f t="shared" si="0"/>
        <v>17.342682926829269</v>
      </c>
      <c r="AR10" s="32">
        <v>4</v>
      </c>
      <c r="AS10" s="44">
        <v>230.98</v>
      </c>
      <c r="AT10" s="45">
        <f t="shared" si="13"/>
        <v>57.744999999999997</v>
      </c>
      <c r="AU10" s="44">
        <v>234.335411422807</v>
      </c>
      <c r="AV10" s="171">
        <f t="shared" si="14"/>
        <v>3.0120232830694986</v>
      </c>
      <c r="AX10" s="144">
        <v>18125.48</v>
      </c>
      <c r="AY10" s="44">
        <v>10826.62</v>
      </c>
      <c r="AZ10" s="45">
        <f t="shared" si="15"/>
        <v>59.731494007331122</v>
      </c>
      <c r="BB10" s="144">
        <v>6728.58</v>
      </c>
      <c r="BC10" s="32">
        <v>3471.6</v>
      </c>
      <c r="BD10" s="196">
        <f t="shared" si="16"/>
        <v>51.59483873268951</v>
      </c>
      <c r="BE10" s="205">
        <v>0.6</v>
      </c>
      <c r="BF10" s="206">
        <v>9</v>
      </c>
      <c r="BG10" s="202">
        <f t="shared" si="17"/>
        <v>15</v>
      </c>
      <c r="BH10" s="32">
        <v>2.6</v>
      </c>
      <c r="BI10" s="44">
        <v>23.71</v>
      </c>
      <c r="BJ10" s="45">
        <f t="shared" si="18"/>
        <v>9.1192307692307697</v>
      </c>
      <c r="BK10" s="44">
        <v>9.25</v>
      </c>
      <c r="BL10" s="203">
        <f t="shared" si="19"/>
        <v>2.890625</v>
      </c>
    </row>
    <row r="11" spans="1:64" ht="13.95" customHeight="1">
      <c r="A11" s="12">
        <v>6</v>
      </c>
      <c r="B11" s="144">
        <v>13569.18</v>
      </c>
      <c r="C11" s="163">
        <v>4199.0001247987802</v>
      </c>
      <c r="D11" s="164">
        <f t="shared" si="1"/>
        <v>30.945128038678682</v>
      </c>
      <c r="E11" s="144">
        <v>4</v>
      </c>
      <c r="F11" s="163">
        <v>55.947194517123101</v>
      </c>
      <c r="G11" s="45">
        <f t="shared" si="2"/>
        <v>13.986798629280775</v>
      </c>
      <c r="H11" s="44"/>
      <c r="I11" s="53"/>
      <c r="J11" s="45" t="e">
        <f t="shared" si="3"/>
        <v>#DIV/0!</v>
      </c>
      <c r="L11" s="144">
        <v>31057.919999999998</v>
      </c>
      <c r="M11" s="44">
        <v>26699.73</v>
      </c>
      <c r="N11" s="45">
        <f t="shared" si="4"/>
        <v>85.967540646636991</v>
      </c>
      <c r="O11" s="32">
        <v>138</v>
      </c>
      <c r="P11" s="44">
        <v>2933.35</v>
      </c>
      <c r="Q11" s="45">
        <f t="shared" si="5"/>
        <v>21.256159420289855</v>
      </c>
      <c r="R11" s="44">
        <v>184.76</v>
      </c>
      <c r="S11" s="171">
        <f t="shared" si="6"/>
        <v>1.3388405797101448</v>
      </c>
      <c r="U11" s="144">
        <v>51</v>
      </c>
      <c r="V11" s="44">
        <v>897.77</v>
      </c>
      <c r="W11" s="171">
        <f t="shared" si="7"/>
        <v>17.603333333333332</v>
      </c>
      <c r="X11" s="144">
        <v>2850</v>
      </c>
      <c r="Y11" s="44"/>
      <c r="Z11" s="171">
        <f t="shared" si="8"/>
        <v>0</v>
      </c>
      <c r="AA11" s="144">
        <v>2911.5</v>
      </c>
      <c r="AB11" s="44">
        <v>2472.94</v>
      </c>
      <c r="AC11" s="171">
        <f t="shared" si="9"/>
        <v>84.936974068349642</v>
      </c>
      <c r="AE11" s="144">
        <v>7689.72</v>
      </c>
      <c r="AF11" s="163">
        <v>3829.32</v>
      </c>
      <c r="AG11" s="182">
        <f t="shared" si="10"/>
        <v>49.797912017602727</v>
      </c>
      <c r="AH11" s="163">
        <v>4</v>
      </c>
      <c r="AI11" s="179">
        <v>56.25</v>
      </c>
      <c r="AJ11" s="45">
        <f t="shared" si="11"/>
        <v>14.0625</v>
      </c>
      <c r="AL11" s="181">
        <v>18510.5</v>
      </c>
      <c r="AM11" s="44">
        <v>10850.37</v>
      </c>
      <c r="AN11" s="45">
        <f t="shared" si="12"/>
        <v>58.617379325247832</v>
      </c>
      <c r="AO11" s="32">
        <v>66</v>
      </c>
      <c r="AP11" s="44">
        <v>1574.66</v>
      </c>
      <c r="AQ11" s="45">
        <f t="shared" si="0"/>
        <v>23.858484848484849</v>
      </c>
      <c r="AR11" s="32">
        <v>4</v>
      </c>
      <c r="AS11" s="44">
        <v>220.96</v>
      </c>
      <c r="AT11" s="45">
        <f t="shared" si="13"/>
        <v>55.24</v>
      </c>
      <c r="AU11" s="44">
        <v>239.01505633119601</v>
      </c>
      <c r="AV11" s="171">
        <f t="shared" si="14"/>
        <v>3.4145008047313716</v>
      </c>
      <c r="AX11" s="144">
        <v>15856.12</v>
      </c>
      <c r="AY11" s="44">
        <v>7399.34</v>
      </c>
      <c r="AZ11" s="45">
        <f t="shared" si="15"/>
        <v>46.665514640403835</v>
      </c>
      <c r="BB11" s="144">
        <v>5570.34</v>
      </c>
      <c r="BC11" s="32">
        <v>2933.02</v>
      </c>
      <c r="BD11" s="196">
        <f t="shared" si="16"/>
        <v>52.65423654570457</v>
      </c>
      <c r="BE11" s="205">
        <v>0</v>
      </c>
      <c r="BF11" s="206">
        <v>0</v>
      </c>
      <c r="BG11" s="202" t="e">
        <f t="shared" si="17"/>
        <v>#DIV/0!</v>
      </c>
      <c r="BH11" s="32">
        <v>1.4</v>
      </c>
      <c r="BI11" s="44">
        <v>6.63</v>
      </c>
      <c r="BJ11" s="45">
        <f t="shared" si="18"/>
        <v>4.7357142857142858</v>
      </c>
      <c r="BK11" s="44">
        <v>1.4</v>
      </c>
      <c r="BL11" s="203">
        <f t="shared" si="19"/>
        <v>1</v>
      </c>
    </row>
    <row r="12" spans="1:64" ht="13.95" customHeight="1">
      <c r="A12" s="12">
        <v>7</v>
      </c>
      <c r="B12" s="144">
        <v>14035.02</v>
      </c>
      <c r="C12" s="163">
        <v>4372.2353090301003</v>
      </c>
      <c r="D12" s="164">
        <f t="shared" si="1"/>
        <v>31.152326886816695</v>
      </c>
      <c r="E12" s="144">
        <v>5</v>
      </c>
      <c r="F12" s="163">
        <v>33.020830858101199</v>
      </c>
      <c r="G12" s="45">
        <f t="shared" si="2"/>
        <v>6.60416617162024</v>
      </c>
      <c r="H12" s="44"/>
      <c r="I12" s="44"/>
      <c r="J12" s="45" t="e">
        <f t="shared" si="3"/>
        <v>#DIV/0!</v>
      </c>
      <c r="L12" s="144">
        <v>28472.04</v>
      </c>
      <c r="M12" s="44">
        <v>30534.86</v>
      </c>
      <c r="N12" s="45">
        <f t="shared" si="4"/>
        <v>107.24507270992876</v>
      </c>
      <c r="O12" s="32">
        <v>138</v>
      </c>
      <c r="P12" s="44">
        <v>2774.87</v>
      </c>
      <c r="Q12" s="45">
        <f t="shared" si="5"/>
        <v>20.107753623188405</v>
      </c>
      <c r="R12" s="44">
        <v>131.76</v>
      </c>
      <c r="S12" s="171">
        <f t="shared" si="6"/>
        <v>0.95478260869565212</v>
      </c>
      <c r="U12" s="144">
        <v>50</v>
      </c>
      <c r="V12" s="44"/>
      <c r="W12" s="171">
        <f t="shared" si="7"/>
        <v>0</v>
      </c>
      <c r="X12" s="144">
        <v>2850</v>
      </c>
      <c r="Y12" s="44">
        <v>8295.01</v>
      </c>
      <c r="Z12" s="171">
        <f t="shared" si="8"/>
        <v>291.05298245614034</v>
      </c>
      <c r="AA12" s="144">
        <v>2911.5</v>
      </c>
      <c r="AB12" s="44">
        <v>2359.67</v>
      </c>
      <c r="AC12" s="171">
        <f t="shared" si="9"/>
        <v>81.046539584406659</v>
      </c>
      <c r="AE12" s="144">
        <v>7728.54</v>
      </c>
      <c r="AF12" s="163">
        <v>3755.11</v>
      </c>
      <c r="AG12" s="182">
        <f t="shared" si="10"/>
        <v>48.587572814529004</v>
      </c>
      <c r="AH12" s="44">
        <v>5.2</v>
      </c>
      <c r="AI12" s="179">
        <v>79.239999999999995</v>
      </c>
      <c r="AJ12" s="45">
        <f t="shared" si="11"/>
        <v>15.238461538461538</v>
      </c>
      <c r="AL12" s="181">
        <v>18863.060000000001</v>
      </c>
      <c r="AM12" s="163">
        <v>9889.1200000000008</v>
      </c>
      <c r="AN12" s="45">
        <f t="shared" si="12"/>
        <v>52.425852433274343</v>
      </c>
      <c r="AO12" s="32">
        <v>71.400000000000006</v>
      </c>
      <c r="AP12" s="44">
        <v>1164.03</v>
      </c>
      <c r="AQ12" s="45">
        <f t="shared" si="0"/>
        <v>16.302941176470586</v>
      </c>
      <c r="AR12" s="32">
        <v>4</v>
      </c>
      <c r="AS12" s="44">
        <v>131.02000000000001</v>
      </c>
      <c r="AT12" s="45">
        <f t="shared" si="13"/>
        <v>32.755000000000003</v>
      </c>
      <c r="AU12" s="44">
        <v>235</v>
      </c>
      <c r="AV12" s="171">
        <f t="shared" si="14"/>
        <v>3.1167108753315649</v>
      </c>
      <c r="AX12" s="144">
        <v>15694.48</v>
      </c>
      <c r="AY12" s="44">
        <v>8575.4699999999993</v>
      </c>
      <c r="AZ12" s="45">
        <f t="shared" si="15"/>
        <v>54.640039045575264</v>
      </c>
      <c r="BB12" s="144">
        <v>5874.54</v>
      </c>
      <c r="BC12" s="32">
        <v>3131.04</v>
      </c>
      <c r="BD12" s="196">
        <f t="shared" si="16"/>
        <v>53.298471029221005</v>
      </c>
      <c r="BE12" s="205">
        <v>0</v>
      </c>
      <c r="BF12" s="206">
        <v>0</v>
      </c>
      <c r="BG12" s="202" t="e">
        <f t="shared" si="17"/>
        <v>#DIV/0!</v>
      </c>
      <c r="BH12" s="32">
        <v>2.8</v>
      </c>
      <c r="BI12" s="44">
        <v>16.13</v>
      </c>
      <c r="BJ12" s="45">
        <f t="shared" si="18"/>
        <v>5.7607142857142861</v>
      </c>
      <c r="BK12" s="44">
        <v>5.86</v>
      </c>
      <c r="BL12" s="203">
        <f t="shared" si="19"/>
        <v>2.092857142857143</v>
      </c>
    </row>
    <row r="13" spans="1:64" ht="13.95" customHeight="1">
      <c r="A13" s="12">
        <v>8</v>
      </c>
      <c r="B13" s="144">
        <v>18188.759999999998</v>
      </c>
      <c r="C13" s="163">
        <v>6282.7043495614498</v>
      </c>
      <c r="D13" s="164">
        <f t="shared" si="1"/>
        <v>34.541685906908718</v>
      </c>
      <c r="E13" s="144">
        <v>15</v>
      </c>
      <c r="F13" s="163">
        <v>145.11601369342</v>
      </c>
      <c r="G13" s="45">
        <f t="shared" si="2"/>
        <v>9.6744009128946669</v>
      </c>
      <c r="H13" s="44"/>
      <c r="I13" s="44"/>
      <c r="J13" s="45" t="e">
        <f t="shared" si="3"/>
        <v>#DIV/0!</v>
      </c>
      <c r="L13" s="144">
        <v>53667.66</v>
      </c>
      <c r="M13" s="44">
        <v>25309.77</v>
      </c>
      <c r="N13" s="45">
        <f t="shared" si="4"/>
        <v>47.160189208920229</v>
      </c>
      <c r="O13" s="32">
        <v>138</v>
      </c>
      <c r="P13" s="44">
        <v>2774.87</v>
      </c>
      <c r="Q13" s="45">
        <f t="shared" si="5"/>
        <v>20.107753623188405</v>
      </c>
      <c r="R13" s="44">
        <v>102</v>
      </c>
      <c r="S13" s="171">
        <f t="shared" si="6"/>
        <v>0.73913043478260865</v>
      </c>
      <c r="U13" s="144">
        <v>52</v>
      </c>
      <c r="V13" s="44"/>
      <c r="W13" s="171">
        <f t="shared" si="7"/>
        <v>0</v>
      </c>
      <c r="X13" s="144">
        <v>2850</v>
      </c>
      <c r="Y13" s="44"/>
      <c r="Z13" s="171">
        <f t="shared" si="8"/>
        <v>0</v>
      </c>
      <c r="AA13" s="144">
        <v>4658.3999999999996</v>
      </c>
      <c r="AB13" s="44">
        <v>1917.16</v>
      </c>
      <c r="AC13" s="171">
        <f t="shared" si="9"/>
        <v>41.154902970977162</v>
      </c>
      <c r="AE13" s="144">
        <v>10678.04</v>
      </c>
      <c r="AF13" s="163">
        <v>5706.01</v>
      </c>
      <c r="AG13" s="182">
        <f t="shared" si="10"/>
        <v>53.436866690890838</v>
      </c>
      <c r="AH13" s="44">
        <v>5.4</v>
      </c>
      <c r="AI13" s="179">
        <v>82.87</v>
      </c>
      <c r="AJ13" s="45">
        <f t="shared" si="11"/>
        <v>15.346296296296297</v>
      </c>
      <c r="AL13" s="181">
        <v>29217.599999999999</v>
      </c>
      <c r="AM13" s="44">
        <v>9416.58</v>
      </c>
      <c r="AN13" s="45">
        <f t="shared" si="12"/>
        <v>32.229135863315264</v>
      </c>
      <c r="AO13" s="32">
        <v>66.400000000000006</v>
      </c>
      <c r="AP13" s="44">
        <v>1275.6099999999999</v>
      </c>
      <c r="AQ13" s="45">
        <f t="shared" si="0"/>
        <v>19.210993975903612</v>
      </c>
      <c r="AR13" s="32">
        <v>4</v>
      </c>
      <c r="AS13" s="44">
        <v>127.83</v>
      </c>
      <c r="AT13" s="45">
        <f t="shared" si="13"/>
        <v>31.9575</v>
      </c>
      <c r="AU13" s="44">
        <v>219.88477087178501</v>
      </c>
      <c r="AV13" s="171">
        <f t="shared" si="14"/>
        <v>3.1233632226105823</v>
      </c>
      <c r="AX13" s="144">
        <v>22408.400000000001</v>
      </c>
      <c r="AY13" s="44">
        <v>11988.28</v>
      </c>
      <c r="AZ13" s="45">
        <f t="shared" si="15"/>
        <v>53.499045000981774</v>
      </c>
      <c r="BB13" s="144">
        <v>7268.88</v>
      </c>
      <c r="BC13" s="32">
        <v>3894.75</v>
      </c>
      <c r="BD13" s="196">
        <f t="shared" si="16"/>
        <v>53.581156932017038</v>
      </c>
      <c r="BE13" s="205">
        <v>0.6</v>
      </c>
      <c r="BF13" s="206">
        <v>9</v>
      </c>
      <c r="BG13" s="202">
        <f t="shared" si="17"/>
        <v>15</v>
      </c>
      <c r="BH13" s="32">
        <v>9.4</v>
      </c>
      <c r="BI13" s="44">
        <v>74.650000000000006</v>
      </c>
      <c r="BJ13" s="45">
        <f t="shared" si="18"/>
        <v>7.9414893617021276</v>
      </c>
      <c r="BK13" s="44">
        <v>2.85</v>
      </c>
      <c r="BL13" s="203">
        <f t="shared" si="19"/>
        <v>0.28500000000000003</v>
      </c>
    </row>
    <row r="14" spans="1:64" ht="13.95" customHeight="1">
      <c r="A14" s="12">
        <v>9</v>
      </c>
      <c r="B14" s="144">
        <v>18654.599999999999</v>
      </c>
      <c r="C14" s="163">
        <v>6183.0900341739098</v>
      </c>
      <c r="D14" s="164">
        <f t="shared" si="1"/>
        <v>33.145122565876036</v>
      </c>
      <c r="E14" s="144">
        <v>15</v>
      </c>
      <c r="F14" s="163">
        <v>146.72841384556901</v>
      </c>
      <c r="G14" s="45">
        <f t="shared" si="2"/>
        <v>9.7818942563712667</v>
      </c>
      <c r="H14" s="44"/>
      <c r="I14" s="44"/>
      <c r="J14" s="45" t="e">
        <f t="shared" si="3"/>
        <v>#DIV/0!</v>
      </c>
      <c r="L14" s="144">
        <v>48244.56</v>
      </c>
      <c r="M14" s="44">
        <v>20779.900000000001</v>
      </c>
      <c r="N14" s="45">
        <f t="shared" si="4"/>
        <v>43.072006460417512</v>
      </c>
      <c r="O14" s="32">
        <v>138</v>
      </c>
      <c r="P14" s="44">
        <v>3521.56</v>
      </c>
      <c r="Q14" s="45">
        <f t="shared" si="5"/>
        <v>25.518550724637681</v>
      </c>
      <c r="R14" s="44">
        <v>145.25</v>
      </c>
      <c r="S14" s="171">
        <f t="shared" si="6"/>
        <v>1.0525362318840579</v>
      </c>
      <c r="U14" s="144">
        <v>45</v>
      </c>
      <c r="V14" s="44">
        <v>6348.44</v>
      </c>
      <c r="W14" s="171">
        <f t="shared" si="7"/>
        <v>141.07644444444443</v>
      </c>
      <c r="X14" s="144">
        <v>2850</v>
      </c>
      <c r="Y14" s="44"/>
      <c r="Z14" s="171">
        <f t="shared" si="8"/>
        <v>0</v>
      </c>
      <c r="AA14" s="144">
        <v>4658.3999999999996</v>
      </c>
      <c r="AB14" s="44">
        <v>1855.1</v>
      </c>
      <c r="AC14" s="171">
        <f t="shared" si="9"/>
        <v>39.822685900738449</v>
      </c>
      <c r="AE14" s="144">
        <v>10483.120000000001</v>
      </c>
      <c r="AF14" s="163">
        <v>5455.21</v>
      </c>
      <c r="AG14" s="182">
        <f t="shared" si="10"/>
        <v>52.038038293943025</v>
      </c>
      <c r="AH14" s="44">
        <v>7.2</v>
      </c>
      <c r="AI14" s="179">
        <v>122.84</v>
      </c>
      <c r="AJ14" s="45">
        <f t="shared" si="11"/>
        <v>17.06111111111111</v>
      </c>
      <c r="AL14" s="183">
        <v>29175.599999999999</v>
      </c>
      <c r="AM14" s="44">
        <v>10821.11</v>
      </c>
      <c r="AN14" s="45">
        <f t="shared" si="12"/>
        <v>37.089588560303824</v>
      </c>
      <c r="AO14" s="32">
        <v>42.8</v>
      </c>
      <c r="AP14" s="44">
        <v>1126.96</v>
      </c>
      <c r="AQ14" s="45">
        <f t="shared" si="0"/>
        <v>26.330841121495329</v>
      </c>
      <c r="AR14" s="32">
        <v>4</v>
      </c>
      <c r="AS14" s="44">
        <v>124.4</v>
      </c>
      <c r="AT14" s="45">
        <f t="shared" si="13"/>
        <v>31.1</v>
      </c>
      <c r="AU14" s="44">
        <v>229.82157905200299</v>
      </c>
      <c r="AV14" s="171">
        <f t="shared" si="14"/>
        <v>4.9107175011111757</v>
      </c>
      <c r="AX14" s="144">
        <v>21875.279999999999</v>
      </c>
      <c r="AY14" s="44">
        <v>11275.15</v>
      </c>
      <c r="AZ14" s="45">
        <f t="shared" si="15"/>
        <v>51.542883108239067</v>
      </c>
      <c r="BB14" s="144">
        <v>8132.46</v>
      </c>
      <c r="BC14" s="32">
        <v>4277.47</v>
      </c>
      <c r="BD14" s="196">
        <f t="shared" si="16"/>
        <v>52.597492025783097</v>
      </c>
      <c r="BE14" s="205">
        <v>0.6</v>
      </c>
      <c r="BF14" s="206">
        <v>9</v>
      </c>
      <c r="BG14" s="202">
        <f t="shared" si="17"/>
        <v>15</v>
      </c>
      <c r="BH14" s="32">
        <v>4.4000000000000004</v>
      </c>
      <c r="BI14" s="44">
        <v>20.63</v>
      </c>
      <c r="BJ14" s="45">
        <f t="shared" si="18"/>
        <v>4.6886363636363626</v>
      </c>
      <c r="BK14" s="44">
        <v>5.86</v>
      </c>
      <c r="BL14" s="203">
        <f t="shared" si="19"/>
        <v>1.1720000000000002</v>
      </c>
    </row>
    <row r="15" spans="1:64" ht="13.95" customHeight="1">
      <c r="A15" s="12">
        <v>10</v>
      </c>
      <c r="B15" s="144">
        <v>17247.78</v>
      </c>
      <c r="C15" s="163">
        <v>6272.6373945322202</v>
      </c>
      <c r="D15" s="164">
        <f t="shared" si="1"/>
        <v>36.367795707808312</v>
      </c>
      <c r="E15" s="144">
        <v>15</v>
      </c>
      <c r="F15" s="163">
        <v>146.459659989372</v>
      </c>
      <c r="G15" s="45">
        <f t="shared" si="2"/>
        <v>9.7639773326247994</v>
      </c>
      <c r="H15" s="44"/>
      <c r="I15" s="44"/>
      <c r="J15" s="45" t="e">
        <f t="shared" si="3"/>
        <v>#DIV/0!</v>
      </c>
      <c r="L15" s="144">
        <v>46536.82</v>
      </c>
      <c r="M15" s="44">
        <v>27796.799999999999</v>
      </c>
      <c r="N15" s="45">
        <f t="shared" si="4"/>
        <v>59.7307680241151</v>
      </c>
      <c r="O15" s="32">
        <v>138</v>
      </c>
      <c r="P15" s="44">
        <v>3184.84</v>
      </c>
      <c r="Q15" s="45">
        <f t="shared" si="5"/>
        <v>23.078550724637683</v>
      </c>
      <c r="R15" s="44">
        <v>86</v>
      </c>
      <c r="S15" s="171">
        <f t="shared" si="6"/>
        <v>0.62318840579710144</v>
      </c>
      <c r="U15" s="144">
        <v>50</v>
      </c>
      <c r="V15" s="44"/>
      <c r="W15" s="171">
        <f t="shared" si="7"/>
        <v>0</v>
      </c>
      <c r="X15" s="144">
        <v>2850</v>
      </c>
      <c r="Y15" s="44"/>
      <c r="Z15" s="171">
        <f t="shared" si="8"/>
        <v>0</v>
      </c>
      <c r="AA15" s="144">
        <v>4658.3999999999996</v>
      </c>
      <c r="AB15" s="44">
        <v>1940.21</v>
      </c>
      <c r="AC15" s="171">
        <f t="shared" si="9"/>
        <v>41.649708054267563</v>
      </c>
      <c r="AE15" s="144">
        <v>11065.42</v>
      </c>
      <c r="AF15" s="163">
        <v>6730.53</v>
      </c>
      <c r="AG15" s="182">
        <f t="shared" si="10"/>
        <v>60.824894129639908</v>
      </c>
      <c r="AH15" s="44">
        <v>7</v>
      </c>
      <c r="AI15" s="179">
        <v>121.25</v>
      </c>
      <c r="AJ15" s="45">
        <f t="shared" si="11"/>
        <v>17.321428571428573</v>
      </c>
      <c r="AL15" s="183">
        <v>29119.599999999999</v>
      </c>
      <c r="AM15" s="44">
        <v>11710.34</v>
      </c>
      <c r="AN15" s="45">
        <f t="shared" si="12"/>
        <v>40.214632069121834</v>
      </c>
      <c r="AO15" s="32">
        <v>75.2</v>
      </c>
      <c r="AP15" s="44">
        <v>1307.8800000000001</v>
      </c>
      <c r="AQ15" s="45">
        <f t="shared" si="0"/>
        <v>17.392021276595745</v>
      </c>
      <c r="AR15" s="32">
        <v>4</v>
      </c>
      <c r="AS15" s="44">
        <v>144.34</v>
      </c>
      <c r="AT15" s="45">
        <f t="shared" si="13"/>
        <v>36.085000000000001</v>
      </c>
      <c r="AU15" s="44">
        <v>213.85265935977901</v>
      </c>
      <c r="AV15" s="171">
        <f t="shared" si="14"/>
        <v>2.7001598404012501</v>
      </c>
      <c r="AX15" s="144">
        <v>20728.98</v>
      </c>
      <c r="AY15" s="44">
        <v>10988.7</v>
      </c>
      <c r="AZ15" s="45">
        <f t="shared" si="15"/>
        <v>53.011291438363109</v>
      </c>
      <c r="BB15" s="144">
        <v>7039.14</v>
      </c>
      <c r="BC15" s="32">
        <v>3813.29</v>
      </c>
      <c r="BD15" s="196">
        <f t="shared" si="16"/>
        <v>54.172668820338842</v>
      </c>
      <c r="BE15" s="205">
        <v>0.6</v>
      </c>
      <c r="BF15" s="206">
        <v>9</v>
      </c>
      <c r="BG15" s="202">
        <f t="shared" si="17"/>
        <v>15</v>
      </c>
      <c r="BH15" s="32">
        <v>4.4000000000000004</v>
      </c>
      <c r="BI15" s="44">
        <v>20.63</v>
      </c>
      <c r="BJ15" s="45">
        <f t="shared" si="18"/>
        <v>4.6886363636363626</v>
      </c>
      <c r="BK15" s="44">
        <v>5.56</v>
      </c>
      <c r="BL15" s="203">
        <f t="shared" si="19"/>
        <v>1.1119999999999999</v>
      </c>
    </row>
    <row r="16" spans="1:64" ht="13.95" customHeight="1">
      <c r="A16" s="12">
        <v>11</v>
      </c>
      <c r="B16" s="144">
        <v>16199.64</v>
      </c>
      <c r="C16" s="163">
        <v>5094.7569678032396</v>
      </c>
      <c r="D16" s="164">
        <f t="shared" si="1"/>
        <v>31.449815970004519</v>
      </c>
      <c r="E16" s="144">
        <v>15</v>
      </c>
      <c r="F16" s="163">
        <v>142.00809047762601</v>
      </c>
      <c r="G16" s="45">
        <f t="shared" si="2"/>
        <v>9.4672060318417337</v>
      </c>
      <c r="H16" s="44"/>
      <c r="I16" s="44"/>
      <c r="J16" s="45" t="e">
        <f t="shared" si="3"/>
        <v>#DIV/0!</v>
      </c>
      <c r="L16" s="144">
        <v>43119.519999999997</v>
      </c>
      <c r="M16" s="44">
        <v>29447.61</v>
      </c>
      <c r="N16" s="45">
        <f t="shared" si="4"/>
        <v>68.29299120212842</v>
      </c>
      <c r="O16" s="32">
        <v>138</v>
      </c>
      <c r="P16" s="44">
        <v>3198.05</v>
      </c>
      <c r="Q16" s="45">
        <f t="shared" si="5"/>
        <v>23.174275362318841</v>
      </c>
      <c r="R16" s="44">
        <v>125.25</v>
      </c>
      <c r="S16" s="171">
        <f t="shared" si="6"/>
        <v>0.90760869565217395</v>
      </c>
      <c r="U16" s="144">
        <v>48</v>
      </c>
      <c r="V16" s="44">
        <v>832.59</v>
      </c>
      <c r="W16" s="171">
        <f t="shared" si="7"/>
        <v>17.345625000000002</v>
      </c>
      <c r="X16" s="144">
        <v>2850</v>
      </c>
      <c r="Y16" s="44"/>
      <c r="Z16" s="171">
        <f t="shared" si="8"/>
        <v>0</v>
      </c>
      <c r="AA16" s="144">
        <v>4658.3999999999996</v>
      </c>
      <c r="AB16" s="44">
        <v>2114.2600000000002</v>
      </c>
      <c r="AC16" s="171">
        <f t="shared" si="9"/>
        <v>45.38596943156449</v>
      </c>
      <c r="AE16" s="144">
        <v>10561.58</v>
      </c>
      <c r="AF16" s="163">
        <v>5603.51</v>
      </c>
      <c r="AG16" s="182">
        <f t="shared" si="10"/>
        <v>53.055603422972695</v>
      </c>
      <c r="AH16" s="44">
        <v>7.4</v>
      </c>
      <c r="AI16" s="179">
        <v>125.53</v>
      </c>
      <c r="AJ16" s="45">
        <f t="shared" si="11"/>
        <v>16.963513513513512</v>
      </c>
      <c r="AL16" s="144">
        <v>29121.599999999999</v>
      </c>
      <c r="AM16" s="44">
        <v>9370.6</v>
      </c>
      <c r="AN16" s="45">
        <f t="shared" si="12"/>
        <v>32.17749024778859</v>
      </c>
      <c r="AO16" s="32">
        <v>76.2</v>
      </c>
      <c r="AP16" s="44">
        <v>731.53</v>
      </c>
      <c r="AQ16" s="45">
        <f t="shared" si="0"/>
        <v>9.6001312335957998</v>
      </c>
      <c r="AR16" s="32">
        <v>4</v>
      </c>
      <c r="AS16" s="44">
        <v>30.02</v>
      </c>
      <c r="AT16" s="45">
        <f t="shared" si="13"/>
        <v>7.5049999999999999</v>
      </c>
      <c r="AU16" s="44">
        <v>127.190426097234</v>
      </c>
      <c r="AV16" s="171">
        <f t="shared" si="14"/>
        <v>1.5859155373719949</v>
      </c>
      <c r="AX16" s="144">
        <v>20130.64</v>
      </c>
      <c r="AY16" s="44">
        <v>10723.57</v>
      </c>
      <c r="AZ16" s="45">
        <f t="shared" si="15"/>
        <v>53.269891071520824</v>
      </c>
      <c r="BB16" s="144">
        <v>6531.3</v>
      </c>
      <c r="BC16" s="32">
        <v>3540.25</v>
      </c>
      <c r="BD16" s="196">
        <f t="shared" si="16"/>
        <v>54.204369727313093</v>
      </c>
      <c r="BE16" s="205">
        <v>0</v>
      </c>
      <c r="BF16" s="206">
        <v>0</v>
      </c>
      <c r="BG16" s="202" t="e">
        <f t="shared" si="17"/>
        <v>#DIV/0!</v>
      </c>
      <c r="BH16" s="32">
        <v>4.8</v>
      </c>
      <c r="BI16" s="44">
        <v>41.54</v>
      </c>
      <c r="BJ16" s="45">
        <f t="shared" si="18"/>
        <v>8.6541666666666668</v>
      </c>
      <c r="BK16" s="44">
        <v>5.86</v>
      </c>
      <c r="BL16" s="203">
        <f t="shared" si="19"/>
        <v>1.2208333333333334</v>
      </c>
    </row>
    <row r="17" spans="1:64" ht="13.95" customHeight="1">
      <c r="A17" s="12">
        <v>12</v>
      </c>
      <c r="B17" s="144">
        <v>16199.64</v>
      </c>
      <c r="C17" s="163">
        <v>5486.9500162459299</v>
      </c>
      <c r="D17" s="164">
        <f t="shared" si="1"/>
        <v>33.870814513445545</v>
      </c>
      <c r="E17" s="144">
        <v>15</v>
      </c>
      <c r="F17" s="163">
        <v>158.76643691538601</v>
      </c>
      <c r="G17" s="45">
        <f t="shared" si="2"/>
        <v>10.584429127692401</v>
      </c>
      <c r="H17" s="44"/>
      <c r="I17" s="44"/>
      <c r="J17" s="45" t="e">
        <f t="shared" si="3"/>
        <v>#DIV/0!</v>
      </c>
      <c r="L17" s="144">
        <v>29050.12</v>
      </c>
      <c r="M17" s="44">
        <v>25182.58</v>
      </c>
      <c r="N17" s="45">
        <f t="shared" si="4"/>
        <v>86.686664289166458</v>
      </c>
      <c r="O17" s="32">
        <v>138</v>
      </c>
      <c r="P17" s="44">
        <v>3440.27</v>
      </c>
      <c r="Q17" s="45">
        <f t="shared" si="5"/>
        <v>24.929492753623187</v>
      </c>
      <c r="R17" s="44">
        <v>109.25</v>
      </c>
      <c r="S17" s="171">
        <f t="shared" si="6"/>
        <v>0.79166666666666663</v>
      </c>
      <c r="U17" s="144">
        <v>48</v>
      </c>
      <c r="V17" s="44">
        <v>896.02</v>
      </c>
      <c r="W17" s="171">
        <f t="shared" si="7"/>
        <v>18.667083333333334</v>
      </c>
      <c r="X17" s="144">
        <v>2850</v>
      </c>
      <c r="Y17" s="44"/>
      <c r="Z17" s="171">
        <f t="shared" si="8"/>
        <v>0</v>
      </c>
      <c r="AA17" s="144">
        <v>4658.3999999999996</v>
      </c>
      <c r="AB17" s="44">
        <v>2540.4</v>
      </c>
      <c r="AC17" s="171">
        <f t="shared" si="9"/>
        <v>54.533745492014432</v>
      </c>
      <c r="AE17" s="144">
        <v>8233.2000000000007</v>
      </c>
      <c r="AF17" s="163">
        <v>4441.18</v>
      </c>
      <c r="AG17" s="182">
        <f t="shared" si="10"/>
        <v>53.942331049895543</v>
      </c>
      <c r="AH17" s="44">
        <v>4.4000000000000004</v>
      </c>
      <c r="AI17" s="179">
        <v>69.099999999999994</v>
      </c>
      <c r="AJ17" s="45">
        <f t="shared" si="11"/>
        <v>15.704545454545451</v>
      </c>
      <c r="AL17" s="144">
        <v>29029.599999999999</v>
      </c>
      <c r="AM17" s="44">
        <v>9704.0300000000007</v>
      </c>
      <c r="AN17" s="45">
        <f t="shared" si="12"/>
        <v>33.428052746162543</v>
      </c>
      <c r="AO17" s="32">
        <v>75.8</v>
      </c>
      <c r="AP17" s="44">
        <v>819.81</v>
      </c>
      <c r="AQ17" s="45">
        <f t="shared" si="0"/>
        <v>10.815435356200528</v>
      </c>
      <c r="AR17" s="32">
        <v>4</v>
      </c>
      <c r="AS17" s="44">
        <v>25.02</v>
      </c>
      <c r="AT17" s="45">
        <f t="shared" si="13"/>
        <v>6.2549999999999999</v>
      </c>
      <c r="AU17" s="44">
        <v>110.09187735988</v>
      </c>
      <c r="AV17" s="171">
        <f t="shared" si="14"/>
        <v>1.3795974606501253</v>
      </c>
      <c r="AX17" s="144">
        <v>17555.8</v>
      </c>
      <c r="AY17" s="44">
        <v>9598.51</v>
      </c>
      <c r="AZ17" s="45">
        <f t="shared" si="15"/>
        <v>54.674295674364025</v>
      </c>
      <c r="BB17" s="144">
        <v>6689.76</v>
      </c>
      <c r="BC17" s="32">
        <v>3542.23</v>
      </c>
      <c r="BD17" s="196">
        <f t="shared" si="16"/>
        <v>52.950031092296278</v>
      </c>
      <c r="BE17" s="205">
        <v>0.6</v>
      </c>
      <c r="BF17" s="206">
        <v>9</v>
      </c>
      <c r="BG17" s="202">
        <f t="shared" si="17"/>
        <v>15</v>
      </c>
      <c r="BH17" s="32">
        <v>5.4</v>
      </c>
      <c r="BI17" s="44">
        <v>22.78</v>
      </c>
      <c r="BJ17" s="45">
        <f t="shared" si="18"/>
        <v>4.2185185185185183</v>
      </c>
      <c r="BK17" s="44">
        <v>4.46</v>
      </c>
      <c r="BL17" s="203">
        <f t="shared" si="19"/>
        <v>0.74333333333333329</v>
      </c>
    </row>
    <row r="18" spans="1:64" ht="13.95" customHeight="1">
      <c r="A18" s="12">
        <v>13</v>
      </c>
      <c r="B18" s="144">
        <v>12201.18</v>
      </c>
      <c r="C18" s="163">
        <v>3716.3375579588401</v>
      </c>
      <c r="D18" s="164">
        <f t="shared" si="1"/>
        <v>30.458837243273518</v>
      </c>
      <c r="E18" s="144">
        <v>4</v>
      </c>
      <c r="F18" s="163">
        <v>40.783486599860403</v>
      </c>
      <c r="G18" s="45">
        <f t="shared" si="2"/>
        <v>10.195871649965101</v>
      </c>
      <c r="H18" s="44"/>
      <c r="I18" s="44"/>
      <c r="J18" s="45" t="e">
        <f t="shared" si="3"/>
        <v>#DIV/0!</v>
      </c>
      <c r="L18" s="144">
        <v>24041</v>
      </c>
      <c r="M18" s="44">
        <v>17515.86</v>
      </c>
      <c r="N18" s="45">
        <f t="shared" si="4"/>
        <v>72.85828376523439</v>
      </c>
      <c r="O18" s="32">
        <v>138</v>
      </c>
      <c r="P18" s="44">
        <v>3687.47</v>
      </c>
      <c r="Q18" s="45">
        <f t="shared" si="5"/>
        <v>26.720797101449275</v>
      </c>
      <c r="R18" s="44">
        <v>141.99</v>
      </c>
      <c r="S18" s="171">
        <f t="shared" si="6"/>
        <v>1.028913043478261</v>
      </c>
      <c r="U18" s="144">
        <v>46</v>
      </c>
      <c r="V18" s="44"/>
      <c r="W18" s="171">
        <f t="shared" si="7"/>
        <v>0</v>
      </c>
      <c r="X18" s="144">
        <v>2850</v>
      </c>
      <c r="Y18" s="44"/>
      <c r="Z18" s="171">
        <f t="shared" si="8"/>
        <v>0</v>
      </c>
      <c r="AA18" s="144">
        <v>2911.5</v>
      </c>
      <c r="AB18" s="44">
        <v>2237.7399999999998</v>
      </c>
      <c r="AC18" s="171">
        <f t="shared" si="9"/>
        <v>76.858663918942113</v>
      </c>
      <c r="AE18" s="144">
        <v>8077.92</v>
      </c>
      <c r="AF18" s="163">
        <v>4235.07</v>
      </c>
      <c r="AG18" s="182">
        <f t="shared" si="10"/>
        <v>52.42772892031612</v>
      </c>
      <c r="AH18" s="44">
        <v>3</v>
      </c>
      <c r="AI18" s="179">
        <v>48.28</v>
      </c>
      <c r="AJ18" s="45">
        <f t="shared" si="11"/>
        <v>16.093333333333334</v>
      </c>
      <c r="AL18" s="144">
        <v>18659.419999999998</v>
      </c>
      <c r="AM18" s="44">
        <v>7679.67</v>
      </c>
      <c r="AN18" s="45">
        <f t="shared" si="12"/>
        <v>41.157067047100078</v>
      </c>
      <c r="AO18" s="32">
        <v>71</v>
      </c>
      <c r="AP18" s="44">
        <v>860.54</v>
      </c>
      <c r="AQ18" s="45">
        <f t="shared" si="0"/>
        <v>12.120281690140844</v>
      </c>
      <c r="AR18" s="32">
        <v>4</v>
      </c>
      <c r="AS18" s="44">
        <v>32.93</v>
      </c>
      <c r="AT18" s="45">
        <f t="shared" si="13"/>
        <v>8.2324999999999999</v>
      </c>
      <c r="AU18" s="44">
        <v>91.283110967529595</v>
      </c>
      <c r="AV18" s="171">
        <f t="shared" si="14"/>
        <v>1.2171081462337279</v>
      </c>
      <c r="AX18" s="144">
        <v>14791.32</v>
      </c>
      <c r="AY18" s="44">
        <v>8022.79</v>
      </c>
      <c r="AZ18" s="45">
        <f t="shared" si="15"/>
        <v>54.23985148046286</v>
      </c>
      <c r="BB18" s="144">
        <v>5525.16</v>
      </c>
      <c r="BC18" s="32">
        <v>2825.02</v>
      </c>
      <c r="BD18" s="196">
        <f t="shared" si="16"/>
        <v>51.130103019641062</v>
      </c>
      <c r="BE18" s="205">
        <v>0</v>
      </c>
      <c r="BF18" s="206">
        <v>0</v>
      </c>
      <c r="BG18" s="202" t="e">
        <f t="shared" si="17"/>
        <v>#DIV/0!</v>
      </c>
      <c r="BH18" s="32">
        <v>1.4</v>
      </c>
      <c r="BI18" s="44">
        <v>6.63</v>
      </c>
      <c r="BJ18" s="45">
        <f t="shared" si="18"/>
        <v>4.7357142857142858</v>
      </c>
      <c r="BK18" s="44">
        <v>1.45</v>
      </c>
      <c r="BL18" s="203">
        <f t="shared" si="19"/>
        <v>1.0357142857142858</v>
      </c>
    </row>
    <row r="19" spans="1:64" ht="13.95" customHeight="1">
      <c r="A19" s="12">
        <v>14</v>
      </c>
      <c r="B19" s="144">
        <v>12201.18</v>
      </c>
      <c r="C19" s="163">
        <v>4925.0745198177501</v>
      </c>
      <c r="D19" s="164">
        <f t="shared" si="1"/>
        <v>40.365559067383238</v>
      </c>
      <c r="E19" s="144">
        <v>4</v>
      </c>
      <c r="F19" s="163">
        <v>37.525823517509302</v>
      </c>
      <c r="G19" s="45">
        <f t="shared" si="2"/>
        <v>9.3814558793773255</v>
      </c>
      <c r="H19" s="44"/>
      <c r="I19" s="44"/>
      <c r="J19" s="45" t="e">
        <f t="shared" si="3"/>
        <v>#DIV/0!</v>
      </c>
      <c r="L19" s="144">
        <v>23160.86</v>
      </c>
      <c r="M19" s="44">
        <v>17271.11</v>
      </c>
      <c r="N19" s="45">
        <f t="shared" si="4"/>
        <v>74.570244800927071</v>
      </c>
      <c r="O19" s="32">
        <v>138</v>
      </c>
      <c r="P19" s="44">
        <v>3594.78</v>
      </c>
      <c r="Q19" s="45">
        <f t="shared" si="5"/>
        <v>26.049130434782612</v>
      </c>
      <c r="R19" s="44">
        <v>146</v>
      </c>
      <c r="S19" s="171">
        <f t="shared" si="6"/>
        <v>1.0579710144927537</v>
      </c>
      <c r="U19" s="144">
        <v>47</v>
      </c>
      <c r="V19" s="44">
        <v>3773.23</v>
      </c>
      <c r="W19" s="171">
        <f t="shared" si="7"/>
        <v>80.281489361702128</v>
      </c>
      <c r="X19" s="144">
        <v>2850</v>
      </c>
      <c r="Y19" s="44">
        <v>9641.58</v>
      </c>
      <c r="Z19" s="171">
        <f t="shared" si="8"/>
        <v>338.3010526315789</v>
      </c>
      <c r="AA19" s="144">
        <v>2911.5</v>
      </c>
      <c r="AB19" s="44">
        <v>2600.42</v>
      </c>
      <c r="AC19" s="171">
        <f t="shared" si="9"/>
        <v>89.315473123819345</v>
      </c>
      <c r="AE19" s="144">
        <v>7689.72</v>
      </c>
      <c r="AF19" s="163">
        <v>3833.31</v>
      </c>
      <c r="AG19" s="182">
        <f t="shared" si="10"/>
        <v>49.849799472542564</v>
      </c>
      <c r="AH19" s="44">
        <v>5</v>
      </c>
      <c r="AI19" s="179">
        <v>76.75</v>
      </c>
      <c r="AJ19" s="45">
        <f t="shared" si="11"/>
        <v>15.35</v>
      </c>
      <c r="AL19" s="144">
        <v>18038.3</v>
      </c>
      <c r="AM19" s="44">
        <v>9790.93</v>
      </c>
      <c r="AN19" s="45">
        <f t="shared" si="12"/>
        <v>54.278562835743948</v>
      </c>
      <c r="AO19" s="32">
        <v>76.8</v>
      </c>
      <c r="AP19" s="44">
        <v>1011.25</v>
      </c>
      <c r="AQ19" s="45">
        <f t="shared" si="0"/>
        <v>13.167317708333334</v>
      </c>
      <c r="AR19" s="32">
        <v>4</v>
      </c>
      <c r="AS19" s="44">
        <v>27.54</v>
      </c>
      <c r="AT19" s="45">
        <f t="shared" si="13"/>
        <v>6.8849999999999998</v>
      </c>
      <c r="AU19" s="44">
        <v>92.944130251280896</v>
      </c>
      <c r="AV19" s="171">
        <f t="shared" si="14"/>
        <v>1.1502986417237735</v>
      </c>
      <c r="AX19" s="144">
        <v>15435.36</v>
      </c>
      <c r="AY19" s="44">
        <v>8468.9</v>
      </c>
      <c r="AZ19" s="45">
        <f t="shared" si="15"/>
        <v>54.866877092597768</v>
      </c>
      <c r="BB19" s="144">
        <v>5716.08</v>
      </c>
      <c r="BC19" s="32">
        <v>3114.98</v>
      </c>
      <c r="BD19" s="196">
        <f t="shared" si="16"/>
        <v>54.495038557892826</v>
      </c>
      <c r="BE19" s="205">
        <v>0</v>
      </c>
      <c r="BF19" s="206">
        <v>0</v>
      </c>
      <c r="BG19" s="202" t="e">
        <f t="shared" si="17"/>
        <v>#DIV/0!</v>
      </c>
      <c r="BH19" s="32">
        <v>4.8</v>
      </c>
      <c r="BI19" s="44">
        <v>12.43</v>
      </c>
      <c r="BJ19" s="45">
        <f t="shared" si="18"/>
        <v>2.5895833333333336</v>
      </c>
      <c r="BK19" s="44">
        <v>2.83</v>
      </c>
      <c r="BL19" s="203">
        <f t="shared" si="19"/>
        <v>0.58958333333333335</v>
      </c>
    </row>
    <row r="20" spans="1:64" ht="13.95" customHeight="1">
      <c r="A20" s="12">
        <v>15</v>
      </c>
      <c r="B20" s="144">
        <v>16976.04</v>
      </c>
      <c r="C20" s="163">
        <v>6904.0782740848199</v>
      </c>
      <c r="D20" s="164">
        <f t="shared" si="1"/>
        <v>40.669545277254407</v>
      </c>
      <c r="E20" s="144">
        <v>15</v>
      </c>
      <c r="F20" s="163">
        <v>138.60884195972599</v>
      </c>
      <c r="G20" s="45">
        <f t="shared" si="2"/>
        <v>9.240589463981733</v>
      </c>
      <c r="H20" s="44"/>
      <c r="I20" s="44"/>
      <c r="J20" s="45" t="e">
        <f t="shared" si="3"/>
        <v>#DIV/0!</v>
      </c>
      <c r="L20" s="144">
        <v>50733.94</v>
      </c>
      <c r="M20" s="44">
        <v>32581.16</v>
      </c>
      <c r="N20" s="45">
        <f t="shared" si="4"/>
        <v>64.219652563944379</v>
      </c>
      <c r="O20" s="32">
        <v>120</v>
      </c>
      <c r="P20" s="44">
        <v>2604.4299999999998</v>
      </c>
      <c r="Q20" s="45">
        <f t="shared" si="5"/>
        <v>21.703583333333331</v>
      </c>
      <c r="R20" s="44">
        <v>128</v>
      </c>
      <c r="S20" s="171">
        <f t="shared" si="6"/>
        <v>1.0666666666666667</v>
      </c>
      <c r="U20" s="144">
        <v>50</v>
      </c>
      <c r="V20" s="44"/>
      <c r="W20" s="171">
        <f t="shared" si="7"/>
        <v>0</v>
      </c>
      <c r="X20" s="144">
        <v>2850</v>
      </c>
      <c r="Y20" s="44"/>
      <c r="Z20" s="171">
        <f t="shared" si="8"/>
        <v>0</v>
      </c>
      <c r="AA20" s="144">
        <v>4658.3999999999996</v>
      </c>
      <c r="AB20" s="44">
        <v>2339.08</v>
      </c>
      <c r="AC20" s="171">
        <f t="shared" si="9"/>
        <v>50.2120899879787</v>
      </c>
      <c r="AE20" s="144">
        <v>10057.74</v>
      </c>
      <c r="AF20" s="163">
        <v>5516.35</v>
      </c>
      <c r="AG20" s="182">
        <f t="shared" si="10"/>
        <v>54.846814493116746</v>
      </c>
      <c r="AH20" s="44">
        <v>7.6</v>
      </c>
      <c r="AI20" s="179">
        <v>131.13999999999999</v>
      </c>
      <c r="AJ20" s="45">
        <f t="shared" si="11"/>
        <v>17.255263157894735</v>
      </c>
      <c r="AL20" s="144">
        <v>28771.599999999999</v>
      </c>
      <c r="AM20" s="44">
        <v>8670.75</v>
      </c>
      <c r="AN20" s="45">
        <f t="shared" si="12"/>
        <v>30.136488759749199</v>
      </c>
      <c r="AO20" s="32">
        <v>73.8</v>
      </c>
      <c r="AP20" s="44">
        <v>926.87</v>
      </c>
      <c r="AQ20" s="45">
        <f t="shared" si="0"/>
        <v>12.559214092140921</v>
      </c>
      <c r="AR20" s="32">
        <v>4</v>
      </c>
      <c r="AS20" s="44">
        <v>37.380000000000003</v>
      </c>
      <c r="AT20" s="45">
        <f t="shared" si="13"/>
        <v>9.3450000000000006</v>
      </c>
      <c r="AU20" s="44">
        <v>97.105689169138401</v>
      </c>
      <c r="AV20" s="171">
        <f t="shared" si="14"/>
        <v>1.2481451050017789</v>
      </c>
      <c r="AX20" s="144">
        <v>20426.12</v>
      </c>
      <c r="AY20" s="44">
        <v>11166.07</v>
      </c>
      <c r="AZ20" s="45">
        <f t="shared" si="15"/>
        <v>54.665643793339115</v>
      </c>
      <c r="BB20" s="144">
        <v>6887.04</v>
      </c>
      <c r="BC20" s="32">
        <v>3759.54</v>
      </c>
      <c r="BD20" s="196">
        <f t="shared" si="16"/>
        <v>54.588618622804574</v>
      </c>
      <c r="BE20" s="205">
        <v>0.6</v>
      </c>
      <c r="BF20" s="206">
        <v>9</v>
      </c>
      <c r="BG20" s="202">
        <f t="shared" si="17"/>
        <v>15</v>
      </c>
      <c r="BH20" s="32">
        <v>7.4</v>
      </c>
      <c r="BI20" s="44">
        <v>20.63</v>
      </c>
      <c r="BJ20" s="45">
        <f t="shared" si="18"/>
        <v>2.7878378378378375</v>
      </c>
      <c r="BK20" s="44">
        <v>5.86</v>
      </c>
      <c r="BL20" s="203">
        <f t="shared" si="19"/>
        <v>0.73250000000000004</v>
      </c>
    </row>
    <row r="21" spans="1:64" ht="13.95" customHeight="1">
      <c r="A21" s="12">
        <v>16</v>
      </c>
      <c r="B21" s="144">
        <v>16199.64</v>
      </c>
      <c r="C21" s="163">
        <v>5706.9148834910702</v>
      </c>
      <c r="D21" s="164">
        <f t="shared" si="1"/>
        <v>35.228652510124114</v>
      </c>
      <c r="E21" s="144">
        <v>18</v>
      </c>
      <c r="F21" s="163">
        <v>196.303158278637</v>
      </c>
      <c r="G21" s="45">
        <f t="shared" si="2"/>
        <v>10.905731015479834</v>
      </c>
      <c r="H21" s="44"/>
      <c r="I21" s="44"/>
      <c r="J21" s="45" t="e">
        <f t="shared" si="3"/>
        <v>#DIV/0!</v>
      </c>
      <c r="L21" s="144">
        <v>46409.73</v>
      </c>
      <c r="M21" s="44">
        <v>32527.52</v>
      </c>
      <c r="N21" s="45">
        <f t="shared" si="4"/>
        <v>70.087716519790135</v>
      </c>
      <c r="O21" s="32">
        <v>120</v>
      </c>
      <c r="P21" s="44">
        <v>2597.58</v>
      </c>
      <c r="Q21" s="45">
        <f t="shared" si="5"/>
        <v>21.6465</v>
      </c>
      <c r="R21" s="44">
        <v>146</v>
      </c>
      <c r="S21" s="171">
        <f t="shared" si="6"/>
        <v>1.2166666666666666</v>
      </c>
      <c r="U21" s="144">
        <v>51</v>
      </c>
      <c r="V21" s="44"/>
      <c r="W21" s="171">
        <f t="shared" si="7"/>
        <v>0</v>
      </c>
      <c r="X21" s="144">
        <v>2850</v>
      </c>
      <c r="Y21" s="44"/>
      <c r="Z21" s="171">
        <f t="shared" si="8"/>
        <v>0</v>
      </c>
      <c r="AA21" s="144">
        <v>4658.3999999999996</v>
      </c>
      <c r="AB21" s="44">
        <v>2203.67</v>
      </c>
      <c r="AC21" s="171">
        <f t="shared" si="9"/>
        <v>47.305297956379874</v>
      </c>
      <c r="AE21" s="144">
        <v>16199.64</v>
      </c>
      <c r="AF21" s="163">
        <v>5706.9148834910702</v>
      </c>
      <c r="AG21" s="182">
        <f t="shared" si="10"/>
        <v>35.228652510124114</v>
      </c>
      <c r="AH21" s="44">
        <v>18</v>
      </c>
      <c r="AI21" s="179">
        <v>196.303158278637</v>
      </c>
      <c r="AJ21" s="45">
        <f t="shared" si="11"/>
        <v>10.905731015479834</v>
      </c>
      <c r="AL21" s="144">
        <v>28961.599999999999</v>
      </c>
      <c r="AM21" s="44">
        <v>10281.790000000001</v>
      </c>
      <c r="AN21" s="45">
        <f t="shared" si="12"/>
        <v>35.501457101817586</v>
      </c>
      <c r="AO21" s="32">
        <v>74.8</v>
      </c>
      <c r="AP21" s="32">
        <v>926.56</v>
      </c>
      <c r="AQ21" s="45">
        <f t="shared" si="0"/>
        <v>12.387165775401069</v>
      </c>
      <c r="AR21" s="32">
        <v>4</v>
      </c>
      <c r="AS21" s="44">
        <v>33.119999999999997</v>
      </c>
      <c r="AT21" s="45">
        <f t="shared" si="13"/>
        <v>8.2799999999999994</v>
      </c>
      <c r="AU21" s="44">
        <v>87.6339929963777</v>
      </c>
      <c r="AV21" s="171">
        <f t="shared" si="14"/>
        <v>1.1121065101063161</v>
      </c>
      <c r="AX21" s="144">
        <v>22918.22</v>
      </c>
      <c r="AY21" s="44">
        <v>12216.07</v>
      </c>
      <c r="AZ21" s="45">
        <f t="shared" si="15"/>
        <v>53.302874306992422</v>
      </c>
      <c r="BB21" s="144">
        <v>7197.6</v>
      </c>
      <c r="BC21" s="32">
        <v>4013.46</v>
      </c>
      <c r="BD21" s="196">
        <f t="shared" si="16"/>
        <v>55.761087029009673</v>
      </c>
      <c r="BE21" s="32">
        <v>5</v>
      </c>
      <c r="BF21" s="207">
        <v>9</v>
      </c>
      <c r="BG21" s="202">
        <f t="shared" si="17"/>
        <v>1.8</v>
      </c>
      <c r="BH21" s="32">
        <v>6.2</v>
      </c>
      <c r="BI21" s="44">
        <v>20.63</v>
      </c>
      <c r="BJ21" s="45">
        <f t="shared" si="18"/>
        <v>3.3274193548387094</v>
      </c>
      <c r="BK21" s="44">
        <v>5.86</v>
      </c>
      <c r="BL21" s="203">
        <f t="shared" si="19"/>
        <v>0.52321428571428574</v>
      </c>
    </row>
    <row r="22" spans="1:64" ht="13.95" customHeight="1">
      <c r="A22" s="12">
        <v>17</v>
      </c>
      <c r="B22" s="144">
        <v>16199.64</v>
      </c>
      <c r="C22" s="163">
        <v>10695.0907863497</v>
      </c>
      <c r="D22" s="164">
        <f t="shared" si="1"/>
        <v>66.020546051330157</v>
      </c>
      <c r="E22" s="144">
        <v>15</v>
      </c>
      <c r="F22" s="163">
        <v>133.907089057809</v>
      </c>
      <c r="G22" s="45">
        <f t="shared" si="2"/>
        <v>8.9271392705206001</v>
      </c>
      <c r="H22" s="44"/>
      <c r="I22" s="44"/>
      <c r="J22" s="45" t="e">
        <f t="shared" si="3"/>
        <v>#DIV/0!</v>
      </c>
      <c r="L22" s="144">
        <v>45916.46</v>
      </c>
      <c r="M22" s="44">
        <v>36660.6</v>
      </c>
      <c r="N22" s="45">
        <f t="shared" si="4"/>
        <v>79.841956457444667</v>
      </c>
      <c r="O22" s="32">
        <v>120</v>
      </c>
      <c r="P22" s="44">
        <v>2955.19</v>
      </c>
      <c r="Q22" s="45">
        <f t="shared" si="5"/>
        <v>24.626583333333333</v>
      </c>
      <c r="R22" s="44">
        <v>145</v>
      </c>
      <c r="S22" s="171">
        <f t="shared" si="6"/>
        <v>1.2083333333333333</v>
      </c>
      <c r="U22" s="144">
        <v>54</v>
      </c>
      <c r="V22" s="44">
        <v>3215.76</v>
      </c>
      <c r="W22" s="171">
        <f t="shared" si="7"/>
        <v>59.551111111111112</v>
      </c>
      <c r="X22" s="144">
        <v>2850</v>
      </c>
      <c r="Y22" s="44"/>
      <c r="Z22" s="171">
        <f t="shared" si="8"/>
        <v>0</v>
      </c>
      <c r="AA22" s="144">
        <v>4658.3999999999996</v>
      </c>
      <c r="AB22" s="44">
        <v>2315.81</v>
      </c>
      <c r="AC22" s="171">
        <f t="shared" si="9"/>
        <v>49.712562253134124</v>
      </c>
      <c r="AE22" s="144">
        <v>10275.379999999999</v>
      </c>
      <c r="AF22" s="163">
        <v>5937.58</v>
      </c>
      <c r="AG22" s="182">
        <f t="shared" si="10"/>
        <v>57.78452962323535</v>
      </c>
      <c r="AH22" s="44">
        <v>12.6</v>
      </c>
      <c r="AI22" s="179">
        <v>207.56</v>
      </c>
      <c r="AJ22" s="45">
        <f t="shared" si="11"/>
        <v>16.473015873015875</v>
      </c>
      <c r="AL22" s="144">
        <v>28541.599999999999</v>
      </c>
      <c r="AM22" s="44">
        <v>10963.38</v>
      </c>
      <c r="AN22" s="45">
        <f t="shared" si="12"/>
        <v>38.411932057067574</v>
      </c>
      <c r="AO22" s="32">
        <v>75.8</v>
      </c>
      <c r="AP22" s="32">
        <v>1146.22</v>
      </c>
      <c r="AQ22" s="45">
        <f t="shared" si="0"/>
        <v>15.121635883905014</v>
      </c>
      <c r="AR22" s="32">
        <v>4</v>
      </c>
      <c r="AS22" s="44">
        <v>32.6</v>
      </c>
      <c r="AT22" s="45">
        <f t="shared" si="13"/>
        <v>8.15</v>
      </c>
      <c r="AU22" s="44">
        <v>74.023655205330797</v>
      </c>
      <c r="AV22" s="171">
        <f t="shared" si="14"/>
        <v>0.92761472688384461</v>
      </c>
      <c r="AX22" s="144">
        <v>21253.439999999999</v>
      </c>
      <c r="AY22" s="44">
        <v>11490.66</v>
      </c>
      <c r="AZ22" s="45">
        <f t="shared" si="15"/>
        <v>54.064941957631326</v>
      </c>
      <c r="BB22" s="144">
        <v>7466.16</v>
      </c>
      <c r="BC22" s="32">
        <v>4101.41</v>
      </c>
      <c r="BD22" s="196">
        <f t="shared" si="16"/>
        <v>54.933325832824366</v>
      </c>
      <c r="BE22" s="32">
        <v>0.6</v>
      </c>
      <c r="BF22" s="32">
        <v>9</v>
      </c>
      <c r="BG22" s="202">
        <f t="shared" si="17"/>
        <v>15</v>
      </c>
      <c r="BH22" s="32">
        <v>5.2</v>
      </c>
      <c r="BI22" s="44">
        <v>29.5</v>
      </c>
      <c r="BJ22" s="45">
        <f t="shared" si="18"/>
        <v>5.6730769230769225</v>
      </c>
      <c r="BK22" s="44">
        <v>7.71</v>
      </c>
      <c r="BL22" s="203">
        <f t="shared" si="19"/>
        <v>1.3293103448275863</v>
      </c>
    </row>
    <row r="23" spans="1:64" ht="13.95" customHeight="1">
      <c r="A23" s="12">
        <v>18</v>
      </c>
      <c r="B23" s="144">
        <v>16199.64</v>
      </c>
      <c r="C23" s="163">
        <v>6804.6324273789996</v>
      </c>
      <c r="D23" s="164">
        <f t="shared" si="1"/>
        <v>42.00483731353907</v>
      </c>
      <c r="E23" s="144">
        <v>15</v>
      </c>
      <c r="F23" s="163">
        <v>146.363332500035</v>
      </c>
      <c r="G23" s="45">
        <f t="shared" si="2"/>
        <v>9.7575555000023328</v>
      </c>
      <c r="H23" s="44"/>
      <c r="I23" s="44"/>
      <c r="J23" s="45" t="e">
        <f t="shared" si="3"/>
        <v>#DIV/0!</v>
      </c>
      <c r="L23" s="144">
        <v>42458.96</v>
      </c>
      <c r="M23" s="44">
        <v>32609.95</v>
      </c>
      <c r="N23" s="45">
        <f t="shared" si="4"/>
        <v>76.803459152084741</v>
      </c>
      <c r="O23" s="32">
        <v>120</v>
      </c>
      <c r="P23" s="44">
        <v>3098.27</v>
      </c>
      <c r="Q23" s="45">
        <f t="shared" si="5"/>
        <v>25.818916666666667</v>
      </c>
      <c r="R23" s="44">
        <v>128</v>
      </c>
      <c r="S23" s="171">
        <f t="shared" si="6"/>
        <v>1.0666666666666667</v>
      </c>
      <c r="U23" s="144">
        <v>50</v>
      </c>
      <c r="V23" s="44">
        <v>4200.91</v>
      </c>
      <c r="W23" s="171">
        <f t="shared" si="7"/>
        <v>84.018199999999993</v>
      </c>
      <c r="X23" s="144">
        <v>2850</v>
      </c>
      <c r="Y23" s="44"/>
      <c r="Z23" s="171">
        <f t="shared" si="8"/>
        <v>0</v>
      </c>
      <c r="AA23" s="144">
        <v>4658.3999999999996</v>
      </c>
      <c r="AB23" s="44">
        <v>2049.64</v>
      </c>
      <c r="AC23" s="171">
        <f t="shared" si="9"/>
        <v>43.998797870513485</v>
      </c>
      <c r="AE23" s="144">
        <v>10236.56</v>
      </c>
      <c r="AF23" s="163">
        <v>5811.41</v>
      </c>
      <c r="AG23" s="182">
        <f t="shared" si="10"/>
        <v>56.771122330157787</v>
      </c>
      <c r="AH23" s="44">
        <v>9.4</v>
      </c>
      <c r="AI23" s="179">
        <v>140.85</v>
      </c>
      <c r="AJ23" s="45">
        <f t="shared" si="11"/>
        <v>14.984042553191488</v>
      </c>
      <c r="AL23" s="144">
        <v>28961.599999999999</v>
      </c>
      <c r="AM23" s="44">
        <v>12016.67</v>
      </c>
      <c r="AN23" s="45">
        <f t="shared" si="12"/>
        <v>41.491733882105962</v>
      </c>
      <c r="AO23" s="32">
        <v>73.8</v>
      </c>
      <c r="AP23" s="32">
        <v>893.72</v>
      </c>
      <c r="AQ23" s="45">
        <f t="shared" si="0"/>
        <v>12.110027100271003</v>
      </c>
      <c r="AR23" s="32">
        <v>4</v>
      </c>
      <c r="AS23" s="44">
        <v>30.66</v>
      </c>
      <c r="AT23" s="45">
        <f t="shared" si="13"/>
        <v>7.665</v>
      </c>
      <c r="AU23" s="44">
        <v>102.170291128502</v>
      </c>
      <c r="AV23" s="171">
        <f t="shared" si="14"/>
        <v>1.3132428165617225</v>
      </c>
      <c r="AX23" s="144">
        <v>23974.48</v>
      </c>
      <c r="AY23" s="44">
        <v>13153.39</v>
      </c>
      <c r="AZ23" s="45">
        <f t="shared" si="15"/>
        <v>54.864130525458734</v>
      </c>
      <c r="BB23" s="144">
        <v>7475.7</v>
      </c>
      <c r="BC23" s="32">
        <v>3944.49</v>
      </c>
      <c r="BD23" s="196">
        <f t="shared" si="16"/>
        <v>52.764155865002607</v>
      </c>
      <c r="BE23" s="32">
        <v>0.6</v>
      </c>
      <c r="BF23" s="32">
        <v>9</v>
      </c>
      <c r="BG23" s="208">
        <f t="shared" si="17"/>
        <v>15</v>
      </c>
      <c r="BH23" s="32">
        <v>5.4</v>
      </c>
      <c r="BI23" s="44">
        <v>25.37</v>
      </c>
      <c r="BJ23" s="45">
        <f t="shared" si="18"/>
        <v>4.6981481481481477</v>
      </c>
      <c r="BK23" s="44">
        <v>7.71</v>
      </c>
      <c r="BL23" s="203">
        <f t="shared" si="19"/>
        <v>1.2849999999999999</v>
      </c>
    </row>
    <row r="24" spans="1:64" ht="13.95" customHeight="1">
      <c r="A24" s="12">
        <v>19</v>
      </c>
      <c r="B24" s="144">
        <v>16199.64</v>
      </c>
      <c r="C24" s="163">
        <v>6350.8978946759698</v>
      </c>
      <c r="D24" s="164">
        <f t="shared" si="1"/>
        <v>39.203944622695133</v>
      </c>
      <c r="E24" s="144">
        <v>19</v>
      </c>
      <c r="F24" s="163">
        <v>156.95570465240601</v>
      </c>
      <c r="G24" s="45">
        <f t="shared" si="2"/>
        <v>8.2608265606529478</v>
      </c>
      <c r="H24" s="44"/>
      <c r="I24" s="44"/>
      <c r="J24" s="45" t="e">
        <f t="shared" si="3"/>
        <v>#DIV/0!</v>
      </c>
      <c r="L24" s="144">
        <v>30223.64</v>
      </c>
      <c r="M24" s="44">
        <v>31949.67</v>
      </c>
      <c r="N24" s="45">
        <f t="shared" si="4"/>
        <v>105.71086076991388</v>
      </c>
      <c r="O24" s="32">
        <v>120</v>
      </c>
      <c r="P24" s="44">
        <v>2981.11</v>
      </c>
      <c r="Q24" s="45">
        <f t="shared" si="5"/>
        <v>24.842583333333334</v>
      </c>
      <c r="R24" s="44">
        <v>125.2</v>
      </c>
      <c r="S24" s="171">
        <f t="shared" si="6"/>
        <v>1.0433333333333334</v>
      </c>
      <c r="U24" s="144">
        <v>49</v>
      </c>
      <c r="V24" s="44">
        <v>4429.74</v>
      </c>
      <c r="W24" s="171">
        <f t="shared" si="7"/>
        <v>90.402857142857144</v>
      </c>
      <c r="X24" s="144">
        <v>2850</v>
      </c>
      <c r="Y24" s="44"/>
      <c r="Z24" s="171">
        <f t="shared" si="8"/>
        <v>0</v>
      </c>
      <c r="AA24" s="144">
        <v>4658.3999999999996</v>
      </c>
      <c r="AB24" s="44">
        <v>2294.38</v>
      </c>
      <c r="AC24" s="171">
        <f t="shared" si="9"/>
        <v>49.252533058560886</v>
      </c>
      <c r="AE24" s="144">
        <v>8333.56</v>
      </c>
      <c r="AF24" s="163">
        <v>4620.32</v>
      </c>
      <c r="AG24" s="182">
        <f t="shared" si="10"/>
        <v>55.442331968570457</v>
      </c>
      <c r="AH24" s="44">
        <v>9.6</v>
      </c>
      <c r="AI24" s="179">
        <v>170.03</v>
      </c>
      <c r="AJ24" s="45">
        <f t="shared" si="11"/>
        <v>17.711458333333333</v>
      </c>
      <c r="AL24" s="144">
        <v>29029.599999999999</v>
      </c>
      <c r="AM24" s="44">
        <v>11569.15</v>
      </c>
      <c r="AN24" s="45">
        <f t="shared" si="12"/>
        <v>39.852943202799899</v>
      </c>
      <c r="AO24" s="32">
        <v>73.8</v>
      </c>
      <c r="AP24" s="32">
        <v>916.24</v>
      </c>
      <c r="AQ24" s="45">
        <f t="shared" si="0"/>
        <v>12.415176151761518</v>
      </c>
      <c r="AR24" s="32">
        <v>4</v>
      </c>
      <c r="AS24" s="44">
        <v>22.99</v>
      </c>
      <c r="AT24" s="45">
        <f t="shared" si="13"/>
        <v>5.7474999999999996</v>
      </c>
      <c r="AU24" s="44">
        <v>80.326159825091196</v>
      </c>
      <c r="AV24" s="171">
        <f t="shared" si="14"/>
        <v>1.0324699206309922</v>
      </c>
      <c r="AX24" s="144">
        <v>18867.32</v>
      </c>
      <c r="AY24" s="44">
        <v>11052.32</v>
      </c>
      <c r="AZ24" s="45">
        <f t="shared" si="15"/>
        <v>58.579172876698969</v>
      </c>
      <c r="BB24" s="144">
        <v>6456.84</v>
      </c>
      <c r="BC24" s="32">
        <v>3483.98</v>
      </c>
      <c r="BD24" s="196">
        <f t="shared" si="16"/>
        <v>53.95797325007279</v>
      </c>
      <c r="BE24" s="32">
        <v>0.6</v>
      </c>
      <c r="BF24" s="32">
        <v>9</v>
      </c>
      <c r="BG24" s="208">
        <f t="shared" si="17"/>
        <v>15</v>
      </c>
      <c r="BH24" s="32">
        <v>5.4</v>
      </c>
      <c r="BI24" s="44">
        <v>25.8</v>
      </c>
      <c r="BJ24" s="45">
        <f t="shared" si="18"/>
        <v>4.7777777777777777</v>
      </c>
      <c r="BK24" s="44">
        <v>9.11</v>
      </c>
      <c r="BL24" s="203">
        <f t="shared" si="19"/>
        <v>1.5183333333333333</v>
      </c>
    </row>
    <row r="25" spans="1:64" ht="13.95" customHeight="1">
      <c r="A25" s="12">
        <v>20</v>
      </c>
      <c r="B25" s="144">
        <v>12201.18</v>
      </c>
      <c r="C25" s="163">
        <v>4384.5655108078699</v>
      </c>
      <c r="D25" s="164">
        <f t="shared" si="1"/>
        <v>35.935585827009106</v>
      </c>
      <c r="E25" s="144">
        <v>5</v>
      </c>
      <c r="F25" s="163">
        <v>50.628294945583399</v>
      </c>
      <c r="G25" s="45">
        <f t="shared" si="2"/>
        <v>10.12565898911668</v>
      </c>
      <c r="H25" s="44"/>
      <c r="I25" s="44"/>
      <c r="J25" s="45" t="e">
        <f t="shared" si="3"/>
        <v>#DIV/0!</v>
      </c>
      <c r="L25" s="144">
        <v>24778.58</v>
      </c>
      <c r="M25" s="44">
        <v>32873.919999999998</v>
      </c>
      <c r="N25" s="45">
        <f t="shared" si="4"/>
        <v>132.67071801531804</v>
      </c>
      <c r="O25" s="32">
        <v>120</v>
      </c>
      <c r="P25" s="44">
        <v>2864.08</v>
      </c>
      <c r="Q25" s="45">
        <f t="shared" si="5"/>
        <v>23.867333333333331</v>
      </c>
      <c r="R25" s="44">
        <v>98.01</v>
      </c>
      <c r="S25" s="171">
        <f t="shared" si="6"/>
        <v>0.81675000000000009</v>
      </c>
      <c r="U25" s="144">
        <v>47</v>
      </c>
      <c r="V25" s="44"/>
      <c r="W25" s="171">
        <f t="shared" si="7"/>
        <v>0</v>
      </c>
      <c r="X25" s="144">
        <v>2850</v>
      </c>
      <c r="Y25" s="44"/>
      <c r="Z25" s="171">
        <f t="shared" si="8"/>
        <v>0</v>
      </c>
      <c r="AA25" s="144">
        <v>4658.3999999999996</v>
      </c>
      <c r="AB25" s="44">
        <v>2220.6799999999998</v>
      </c>
      <c r="AC25" s="171">
        <f t="shared" si="9"/>
        <v>47.670444787910007</v>
      </c>
      <c r="AE25" s="144">
        <v>7325.06</v>
      </c>
      <c r="AF25" s="163">
        <v>4027.73</v>
      </c>
      <c r="AG25" s="182">
        <f t="shared" si="10"/>
        <v>54.985624691128812</v>
      </c>
      <c r="AH25" s="44">
        <v>6</v>
      </c>
      <c r="AI25" s="179">
        <v>86.31</v>
      </c>
      <c r="AJ25" s="45">
        <f t="shared" si="11"/>
        <v>14.385</v>
      </c>
      <c r="AL25" s="144">
        <v>17912.3</v>
      </c>
      <c r="AM25" s="44">
        <v>8022.11</v>
      </c>
      <c r="AN25" s="45">
        <f t="shared" si="12"/>
        <v>44.785482601340973</v>
      </c>
      <c r="AO25" s="32">
        <v>65</v>
      </c>
      <c r="AP25" s="32">
        <v>779.83</v>
      </c>
      <c r="AQ25" s="45">
        <f t="shared" si="0"/>
        <v>11.997384615384616</v>
      </c>
      <c r="AR25" s="32">
        <v>4</v>
      </c>
      <c r="AS25" s="44">
        <v>17.559999999999999</v>
      </c>
      <c r="AT25" s="45">
        <f t="shared" si="13"/>
        <v>4.3899999999999997</v>
      </c>
      <c r="AU25" s="44">
        <v>78.280448928755902</v>
      </c>
      <c r="AV25" s="171">
        <f t="shared" si="14"/>
        <v>1.134499259837042</v>
      </c>
      <c r="AX25" s="144">
        <v>16675.439999999999</v>
      </c>
      <c r="AY25" s="44">
        <v>9426.15</v>
      </c>
      <c r="AZ25" s="45">
        <f t="shared" si="15"/>
        <v>56.527144111339787</v>
      </c>
      <c r="BB25" s="144">
        <v>5447.52</v>
      </c>
      <c r="BC25" s="32">
        <v>2877.24</v>
      </c>
      <c r="BD25" s="196">
        <f t="shared" si="16"/>
        <v>52.81742884835667</v>
      </c>
      <c r="BE25" s="32">
        <v>0</v>
      </c>
      <c r="BF25" s="32">
        <v>0</v>
      </c>
      <c r="BG25" s="208" t="e">
        <f t="shared" si="17"/>
        <v>#DIV/0!</v>
      </c>
      <c r="BH25" s="32">
        <v>1.8</v>
      </c>
      <c r="BI25" s="44">
        <v>10.130000000000001</v>
      </c>
      <c r="BJ25" s="45">
        <f t="shared" si="18"/>
        <v>5.6277777777777782</v>
      </c>
      <c r="BK25" s="209">
        <v>2.85</v>
      </c>
      <c r="BL25" s="203">
        <f t="shared" si="19"/>
        <v>1.5833333333333333</v>
      </c>
    </row>
    <row r="26" spans="1:64" ht="13.95" customHeight="1">
      <c r="A26" s="12">
        <v>21</v>
      </c>
      <c r="B26" s="144">
        <v>12201.18</v>
      </c>
      <c r="C26" s="163">
        <v>4724.3439840933997</v>
      </c>
      <c r="D26" s="164">
        <f t="shared" si="1"/>
        <v>38.72038593065097</v>
      </c>
      <c r="E26" s="144">
        <v>5</v>
      </c>
      <c r="F26" s="163">
        <v>45.630439541339904</v>
      </c>
      <c r="G26" s="45">
        <f t="shared" si="2"/>
        <v>9.12608790826798</v>
      </c>
      <c r="H26" s="44"/>
      <c r="I26" s="44"/>
      <c r="J26" s="45" t="e">
        <f t="shared" si="3"/>
        <v>#DIV/0!</v>
      </c>
      <c r="L26" s="144">
        <v>23021.48</v>
      </c>
      <c r="M26" s="44">
        <v>32508</v>
      </c>
      <c r="N26" s="45">
        <f t="shared" si="4"/>
        <v>141.20725513737605</v>
      </c>
      <c r="O26" s="32">
        <v>120</v>
      </c>
      <c r="P26" s="44">
        <v>2880.18</v>
      </c>
      <c r="Q26" s="45">
        <f t="shared" si="5"/>
        <v>24.0015</v>
      </c>
      <c r="R26" s="44">
        <v>97.2</v>
      </c>
      <c r="S26" s="171">
        <f t="shared" si="6"/>
        <v>0.81</v>
      </c>
      <c r="U26" s="144">
        <v>45</v>
      </c>
      <c r="V26" s="44"/>
      <c r="W26" s="171">
        <f t="shared" si="7"/>
        <v>0</v>
      </c>
      <c r="X26" s="144">
        <v>2850</v>
      </c>
      <c r="Y26" s="44">
        <v>7781.15</v>
      </c>
      <c r="Z26" s="171">
        <f t="shared" si="8"/>
        <v>273.02280701754387</v>
      </c>
      <c r="AA26" s="144">
        <v>4658.3999999999996</v>
      </c>
      <c r="AB26" s="44">
        <v>2253.89</v>
      </c>
      <c r="AC26" s="171">
        <f t="shared" si="9"/>
        <v>48.383350506611713</v>
      </c>
      <c r="AE26" s="144">
        <v>7441.52</v>
      </c>
      <c r="AF26" s="163">
        <v>4460.0200000000004</v>
      </c>
      <c r="AG26" s="182">
        <f t="shared" si="10"/>
        <v>59.934260742428968</v>
      </c>
      <c r="AH26" s="44">
        <v>7</v>
      </c>
      <c r="AI26" s="179">
        <v>100.51</v>
      </c>
      <c r="AJ26" s="45">
        <f t="shared" si="11"/>
        <v>14.358571428571429</v>
      </c>
      <c r="AL26" s="144">
        <v>17920.3</v>
      </c>
      <c r="AM26" s="44">
        <v>9800</v>
      </c>
      <c r="AN26" s="45">
        <f t="shared" si="12"/>
        <v>54.686584487982906</v>
      </c>
      <c r="AO26" s="32">
        <v>73.8</v>
      </c>
      <c r="AP26" s="32">
        <v>1551</v>
      </c>
      <c r="AQ26" s="45">
        <f t="shared" si="0"/>
        <v>21.016260162601625</v>
      </c>
      <c r="AR26" s="32">
        <v>4</v>
      </c>
      <c r="AS26" s="44">
        <v>38</v>
      </c>
      <c r="AT26" s="45">
        <f t="shared" si="13"/>
        <v>9.5</v>
      </c>
      <c r="AU26" s="44">
        <v>76.811511774407606</v>
      </c>
      <c r="AV26" s="171">
        <f t="shared" si="14"/>
        <v>0.98729449581500783</v>
      </c>
      <c r="AX26" s="144">
        <v>16631.8</v>
      </c>
      <c r="AY26" s="44">
        <v>9366.9500000000007</v>
      </c>
      <c r="AZ26" s="45">
        <f t="shared" si="15"/>
        <v>56.319520436753699</v>
      </c>
      <c r="BB26" s="144">
        <v>5832.54</v>
      </c>
      <c r="BC26" s="32">
        <v>2926.58</v>
      </c>
      <c r="BD26" s="196">
        <f t="shared" si="16"/>
        <v>50.176766897440906</v>
      </c>
      <c r="BE26" s="32">
        <v>0</v>
      </c>
      <c r="BF26" s="32">
        <v>0</v>
      </c>
      <c r="BG26" s="208" t="e">
        <f t="shared" si="17"/>
        <v>#DIV/0!</v>
      </c>
      <c r="BH26" s="32">
        <v>4.8</v>
      </c>
      <c r="BI26" s="44">
        <v>16.13</v>
      </c>
      <c r="BJ26" s="45">
        <f t="shared" si="18"/>
        <v>3.3604166666666666</v>
      </c>
      <c r="BK26" s="210">
        <v>2.85</v>
      </c>
      <c r="BL26" s="203">
        <f t="shared" si="19"/>
        <v>0.59375</v>
      </c>
    </row>
    <row r="27" spans="1:64" ht="13.95" customHeight="1">
      <c r="A27" s="12">
        <v>22</v>
      </c>
      <c r="B27" s="144">
        <v>16199.64</v>
      </c>
      <c r="C27" s="163">
        <v>7289.4696303638102</v>
      </c>
      <c r="D27" s="164">
        <f t="shared" si="1"/>
        <v>44.997726062824917</v>
      </c>
      <c r="E27" s="144">
        <v>15</v>
      </c>
      <c r="F27" s="163">
        <v>153.96</v>
      </c>
      <c r="G27" s="45">
        <f t="shared" si="2"/>
        <v>10.264000000000001</v>
      </c>
      <c r="H27" s="44"/>
      <c r="I27" s="44"/>
      <c r="J27" s="45" t="e">
        <f t="shared" si="3"/>
        <v>#DIV/0!</v>
      </c>
      <c r="L27" s="144">
        <v>51125.22</v>
      </c>
      <c r="M27" s="44">
        <v>34985.300000000003</v>
      </c>
      <c r="N27" s="45">
        <f t="shared" si="4"/>
        <v>68.4306101763474</v>
      </c>
      <c r="O27" s="32">
        <v>120</v>
      </c>
      <c r="P27" s="44">
        <v>3144.62</v>
      </c>
      <c r="Q27" s="45">
        <f t="shared" si="5"/>
        <v>26.205166666666667</v>
      </c>
      <c r="R27" s="44">
        <v>105.3</v>
      </c>
      <c r="S27" s="171">
        <f t="shared" si="6"/>
        <v>0.87749999999999995</v>
      </c>
      <c r="U27" s="144">
        <v>50</v>
      </c>
      <c r="V27" s="44">
        <v>2059.92</v>
      </c>
      <c r="W27" s="171">
        <f t="shared" si="7"/>
        <v>41.198399999999999</v>
      </c>
      <c r="X27" s="144">
        <v>2850</v>
      </c>
      <c r="Y27" s="44"/>
      <c r="Z27" s="171">
        <f t="shared" si="8"/>
        <v>0</v>
      </c>
      <c r="AA27" s="144">
        <v>4658.3999999999996</v>
      </c>
      <c r="AB27" s="44">
        <v>2237.17</v>
      </c>
      <c r="AC27" s="171">
        <f t="shared" si="9"/>
        <v>48.024428988493909</v>
      </c>
      <c r="AE27" s="144">
        <v>9227.24</v>
      </c>
      <c r="AF27" s="163">
        <v>6108.65</v>
      </c>
      <c r="AG27" s="182">
        <f t="shared" si="10"/>
        <v>66.202353032976262</v>
      </c>
      <c r="AH27" s="44">
        <v>8.1999999999999993</v>
      </c>
      <c r="AI27" s="179">
        <v>136.12</v>
      </c>
      <c r="AJ27" s="45">
        <f t="shared" si="11"/>
        <v>16.600000000000001</v>
      </c>
      <c r="AL27" s="144">
        <v>28573.599999999999</v>
      </c>
      <c r="AM27" s="44">
        <v>14030.689379547</v>
      </c>
      <c r="AN27" s="45">
        <f t="shared" si="12"/>
        <v>49.103680948662401</v>
      </c>
      <c r="AO27" s="32">
        <v>72.8</v>
      </c>
      <c r="AP27" s="32">
        <v>1899.14</v>
      </c>
      <c r="AQ27" s="45">
        <f t="shared" si="0"/>
        <v>26.087087912087913</v>
      </c>
      <c r="AR27" s="32">
        <v>4</v>
      </c>
      <c r="AS27" s="44">
        <v>0</v>
      </c>
      <c r="AT27" s="45">
        <f t="shared" si="13"/>
        <v>0</v>
      </c>
      <c r="AU27" s="44">
        <v>62.475689558297198</v>
      </c>
      <c r="AV27" s="171">
        <f t="shared" si="14"/>
        <v>0.81348554112366145</v>
      </c>
      <c r="AX27" s="144">
        <v>24048.28</v>
      </c>
      <c r="AY27" s="44">
        <v>13052.99</v>
      </c>
      <c r="AZ27" s="45">
        <f t="shared" si="15"/>
        <v>54.278268549767382</v>
      </c>
      <c r="BB27" s="144">
        <v>7974</v>
      </c>
      <c r="BC27" s="32">
        <v>4305.58</v>
      </c>
      <c r="BD27" s="196">
        <f t="shared" si="16"/>
        <v>53.995234512164537</v>
      </c>
      <c r="BE27" s="32">
        <v>0.6</v>
      </c>
      <c r="BF27" s="211">
        <v>9</v>
      </c>
      <c r="BG27" s="208">
        <f t="shared" si="17"/>
        <v>15</v>
      </c>
      <c r="BH27" s="32">
        <v>5.6</v>
      </c>
      <c r="BI27" s="44">
        <v>10.63</v>
      </c>
      <c r="BJ27" s="45">
        <f t="shared" si="18"/>
        <v>1.8982142857142861</v>
      </c>
      <c r="BK27" s="210">
        <v>9.11</v>
      </c>
      <c r="BL27" s="203">
        <f t="shared" si="19"/>
        <v>1.4693548387096775</v>
      </c>
    </row>
    <row r="28" spans="1:64" ht="13.95" customHeight="1">
      <c r="A28" s="12">
        <v>23</v>
      </c>
      <c r="B28" s="144">
        <v>16199.64</v>
      </c>
      <c r="C28" s="163">
        <v>6663.1167048160196</v>
      </c>
      <c r="D28" s="164">
        <f t="shared" si="1"/>
        <v>41.13126405781869</v>
      </c>
      <c r="E28" s="144">
        <v>16</v>
      </c>
      <c r="F28" s="163">
        <v>157.07527313972099</v>
      </c>
      <c r="G28" s="45">
        <f t="shared" si="2"/>
        <v>9.817204571232562</v>
      </c>
      <c r="H28" s="44"/>
      <c r="I28" s="44"/>
      <c r="J28" s="45" t="e">
        <f t="shared" si="3"/>
        <v>#DIV/0!</v>
      </c>
      <c r="L28" s="144">
        <v>50858.559999999998</v>
      </c>
      <c r="M28" s="44">
        <v>41425.56</v>
      </c>
      <c r="N28" s="45">
        <f t="shared" si="4"/>
        <v>81.452483121818631</v>
      </c>
      <c r="O28" s="32">
        <v>120</v>
      </c>
      <c r="P28" s="44">
        <v>2856.55</v>
      </c>
      <c r="Q28" s="45">
        <f t="shared" si="5"/>
        <v>23.804583333333333</v>
      </c>
      <c r="R28" s="44">
        <v>135.01</v>
      </c>
      <c r="S28" s="171">
        <f t="shared" si="6"/>
        <v>1.1250833333333332</v>
      </c>
      <c r="U28" s="144">
        <v>52</v>
      </c>
      <c r="V28" s="44"/>
      <c r="W28" s="171">
        <f t="shared" si="7"/>
        <v>0</v>
      </c>
      <c r="X28" s="144">
        <v>2850</v>
      </c>
      <c r="Y28" s="44"/>
      <c r="Z28" s="171">
        <f t="shared" si="8"/>
        <v>0</v>
      </c>
      <c r="AA28" s="144">
        <v>4658.3999999999996</v>
      </c>
      <c r="AB28" s="44">
        <v>2662.8</v>
      </c>
      <c r="AC28" s="171">
        <f t="shared" si="9"/>
        <v>57.161257083977333</v>
      </c>
      <c r="AE28" s="144">
        <v>10273.74</v>
      </c>
      <c r="AF28" s="163">
        <v>5652.44</v>
      </c>
      <c r="AG28" s="182">
        <f t="shared" si="10"/>
        <v>55.018328281618956</v>
      </c>
      <c r="AH28" s="44">
        <v>6.4</v>
      </c>
      <c r="AI28" s="179">
        <v>94.91</v>
      </c>
      <c r="AJ28" s="45">
        <f t="shared" si="11"/>
        <v>14.829687499999999</v>
      </c>
      <c r="AL28" s="144">
        <v>28961.599999999999</v>
      </c>
      <c r="AM28" s="44">
        <v>14110.5325726873</v>
      </c>
      <c r="AN28" s="45">
        <f t="shared" si="12"/>
        <v>48.721522887849083</v>
      </c>
      <c r="AO28" s="32">
        <v>72.8</v>
      </c>
      <c r="AP28" s="32">
        <v>1804.46</v>
      </c>
      <c r="AQ28" s="45">
        <f t="shared" si="0"/>
        <v>24.786538461538463</v>
      </c>
      <c r="AR28" s="32">
        <v>4</v>
      </c>
      <c r="AS28" s="44">
        <v>0</v>
      </c>
      <c r="AT28" s="45">
        <f t="shared" si="13"/>
        <v>0</v>
      </c>
      <c r="AU28" s="44">
        <v>44.744003787989001</v>
      </c>
      <c r="AV28" s="171">
        <f t="shared" si="14"/>
        <v>0.58260421598944012</v>
      </c>
      <c r="AX28" s="144">
        <v>25328.720000000001</v>
      </c>
      <c r="AY28" s="44">
        <v>13469.25</v>
      </c>
      <c r="AZ28" s="45">
        <f t="shared" si="15"/>
        <v>53.17777605816638</v>
      </c>
      <c r="BB28" s="144">
        <v>7433.7</v>
      </c>
      <c r="BC28" s="32">
        <v>4023.13</v>
      </c>
      <c r="BD28" s="196">
        <f t="shared" si="16"/>
        <v>54.120155508024268</v>
      </c>
      <c r="BE28" s="32">
        <v>0.6</v>
      </c>
      <c r="BF28" s="32">
        <v>9</v>
      </c>
      <c r="BG28" s="208">
        <f t="shared" si="17"/>
        <v>15</v>
      </c>
      <c r="BH28" s="32">
        <v>4.5999999999999996</v>
      </c>
      <c r="BI28" s="44">
        <v>11.26</v>
      </c>
      <c r="BJ28" s="45">
        <f t="shared" si="18"/>
        <v>2.447826086956522</v>
      </c>
      <c r="BK28" s="44">
        <v>7.71</v>
      </c>
      <c r="BL28" s="203">
        <f t="shared" si="19"/>
        <v>1.482692307692308</v>
      </c>
    </row>
    <row r="29" spans="1:64" ht="13.95" customHeight="1">
      <c r="A29" s="12">
        <v>24</v>
      </c>
      <c r="B29" s="144">
        <v>16199.64</v>
      </c>
      <c r="C29" s="163">
        <v>8640.0874764953096</v>
      </c>
      <c r="D29" s="164">
        <f t="shared" si="1"/>
        <v>53.335058535222444</v>
      </c>
      <c r="E29" s="144">
        <v>14</v>
      </c>
      <c r="F29" s="163">
        <v>150.23538452427101</v>
      </c>
      <c r="G29" s="45">
        <f t="shared" si="2"/>
        <v>10.731098894590787</v>
      </c>
      <c r="H29" s="44"/>
      <c r="I29" s="44"/>
      <c r="J29" s="45" t="e">
        <f t="shared" si="3"/>
        <v>#DIV/0!</v>
      </c>
      <c r="L29" s="144">
        <v>46705.84</v>
      </c>
      <c r="M29" s="44">
        <v>46489.72</v>
      </c>
      <c r="N29" s="45">
        <f t="shared" si="4"/>
        <v>99.537274139593691</v>
      </c>
      <c r="O29" s="32">
        <v>120</v>
      </c>
      <c r="P29" s="44">
        <v>2931.92</v>
      </c>
      <c r="Q29" s="45">
        <f t="shared" si="5"/>
        <v>24.432666666666666</v>
      </c>
      <c r="R29" s="44">
        <v>127.25</v>
      </c>
      <c r="S29" s="171">
        <f t="shared" si="6"/>
        <v>1.0604166666666666</v>
      </c>
      <c r="U29" s="144">
        <v>51</v>
      </c>
      <c r="V29" s="44">
        <v>1448.79</v>
      </c>
      <c r="W29" s="171">
        <f t="shared" ref="W29:W37" si="20">+V29/U29</f>
        <v>28.407647058823528</v>
      </c>
      <c r="X29" s="144">
        <v>2850</v>
      </c>
      <c r="Y29" s="44"/>
      <c r="Z29" s="171">
        <f t="shared" ref="Z29:Z36" si="21">+Y29/X29</f>
        <v>0</v>
      </c>
      <c r="AA29" s="144">
        <v>4658.3999999999996</v>
      </c>
      <c r="AB29" s="44">
        <v>2398.2399999999998</v>
      </c>
      <c r="AC29" s="171">
        <f t="shared" si="9"/>
        <v>51.482053924094103</v>
      </c>
      <c r="AE29" s="144">
        <v>9809.5400000000009</v>
      </c>
      <c r="AF29" s="163">
        <v>5661.79</v>
      </c>
      <c r="AG29" s="182">
        <f t="shared" si="10"/>
        <v>57.717181437661701</v>
      </c>
      <c r="AH29" s="44">
        <v>6.8</v>
      </c>
      <c r="AI29" s="179">
        <v>112.63</v>
      </c>
      <c r="AJ29" s="45">
        <f t="shared" si="11"/>
        <v>16.563235294117646</v>
      </c>
      <c r="AL29" s="144">
        <v>28423.599999999999</v>
      </c>
      <c r="AM29" s="44">
        <v>14560.12</v>
      </c>
      <c r="AN29" s="45">
        <f t="shared" si="12"/>
        <v>51.225460532796696</v>
      </c>
      <c r="AO29" s="32">
        <v>72.8</v>
      </c>
      <c r="AP29" s="32">
        <v>1901.62</v>
      </c>
      <c r="AQ29" s="45">
        <f t="shared" si="0"/>
        <v>26.121153846153845</v>
      </c>
      <c r="AR29" s="32">
        <v>4</v>
      </c>
      <c r="AS29" s="44"/>
      <c r="AT29" s="45">
        <f t="shared" si="13"/>
        <v>0</v>
      </c>
      <c r="AU29" s="44">
        <v>49.688758026355003</v>
      </c>
      <c r="AV29" s="171">
        <f t="shared" si="14"/>
        <v>0.64698903680149744</v>
      </c>
      <c r="AX29" s="144">
        <v>22873.32</v>
      </c>
      <c r="AY29" s="44">
        <v>12177.86</v>
      </c>
      <c r="AZ29" s="45">
        <f t="shared" si="15"/>
        <v>53.2404565668648</v>
      </c>
      <c r="BB29" s="144">
        <v>7352.88</v>
      </c>
      <c r="BC29" s="32">
        <v>3999.27</v>
      </c>
      <c r="BD29" s="196">
        <f t="shared" si="16"/>
        <v>54.390524529164082</v>
      </c>
      <c r="BE29" s="32">
        <v>0.6</v>
      </c>
      <c r="BF29" s="32">
        <v>9</v>
      </c>
      <c r="BG29" s="208">
        <f t="shared" si="17"/>
        <v>15</v>
      </c>
      <c r="BH29" s="32">
        <v>5.4</v>
      </c>
      <c r="BI29" s="44">
        <v>15.13</v>
      </c>
      <c r="BJ29" s="45">
        <f t="shared" si="18"/>
        <v>2.8018518518518518</v>
      </c>
      <c r="BK29" s="44">
        <v>7.71</v>
      </c>
      <c r="BL29" s="203">
        <f t="shared" si="19"/>
        <v>1.2849999999999999</v>
      </c>
    </row>
    <row r="30" spans="1:64" ht="13.95" customHeight="1">
      <c r="A30" s="12">
        <v>25</v>
      </c>
      <c r="B30" s="144">
        <v>16199.64</v>
      </c>
      <c r="C30" s="163">
        <v>6470.5865686523603</v>
      </c>
      <c r="D30" s="164">
        <f t="shared" si="1"/>
        <v>39.94278001642234</v>
      </c>
      <c r="E30" s="144">
        <v>14</v>
      </c>
      <c r="F30" s="163">
        <v>148.220670257092</v>
      </c>
      <c r="G30" s="45">
        <f t="shared" si="2"/>
        <v>10.587190732649429</v>
      </c>
      <c r="H30" s="44"/>
      <c r="I30" s="44"/>
      <c r="J30" s="45" t="e">
        <f t="shared" si="3"/>
        <v>#DIV/0!</v>
      </c>
      <c r="L30" s="144">
        <v>43586.14</v>
      </c>
      <c r="M30" s="44">
        <v>44561.95</v>
      </c>
      <c r="N30" s="45">
        <f t="shared" si="4"/>
        <v>102.23880802475283</v>
      </c>
      <c r="O30" s="32">
        <v>120</v>
      </c>
      <c r="P30" s="44">
        <v>2635.55</v>
      </c>
      <c r="Q30" s="45">
        <f t="shared" si="5"/>
        <v>21.962916666666668</v>
      </c>
      <c r="R30" s="44">
        <v>170.51</v>
      </c>
      <c r="S30" s="171">
        <f t="shared" si="6"/>
        <v>1.4209166666666666</v>
      </c>
      <c r="U30" s="144">
        <v>51</v>
      </c>
      <c r="V30" s="44">
        <v>2511.6</v>
      </c>
      <c r="W30" s="171">
        <v>2511.6</v>
      </c>
      <c r="X30" s="144">
        <v>2850</v>
      </c>
      <c r="Y30" s="44"/>
      <c r="Z30" s="171">
        <f t="shared" si="21"/>
        <v>0</v>
      </c>
      <c r="AA30" s="144">
        <v>4658.3999999999996</v>
      </c>
      <c r="AB30" s="44">
        <v>2544.2399999999998</v>
      </c>
      <c r="AC30" s="171">
        <f t="shared" si="9"/>
        <v>54.616177228232864</v>
      </c>
      <c r="AE30" s="144">
        <v>10157.280000000001</v>
      </c>
      <c r="AF30" s="44">
        <v>5526.3</v>
      </c>
      <c r="AG30" s="182">
        <f t="shared" si="10"/>
        <v>54.407282264543269</v>
      </c>
      <c r="AH30" s="44">
        <v>5</v>
      </c>
      <c r="AI30" s="179">
        <v>75</v>
      </c>
      <c r="AJ30" s="45">
        <f t="shared" si="11"/>
        <v>15</v>
      </c>
      <c r="AL30" s="144">
        <v>29079.599999999999</v>
      </c>
      <c r="AM30" s="44">
        <v>14530.86</v>
      </c>
      <c r="AN30" s="45">
        <f t="shared" si="12"/>
        <v>49.969256798580453</v>
      </c>
      <c r="AO30" s="32">
        <v>72.8</v>
      </c>
      <c r="AP30" s="32">
        <v>1921.9472644948601</v>
      </c>
      <c r="AQ30" s="45">
        <f t="shared" si="0"/>
        <v>26.400374512292036</v>
      </c>
      <c r="AR30" s="32">
        <v>4</v>
      </c>
      <c r="AS30" s="44">
        <v>2</v>
      </c>
      <c r="AT30" s="45">
        <f t="shared" si="13"/>
        <v>0.5</v>
      </c>
      <c r="AU30" s="44">
        <v>25</v>
      </c>
      <c r="AV30" s="171">
        <f t="shared" si="14"/>
        <v>0.32552083333333337</v>
      </c>
      <c r="AX30" s="144">
        <v>22851.88</v>
      </c>
      <c r="AY30" s="44">
        <v>12434.6</v>
      </c>
      <c r="AZ30" s="45">
        <f t="shared" si="15"/>
        <v>54.413903801350259</v>
      </c>
      <c r="BB30" s="144">
        <v>6689.76</v>
      </c>
      <c r="BC30" s="32">
        <v>3636.2</v>
      </c>
      <c r="BD30" s="196">
        <f t="shared" si="16"/>
        <v>54.354715266317477</v>
      </c>
      <c r="BE30" s="32">
        <v>0.6</v>
      </c>
      <c r="BF30" s="32">
        <v>9</v>
      </c>
      <c r="BG30" s="208">
        <f t="shared" si="17"/>
        <v>15</v>
      </c>
      <c r="BH30" s="32">
        <v>5</v>
      </c>
      <c r="BI30" s="44">
        <v>12.63</v>
      </c>
      <c r="BJ30" s="45">
        <f t="shared" si="18"/>
        <v>2.5260000000000002</v>
      </c>
      <c r="BK30" s="44">
        <v>9.11</v>
      </c>
      <c r="BL30" s="203">
        <f t="shared" si="19"/>
        <v>1.6267857142857143</v>
      </c>
    </row>
    <row r="31" spans="1:64" ht="13.95" customHeight="1">
      <c r="A31" s="12">
        <v>26</v>
      </c>
      <c r="B31" s="144">
        <v>16199.64</v>
      </c>
      <c r="C31" s="163">
        <v>5716.5694933427603</v>
      </c>
      <c r="D31" s="164">
        <f t="shared" si="1"/>
        <v>35.288250191626233</v>
      </c>
      <c r="E31" s="144">
        <v>14</v>
      </c>
      <c r="F31" s="163">
        <v>146.80000000000001</v>
      </c>
      <c r="G31" s="45">
        <f t="shared" si="2"/>
        <v>10.485714285714286</v>
      </c>
      <c r="H31" s="44"/>
      <c r="I31" s="44"/>
      <c r="J31" s="45" t="e">
        <f t="shared" si="3"/>
        <v>#DIV/0!</v>
      </c>
      <c r="L31" s="144">
        <v>33290.28</v>
      </c>
      <c r="M31" s="44">
        <v>28124.95</v>
      </c>
      <c r="N31" s="45">
        <f t="shared" si="4"/>
        <v>84.483969494999741</v>
      </c>
      <c r="O31" s="32">
        <v>120</v>
      </c>
      <c r="P31" s="44">
        <v>2232.71</v>
      </c>
      <c r="Q31" s="45">
        <f t="shared" si="5"/>
        <v>18.605916666666666</v>
      </c>
      <c r="R31" s="44">
        <v>125</v>
      </c>
      <c r="S31" s="171">
        <f t="shared" si="6"/>
        <v>1.0416666666666667</v>
      </c>
      <c r="U31" s="144">
        <v>50</v>
      </c>
      <c r="V31" s="44">
        <v>90.27</v>
      </c>
      <c r="W31" s="171">
        <v>90.27</v>
      </c>
      <c r="X31" s="144">
        <v>2850</v>
      </c>
      <c r="Y31" s="44"/>
      <c r="Z31" s="171">
        <f t="shared" si="21"/>
        <v>0</v>
      </c>
      <c r="AA31" s="144">
        <v>4658.3999999999996</v>
      </c>
      <c r="AB31" s="44">
        <v>2163.0300000000002</v>
      </c>
      <c r="AC31" s="171">
        <f t="shared" si="9"/>
        <v>46.432895414734681</v>
      </c>
      <c r="AE31" s="144">
        <v>7945.36</v>
      </c>
      <c r="AF31" s="44">
        <v>5443.23</v>
      </c>
      <c r="AG31" s="182">
        <f t="shared" si="10"/>
        <v>68.508286597460653</v>
      </c>
      <c r="AH31" s="44">
        <v>5</v>
      </c>
      <c r="AI31" s="179">
        <v>82.98</v>
      </c>
      <c r="AJ31" s="45">
        <f t="shared" si="11"/>
        <v>16.596</v>
      </c>
      <c r="AL31" s="144">
        <v>29231.599999999999</v>
      </c>
      <c r="AM31" s="44">
        <v>13931.77</v>
      </c>
      <c r="AN31" s="45">
        <f t="shared" si="12"/>
        <v>47.659963874710932</v>
      </c>
      <c r="AO31" s="32">
        <v>72.8</v>
      </c>
      <c r="AP31" s="32">
        <v>2272.69</v>
      </c>
      <c r="AQ31" s="45">
        <f t="shared" si="0"/>
        <v>31.218269230769234</v>
      </c>
      <c r="AR31" s="32">
        <v>4</v>
      </c>
      <c r="AS31" s="44">
        <v>2.2799999999999998</v>
      </c>
      <c r="AT31" s="45">
        <f t="shared" si="13"/>
        <v>0.56999999999999995</v>
      </c>
      <c r="AU31" s="44">
        <v>15.8471772491169</v>
      </c>
      <c r="AV31" s="171">
        <f t="shared" si="14"/>
        <v>0.20634345376454297</v>
      </c>
      <c r="AX31" s="144">
        <v>17813.080000000002</v>
      </c>
      <c r="AY31" s="44">
        <v>10501.15</v>
      </c>
      <c r="AZ31" s="45">
        <f t="shared" si="15"/>
        <v>58.951905004637041</v>
      </c>
      <c r="BB31" s="144">
        <v>6534.48</v>
      </c>
      <c r="BC31" s="32">
        <v>3548.9</v>
      </c>
      <c r="BD31" s="196">
        <f t="shared" si="16"/>
        <v>54.310365935774541</v>
      </c>
      <c r="BE31" s="205">
        <v>0.6</v>
      </c>
      <c r="BF31" s="206">
        <v>9</v>
      </c>
      <c r="BG31" s="208">
        <f t="shared" si="17"/>
        <v>15</v>
      </c>
      <c r="BH31" s="32">
        <v>5.4</v>
      </c>
      <c r="BI31" s="44">
        <v>19.03</v>
      </c>
      <c r="BJ31" s="45">
        <f t="shared" si="18"/>
        <v>3.5240740740740741</v>
      </c>
      <c r="BK31" s="44">
        <v>7.71</v>
      </c>
      <c r="BL31" s="203">
        <f t="shared" si="19"/>
        <v>1.2849999999999999</v>
      </c>
    </row>
    <row r="32" spans="1:64" ht="13.95" customHeight="1">
      <c r="A32" s="12">
        <v>27</v>
      </c>
      <c r="B32" s="144">
        <v>12201.18</v>
      </c>
      <c r="C32" s="163">
        <v>6174.5095320907803</v>
      </c>
      <c r="D32" s="164">
        <f t="shared" si="1"/>
        <v>50.605839206460203</v>
      </c>
      <c r="E32" s="144">
        <v>5</v>
      </c>
      <c r="F32" s="163">
        <v>52.531845771657899</v>
      </c>
      <c r="G32" s="45">
        <f t="shared" si="2"/>
        <v>10.50636915433158</v>
      </c>
      <c r="H32" s="44"/>
      <c r="I32" s="44"/>
      <c r="J32" s="45" t="e">
        <f t="shared" si="3"/>
        <v>#DIV/0!</v>
      </c>
      <c r="L32" s="144">
        <v>25213.66</v>
      </c>
      <c r="M32" s="44">
        <v>19121.419999999998</v>
      </c>
      <c r="N32" s="45">
        <f t="shared" si="4"/>
        <v>75.837542030788057</v>
      </c>
      <c r="O32" s="32">
        <v>120</v>
      </c>
      <c r="P32" s="44">
        <v>2123.92</v>
      </c>
      <c r="Q32" s="45">
        <f t="shared" si="5"/>
        <v>17.699333333333335</v>
      </c>
      <c r="R32" s="44">
        <v>124.55</v>
      </c>
      <c r="S32" s="171">
        <f t="shared" si="6"/>
        <v>1.0379166666666666</v>
      </c>
      <c r="U32" s="144">
        <v>46</v>
      </c>
      <c r="V32" s="44">
        <v>875.69</v>
      </c>
      <c r="W32" s="171">
        <v>875.69</v>
      </c>
      <c r="X32" s="144">
        <v>2850</v>
      </c>
      <c r="Y32" s="44"/>
      <c r="Z32" s="171">
        <f t="shared" si="21"/>
        <v>0</v>
      </c>
      <c r="AA32" s="144">
        <v>4658.3999999999996</v>
      </c>
      <c r="AB32" s="44">
        <v>2239.12</v>
      </c>
      <c r="AC32" s="171">
        <f t="shared" si="9"/>
        <v>48.066288854542336</v>
      </c>
      <c r="AE32" s="144">
        <v>7557.98</v>
      </c>
      <c r="AF32" s="44">
        <v>4233.88</v>
      </c>
      <c r="AG32" s="182">
        <f t="shared" si="10"/>
        <v>56.018671655654032</v>
      </c>
      <c r="AH32" s="44">
        <v>4</v>
      </c>
      <c r="AI32" s="179">
        <v>66.709999999999994</v>
      </c>
      <c r="AJ32" s="45">
        <f t="shared" si="11"/>
        <v>16.677499999999998</v>
      </c>
      <c r="AL32" s="144">
        <v>18898.7</v>
      </c>
      <c r="AM32" s="44">
        <v>11437.4923449617</v>
      </c>
      <c r="AN32" s="45">
        <f t="shared" si="12"/>
        <v>60.519995264021865</v>
      </c>
      <c r="AO32" s="32">
        <v>65</v>
      </c>
      <c r="AP32" s="32">
        <v>1894.5431411090501</v>
      </c>
      <c r="AQ32" s="45">
        <f t="shared" si="0"/>
        <v>29.14681755552385</v>
      </c>
      <c r="AR32" s="32">
        <v>4</v>
      </c>
      <c r="AS32" s="44">
        <v>2.06322761705955</v>
      </c>
      <c r="AT32" s="45">
        <f t="shared" si="13"/>
        <v>0.51580690426488751</v>
      </c>
      <c r="AU32" s="44">
        <v>16.3206535947707</v>
      </c>
      <c r="AV32" s="171">
        <f t="shared" si="14"/>
        <v>0.23653121151841594</v>
      </c>
      <c r="AX32" s="144">
        <v>15970.12</v>
      </c>
      <c r="AY32" s="44">
        <v>9314.56</v>
      </c>
      <c r="AZ32" s="45">
        <f t="shared" si="15"/>
        <v>58.324921791445519</v>
      </c>
      <c r="BB32" s="144">
        <v>5214.6000000000004</v>
      </c>
      <c r="BC32" s="32">
        <v>2727.84</v>
      </c>
      <c r="BD32" s="196">
        <f t="shared" si="16"/>
        <v>52.311586698883907</v>
      </c>
      <c r="BE32" s="32">
        <v>0</v>
      </c>
      <c r="BF32" s="32">
        <v>0</v>
      </c>
      <c r="BG32" s="208" t="e">
        <f t="shared" si="17"/>
        <v>#DIV/0!</v>
      </c>
      <c r="BH32" s="32">
        <v>2</v>
      </c>
      <c r="BI32" s="44">
        <v>13.27</v>
      </c>
      <c r="BJ32" s="45">
        <f t="shared" si="18"/>
        <v>6.6349999999999998</v>
      </c>
      <c r="BK32" s="44">
        <v>7.65</v>
      </c>
      <c r="BL32" s="203">
        <f t="shared" si="19"/>
        <v>3.8250000000000002</v>
      </c>
    </row>
    <row r="33" spans="1:64" ht="13.95" customHeight="1">
      <c r="A33" s="12">
        <v>28</v>
      </c>
      <c r="B33" s="144">
        <v>12201.18</v>
      </c>
      <c r="C33" s="163">
        <v>6213.0620179158204</v>
      </c>
      <c r="D33" s="164">
        <f t="shared" si="1"/>
        <v>50.921812627269006</v>
      </c>
      <c r="E33" s="144">
        <v>5</v>
      </c>
      <c r="F33" s="163">
        <v>48.310651545242401</v>
      </c>
      <c r="G33" s="45">
        <f t="shared" si="2"/>
        <v>9.6621303090484805</v>
      </c>
      <c r="H33" s="44"/>
      <c r="I33" s="44"/>
      <c r="J33" s="45" t="e">
        <f t="shared" si="3"/>
        <v>#DIV/0!</v>
      </c>
      <c r="L33" s="144">
        <v>23505.58</v>
      </c>
      <c r="M33" s="44">
        <v>20577.5</v>
      </c>
      <c r="N33" s="45">
        <f t="shared" si="4"/>
        <v>87.543042971073248</v>
      </c>
      <c r="O33" s="32">
        <v>120</v>
      </c>
      <c r="P33" s="44">
        <v>2123.92</v>
      </c>
      <c r="Q33" s="45">
        <f t="shared" si="5"/>
        <v>17.699333333333335</v>
      </c>
      <c r="R33" s="44"/>
      <c r="S33" s="171">
        <f t="shared" si="6"/>
        <v>0</v>
      </c>
      <c r="U33" s="144">
        <v>48</v>
      </c>
      <c r="V33" s="44"/>
      <c r="W33" s="171">
        <f t="shared" si="20"/>
        <v>0</v>
      </c>
      <c r="X33" s="144">
        <v>2850</v>
      </c>
      <c r="Y33" s="44"/>
      <c r="Z33" s="171">
        <f t="shared" si="21"/>
        <v>0</v>
      </c>
      <c r="AA33" s="144">
        <v>4658.3999999999996</v>
      </c>
      <c r="AB33" s="44">
        <v>2394.6999999999998</v>
      </c>
      <c r="AC33" s="171">
        <f t="shared" si="9"/>
        <v>51.406062167267727</v>
      </c>
      <c r="AE33" s="144">
        <v>7480.34</v>
      </c>
      <c r="AF33" s="44">
        <v>4272.13</v>
      </c>
      <c r="AG33" s="182">
        <f t="shared" si="10"/>
        <v>57.111441458543332</v>
      </c>
      <c r="AH33" s="44">
        <v>4.4000000000000004</v>
      </c>
      <c r="AI33" s="179">
        <v>68.239999999999995</v>
      </c>
      <c r="AJ33" s="45">
        <f t="shared" si="11"/>
        <v>15.509090909090906</v>
      </c>
      <c r="AL33" s="144">
        <v>18608.7</v>
      </c>
      <c r="AM33" s="44">
        <v>11033.47</v>
      </c>
      <c r="AN33" s="45">
        <f t="shared" si="12"/>
        <v>59.291997828972463</v>
      </c>
      <c r="AO33" s="32">
        <v>74</v>
      </c>
      <c r="AP33" s="32">
        <v>1414.24</v>
      </c>
      <c r="AQ33" s="45">
        <f t="shared" si="0"/>
        <v>19.111351351351352</v>
      </c>
      <c r="AR33" s="32">
        <v>4</v>
      </c>
      <c r="AS33" s="44">
        <v>2.85</v>
      </c>
      <c r="AT33" s="45">
        <f t="shared" si="13"/>
        <v>0.71250000000000002</v>
      </c>
      <c r="AU33" s="44">
        <v>15.55</v>
      </c>
      <c r="AV33" s="171">
        <f t="shared" si="14"/>
        <v>0.19935897435897437</v>
      </c>
      <c r="AX33" s="144">
        <v>14633.52</v>
      </c>
      <c r="AY33" s="44">
        <v>9003.35</v>
      </c>
      <c r="AZ33" s="45">
        <f t="shared" si="15"/>
        <v>61.525524959134913</v>
      </c>
      <c r="BB33" s="144">
        <v>5758.08</v>
      </c>
      <c r="BC33" s="32">
        <v>3060.09</v>
      </c>
      <c r="BD33" s="196">
        <f t="shared" si="16"/>
        <v>53.144277259086373</v>
      </c>
      <c r="BE33" s="32"/>
      <c r="BF33" s="32"/>
      <c r="BG33" s="208" t="e">
        <f t="shared" si="17"/>
        <v>#DIV/0!</v>
      </c>
      <c r="BH33" s="32">
        <v>3</v>
      </c>
      <c r="BI33" s="44">
        <v>19.27</v>
      </c>
      <c r="BJ33" s="45">
        <f t="shared" si="18"/>
        <v>6.4233333333333329</v>
      </c>
      <c r="BK33" s="44">
        <v>7.65</v>
      </c>
      <c r="BL33" s="203">
        <f t="shared" si="19"/>
        <v>2.5500000000000003</v>
      </c>
    </row>
    <row r="34" spans="1:64" ht="13.95" customHeight="1">
      <c r="A34" s="12">
        <v>29</v>
      </c>
      <c r="B34" s="144">
        <v>18134.2</v>
      </c>
      <c r="C34" s="163">
        <v>9041.3345612798694</v>
      </c>
      <c r="D34" s="164">
        <f t="shared" si="1"/>
        <v>49.857917974213741</v>
      </c>
      <c r="E34" s="144">
        <v>16</v>
      </c>
      <c r="F34" s="163">
        <v>168.61519220512301</v>
      </c>
      <c r="G34" s="45">
        <f t="shared" si="2"/>
        <v>10.538449512820188</v>
      </c>
      <c r="H34" s="44"/>
      <c r="I34" s="44"/>
      <c r="J34" s="45" t="e">
        <f t="shared" si="3"/>
        <v>#DIV/0!</v>
      </c>
      <c r="L34" s="144">
        <v>48641.05</v>
      </c>
      <c r="M34" s="44">
        <v>38190.26</v>
      </c>
      <c r="N34" s="45">
        <f t="shared" si="4"/>
        <v>78.514464634295521</v>
      </c>
      <c r="O34" s="32">
        <v>120</v>
      </c>
      <c r="P34" s="44">
        <v>2831.95</v>
      </c>
      <c r="Q34" s="45">
        <f t="shared" si="5"/>
        <v>23.599583333333332</v>
      </c>
      <c r="R34" s="44"/>
      <c r="S34" s="171">
        <f t="shared" si="6"/>
        <v>0</v>
      </c>
      <c r="U34" s="144">
        <v>51</v>
      </c>
      <c r="V34" s="44"/>
      <c r="W34" s="171">
        <f t="shared" si="20"/>
        <v>0</v>
      </c>
      <c r="X34" s="144">
        <v>2850</v>
      </c>
      <c r="Y34" s="44"/>
      <c r="Z34" s="171">
        <f t="shared" si="21"/>
        <v>0</v>
      </c>
      <c r="AA34" s="144">
        <v>4658.3999999999996</v>
      </c>
      <c r="AB34" s="44">
        <v>2189.06</v>
      </c>
      <c r="AC34" s="171">
        <f t="shared" si="9"/>
        <v>46.991670959986266</v>
      </c>
      <c r="AE34" s="144">
        <v>10275.379999999999</v>
      </c>
      <c r="AF34" s="44">
        <v>6133.8</v>
      </c>
      <c r="AG34" s="182">
        <f t="shared" si="10"/>
        <v>59.694142698372232</v>
      </c>
      <c r="AH34" s="44">
        <v>7.6</v>
      </c>
      <c r="AI34" s="179">
        <v>132.41</v>
      </c>
      <c r="AJ34" s="45">
        <f t="shared" si="11"/>
        <v>17.422368421052632</v>
      </c>
      <c r="AL34" s="144">
        <v>28653.599999999999</v>
      </c>
      <c r="AM34" s="44">
        <v>11460.64</v>
      </c>
      <c r="AN34" s="45">
        <f t="shared" si="12"/>
        <v>39.997208029706563</v>
      </c>
      <c r="AO34" s="32">
        <v>74</v>
      </c>
      <c r="AP34" s="32">
        <v>1479.18</v>
      </c>
      <c r="AQ34" s="45">
        <f t="shared" si="0"/>
        <v>19.98891891891892</v>
      </c>
      <c r="AR34" s="32">
        <v>4</v>
      </c>
      <c r="AS34" s="44">
        <v>2.78</v>
      </c>
      <c r="AT34" s="45">
        <f t="shared" si="13"/>
        <v>0.69499999999999995</v>
      </c>
      <c r="AU34" s="44">
        <v>14.13</v>
      </c>
      <c r="AV34" s="171">
        <f t="shared" si="14"/>
        <v>0.18115384615384617</v>
      </c>
      <c r="AX34" s="144">
        <v>22690.240000000002</v>
      </c>
      <c r="AY34" s="44">
        <v>12878.59</v>
      </c>
      <c r="AZ34" s="45">
        <f t="shared" si="15"/>
        <v>56.758280212108815</v>
      </c>
      <c r="BB34" s="144">
        <v>6961.5</v>
      </c>
      <c r="BC34" s="32">
        <v>3716.35</v>
      </c>
      <c r="BD34" s="196">
        <f t="shared" si="16"/>
        <v>53.384328090210445</v>
      </c>
      <c r="BE34" s="32">
        <v>0.6</v>
      </c>
      <c r="BF34" s="32">
        <v>9</v>
      </c>
      <c r="BG34" s="208">
        <f t="shared" si="17"/>
        <v>15</v>
      </c>
      <c r="BH34" s="32">
        <v>5.4</v>
      </c>
      <c r="BI34" s="44">
        <v>7.97</v>
      </c>
      <c r="BJ34" s="45">
        <f t="shared" si="18"/>
        <v>1.4759259259259259</v>
      </c>
      <c r="BK34" s="44">
        <v>7.65</v>
      </c>
      <c r="BL34" s="203">
        <f t="shared" si="19"/>
        <v>1.2750000000000001</v>
      </c>
    </row>
    <row r="35" spans="1:64" ht="13.95" customHeight="1">
      <c r="A35" s="19">
        <v>30</v>
      </c>
      <c r="B35" s="144">
        <v>18494.400000000001</v>
      </c>
      <c r="C35" s="163">
        <v>7788.6481558867199</v>
      </c>
      <c r="D35" s="164">
        <f t="shared" si="1"/>
        <v>42.113548727651178</v>
      </c>
      <c r="E35" s="144">
        <v>16</v>
      </c>
      <c r="F35" s="163">
        <v>155.800662197668</v>
      </c>
      <c r="G35" s="45">
        <f t="shared" si="2"/>
        <v>9.7375413873542502</v>
      </c>
      <c r="H35" s="44"/>
      <c r="I35" s="44"/>
      <c r="J35" s="45" t="e">
        <f t="shared" si="3"/>
        <v>#DIV/0!</v>
      </c>
      <c r="L35" s="144">
        <v>53839.75</v>
      </c>
      <c r="M35" s="44">
        <v>40984.410000000003</v>
      </c>
      <c r="N35" s="45">
        <f t="shared" si="4"/>
        <v>76.122957480300343</v>
      </c>
      <c r="O35" s="32">
        <v>120</v>
      </c>
      <c r="P35" s="44">
        <v>1910.6</v>
      </c>
      <c r="Q35" s="45">
        <f t="shared" si="5"/>
        <v>15.921666666666665</v>
      </c>
      <c r="R35" s="44"/>
      <c r="S35" s="171">
        <f t="shared" si="6"/>
        <v>0</v>
      </c>
      <c r="U35" s="144">
        <v>56</v>
      </c>
      <c r="V35" s="44">
        <v>3952.66</v>
      </c>
      <c r="W35" s="171">
        <f t="shared" si="20"/>
        <v>70.583214285714277</v>
      </c>
      <c r="X35" s="144">
        <v>2850</v>
      </c>
      <c r="Y35" s="44">
        <v>5752.3</v>
      </c>
      <c r="Z35" s="171">
        <f t="shared" si="21"/>
        <v>2.0183508771929826</v>
      </c>
      <c r="AA35" s="144">
        <v>4658.3999999999996</v>
      </c>
      <c r="AB35" s="44">
        <v>2571.38</v>
      </c>
      <c r="AC35" s="171">
        <f t="shared" si="9"/>
        <v>55.198780697235108</v>
      </c>
      <c r="AE35" s="144">
        <v>10314.200000000001</v>
      </c>
      <c r="AF35" s="44">
        <v>5292.91</v>
      </c>
      <c r="AG35" s="182">
        <f t="shared" si="10"/>
        <v>51.316728393864764</v>
      </c>
      <c r="AH35" s="44">
        <v>5.6</v>
      </c>
      <c r="AI35" s="179">
        <v>97.07</v>
      </c>
      <c r="AJ35" s="45">
        <f t="shared" si="11"/>
        <v>17.333928571428572</v>
      </c>
      <c r="AL35" s="144">
        <v>28881.599999999999</v>
      </c>
      <c r="AM35" s="44">
        <v>12294.4</v>
      </c>
      <c r="AN35" s="45">
        <f t="shared" si="12"/>
        <v>42.568278765719356</v>
      </c>
      <c r="AO35" s="32">
        <v>74</v>
      </c>
      <c r="AP35" s="32">
        <v>1604.57</v>
      </c>
      <c r="AQ35" s="45">
        <f t="shared" si="0"/>
        <v>21.683378378378379</v>
      </c>
      <c r="AR35" s="32">
        <v>4</v>
      </c>
      <c r="AS35" s="44">
        <v>1.1200000000000001</v>
      </c>
      <c r="AT35" s="45">
        <f t="shared" si="13"/>
        <v>0.28000000000000003</v>
      </c>
      <c r="AU35" s="44">
        <v>10.119999999999999</v>
      </c>
      <c r="AV35" s="171">
        <f t="shared" si="14"/>
        <v>0.12974358974358974</v>
      </c>
      <c r="AX35" s="144"/>
      <c r="AY35" s="44"/>
      <c r="AZ35" s="45" t="e">
        <f t="shared" si="15"/>
        <v>#DIV/0!</v>
      </c>
      <c r="BB35" s="144">
        <v>7268.88</v>
      </c>
      <c r="BC35" s="32">
        <v>3775.52</v>
      </c>
      <c r="BD35" s="196">
        <f t="shared" si="16"/>
        <v>51.940876723786879</v>
      </c>
      <c r="BE35" s="32">
        <v>0.6</v>
      </c>
      <c r="BF35" s="32">
        <v>9</v>
      </c>
      <c r="BG35" s="208">
        <f t="shared" si="17"/>
        <v>15</v>
      </c>
      <c r="BH35" s="32">
        <v>5.4</v>
      </c>
      <c r="BI35" s="44">
        <v>23.12</v>
      </c>
      <c r="BJ35" s="45">
        <f t="shared" si="18"/>
        <v>4.2814814814814817</v>
      </c>
      <c r="BK35" s="44">
        <v>5.85</v>
      </c>
      <c r="BL35" s="203">
        <f t="shared" si="19"/>
        <v>0.97499999999999998</v>
      </c>
    </row>
    <row r="36" spans="1:64" ht="13.95" customHeight="1">
      <c r="A36" s="12">
        <v>31</v>
      </c>
      <c r="B36" s="144">
        <v>18494.400000000001</v>
      </c>
      <c r="C36" s="163">
        <v>10350.082399888301</v>
      </c>
      <c r="D36" s="164">
        <f t="shared" si="1"/>
        <v>55.963331602475883</v>
      </c>
      <c r="E36" s="144">
        <v>16</v>
      </c>
      <c r="F36" s="163">
        <v>163.732480985916</v>
      </c>
      <c r="G36" s="45">
        <f t="shared" si="2"/>
        <v>10.23328006161975</v>
      </c>
      <c r="H36" s="44"/>
      <c r="I36" s="44"/>
      <c r="J36" s="45" t="e">
        <f t="shared" si="3"/>
        <v>#DIV/0!</v>
      </c>
      <c r="L36" s="144">
        <v>53839.75</v>
      </c>
      <c r="M36" s="44">
        <v>45028.87</v>
      </c>
      <c r="N36" s="45">
        <f t="shared" si="4"/>
        <v>83.634990875700581</v>
      </c>
      <c r="O36" s="32">
        <v>120</v>
      </c>
      <c r="P36" s="44">
        <v>3064.59</v>
      </c>
      <c r="Q36" s="45">
        <f t="shared" si="5"/>
        <v>25.538250000000001</v>
      </c>
      <c r="R36" s="44"/>
      <c r="S36" s="171">
        <f t="shared" si="6"/>
        <v>0</v>
      </c>
      <c r="U36" s="144">
        <v>54</v>
      </c>
      <c r="V36" s="44"/>
      <c r="W36" s="171">
        <f t="shared" si="20"/>
        <v>0</v>
      </c>
      <c r="X36" s="144">
        <v>2850</v>
      </c>
      <c r="Y36" s="44"/>
      <c r="Z36" s="171">
        <f t="shared" si="21"/>
        <v>0</v>
      </c>
      <c r="AA36" s="144">
        <v>4658.3999999999996</v>
      </c>
      <c r="AB36" s="44">
        <v>2736.95</v>
      </c>
      <c r="AC36" s="171">
        <f t="shared" si="9"/>
        <v>58.753005323716302</v>
      </c>
      <c r="AE36" s="144">
        <v>9071.9599999999991</v>
      </c>
      <c r="AF36" s="44">
        <v>6270.19</v>
      </c>
      <c r="AG36" s="182">
        <f t="shared" si="10"/>
        <v>69.116155714972294</v>
      </c>
      <c r="AH36" s="44">
        <v>6.4</v>
      </c>
      <c r="AI36" s="179">
        <v>105.61</v>
      </c>
      <c r="AJ36" s="45">
        <f t="shared" si="11"/>
        <v>16.501562499999999</v>
      </c>
      <c r="AL36" s="184">
        <v>28461.599999999999</v>
      </c>
      <c r="AM36" s="185">
        <v>12456.382928110999</v>
      </c>
      <c r="AN36" s="45">
        <f t="shared" si="12"/>
        <v>43.765575119146497</v>
      </c>
      <c r="AO36" s="32">
        <v>74</v>
      </c>
      <c r="AP36" s="32">
        <v>1622.34</v>
      </c>
      <c r="AQ36" s="45">
        <f t="shared" si="0"/>
        <v>21.923513513513512</v>
      </c>
      <c r="AR36" s="32">
        <v>4</v>
      </c>
      <c r="AS36" s="44">
        <v>1.22</v>
      </c>
      <c r="AT36" s="45">
        <f t="shared" si="13"/>
        <v>0.30499999999999999</v>
      </c>
      <c r="AU36" s="44">
        <v>12.26</v>
      </c>
      <c r="AV36" s="171">
        <f t="shared" ref="AV36" si="22">+AU36/AO36</f>
        <v>0.16567567567567568</v>
      </c>
      <c r="AX36" s="144"/>
      <c r="AY36" s="44"/>
      <c r="AZ36" s="45" t="e">
        <f t="shared" si="15"/>
        <v>#DIV/0!</v>
      </c>
      <c r="BB36" s="144">
        <v>7039.14</v>
      </c>
      <c r="BC36" s="32">
        <v>3850.1994966572802</v>
      </c>
      <c r="BD36" s="196">
        <f t="shared" si="16"/>
        <v>54.697015497024928</v>
      </c>
      <c r="BE36" s="32">
        <v>0.6</v>
      </c>
      <c r="BF36" s="32">
        <v>9</v>
      </c>
      <c r="BG36" s="208">
        <f t="shared" si="17"/>
        <v>15</v>
      </c>
      <c r="BH36" s="32">
        <v>5.4</v>
      </c>
      <c r="BI36" s="44">
        <v>23.110327482056</v>
      </c>
      <c r="BJ36" s="45">
        <f t="shared" si="18"/>
        <v>4.2796902744548149</v>
      </c>
      <c r="BK36" s="44">
        <v>6.25</v>
      </c>
      <c r="BL36" s="203">
        <f t="shared" si="19"/>
        <v>1.0416666666666667</v>
      </c>
    </row>
    <row r="37" spans="1:64" ht="13.95" customHeight="1">
      <c r="B37" s="20">
        <f>SUM(B6:B36)</f>
        <v>496451.86000000016</v>
      </c>
      <c r="C37" s="21">
        <f>SUM(C6:C36)</f>
        <v>190887.00488276104</v>
      </c>
      <c r="D37" s="165">
        <f t="shared" si="1"/>
        <v>38.450254750331879</v>
      </c>
      <c r="E37" s="34">
        <f>SUM(E6:E36)</f>
        <v>385</v>
      </c>
      <c r="F37" s="97">
        <f>SUM(F6:F36)</f>
        <v>3799.6943244444346</v>
      </c>
      <c r="G37" s="57">
        <f t="shared" si="2"/>
        <v>9.8693359076478817</v>
      </c>
      <c r="H37" s="34">
        <f>SUM(H6:H36)</f>
        <v>0</v>
      </c>
      <c r="I37" s="56">
        <f>SUM(I6:I36)</f>
        <v>0</v>
      </c>
      <c r="J37" s="57" t="e">
        <f t="shared" si="3"/>
        <v>#DIV/0!</v>
      </c>
      <c r="L37" s="20">
        <f>SUM(L6:L36)</f>
        <v>1262155.3599999999</v>
      </c>
      <c r="M37" s="21">
        <f>SUM(M6:M36)</f>
        <v>922950.1</v>
      </c>
      <c r="N37" s="168">
        <f t="shared" si="4"/>
        <v>73.124920215844114</v>
      </c>
      <c r="O37" s="34">
        <f>SUM(O6:O36)</f>
        <v>3972</v>
      </c>
      <c r="P37" s="56">
        <f>SUM(P6:P36)</f>
        <v>92015.11</v>
      </c>
      <c r="Q37" s="57">
        <f t="shared" si="5"/>
        <v>23.165939073514604</v>
      </c>
      <c r="R37" s="56">
        <f>SUM(R6:R36)</f>
        <v>3706.0800000000008</v>
      </c>
      <c r="S37" s="35">
        <f t="shared" si="6"/>
        <v>0.93305135951661655</v>
      </c>
      <c r="U37" s="34">
        <f>SUM(U6:U36)</f>
        <v>1782</v>
      </c>
      <c r="V37" s="56">
        <f>SUM(V6:V36)</f>
        <v>37900.759999999995</v>
      </c>
      <c r="W37" s="35">
        <f t="shared" si="20"/>
        <v>21.268664421997752</v>
      </c>
      <c r="X37" s="34">
        <f>SUM(X6:X36)</f>
        <v>88350</v>
      </c>
      <c r="Y37" s="56">
        <f>SUM(Y6:Y36)</f>
        <v>31470.039999999997</v>
      </c>
      <c r="Z37" s="35">
        <f>+Y37/X37*100</f>
        <v>35.619739671760044</v>
      </c>
      <c r="AA37" s="34">
        <f>SUM(AA6:AA36)</f>
        <v>137422.79999999993</v>
      </c>
      <c r="AB37" s="56">
        <f>SUM(AB6:AB36)</f>
        <v>71805.539999999994</v>
      </c>
      <c r="AC37" s="35">
        <f t="shared" si="9"/>
        <v>52.251547778097986</v>
      </c>
      <c r="AE37" s="34">
        <f t="shared" ref="AE37:AF37" si="23">SUM(AE6:AE36)</f>
        <v>293039.64</v>
      </c>
      <c r="AF37" s="56">
        <f t="shared" si="23"/>
        <v>158889.1448834911</v>
      </c>
      <c r="AG37" s="186">
        <f t="shared" si="10"/>
        <v>54.22104152308237</v>
      </c>
      <c r="AH37" s="56">
        <f t="shared" ref="AH37:AI37" si="24">SUM(AH6:AH36)</f>
        <v>212.2</v>
      </c>
      <c r="AI37" s="56">
        <f t="shared" si="24"/>
        <v>3296.7131582786369</v>
      </c>
      <c r="AJ37" s="187">
        <f t="shared" si="11"/>
        <v>15.535877277467659</v>
      </c>
      <c r="AL37" s="188">
        <f>SUM(AL6:AL36)</f>
        <v>812436.07999999961</v>
      </c>
      <c r="AM37" s="188">
        <f>SUM(AM6:AM36)</f>
        <v>351807.83722530701</v>
      </c>
      <c r="AN37" s="189">
        <f>+AM37/AL37*100</f>
        <v>43.302832787203052</v>
      </c>
      <c r="AO37" s="34">
        <f>SUM(AO6:AO36)</f>
        <v>2237.1999999999998</v>
      </c>
      <c r="AP37" s="56">
        <f>SUM(AP6:AP36)</f>
        <v>44401.32040560391</v>
      </c>
      <c r="AQ37" s="189">
        <f t="shared" si="0"/>
        <v>19.84682657143032</v>
      </c>
      <c r="AR37" s="34">
        <f>SUM(AR6:AR36)</f>
        <v>124</v>
      </c>
      <c r="AS37" s="56">
        <f>SUM(AS6:AS36)</f>
        <v>2164.583227617059</v>
      </c>
      <c r="AT37" s="193">
        <f t="shared" si="13"/>
        <v>17.456316351750477</v>
      </c>
      <c r="AU37" s="56">
        <f>SUM(AU6:AU36)</f>
        <v>3680.0765326087699</v>
      </c>
      <c r="AV37" s="194">
        <f>+AU37/(AR37+AO37)</f>
        <v>1.558561973830582</v>
      </c>
      <c r="AX37" s="20">
        <f>SUM(AX6:AX36)</f>
        <v>572262.96</v>
      </c>
      <c r="AY37" s="21">
        <f>SUM(AY6:AY36)</f>
        <v>311914.96000000002</v>
      </c>
      <c r="AZ37" s="197">
        <f>+AY37/AX37*100</f>
        <v>54.505530115036635</v>
      </c>
      <c r="BB37" s="34">
        <f>SUM(BB6:BB36)</f>
        <v>210574.68000000005</v>
      </c>
      <c r="BC37" s="36">
        <f>SUM(BC6:BC36)</f>
        <v>112587.5594966573</v>
      </c>
      <c r="BD37" s="198">
        <f t="shared" si="16"/>
        <v>53.466807831149154</v>
      </c>
      <c r="BE37" s="36">
        <f>SUM(BE6:BE36)</f>
        <v>18.800000000000004</v>
      </c>
      <c r="BF37" s="56">
        <f>SUM(BF6:BF36)</f>
        <v>216</v>
      </c>
      <c r="BG37" s="214">
        <f t="shared" si="17"/>
        <v>11.489361702127656</v>
      </c>
      <c r="BH37" s="34">
        <f t="shared" ref="BH37:BI37" si="25">SUM(BH6:BH36)</f>
        <v>143.20000000000002</v>
      </c>
      <c r="BI37" s="56">
        <f t="shared" si="25"/>
        <v>683.08032748205596</v>
      </c>
      <c r="BJ37" s="187">
        <f t="shared" si="18"/>
        <v>4.7701140187294406</v>
      </c>
      <c r="BK37" s="56">
        <f>SUM(BK6:BK36)</f>
        <v>200.45000000000002</v>
      </c>
      <c r="BL37" s="213">
        <f t="shared" si="19"/>
        <v>1.2373456790123456</v>
      </c>
    </row>
  </sheetData>
  <mergeCells count="18">
    <mergeCell ref="A1:BL1"/>
    <mergeCell ref="A2:BL2"/>
    <mergeCell ref="A3:BL3"/>
    <mergeCell ref="B4:D4"/>
    <mergeCell ref="E4:J4"/>
    <mergeCell ref="L4:N4"/>
    <mergeCell ref="O4:S4"/>
    <mergeCell ref="U4:W4"/>
    <mergeCell ref="X4:Z4"/>
    <mergeCell ref="AA4:AC4"/>
    <mergeCell ref="AE4:AG4"/>
    <mergeCell ref="AH4:AJ4"/>
    <mergeCell ref="AL4:AN4"/>
    <mergeCell ref="AO4:AV4"/>
    <mergeCell ref="AX4:AZ4"/>
    <mergeCell ref="BB4:BD4"/>
    <mergeCell ref="BE4:BL4"/>
    <mergeCell ref="A4:A5"/>
  </mergeCells>
  <pageMargins left="0.2" right="0.2" top="0.25" bottom="0.25" header="0.3" footer="0.3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L40"/>
  <sheetViews>
    <sheetView workbookViewId="0">
      <pane xSplit="1" ySplit="5" topLeftCell="AO6" activePane="bottomRight" state="frozen"/>
      <selection pane="topRight"/>
      <selection pane="bottomLeft"/>
      <selection pane="bottomRight" activeCell="AY19" sqref="AY19"/>
    </sheetView>
  </sheetViews>
  <sheetFormatPr defaultColWidth="9" defaultRowHeight="14.4"/>
  <cols>
    <col min="1" max="1" width="8.5546875" style="2" customWidth="1"/>
    <col min="8" max="10" width="9" hidden="1" customWidth="1"/>
    <col min="11" max="11" width="0.88671875" customWidth="1"/>
    <col min="12" max="12" width="10.88671875" customWidth="1"/>
    <col min="13" max="13" width="9" customWidth="1"/>
    <col min="14" max="14" width="8" customWidth="1"/>
    <col min="15" max="15" width="5.109375" customWidth="1"/>
    <col min="16" max="16" width="9" customWidth="1"/>
    <col min="17" max="17" width="9.5546875" customWidth="1"/>
    <col min="18" max="18" width="5.109375" customWidth="1"/>
    <col min="19" max="19" width="7.33203125" customWidth="1"/>
    <col min="20" max="20" width="0.88671875" customWidth="1"/>
    <col min="21" max="23" width="9.6640625" customWidth="1"/>
    <col min="24" max="24" width="7.6640625" customWidth="1"/>
    <col min="25" max="25" width="10.88671875" customWidth="1"/>
    <col min="26" max="27" width="7.6640625" customWidth="1"/>
    <col min="28" max="28" width="10.88671875" customWidth="1"/>
    <col min="29" max="29" width="7.6640625" customWidth="1"/>
    <col min="30" max="30" width="0.88671875" customWidth="1"/>
    <col min="32" max="32" width="9" customWidth="1"/>
    <col min="37" max="37" width="0.88671875" customWidth="1"/>
    <col min="38" max="38" width="8.77734375" customWidth="1"/>
    <col min="39" max="39" width="7" customWidth="1"/>
    <col min="41" max="41" width="5.109375" customWidth="1"/>
    <col min="44" max="44" width="4.88671875" customWidth="1"/>
    <col min="45" max="45" width="5.109375" customWidth="1"/>
    <col min="47" max="47" width="5.109375" customWidth="1"/>
    <col min="49" max="49" width="0.88671875" customWidth="1"/>
    <col min="53" max="53" width="0.88671875" customWidth="1"/>
    <col min="65" max="65" width="2.77734375" customWidth="1"/>
  </cols>
  <sheetData>
    <row r="1" spans="1:64" ht="18" hidden="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</row>
    <row r="2" spans="1:64" ht="18">
      <c r="A2" s="993" t="s">
        <v>82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  <c r="AV2" s="993"/>
      <c r="AW2" s="993"/>
      <c r="AX2" s="993"/>
      <c r="AY2" s="993"/>
      <c r="AZ2" s="993"/>
      <c r="BA2" s="993"/>
      <c r="BB2" s="993"/>
      <c r="BC2" s="993"/>
      <c r="BD2" s="993"/>
      <c r="BE2" s="993"/>
      <c r="BF2" s="993"/>
      <c r="BG2" s="993"/>
      <c r="BH2" s="993"/>
      <c r="BI2" s="993"/>
      <c r="BJ2" s="993"/>
      <c r="BK2" s="993"/>
      <c r="BL2" s="993"/>
    </row>
    <row r="3" spans="1:64" ht="18">
      <c r="A3" s="993" t="s">
        <v>92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  <c r="AV3" s="993"/>
      <c r="AW3" s="993"/>
      <c r="AX3" s="993"/>
      <c r="AY3" s="993"/>
      <c r="AZ3" s="993"/>
      <c r="BA3" s="993"/>
      <c r="BB3" s="993"/>
      <c r="BC3" s="993"/>
      <c r="BD3" s="993"/>
      <c r="BE3" s="993"/>
      <c r="BF3" s="993"/>
      <c r="BG3" s="993"/>
      <c r="BH3" s="993"/>
      <c r="BI3" s="993"/>
      <c r="BJ3" s="993"/>
      <c r="BK3" s="993"/>
      <c r="BL3" s="993"/>
    </row>
    <row r="4" spans="1:64" s="1" customFormat="1" ht="15.6">
      <c r="A4" s="157" t="s">
        <v>3</v>
      </c>
      <c r="B4" s="1028" t="s">
        <v>75</v>
      </c>
      <c r="C4" s="1029"/>
      <c r="D4" s="1030"/>
      <c r="E4" s="1028" t="s">
        <v>76</v>
      </c>
      <c r="F4" s="1029"/>
      <c r="G4" s="1029"/>
      <c r="H4" s="23"/>
      <c r="I4" s="23"/>
      <c r="J4" s="23"/>
      <c r="L4" s="1028" t="s">
        <v>67</v>
      </c>
      <c r="M4" s="1029"/>
      <c r="N4" s="1030"/>
      <c r="O4" s="1028" t="s">
        <v>68</v>
      </c>
      <c r="P4" s="1029"/>
      <c r="Q4" s="1029"/>
      <c r="R4" s="1029"/>
      <c r="S4" s="1030"/>
      <c r="U4" s="994" t="s">
        <v>88</v>
      </c>
      <c r="V4" s="995"/>
      <c r="W4" s="996"/>
      <c r="X4" s="994" t="s">
        <v>84</v>
      </c>
      <c r="Y4" s="995"/>
      <c r="Z4" s="996"/>
      <c r="AA4" s="994" t="s">
        <v>77</v>
      </c>
      <c r="AB4" s="995"/>
      <c r="AC4" s="996"/>
      <c r="AE4" s="1033" t="s">
        <v>85</v>
      </c>
      <c r="AF4" s="1034"/>
      <c r="AG4" s="1036"/>
      <c r="AH4" s="1033" t="s">
        <v>86</v>
      </c>
      <c r="AI4" s="1034"/>
      <c r="AJ4" s="1035"/>
      <c r="AL4" s="1028" t="s">
        <v>65</v>
      </c>
      <c r="AM4" s="1029"/>
      <c r="AN4" s="1030"/>
      <c r="AO4" s="1028" t="s">
        <v>66</v>
      </c>
      <c r="AP4" s="1029"/>
      <c r="AQ4" s="1029"/>
      <c r="AR4" s="1029"/>
      <c r="AS4" s="1029"/>
      <c r="AT4" s="1029"/>
      <c r="AU4" s="1029"/>
      <c r="AV4" s="1029"/>
      <c r="AX4" s="1028" t="s">
        <v>69</v>
      </c>
      <c r="AY4" s="1029"/>
      <c r="AZ4" s="1030"/>
      <c r="BB4" s="994" t="s">
        <v>63</v>
      </c>
      <c r="BC4" s="995"/>
      <c r="BD4" s="996"/>
      <c r="BE4" s="994" t="s">
        <v>64</v>
      </c>
      <c r="BF4" s="995"/>
      <c r="BG4" s="995"/>
      <c r="BH4" s="995"/>
      <c r="BI4" s="995"/>
      <c r="BJ4" s="995"/>
      <c r="BK4" s="995"/>
      <c r="BL4" s="996"/>
    </row>
    <row r="5" spans="1:64" ht="41.4">
      <c r="A5" s="158"/>
      <c r="B5" s="159" t="s">
        <v>89</v>
      </c>
      <c r="C5" s="160" t="s">
        <v>22</v>
      </c>
      <c r="D5" s="161" t="s">
        <v>73</v>
      </c>
      <c r="E5" s="162" t="s">
        <v>57</v>
      </c>
      <c r="F5" s="37" t="s">
        <v>22</v>
      </c>
      <c r="G5" s="38" t="s">
        <v>58</v>
      </c>
      <c r="H5" s="162" t="s">
        <v>59</v>
      </c>
      <c r="I5" s="37" t="s">
        <v>22</v>
      </c>
      <c r="J5" s="38" t="s">
        <v>60</v>
      </c>
      <c r="L5" s="159" t="s">
        <v>89</v>
      </c>
      <c r="M5" s="160" t="s">
        <v>22</v>
      </c>
      <c r="N5" s="166" t="s">
        <v>58</v>
      </c>
      <c r="O5" s="162" t="s">
        <v>57</v>
      </c>
      <c r="P5" s="37" t="s">
        <v>22</v>
      </c>
      <c r="Q5" s="38" t="s">
        <v>58</v>
      </c>
      <c r="R5" s="169" t="s">
        <v>48</v>
      </c>
      <c r="S5" s="170" t="s">
        <v>47</v>
      </c>
      <c r="U5" s="159" t="s">
        <v>89</v>
      </c>
      <c r="V5" s="37" t="s">
        <v>22</v>
      </c>
      <c r="W5" s="170" t="s">
        <v>90</v>
      </c>
      <c r="X5" s="159" t="s">
        <v>89</v>
      </c>
      <c r="Y5" s="37" t="s">
        <v>22</v>
      </c>
      <c r="Z5" s="170" t="s">
        <v>23</v>
      </c>
      <c r="AA5" s="159" t="s">
        <v>89</v>
      </c>
      <c r="AB5" s="37" t="s">
        <v>22</v>
      </c>
      <c r="AC5" s="170" t="s">
        <v>23</v>
      </c>
      <c r="AE5" s="159" t="s">
        <v>89</v>
      </c>
      <c r="AF5" s="173" t="s">
        <v>22</v>
      </c>
      <c r="AG5" s="174" t="s">
        <v>46</v>
      </c>
      <c r="AH5" s="175" t="s">
        <v>91</v>
      </c>
      <c r="AI5" s="175" t="s">
        <v>45</v>
      </c>
      <c r="AJ5" s="174" t="s">
        <v>46</v>
      </c>
      <c r="AL5" s="175" t="s">
        <v>91</v>
      </c>
      <c r="AM5" s="176" t="s">
        <v>62</v>
      </c>
      <c r="AN5" s="177" t="s">
        <v>46</v>
      </c>
      <c r="AO5" s="190" t="s">
        <v>54</v>
      </c>
      <c r="AP5" s="191" t="s">
        <v>22</v>
      </c>
      <c r="AQ5" s="177" t="s">
        <v>46</v>
      </c>
      <c r="AR5" s="190" t="s">
        <v>56</v>
      </c>
      <c r="AS5" s="191" t="s">
        <v>22</v>
      </c>
      <c r="AT5" s="177" t="s">
        <v>46</v>
      </c>
      <c r="AU5" s="176" t="s">
        <v>48</v>
      </c>
      <c r="AV5" s="192" t="s">
        <v>47</v>
      </c>
      <c r="AX5" s="175" t="s">
        <v>91</v>
      </c>
      <c r="AY5" s="160" t="s">
        <v>22</v>
      </c>
      <c r="AZ5" s="166" t="s">
        <v>73</v>
      </c>
      <c r="BB5" s="175" t="s">
        <v>91</v>
      </c>
      <c r="BC5" s="169" t="s">
        <v>62</v>
      </c>
      <c r="BD5" s="195" t="s">
        <v>46</v>
      </c>
      <c r="BE5" s="199" t="s">
        <v>54</v>
      </c>
      <c r="BF5" s="37" t="s">
        <v>22</v>
      </c>
      <c r="BG5" s="200" t="s">
        <v>46</v>
      </c>
      <c r="BH5" s="162" t="s">
        <v>41</v>
      </c>
      <c r="BI5" s="169" t="s">
        <v>42</v>
      </c>
      <c r="BJ5" s="38" t="s">
        <v>23</v>
      </c>
      <c r="BK5" s="169" t="s">
        <v>25</v>
      </c>
      <c r="BL5" s="201" t="s">
        <v>43</v>
      </c>
    </row>
    <row r="6" spans="1:64" ht="16.5" customHeight="1">
      <c r="A6" s="12">
        <v>1</v>
      </c>
      <c r="B6" s="144">
        <v>18261.48</v>
      </c>
      <c r="C6" s="163">
        <v>6789.6813768659804</v>
      </c>
      <c r="D6" s="164">
        <f>+C6/B6*100</f>
        <v>37.180345606522472</v>
      </c>
      <c r="E6" s="144">
        <v>12</v>
      </c>
      <c r="F6" s="163">
        <v>133.456866630435</v>
      </c>
      <c r="G6" s="45">
        <f>+F6/E6</f>
        <v>11.121405552536251</v>
      </c>
      <c r="H6" s="44"/>
      <c r="I6" s="44"/>
      <c r="J6" s="45" t="e">
        <f>+I6/H6</f>
        <v>#DIV/0!</v>
      </c>
      <c r="L6" s="144">
        <v>59176.83</v>
      </c>
      <c r="M6" s="44">
        <v>25979.846457903201</v>
      </c>
      <c r="N6" s="45">
        <f>+M6/L6*100</f>
        <v>43.902058386539458</v>
      </c>
      <c r="O6" s="32">
        <v>140</v>
      </c>
      <c r="P6" s="44">
        <v>2965.01</v>
      </c>
      <c r="Q6" s="45">
        <f>+P6/O6</f>
        <v>21.178642857142858</v>
      </c>
      <c r="R6" s="44">
        <v>108.75</v>
      </c>
      <c r="S6" s="171">
        <f>+R6/O6</f>
        <v>0.7767857142857143</v>
      </c>
      <c r="U6" s="144">
        <v>56</v>
      </c>
      <c r="V6" s="44"/>
      <c r="W6" s="171">
        <f>+V6/U6</f>
        <v>0</v>
      </c>
      <c r="X6" s="144">
        <v>2850</v>
      </c>
      <c r="Y6" s="44"/>
      <c r="Z6" s="171">
        <f t="shared" ref="Z6:Z28" si="0">+Y6/X6*100</f>
        <v>0</v>
      </c>
      <c r="AA6" s="144">
        <v>4658.3999999999996</v>
      </c>
      <c r="AB6" s="163">
        <v>2019.1908451161401</v>
      </c>
      <c r="AC6" s="171">
        <f>+AB6/AA6*100</f>
        <v>43.34515810398721</v>
      </c>
      <c r="AE6" s="144">
        <v>9304.8799999999992</v>
      </c>
      <c r="AF6" s="163">
        <v>5564.62</v>
      </c>
      <c r="AG6" s="178">
        <f>+AF6/AE6*100</f>
        <v>59.803243029464113</v>
      </c>
      <c r="AH6" s="163">
        <v>6.8</v>
      </c>
      <c r="AI6" s="179">
        <v>106.83</v>
      </c>
      <c r="AJ6" s="45">
        <f>+AI6/AH6</f>
        <v>15.710294117647059</v>
      </c>
      <c r="AL6" s="180">
        <v>29003.599999999999</v>
      </c>
      <c r="AM6" s="53">
        <v>11354.48</v>
      </c>
      <c r="AN6" s="45">
        <f>AM6/AL6*100</f>
        <v>39.148519494131762</v>
      </c>
      <c r="AO6" s="32">
        <v>74</v>
      </c>
      <c r="AP6" s="44">
        <v>2240.0100000000002</v>
      </c>
      <c r="AQ6" s="45">
        <f t="shared" ref="AQ6:AQ37" si="1">+AP6/AO6</f>
        <v>30.270405405405409</v>
      </c>
      <c r="AR6" s="32">
        <v>4</v>
      </c>
      <c r="AS6" s="44">
        <v>74.849999999999994</v>
      </c>
      <c r="AT6" s="45">
        <f>+AS6/AR6</f>
        <v>18.712499999999999</v>
      </c>
      <c r="AU6" s="44">
        <v>69.440347052278298</v>
      </c>
      <c r="AV6" s="171">
        <f>+AU6/(+AR6+AO6)</f>
        <v>0.89026085964459356</v>
      </c>
      <c r="AX6" s="144">
        <v>21628.57</v>
      </c>
      <c r="AY6" s="44">
        <v>11909.263238387701</v>
      </c>
      <c r="AZ6" s="45">
        <f>AY6/AX6*100</f>
        <v>55.06264740751562</v>
      </c>
      <c r="BB6" s="144">
        <v>7388.52</v>
      </c>
      <c r="BC6" s="32">
        <v>3941.2495347803101</v>
      </c>
      <c r="BD6" s="196">
        <f>+BC6/BB6*100</f>
        <v>53.342882401080459</v>
      </c>
      <c r="BE6" s="32">
        <v>9</v>
      </c>
      <c r="BF6" s="44">
        <v>15</v>
      </c>
      <c r="BG6" s="202">
        <f>+BF6/BE6</f>
        <v>1.6666666666666667</v>
      </c>
      <c r="BH6" s="32">
        <v>5.4</v>
      </c>
      <c r="BI6" s="44">
        <v>18.989999999999998</v>
      </c>
      <c r="BJ6" s="45">
        <f>+BI6/BH6</f>
        <v>3.5166666666666662</v>
      </c>
      <c r="BK6" s="44">
        <v>7.65</v>
      </c>
      <c r="BL6" s="203">
        <f>+BK6/(BH6+BE6)</f>
        <v>0.53125</v>
      </c>
    </row>
    <row r="7" spans="1:64" ht="13.95" customHeight="1">
      <c r="A7" s="12">
        <v>2</v>
      </c>
      <c r="B7" s="144">
        <v>17950.919999999998</v>
      </c>
      <c r="C7" s="163">
        <v>4650.3432949394401</v>
      </c>
      <c r="D7" s="164">
        <f t="shared" ref="D7:D37" si="2">+C7/B7*100</f>
        <v>25.905877219326033</v>
      </c>
      <c r="E7" s="144">
        <v>12</v>
      </c>
      <c r="F7" s="163">
        <v>134.02050179267201</v>
      </c>
      <c r="G7" s="45">
        <f t="shared" ref="G7:G37" si="3">+F7/E7</f>
        <v>11.168375149389334</v>
      </c>
      <c r="H7" s="44"/>
      <c r="I7" s="44"/>
      <c r="J7" s="45" t="e">
        <f t="shared" ref="J7:J37" si="4">+I7/H7</f>
        <v>#DIV/0!</v>
      </c>
      <c r="L7" s="144">
        <v>54159.59</v>
      </c>
      <c r="M7" s="167">
        <v>26502.8938703719</v>
      </c>
      <c r="N7" s="45">
        <f t="shared" ref="N7:N37" si="5">+M7/L7*100</f>
        <v>48.934812598049398</v>
      </c>
      <c r="O7" s="32">
        <v>140</v>
      </c>
      <c r="P7" s="44">
        <v>3049.65</v>
      </c>
      <c r="Q7" s="45">
        <f t="shared" ref="Q7:Q37" si="6">+P7/O7</f>
        <v>21.783214285714287</v>
      </c>
      <c r="R7" s="44">
        <v>13.67</v>
      </c>
      <c r="S7" s="171">
        <f t="shared" ref="S7:S37" si="7">+R7/O7</f>
        <v>9.7642857142857142E-2</v>
      </c>
      <c r="U7" s="144">
        <v>53</v>
      </c>
      <c r="V7" s="44"/>
      <c r="W7" s="171">
        <f t="shared" ref="W7:W11" si="8">+V7/U7</f>
        <v>0</v>
      </c>
      <c r="X7" s="144">
        <v>2850</v>
      </c>
      <c r="Y7" s="44"/>
      <c r="Z7" s="171">
        <f t="shared" si="0"/>
        <v>0</v>
      </c>
      <c r="AA7" s="144">
        <v>4658.3999999999996</v>
      </c>
      <c r="AB7" s="163">
        <v>2047.5074115922</v>
      </c>
      <c r="AC7" s="171">
        <f t="shared" ref="AC7:AC37" si="9">+AB7/AA7*100</f>
        <v>43.953018452520183</v>
      </c>
      <c r="AE7" s="144">
        <v>8217.92</v>
      </c>
      <c r="AF7" s="163">
        <v>4598</v>
      </c>
      <c r="AG7" s="178">
        <f t="shared" ref="AG7:AG37" si="10">+AF7/AE7*100</f>
        <v>55.950897550718423</v>
      </c>
      <c r="AH7" s="163">
        <v>6</v>
      </c>
      <c r="AI7" s="179">
        <v>113.6</v>
      </c>
      <c r="AJ7" s="45">
        <f t="shared" ref="AJ7:AJ37" si="11">+AI7/AH7</f>
        <v>18.933333333333334</v>
      </c>
      <c r="AL7" s="181">
        <v>29101.599999999999</v>
      </c>
      <c r="AM7" s="44">
        <v>12119.62</v>
      </c>
      <c r="AN7" s="45">
        <f t="shared" ref="AN7:AN36" si="12">AM7/AL7*100</f>
        <v>41.645888885834459</v>
      </c>
      <c r="AO7" s="32">
        <v>78</v>
      </c>
      <c r="AP7" s="44">
        <v>1709.59</v>
      </c>
      <c r="AQ7" s="45">
        <f t="shared" si="1"/>
        <v>21.917820512820512</v>
      </c>
      <c r="AR7" s="32">
        <v>4</v>
      </c>
      <c r="AS7" s="44">
        <v>72.0752824631723</v>
      </c>
      <c r="AT7" s="45">
        <f t="shared" ref="AT7:AT37" si="13">+AS7/AR7</f>
        <v>18.018820615793075</v>
      </c>
      <c r="AU7" s="44">
        <v>19.704981771429001</v>
      </c>
      <c r="AV7" s="171">
        <f t="shared" ref="AV7:AV35" si="14">+AU7/(+AR7+AO7)</f>
        <v>0.24030465574913415</v>
      </c>
      <c r="AX7" s="144">
        <v>18875.53</v>
      </c>
      <c r="AY7" s="44">
        <v>9760.4197939958594</v>
      </c>
      <c r="AZ7" s="45">
        <f t="shared" ref="AZ7:AZ36" si="15">AY7/AX7*100</f>
        <v>51.709381373640163</v>
      </c>
      <c r="BB7" s="144">
        <v>7123.14</v>
      </c>
      <c r="BC7" s="32">
        <v>3957.79750246708</v>
      </c>
      <c r="BD7" s="196">
        <f t="shared" ref="BD7:BD37" si="16">+BC7/BB7*100</f>
        <v>55.562539869595149</v>
      </c>
      <c r="BE7" s="32">
        <v>15</v>
      </c>
      <c r="BF7" s="44">
        <v>9.375</v>
      </c>
      <c r="BG7" s="202">
        <f t="shared" ref="BG7:BG37" si="17">+BF7/BE7</f>
        <v>0.625</v>
      </c>
      <c r="BH7" s="32">
        <v>5.4</v>
      </c>
      <c r="BI7" s="44">
        <v>25.77</v>
      </c>
      <c r="BJ7" s="45">
        <f t="shared" ref="BJ7:BJ37" si="18">+BI7/BH7</f>
        <v>4.7722222222222221</v>
      </c>
      <c r="BK7" s="44">
        <v>7.65</v>
      </c>
      <c r="BL7" s="203">
        <f t="shared" ref="BL7:BL37" si="19">+BK7/(BH7+BE7)</f>
        <v>0.37500000000000006</v>
      </c>
    </row>
    <row r="8" spans="1:64" ht="13.95" customHeight="1">
      <c r="A8" s="12">
        <v>3</v>
      </c>
      <c r="B8" s="144">
        <v>13797.18</v>
      </c>
      <c r="C8" s="163">
        <v>4971.3292082549597</v>
      </c>
      <c r="D8" s="164">
        <f t="shared" si="2"/>
        <v>36.031487653672414</v>
      </c>
      <c r="E8" s="144">
        <v>2</v>
      </c>
      <c r="F8" s="163">
        <v>23.2852377575555</v>
      </c>
      <c r="G8" s="45">
        <f t="shared" si="3"/>
        <v>11.64261887877775</v>
      </c>
      <c r="H8" s="44"/>
      <c r="I8" s="44"/>
      <c r="J8" s="45" t="e">
        <f t="shared" si="4"/>
        <v>#DIV/0!</v>
      </c>
      <c r="L8" s="144">
        <v>50791.73</v>
      </c>
      <c r="M8" s="44">
        <v>21742.070683837101</v>
      </c>
      <c r="N8" s="45">
        <f t="shared" si="5"/>
        <v>42.80632040656441</v>
      </c>
      <c r="O8" s="32">
        <v>140</v>
      </c>
      <c r="P8" s="44">
        <v>3253.9</v>
      </c>
      <c r="Q8" s="45">
        <f t="shared" si="6"/>
        <v>23.242142857142859</v>
      </c>
      <c r="R8" s="44">
        <v>101.25</v>
      </c>
      <c r="S8" s="171">
        <f t="shared" si="7"/>
        <v>0.7232142857142857</v>
      </c>
      <c r="U8" s="144">
        <v>51</v>
      </c>
      <c r="V8" s="44"/>
      <c r="W8" s="171">
        <f t="shared" si="8"/>
        <v>0</v>
      </c>
      <c r="X8" s="144">
        <v>2850</v>
      </c>
      <c r="Y8" s="44"/>
      <c r="Z8" s="171">
        <f t="shared" si="0"/>
        <v>0</v>
      </c>
      <c r="AA8" s="144">
        <v>4658.3999999999996</v>
      </c>
      <c r="AB8" s="163">
        <v>2196.0647761377199</v>
      </c>
      <c r="AC8" s="171">
        <f t="shared" si="9"/>
        <v>47.142039673229434</v>
      </c>
      <c r="AE8" s="144">
        <v>7441.52</v>
      </c>
      <c r="AF8" s="163">
        <v>3877.03</v>
      </c>
      <c r="AG8" s="178">
        <f t="shared" si="10"/>
        <v>52.099974198819595</v>
      </c>
      <c r="AH8" s="163">
        <v>4</v>
      </c>
      <c r="AI8" s="179">
        <v>68.84</v>
      </c>
      <c r="AJ8" s="45">
        <f t="shared" si="11"/>
        <v>17.21</v>
      </c>
      <c r="AL8" s="181">
        <v>17950.3</v>
      </c>
      <c r="AM8" s="163">
        <v>10853.9357195871</v>
      </c>
      <c r="AN8" s="45">
        <f t="shared" si="12"/>
        <v>60.466597881857687</v>
      </c>
      <c r="AO8" s="32">
        <v>69</v>
      </c>
      <c r="AP8" s="44">
        <v>1447.01</v>
      </c>
      <c r="AQ8" s="45">
        <f t="shared" si="1"/>
        <v>20.971159420289855</v>
      </c>
      <c r="AR8" s="32">
        <v>4</v>
      </c>
      <c r="AS8" s="44">
        <v>65.050273384780397</v>
      </c>
      <c r="AT8" s="45">
        <f t="shared" si="13"/>
        <v>16.262568346195099</v>
      </c>
      <c r="AU8" s="44">
        <v>17.400104083005601</v>
      </c>
      <c r="AV8" s="171">
        <f t="shared" si="14"/>
        <v>0.23835759017815891</v>
      </c>
      <c r="AX8" s="144">
        <v>15654.08</v>
      </c>
      <c r="AY8" s="44">
        <v>9403.5721971184794</v>
      </c>
      <c r="AZ8" s="45">
        <f t="shared" si="15"/>
        <v>60.071062605521874</v>
      </c>
      <c r="BB8" s="144">
        <v>5292.24</v>
      </c>
      <c r="BC8" s="32">
        <v>2960.7930622508202</v>
      </c>
      <c r="BD8" s="196">
        <f t="shared" si="16"/>
        <v>55.945933333537788</v>
      </c>
      <c r="BE8" s="32"/>
      <c r="BF8" s="44"/>
      <c r="BG8" s="202" t="e">
        <f t="shared" si="17"/>
        <v>#DIV/0!</v>
      </c>
      <c r="BH8" s="32">
        <v>3</v>
      </c>
      <c r="BI8" s="44">
        <v>16.13</v>
      </c>
      <c r="BJ8" s="45">
        <f t="shared" si="18"/>
        <v>5.376666666666666</v>
      </c>
      <c r="BK8" s="204">
        <v>4.4000000000000004</v>
      </c>
      <c r="BL8" s="203">
        <f t="shared" si="19"/>
        <v>1.4666666666666668</v>
      </c>
    </row>
    <row r="9" spans="1:64" ht="13.95" customHeight="1">
      <c r="A9" s="12">
        <v>4</v>
      </c>
      <c r="B9" s="144">
        <v>13797.18</v>
      </c>
      <c r="C9" s="163">
        <v>5016.3384727480297</v>
      </c>
      <c r="D9" s="164">
        <f t="shared" si="2"/>
        <v>36.357708406703615</v>
      </c>
      <c r="E9" s="144">
        <v>2</v>
      </c>
      <c r="F9" s="163">
        <v>22.148491838370301</v>
      </c>
      <c r="G9" s="45">
        <f t="shared" si="3"/>
        <v>11.074245919185151</v>
      </c>
      <c r="H9" s="44"/>
      <c r="I9" s="44"/>
      <c r="J9" s="45" t="e">
        <f t="shared" si="4"/>
        <v>#DIV/0!</v>
      </c>
      <c r="L9" s="144">
        <v>50581.73</v>
      </c>
      <c r="M9" s="44">
        <v>16361.5861587123</v>
      </c>
      <c r="N9" s="45">
        <f t="shared" si="5"/>
        <v>32.346829890381962</v>
      </c>
      <c r="O9" s="32">
        <v>140</v>
      </c>
      <c r="P9" s="44">
        <v>3089.82</v>
      </c>
      <c r="Q9" s="45">
        <f t="shared" si="6"/>
        <v>22.070142857142859</v>
      </c>
      <c r="R9" s="44">
        <v>72.5</v>
      </c>
      <c r="S9" s="171">
        <f t="shared" si="7"/>
        <v>0.5178571428571429</v>
      </c>
      <c r="U9" s="144">
        <v>52</v>
      </c>
      <c r="V9" s="163">
        <v>3621.2238978792302</v>
      </c>
      <c r="W9" s="171">
        <f t="shared" si="8"/>
        <v>69.638921113062125</v>
      </c>
      <c r="X9" s="144">
        <v>2850</v>
      </c>
      <c r="Y9" s="44">
        <v>7147.69</v>
      </c>
      <c r="Z9" s="171">
        <f t="shared" si="0"/>
        <v>250.79614035087715</v>
      </c>
      <c r="AA9" s="144">
        <v>4658.3999999999996</v>
      </c>
      <c r="AB9" s="163">
        <v>1897.3923432086201</v>
      </c>
      <c r="AC9" s="171">
        <f t="shared" si="9"/>
        <v>40.730558629757432</v>
      </c>
      <c r="AE9" s="144">
        <v>7247.42</v>
      </c>
      <c r="AF9" s="163">
        <v>4396.6499999999996</v>
      </c>
      <c r="AG9" s="178">
        <f t="shared" si="10"/>
        <v>60.665036661322233</v>
      </c>
      <c r="AH9" s="163">
        <v>4.5999999999999996</v>
      </c>
      <c r="AI9" s="179">
        <v>68.92</v>
      </c>
      <c r="AJ9" s="45">
        <f t="shared" si="11"/>
        <v>14.982608695652175</v>
      </c>
      <c r="AL9" s="181">
        <v>17950.3</v>
      </c>
      <c r="AM9" s="44">
        <v>10608.849922524299</v>
      </c>
      <c r="AN9" s="45">
        <f t="shared" si="12"/>
        <v>59.101240216176329</v>
      </c>
      <c r="AO9" s="32">
        <v>76.400000000000006</v>
      </c>
      <c r="AP9" s="44">
        <v>1482.35</v>
      </c>
      <c r="AQ9" s="45">
        <f t="shared" si="1"/>
        <v>19.40248691099476</v>
      </c>
      <c r="AR9" s="32">
        <v>4</v>
      </c>
      <c r="AS9" s="44">
        <v>65.264231688607396</v>
      </c>
      <c r="AT9" s="45">
        <f t="shared" si="13"/>
        <v>16.316057922151849</v>
      </c>
      <c r="AU9" s="44">
        <v>34.552455000051701</v>
      </c>
      <c r="AV9" s="171">
        <f t="shared" si="14"/>
        <v>0.42975690298571767</v>
      </c>
      <c r="AX9" s="144">
        <v>14926.04</v>
      </c>
      <c r="AY9" s="44">
        <v>9050.4791683646708</v>
      </c>
      <c r="AZ9" s="45">
        <f t="shared" si="15"/>
        <v>60.635501233848167</v>
      </c>
      <c r="BB9" s="144">
        <v>6411.66</v>
      </c>
      <c r="BC9" s="32">
        <v>3476.87334793025</v>
      </c>
      <c r="BD9" s="196">
        <f t="shared" si="16"/>
        <v>54.227350607022984</v>
      </c>
      <c r="BE9" s="205">
        <v>0.6</v>
      </c>
      <c r="BF9" s="206">
        <v>9</v>
      </c>
      <c r="BG9" s="202">
        <f t="shared" si="17"/>
        <v>15</v>
      </c>
      <c r="BH9" s="32">
        <v>5.4</v>
      </c>
      <c r="BI9" s="163">
        <v>20.63</v>
      </c>
      <c r="BJ9" s="45">
        <f t="shared" si="18"/>
        <v>3.82037037037037</v>
      </c>
      <c r="BK9" s="44">
        <v>7.65</v>
      </c>
      <c r="BL9" s="203">
        <f t="shared" si="19"/>
        <v>1.2750000000000001</v>
      </c>
    </row>
    <row r="10" spans="1:64" ht="13.95" customHeight="1">
      <c r="A10" s="12">
        <v>5</v>
      </c>
      <c r="B10" s="144">
        <v>17795.64</v>
      </c>
      <c r="C10" s="163">
        <v>4802.0467278334099</v>
      </c>
      <c r="D10" s="164">
        <f t="shared" si="2"/>
        <v>26.984400267893765</v>
      </c>
      <c r="E10" s="144">
        <v>12</v>
      </c>
      <c r="F10" s="163">
        <v>127.66491130854899</v>
      </c>
      <c r="G10" s="45">
        <f t="shared" si="3"/>
        <v>10.63874260904575</v>
      </c>
      <c r="H10" s="44"/>
      <c r="I10" s="52"/>
      <c r="J10" s="45" t="e">
        <f t="shared" si="4"/>
        <v>#DIV/0!</v>
      </c>
      <c r="L10" s="144">
        <v>50783.73</v>
      </c>
      <c r="M10" s="44">
        <v>18972.929659078902</v>
      </c>
      <c r="N10" s="45">
        <f t="shared" si="5"/>
        <v>37.360252307341149</v>
      </c>
      <c r="O10" s="32">
        <v>140</v>
      </c>
      <c r="P10" s="44">
        <v>2938.71</v>
      </c>
      <c r="Q10" s="45">
        <f t="shared" si="6"/>
        <v>20.990785714285714</v>
      </c>
      <c r="R10" s="44">
        <v>101.25</v>
      </c>
      <c r="S10" s="171">
        <f t="shared" si="7"/>
        <v>0.7232142857142857</v>
      </c>
      <c r="U10" s="144">
        <v>51</v>
      </c>
      <c r="V10" s="163"/>
      <c r="W10" s="171">
        <f t="shared" si="8"/>
        <v>0</v>
      </c>
      <c r="X10" s="144">
        <v>2850</v>
      </c>
      <c r="Y10" s="44"/>
      <c r="Z10" s="171">
        <f t="shared" si="0"/>
        <v>0</v>
      </c>
      <c r="AA10" s="144">
        <v>4658.3999999999996</v>
      </c>
      <c r="AB10" s="163">
        <v>2094.19790050949</v>
      </c>
      <c r="AC10" s="171">
        <f t="shared" si="9"/>
        <v>44.955304407296289</v>
      </c>
      <c r="AE10" s="144">
        <v>9203.66</v>
      </c>
      <c r="AF10" s="163">
        <v>5360.39</v>
      </c>
      <c r="AG10" s="182">
        <f t="shared" si="10"/>
        <v>58.241938533148776</v>
      </c>
      <c r="AH10" s="163">
        <v>5.4</v>
      </c>
      <c r="AI10" s="179">
        <v>81.13</v>
      </c>
      <c r="AJ10" s="45">
        <f t="shared" si="11"/>
        <v>15.024074074074072</v>
      </c>
      <c r="AL10" s="181">
        <v>28695.599999999999</v>
      </c>
      <c r="AM10" s="44">
        <v>12684.5979474868</v>
      </c>
      <c r="AN10" s="45">
        <f t="shared" si="12"/>
        <v>44.203982309088502</v>
      </c>
      <c r="AO10" s="32">
        <v>74</v>
      </c>
      <c r="AP10" s="44">
        <v>1480.37</v>
      </c>
      <c r="AQ10" s="45">
        <f t="shared" si="1"/>
        <v>20.004999999999999</v>
      </c>
      <c r="AR10" s="32">
        <v>4</v>
      </c>
      <c r="AS10" s="44">
        <v>54.163383297644501</v>
      </c>
      <c r="AT10" s="45">
        <f t="shared" si="13"/>
        <v>13.540845824411125</v>
      </c>
      <c r="AU10" s="44">
        <v>22.1387015781923</v>
      </c>
      <c r="AV10" s="171">
        <f t="shared" si="14"/>
        <v>0.28382950741272178</v>
      </c>
      <c r="AX10" s="144">
        <v>18863.53</v>
      </c>
      <c r="AY10" s="44">
        <v>9323.7391493961404</v>
      </c>
      <c r="AZ10" s="45">
        <f t="shared" si="15"/>
        <v>49.427329611139278</v>
      </c>
      <c r="BB10" s="144">
        <v>8061.18</v>
      </c>
      <c r="BC10" s="32">
        <v>4758.9992707430702</v>
      </c>
      <c r="BD10" s="196">
        <f t="shared" si="16"/>
        <v>59.036012975061588</v>
      </c>
      <c r="BE10" s="205">
        <v>1.6</v>
      </c>
      <c r="BF10" s="206">
        <v>9</v>
      </c>
      <c r="BG10" s="202">
        <f t="shared" si="17"/>
        <v>5.625</v>
      </c>
      <c r="BH10" s="32">
        <v>5.4</v>
      </c>
      <c r="BI10" s="44">
        <v>21.72</v>
      </c>
      <c r="BJ10" s="45">
        <f t="shared" si="18"/>
        <v>4.0222222222222221</v>
      </c>
      <c r="BK10" s="44">
        <v>7.65</v>
      </c>
      <c r="BL10" s="203">
        <f t="shared" si="19"/>
        <v>1.092857142857143</v>
      </c>
    </row>
    <row r="11" spans="1:64" ht="13.95" customHeight="1">
      <c r="A11" s="12">
        <v>6</v>
      </c>
      <c r="B11" s="144">
        <v>18106.2</v>
      </c>
      <c r="C11" s="163">
        <v>5114.9474181298501</v>
      </c>
      <c r="D11" s="164">
        <f t="shared" si="2"/>
        <v>28.249701307451868</v>
      </c>
      <c r="E11" s="144">
        <v>12.4</v>
      </c>
      <c r="F11" s="163">
        <v>114.164506112624</v>
      </c>
      <c r="G11" s="45">
        <f t="shared" si="3"/>
        <v>9.2068150090825807</v>
      </c>
      <c r="H11" s="44"/>
      <c r="I11" s="53"/>
      <c r="J11" s="45" t="e">
        <f t="shared" si="4"/>
        <v>#DIV/0!</v>
      </c>
      <c r="L11" s="144">
        <v>63918.64</v>
      </c>
      <c r="M11" s="44">
        <v>28002.908942525799</v>
      </c>
      <c r="N11" s="45">
        <f t="shared" si="5"/>
        <v>43.810238989011339</v>
      </c>
      <c r="O11" s="32">
        <v>140</v>
      </c>
      <c r="P11" s="44">
        <v>3012.23</v>
      </c>
      <c r="Q11" s="45">
        <f t="shared" si="6"/>
        <v>21.515928571428571</v>
      </c>
      <c r="R11" s="44">
        <v>123.25</v>
      </c>
      <c r="S11" s="171">
        <f t="shared" si="7"/>
        <v>0.88035714285714284</v>
      </c>
      <c r="U11" s="144">
        <v>58</v>
      </c>
      <c r="V11" s="163">
        <v>72.510431314779098</v>
      </c>
      <c r="W11" s="171">
        <f t="shared" si="8"/>
        <v>1.250179850254812</v>
      </c>
      <c r="X11" s="144">
        <v>2850</v>
      </c>
      <c r="Y11" s="44"/>
      <c r="Z11" s="171">
        <f t="shared" si="0"/>
        <v>0</v>
      </c>
      <c r="AA11" s="144">
        <v>4658.3999999999996</v>
      </c>
      <c r="AB11" s="163">
        <v>2086.6626170831701</v>
      </c>
      <c r="AC11" s="171">
        <f t="shared" si="9"/>
        <v>44.793547507366696</v>
      </c>
      <c r="AE11" s="144">
        <v>10911.74</v>
      </c>
      <c r="AF11" s="163">
        <v>5822.42</v>
      </c>
      <c r="AG11" s="182">
        <f t="shared" si="10"/>
        <v>53.359225934635546</v>
      </c>
      <c r="AH11" s="163">
        <v>6.6</v>
      </c>
      <c r="AI11" s="179">
        <v>115.32</v>
      </c>
      <c r="AJ11" s="45">
        <f t="shared" si="11"/>
        <v>17.472727272727273</v>
      </c>
      <c r="AL11" s="181">
        <v>28847.599999999999</v>
      </c>
      <c r="AM11" s="44">
        <v>13051.801683653101</v>
      </c>
      <c r="AN11" s="45">
        <f t="shared" si="12"/>
        <v>45.24397760525347</v>
      </c>
      <c r="AO11" s="32">
        <v>74</v>
      </c>
      <c r="AP11" s="44">
        <v>1451.64</v>
      </c>
      <c r="AQ11" s="45">
        <f t="shared" si="1"/>
        <v>19.616756756756757</v>
      </c>
      <c r="AR11" s="32">
        <v>4</v>
      </c>
      <c r="AS11" s="44">
        <v>35.470645733932301</v>
      </c>
      <c r="AT11" s="45">
        <f t="shared" si="13"/>
        <v>8.8676614334830752</v>
      </c>
      <c r="AU11" s="44">
        <v>46.320238560659803</v>
      </c>
      <c r="AV11" s="171">
        <f t="shared" si="14"/>
        <v>0.59384921231615129</v>
      </c>
      <c r="AX11" s="144">
        <v>21507.29</v>
      </c>
      <c r="AY11" s="44">
        <v>11905.6054778037</v>
      </c>
      <c r="AZ11" s="45">
        <f t="shared" si="15"/>
        <v>55.356139605704392</v>
      </c>
      <c r="BB11" s="144">
        <v>8255.2800000000007</v>
      </c>
      <c r="BC11" s="32">
        <v>4647.4261981189102</v>
      </c>
      <c r="BD11" s="196">
        <f t="shared" si="16"/>
        <v>56.296409063277196</v>
      </c>
      <c r="BE11" s="205">
        <v>1.6</v>
      </c>
      <c r="BF11" s="206">
        <v>15</v>
      </c>
      <c r="BG11" s="202">
        <f t="shared" si="17"/>
        <v>9.375</v>
      </c>
      <c r="BH11" s="32">
        <v>5.4</v>
      </c>
      <c r="BI11" s="44">
        <v>29.22</v>
      </c>
      <c r="BJ11" s="45">
        <f t="shared" si="18"/>
        <v>5.4111111111111105</v>
      </c>
      <c r="BK11" s="44">
        <v>9</v>
      </c>
      <c r="BL11" s="203">
        <f t="shared" si="19"/>
        <v>1.2857142857142858</v>
      </c>
    </row>
    <row r="12" spans="1:64" ht="13.95" customHeight="1">
      <c r="A12" s="12">
        <v>7</v>
      </c>
      <c r="B12" s="144">
        <v>18416.759999999998</v>
      </c>
      <c r="C12" s="163">
        <v>7114.4182043634801</v>
      </c>
      <c r="D12" s="164">
        <f t="shared" si="2"/>
        <v>38.630129318965338</v>
      </c>
      <c r="E12" s="144">
        <v>12</v>
      </c>
      <c r="F12" s="163">
        <v>130.90640871513099</v>
      </c>
      <c r="G12" s="45">
        <f t="shared" si="3"/>
        <v>10.908867392927583</v>
      </c>
      <c r="H12" s="44"/>
      <c r="I12" s="44"/>
      <c r="J12" s="45" t="e">
        <f t="shared" si="4"/>
        <v>#DIV/0!</v>
      </c>
      <c r="L12" s="144">
        <v>58559.69</v>
      </c>
      <c r="M12" s="44">
        <v>29646.321793346699</v>
      </c>
      <c r="N12" s="45">
        <f t="shared" si="5"/>
        <v>50.625817509188821</v>
      </c>
      <c r="O12" s="32">
        <v>140</v>
      </c>
      <c r="P12" s="44">
        <v>3315.82</v>
      </c>
      <c r="Q12" s="45">
        <f t="shared" si="6"/>
        <v>23.684428571428572</v>
      </c>
      <c r="R12" s="44">
        <v>57.25</v>
      </c>
      <c r="S12" s="171">
        <f t="shared" si="7"/>
        <v>0.40892857142857142</v>
      </c>
      <c r="U12" s="144">
        <v>56</v>
      </c>
      <c r="V12" s="163">
        <v>3045.20891434644</v>
      </c>
      <c r="W12" s="171">
        <f t="shared" ref="W12:W35" si="20">+V12/U12</f>
        <v>54.378730613329289</v>
      </c>
      <c r="X12" s="144">
        <v>2850</v>
      </c>
      <c r="Y12" s="44"/>
      <c r="Z12" s="171">
        <f t="shared" si="0"/>
        <v>0</v>
      </c>
      <c r="AA12" s="144">
        <v>4658.3999999999996</v>
      </c>
      <c r="AB12" s="163">
        <v>2129.0551352965599</v>
      </c>
      <c r="AC12" s="171">
        <f t="shared" si="9"/>
        <v>45.703570652940066</v>
      </c>
      <c r="AE12" s="144">
        <v>9553.0400000000009</v>
      </c>
      <c r="AF12" s="163">
        <v>5669.34</v>
      </c>
      <c r="AG12" s="182">
        <f t="shared" si="10"/>
        <v>59.345925485499897</v>
      </c>
      <c r="AH12" s="44">
        <v>9.6</v>
      </c>
      <c r="AI12" s="179">
        <v>160.56</v>
      </c>
      <c r="AJ12" s="45">
        <f t="shared" si="11"/>
        <v>16.725000000000001</v>
      </c>
      <c r="AL12" s="181">
        <v>28423.599999999999</v>
      </c>
      <c r="AM12" s="163">
        <v>11677.430245875599</v>
      </c>
      <c r="AN12" s="45">
        <f t="shared" si="12"/>
        <v>41.083572263455721</v>
      </c>
      <c r="AO12" s="32">
        <v>75.599999999999994</v>
      </c>
      <c r="AP12" s="44">
        <v>1735.77</v>
      </c>
      <c r="AQ12" s="45">
        <f t="shared" si="1"/>
        <v>22.959920634920636</v>
      </c>
      <c r="AR12" s="32">
        <v>4</v>
      </c>
      <c r="AS12" s="44">
        <v>38.741403847600303</v>
      </c>
      <c r="AT12" s="45">
        <f t="shared" si="13"/>
        <v>9.6853509619000757</v>
      </c>
      <c r="AU12" s="44">
        <v>35.790995642288699</v>
      </c>
      <c r="AV12" s="171">
        <f t="shared" si="14"/>
        <v>0.44963562364684301</v>
      </c>
      <c r="AX12" s="144">
        <v>23495.16</v>
      </c>
      <c r="AY12" s="44">
        <v>12929.8598781407</v>
      </c>
      <c r="AZ12" s="45">
        <f t="shared" si="15"/>
        <v>55.03201458573043</v>
      </c>
      <c r="BB12" s="144">
        <v>8054.82</v>
      </c>
      <c r="BC12" s="32">
        <v>4568.12601660568</v>
      </c>
      <c r="BD12" s="196">
        <f t="shared" si="16"/>
        <v>56.71294971961732</v>
      </c>
      <c r="BE12" s="205">
        <v>1.6</v>
      </c>
      <c r="BF12" s="206">
        <v>15</v>
      </c>
      <c r="BG12" s="202">
        <f t="shared" si="17"/>
        <v>9.375</v>
      </c>
      <c r="BH12" s="32">
        <v>5.4</v>
      </c>
      <c r="BI12" s="44">
        <v>23.82</v>
      </c>
      <c r="BJ12" s="45">
        <f t="shared" si="18"/>
        <v>4.4111111111111105</v>
      </c>
      <c r="BK12" s="44">
        <v>9.0500000000000007</v>
      </c>
      <c r="BL12" s="203">
        <f t="shared" si="19"/>
        <v>1.2928571428571429</v>
      </c>
    </row>
    <row r="13" spans="1:64" ht="13.95" customHeight="1">
      <c r="A13" s="12">
        <v>8</v>
      </c>
      <c r="B13" s="144">
        <v>18804.96</v>
      </c>
      <c r="C13" s="163">
        <v>5146.5498659209597</v>
      </c>
      <c r="D13" s="164">
        <f t="shared" si="2"/>
        <v>27.368044738839963</v>
      </c>
      <c r="E13" s="144">
        <v>12</v>
      </c>
      <c r="F13" s="163">
        <v>138.66815463431601</v>
      </c>
      <c r="G13" s="45">
        <f t="shared" si="3"/>
        <v>11.555679552859667</v>
      </c>
      <c r="H13" s="44"/>
      <c r="I13" s="44"/>
      <c r="J13" s="45" t="e">
        <f t="shared" si="4"/>
        <v>#DIV/0!</v>
      </c>
      <c r="L13" s="144">
        <v>59430.29</v>
      </c>
      <c r="M13" s="44">
        <v>33706.932948133901</v>
      </c>
      <c r="N13" s="45">
        <f t="shared" si="5"/>
        <v>56.716756637286977</v>
      </c>
      <c r="O13" s="32">
        <v>140</v>
      </c>
      <c r="P13" s="44">
        <v>3079.85</v>
      </c>
      <c r="Q13" s="45">
        <f t="shared" si="6"/>
        <v>21.998928571428571</v>
      </c>
      <c r="R13" s="44">
        <v>84.25</v>
      </c>
      <c r="S13" s="171">
        <f t="shared" si="7"/>
        <v>0.60178571428571426</v>
      </c>
      <c r="U13" s="144">
        <v>54</v>
      </c>
      <c r="V13" s="163">
        <v>49.994140111742297</v>
      </c>
      <c r="W13" s="171">
        <f t="shared" si="20"/>
        <v>0.92581740947670921</v>
      </c>
      <c r="X13" s="144">
        <v>2850</v>
      </c>
      <c r="Y13" s="44"/>
      <c r="Z13" s="171">
        <f t="shared" si="0"/>
        <v>0</v>
      </c>
      <c r="AA13" s="144">
        <v>4658.3999999999996</v>
      </c>
      <c r="AB13" s="163">
        <v>2258.4610668007999</v>
      </c>
      <c r="AC13" s="171">
        <f t="shared" si="9"/>
        <v>48.481475759934746</v>
      </c>
      <c r="AE13" s="144">
        <v>11222.3</v>
      </c>
      <c r="AF13" s="163">
        <v>5759.89</v>
      </c>
      <c r="AG13" s="182">
        <f t="shared" si="10"/>
        <v>51.325396754675964</v>
      </c>
      <c r="AH13" s="44">
        <v>8</v>
      </c>
      <c r="AI13" s="179">
        <v>138.22999999999999</v>
      </c>
      <c r="AJ13" s="45">
        <f t="shared" si="11"/>
        <v>17.278749999999999</v>
      </c>
      <c r="AL13" s="181">
        <v>28965.599999999999</v>
      </c>
      <c r="AM13" s="44">
        <v>10979.650429801401</v>
      </c>
      <c r="AN13" s="45">
        <f t="shared" si="12"/>
        <v>37.905827705282825</v>
      </c>
      <c r="AO13" s="32">
        <v>75.599999999999994</v>
      </c>
      <c r="AP13" s="44">
        <v>1416.68</v>
      </c>
      <c r="AQ13" s="45">
        <f t="shared" si="1"/>
        <v>18.739153439153441</v>
      </c>
      <c r="AR13" s="32">
        <v>4</v>
      </c>
      <c r="AS13" s="44">
        <v>32.212442039334398</v>
      </c>
      <c r="AT13" s="45">
        <f t="shared" si="13"/>
        <v>8.0531105098335996</v>
      </c>
      <c r="AU13" s="44">
        <v>34.704665982846699</v>
      </c>
      <c r="AV13" s="171">
        <f t="shared" si="14"/>
        <v>0.43598826611616459</v>
      </c>
      <c r="AX13" s="144">
        <v>22447.69</v>
      </c>
      <c r="AY13" s="44">
        <v>12237.635573117501</v>
      </c>
      <c r="AZ13" s="45">
        <f t="shared" si="15"/>
        <v>54.516235626549999</v>
      </c>
      <c r="BB13" s="144">
        <v>7974</v>
      </c>
      <c r="BC13" s="32">
        <v>4665.2053758956899</v>
      </c>
      <c r="BD13" s="196">
        <f t="shared" si="16"/>
        <v>58.505209128363298</v>
      </c>
      <c r="BE13" s="205">
        <v>1.6</v>
      </c>
      <c r="BF13" s="206">
        <v>15</v>
      </c>
      <c r="BG13" s="202">
        <f t="shared" si="17"/>
        <v>9.375</v>
      </c>
      <c r="BH13" s="32">
        <v>5.4</v>
      </c>
      <c r="BI13" s="44">
        <v>17.97</v>
      </c>
      <c r="BJ13" s="45">
        <f t="shared" si="18"/>
        <v>3.3277777777777775</v>
      </c>
      <c r="BK13" s="44">
        <v>7.6</v>
      </c>
      <c r="BL13" s="203">
        <f t="shared" si="19"/>
        <v>1.0857142857142856</v>
      </c>
    </row>
    <row r="14" spans="1:64" ht="13.95" customHeight="1">
      <c r="A14" s="12">
        <v>9</v>
      </c>
      <c r="B14" s="144">
        <v>18183.84</v>
      </c>
      <c r="C14" s="163">
        <v>4821.76470509096</v>
      </c>
      <c r="D14" s="164">
        <f t="shared" si="2"/>
        <v>26.516757214598019</v>
      </c>
      <c r="E14" s="144">
        <v>12</v>
      </c>
      <c r="F14" s="163">
        <v>120.48238417477</v>
      </c>
      <c r="G14" s="45">
        <f t="shared" si="3"/>
        <v>10.040198681230834</v>
      </c>
      <c r="H14" s="44"/>
      <c r="I14" s="44"/>
      <c r="J14" s="45" t="e">
        <f t="shared" si="4"/>
        <v>#DIV/0!</v>
      </c>
      <c r="L14" s="144">
        <v>55566.29</v>
      </c>
      <c r="M14" s="44">
        <v>32297.028678908999</v>
      </c>
      <c r="N14" s="45">
        <f t="shared" si="5"/>
        <v>58.123421014627752</v>
      </c>
      <c r="O14" s="32">
        <v>140</v>
      </c>
      <c r="P14" s="44">
        <v>2818.87</v>
      </c>
      <c r="Q14" s="45">
        <f t="shared" si="6"/>
        <v>20.134785714285712</v>
      </c>
      <c r="R14" s="44">
        <v>87.25</v>
      </c>
      <c r="S14" s="171">
        <f t="shared" si="7"/>
        <v>0.62321428571428572</v>
      </c>
      <c r="U14" s="144">
        <v>54</v>
      </c>
      <c r="V14" s="163">
        <v>1181.79989417921</v>
      </c>
      <c r="W14" s="171">
        <f t="shared" si="20"/>
        <v>21.885183225540928</v>
      </c>
      <c r="X14" s="144">
        <v>2850</v>
      </c>
      <c r="Y14" s="44"/>
      <c r="Z14" s="171">
        <f t="shared" si="0"/>
        <v>0</v>
      </c>
      <c r="AA14" s="144">
        <v>4658.3999999999996</v>
      </c>
      <c r="AB14" s="163">
        <v>2256.3623979591898</v>
      </c>
      <c r="AC14" s="171">
        <f t="shared" si="9"/>
        <v>48.436424479632279</v>
      </c>
      <c r="AE14" s="144">
        <v>8970.74</v>
      </c>
      <c r="AF14" s="163">
        <v>4649.59</v>
      </c>
      <c r="AG14" s="182">
        <f t="shared" si="10"/>
        <v>51.830618209868973</v>
      </c>
      <c r="AH14" s="44">
        <v>4.8</v>
      </c>
      <c r="AI14" s="179">
        <v>79.61</v>
      </c>
      <c r="AJ14" s="45">
        <f t="shared" si="11"/>
        <v>16.585416666666667</v>
      </c>
      <c r="AL14" s="183">
        <v>28945.599999999999</v>
      </c>
      <c r="AM14" s="44">
        <v>12423.6938705637</v>
      </c>
      <c r="AN14" s="45">
        <f t="shared" si="12"/>
        <v>42.920837262187348</v>
      </c>
      <c r="AO14" s="32">
        <v>75</v>
      </c>
      <c r="AP14" s="44">
        <v>1240.6600000000001</v>
      </c>
      <c r="AQ14" s="45">
        <f t="shared" si="1"/>
        <v>16.542133333333336</v>
      </c>
      <c r="AR14" s="32">
        <v>4</v>
      </c>
      <c r="AS14" s="44">
        <v>40.428909475397099</v>
      </c>
      <c r="AT14" s="45">
        <f t="shared" si="13"/>
        <v>10.107227368849275</v>
      </c>
      <c r="AU14" s="44">
        <v>36.304352019048103</v>
      </c>
      <c r="AV14" s="171">
        <f t="shared" si="14"/>
        <v>0.45954875973478609</v>
      </c>
      <c r="AX14" s="144">
        <v>19434.09</v>
      </c>
      <c r="AY14" s="167">
        <v>10772.023365177</v>
      </c>
      <c r="AZ14" s="45">
        <f t="shared" si="15"/>
        <v>55.428493771393462</v>
      </c>
      <c r="BB14" s="144">
        <v>6761.04</v>
      </c>
      <c r="BC14" s="32">
        <v>3613.2970416418202</v>
      </c>
      <c r="BD14" s="196">
        <f t="shared" si="16"/>
        <v>53.442917681922019</v>
      </c>
      <c r="BE14" s="205">
        <v>1.6</v>
      </c>
      <c r="BF14" s="206">
        <v>15</v>
      </c>
      <c r="BG14" s="202">
        <f t="shared" si="17"/>
        <v>9.375</v>
      </c>
      <c r="BH14" s="32">
        <v>5.4</v>
      </c>
      <c r="BI14" s="44">
        <v>21.52</v>
      </c>
      <c r="BJ14" s="45">
        <f t="shared" si="18"/>
        <v>3.9851851851851849</v>
      </c>
      <c r="BK14" s="44">
        <v>7.6</v>
      </c>
      <c r="BL14" s="203">
        <f t="shared" si="19"/>
        <v>1.0857142857142856</v>
      </c>
    </row>
    <row r="15" spans="1:64" ht="13.95" customHeight="1">
      <c r="A15" s="12">
        <v>10</v>
      </c>
      <c r="B15" s="144">
        <v>13797.18</v>
      </c>
      <c r="C15" s="163">
        <v>4607.4899027879601</v>
      </c>
      <c r="D15" s="164">
        <f t="shared" si="2"/>
        <v>33.394432070814176</v>
      </c>
      <c r="E15" s="144">
        <v>2</v>
      </c>
      <c r="F15" s="163">
        <v>19.0149572649573</v>
      </c>
      <c r="G15" s="45">
        <f t="shared" si="3"/>
        <v>9.5074786324786498</v>
      </c>
      <c r="H15" s="44"/>
      <c r="I15" s="44"/>
      <c r="J15" s="45" t="e">
        <f t="shared" si="4"/>
        <v>#DIV/0!</v>
      </c>
      <c r="L15" s="144">
        <v>29184.68</v>
      </c>
      <c r="M15" s="44">
        <v>14525.331236121699</v>
      </c>
      <c r="N15" s="45">
        <f t="shared" si="5"/>
        <v>49.770397469225976</v>
      </c>
      <c r="O15" s="32">
        <v>140</v>
      </c>
      <c r="P15" s="44">
        <v>2828.83</v>
      </c>
      <c r="Q15" s="45">
        <f t="shared" si="6"/>
        <v>20.205928571428572</v>
      </c>
      <c r="R15" s="44">
        <v>99.12</v>
      </c>
      <c r="S15" s="171">
        <f t="shared" si="7"/>
        <v>0.70800000000000007</v>
      </c>
      <c r="U15" s="144">
        <v>51</v>
      </c>
      <c r="V15" s="163"/>
      <c r="W15" s="171">
        <f t="shared" si="20"/>
        <v>0</v>
      </c>
      <c r="X15" s="144">
        <v>2850</v>
      </c>
      <c r="Y15" s="44"/>
      <c r="Z15" s="171">
        <f t="shared" si="0"/>
        <v>0</v>
      </c>
      <c r="AA15" s="144">
        <v>4658.3999999999996</v>
      </c>
      <c r="AB15" s="163">
        <v>2303.8162961015601</v>
      </c>
      <c r="AC15" s="171">
        <f t="shared" si="9"/>
        <v>49.455098233332478</v>
      </c>
      <c r="AE15" s="144">
        <v>8582.5400000000009</v>
      </c>
      <c r="AF15" s="163">
        <v>4135.46</v>
      </c>
      <c r="AG15" s="182">
        <f t="shared" si="10"/>
        <v>48.18457006900055</v>
      </c>
      <c r="AH15" s="44">
        <v>5</v>
      </c>
      <c r="AI15" s="179">
        <v>81.64</v>
      </c>
      <c r="AJ15" s="45">
        <f t="shared" si="11"/>
        <v>16.327999999999999</v>
      </c>
      <c r="AL15" s="183">
        <v>17752.3</v>
      </c>
      <c r="AM15" s="44">
        <v>11161.416702685799</v>
      </c>
      <c r="AN15" s="45">
        <f t="shared" si="12"/>
        <v>62.873073926678792</v>
      </c>
      <c r="AO15" s="32">
        <v>67</v>
      </c>
      <c r="AP15" s="44">
        <v>1416.38</v>
      </c>
      <c r="AQ15" s="45">
        <f t="shared" si="1"/>
        <v>21.14</v>
      </c>
      <c r="AR15" s="32">
        <v>4</v>
      </c>
      <c r="AS15" s="44">
        <v>38.139564496470598</v>
      </c>
      <c r="AT15" s="45">
        <f t="shared" si="13"/>
        <v>9.5348911241176495</v>
      </c>
      <c r="AU15" s="44">
        <v>31.959530199909601</v>
      </c>
      <c r="AV15" s="171">
        <f t="shared" si="14"/>
        <v>0.45013422816774085</v>
      </c>
      <c r="AX15" s="144">
        <v>17730.72</v>
      </c>
      <c r="AY15" s="167">
        <v>9517.65557771163</v>
      </c>
      <c r="AZ15" s="45">
        <f t="shared" si="15"/>
        <v>53.67890067471388</v>
      </c>
      <c r="BB15" s="144">
        <v>5638.44</v>
      </c>
      <c r="BC15" s="32">
        <v>2905.93931357365</v>
      </c>
      <c r="BD15" s="196">
        <f t="shared" si="16"/>
        <v>51.538001886579444</v>
      </c>
      <c r="BE15" s="205">
        <v>0</v>
      </c>
      <c r="BF15" s="206">
        <v>0</v>
      </c>
      <c r="BG15" s="202" t="e">
        <f t="shared" si="17"/>
        <v>#DIV/0!</v>
      </c>
      <c r="BH15" s="32">
        <v>3</v>
      </c>
      <c r="BI15" s="44">
        <v>21.72</v>
      </c>
      <c r="BJ15" s="45">
        <f t="shared" si="18"/>
        <v>7.2399999999999993</v>
      </c>
      <c r="BK15" s="44">
        <v>4.3499999999999996</v>
      </c>
      <c r="BL15" s="203">
        <f t="shared" si="19"/>
        <v>1.45</v>
      </c>
    </row>
    <row r="16" spans="1:64" ht="13.95" customHeight="1">
      <c r="A16" s="12">
        <v>11</v>
      </c>
      <c r="B16" s="144">
        <v>13797.18</v>
      </c>
      <c r="C16" s="163">
        <v>4024.1295378914801</v>
      </c>
      <c r="D16" s="164">
        <f t="shared" si="2"/>
        <v>29.166319044119742</v>
      </c>
      <c r="E16" s="144">
        <v>2</v>
      </c>
      <c r="F16" s="163">
        <v>20.916452991452999</v>
      </c>
      <c r="G16" s="45">
        <f t="shared" si="3"/>
        <v>10.4582264957265</v>
      </c>
      <c r="H16" s="44"/>
      <c r="I16" s="44"/>
      <c r="J16" s="45" t="e">
        <f t="shared" si="4"/>
        <v>#DIV/0!</v>
      </c>
      <c r="L16" s="144">
        <v>28806.68</v>
      </c>
      <c r="M16" s="44">
        <v>22111.399317250602</v>
      </c>
      <c r="N16" s="45">
        <f t="shared" si="5"/>
        <v>76.757888507980098</v>
      </c>
      <c r="O16" s="32">
        <v>140</v>
      </c>
      <c r="P16" s="44">
        <v>3140.8</v>
      </c>
      <c r="Q16" s="45">
        <f t="shared" si="6"/>
        <v>22.434285714285714</v>
      </c>
      <c r="R16" s="44">
        <v>77.25</v>
      </c>
      <c r="S16" s="171">
        <f t="shared" si="7"/>
        <v>0.55178571428571432</v>
      </c>
      <c r="U16" s="144">
        <v>51</v>
      </c>
      <c r="V16" s="163">
        <v>4369.9576811298502</v>
      </c>
      <c r="W16" s="171">
        <f t="shared" si="20"/>
        <v>85.685444728036273</v>
      </c>
      <c r="X16" s="144">
        <v>2850</v>
      </c>
      <c r="Y16" s="44">
        <v>7807.11</v>
      </c>
      <c r="Z16" s="171">
        <f t="shared" si="0"/>
        <v>273.93368421052628</v>
      </c>
      <c r="AA16" s="144">
        <v>4658.3999999999996</v>
      </c>
      <c r="AB16" s="163">
        <v>2199.78705575293</v>
      </c>
      <c r="AC16" s="171">
        <f t="shared" si="9"/>
        <v>47.221944353274303</v>
      </c>
      <c r="AE16" s="144">
        <v>8348.7999999999993</v>
      </c>
      <c r="AF16" s="163">
        <v>4137.99</v>
      </c>
      <c r="AG16" s="182">
        <f t="shared" si="10"/>
        <v>49.563889421234194</v>
      </c>
      <c r="AH16" s="44">
        <v>5.2</v>
      </c>
      <c r="AI16" s="179">
        <v>87.05</v>
      </c>
      <c r="AJ16" s="45">
        <f t="shared" si="11"/>
        <v>16.740384615384613</v>
      </c>
      <c r="AL16" s="144">
        <v>17752.3</v>
      </c>
      <c r="AM16" s="44">
        <v>10139.940445074901</v>
      </c>
      <c r="AN16" s="45">
        <f t="shared" si="12"/>
        <v>57.119023704392681</v>
      </c>
      <c r="AO16" s="32">
        <v>76.599999999999994</v>
      </c>
      <c r="AP16" s="44">
        <v>1289.6400000000001</v>
      </c>
      <c r="AQ16" s="45">
        <f t="shared" si="1"/>
        <v>16.836031331592693</v>
      </c>
      <c r="AR16" s="32">
        <v>4</v>
      </c>
      <c r="AS16" s="44">
        <v>27.302665312489001</v>
      </c>
      <c r="AT16" s="45">
        <f t="shared" si="13"/>
        <v>6.8256663281222503</v>
      </c>
      <c r="AU16" s="44">
        <v>24.589005444791901</v>
      </c>
      <c r="AV16" s="171">
        <f t="shared" si="14"/>
        <v>0.30507450924059432</v>
      </c>
      <c r="AX16" s="144">
        <v>16429.759999999998</v>
      </c>
      <c r="AY16" s="44">
        <v>8993.1413244880405</v>
      </c>
      <c r="AZ16" s="45">
        <f t="shared" si="15"/>
        <v>54.736900140282273</v>
      </c>
      <c r="BB16" s="144">
        <v>6379.2</v>
      </c>
      <c r="BC16" s="32">
        <v>3482.9486101669199</v>
      </c>
      <c r="BD16" s="196">
        <f t="shared" si="16"/>
        <v>54.598517214806243</v>
      </c>
      <c r="BE16" s="205"/>
      <c r="BF16" s="206"/>
      <c r="BG16" s="202" t="e">
        <f t="shared" si="17"/>
        <v>#DIV/0!</v>
      </c>
      <c r="BH16" s="32">
        <v>5.4</v>
      </c>
      <c r="BI16" s="44">
        <v>30.91</v>
      </c>
      <c r="BJ16" s="45">
        <f t="shared" si="18"/>
        <v>5.7240740740740739</v>
      </c>
      <c r="BK16" s="44">
        <v>7.6</v>
      </c>
      <c r="BL16" s="203">
        <f t="shared" si="19"/>
        <v>1.4074074074074072</v>
      </c>
    </row>
    <row r="17" spans="1:64" ht="13.95" customHeight="1">
      <c r="A17" s="12">
        <v>12</v>
      </c>
      <c r="B17" s="144">
        <v>18028.560000000001</v>
      </c>
      <c r="C17" s="163">
        <v>5637.4361318943702</v>
      </c>
      <c r="D17" s="164">
        <f t="shared" si="2"/>
        <v>31.269475387354117</v>
      </c>
      <c r="E17" s="144">
        <v>12</v>
      </c>
      <c r="F17" s="163">
        <v>110.100006000031</v>
      </c>
      <c r="G17" s="45">
        <f t="shared" si="3"/>
        <v>9.175000500002584</v>
      </c>
      <c r="H17" s="44"/>
      <c r="I17" s="44"/>
      <c r="J17" s="45" t="e">
        <f t="shared" si="4"/>
        <v>#DIV/0!</v>
      </c>
      <c r="L17" s="144">
        <v>59389.11</v>
      </c>
      <c r="M17" s="44">
        <v>33026.483455539099</v>
      </c>
      <c r="N17" s="45">
        <f t="shared" si="5"/>
        <v>55.610335725756954</v>
      </c>
      <c r="O17" s="32">
        <v>140</v>
      </c>
      <c r="P17" s="44">
        <v>3244.99</v>
      </c>
      <c r="Q17" s="45">
        <f t="shared" si="6"/>
        <v>23.1785</v>
      </c>
      <c r="R17" s="44">
        <v>77</v>
      </c>
      <c r="S17" s="171">
        <f t="shared" si="7"/>
        <v>0.55000000000000004</v>
      </c>
      <c r="U17" s="144">
        <v>51</v>
      </c>
      <c r="V17" s="163"/>
      <c r="W17" s="171">
        <f t="shared" si="20"/>
        <v>0</v>
      </c>
      <c r="X17" s="144">
        <v>2850</v>
      </c>
      <c r="Y17" s="44"/>
      <c r="Z17" s="171">
        <f t="shared" si="0"/>
        <v>0</v>
      </c>
      <c r="AA17" s="144">
        <v>4658.3999999999996</v>
      </c>
      <c r="AB17" s="163">
        <v>2185.5548754031602</v>
      </c>
      <c r="AC17" s="171">
        <f t="shared" si="9"/>
        <v>46.91642785941869</v>
      </c>
      <c r="AE17" s="144">
        <v>10717.64</v>
      </c>
      <c r="AF17" s="163">
        <v>5481.21</v>
      </c>
      <c r="AG17" s="182">
        <f t="shared" si="10"/>
        <v>51.141949160449506</v>
      </c>
      <c r="AH17" s="44">
        <v>9.6</v>
      </c>
      <c r="AI17" s="179">
        <v>158.74</v>
      </c>
      <c r="AJ17" s="45">
        <f t="shared" si="11"/>
        <v>16.53541666666667</v>
      </c>
      <c r="AL17" s="144">
        <v>29040.880000000001</v>
      </c>
      <c r="AM17" s="44">
        <v>11251.2826945005</v>
      </c>
      <c r="AN17" s="45">
        <f t="shared" si="12"/>
        <v>38.742912385921159</v>
      </c>
      <c r="AO17" s="32">
        <v>76.599999999999994</v>
      </c>
      <c r="AP17" s="44">
        <v>1247.57</v>
      </c>
      <c r="AQ17" s="45">
        <f t="shared" si="1"/>
        <v>16.286814621409921</v>
      </c>
      <c r="AR17" s="32">
        <v>4</v>
      </c>
      <c r="AS17" s="44">
        <v>40.050074244808599</v>
      </c>
      <c r="AT17" s="45">
        <f t="shared" si="13"/>
        <v>10.01251856120215</v>
      </c>
      <c r="AU17" s="44">
        <v>18.399999999999999</v>
      </c>
      <c r="AV17" s="171">
        <f t="shared" si="14"/>
        <v>0.22828784119106699</v>
      </c>
      <c r="AX17" s="144">
        <v>24504.33</v>
      </c>
      <c r="AY17" s="44">
        <v>13035.2276337281</v>
      </c>
      <c r="AZ17" s="45">
        <f t="shared" si="15"/>
        <v>53.195609240195921</v>
      </c>
      <c r="BB17" s="144">
        <v>7388.52</v>
      </c>
      <c r="BC17" s="32">
        <v>4149.9980531699503</v>
      </c>
      <c r="BD17" s="196">
        <f t="shared" si="16"/>
        <v>56.168191372155043</v>
      </c>
      <c r="BE17" s="205">
        <v>1.6</v>
      </c>
      <c r="BF17" s="206">
        <v>15</v>
      </c>
      <c r="BG17" s="202">
        <f t="shared" si="17"/>
        <v>9.375</v>
      </c>
      <c r="BH17" s="32">
        <v>7</v>
      </c>
      <c r="BI17" s="44">
        <v>19.91</v>
      </c>
      <c r="BJ17" s="45">
        <f t="shared" si="18"/>
        <v>2.8442857142857143</v>
      </c>
      <c r="BK17" s="44">
        <v>7.6</v>
      </c>
      <c r="BL17" s="203">
        <f t="shared" si="19"/>
        <v>0.88372093023255816</v>
      </c>
    </row>
    <row r="18" spans="1:64" ht="13.95" customHeight="1">
      <c r="A18" s="12">
        <v>13</v>
      </c>
      <c r="B18" s="144">
        <v>19115.52</v>
      </c>
      <c r="C18" s="163">
        <v>4418.6267802500397</v>
      </c>
      <c r="D18" s="164">
        <f t="shared" si="2"/>
        <v>23.115388858111313</v>
      </c>
      <c r="E18" s="144">
        <v>12</v>
      </c>
      <c r="F18" s="163">
        <v>130.13561387295701</v>
      </c>
      <c r="G18" s="45">
        <f t="shared" si="3"/>
        <v>10.844634489413084</v>
      </c>
      <c r="H18" s="44"/>
      <c r="I18" s="44"/>
      <c r="J18" s="45" t="e">
        <f t="shared" si="4"/>
        <v>#DIV/0!</v>
      </c>
      <c r="L18" s="144">
        <v>55670.29</v>
      </c>
      <c r="M18" s="44">
        <v>36587.255651648302</v>
      </c>
      <c r="N18" s="45">
        <f t="shared" si="5"/>
        <v>65.721331165417496</v>
      </c>
      <c r="O18" s="32">
        <v>149</v>
      </c>
      <c r="P18" s="44">
        <v>3103.43</v>
      </c>
      <c r="Q18" s="45">
        <f t="shared" si="6"/>
        <v>20.828389261744967</v>
      </c>
      <c r="R18" s="44">
        <v>77</v>
      </c>
      <c r="S18" s="171">
        <f t="shared" si="7"/>
        <v>0.51677852348993292</v>
      </c>
      <c r="U18" s="144">
        <v>53</v>
      </c>
      <c r="V18" s="163"/>
      <c r="W18" s="171">
        <f t="shared" si="20"/>
        <v>0</v>
      </c>
      <c r="X18" s="144">
        <v>2850</v>
      </c>
      <c r="Y18" s="44"/>
      <c r="Z18" s="171">
        <f t="shared" si="0"/>
        <v>0</v>
      </c>
      <c r="AA18" s="144">
        <v>4658.3999999999996</v>
      </c>
      <c r="AB18" s="163">
        <v>2206.8558483321099</v>
      </c>
      <c r="AC18" s="171">
        <f t="shared" si="9"/>
        <v>47.373687281729993</v>
      </c>
      <c r="AE18" s="144">
        <v>10407.08</v>
      </c>
      <c r="AF18" s="163">
        <v>5363.95</v>
      </c>
      <c r="AG18" s="182">
        <f t="shared" si="10"/>
        <v>51.54135453940971</v>
      </c>
      <c r="AH18" s="44">
        <v>8.1999999999999993</v>
      </c>
      <c r="AI18" s="179">
        <v>131.35</v>
      </c>
      <c r="AJ18" s="45">
        <f t="shared" si="11"/>
        <v>16.01829268292683</v>
      </c>
      <c r="AL18" s="144">
        <v>28921.24</v>
      </c>
      <c r="AM18" s="44">
        <v>11615.354841247799</v>
      </c>
      <c r="AN18" s="45">
        <f t="shared" si="12"/>
        <v>40.162022241258668</v>
      </c>
      <c r="AO18" s="32">
        <v>71.8</v>
      </c>
      <c r="AP18" s="44">
        <v>1455.56</v>
      </c>
      <c r="AQ18" s="45">
        <f t="shared" si="1"/>
        <v>20.272423398328691</v>
      </c>
      <c r="AR18" s="32">
        <v>4</v>
      </c>
      <c r="AS18" s="44">
        <v>39.326765430802404</v>
      </c>
      <c r="AT18" s="45">
        <f t="shared" si="13"/>
        <v>9.8316913577006009</v>
      </c>
      <c r="AU18" s="44">
        <v>25.012905196573101</v>
      </c>
      <c r="AV18" s="171">
        <f t="shared" si="14"/>
        <v>0.32998555668302243</v>
      </c>
      <c r="AX18" s="144">
        <v>26459.31</v>
      </c>
      <c r="AY18" s="44">
        <v>14441.342574194199</v>
      </c>
      <c r="AZ18" s="45">
        <f t="shared" si="15"/>
        <v>54.579437537086939</v>
      </c>
      <c r="BB18" s="144">
        <v>7504.98</v>
      </c>
      <c r="BC18" s="32">
        <v>3841.2666014239999</v>
      </c>
      <c r="BD18" s="196">
        <f t="shared" si="16"/>
        <v>51.182902571679065</v>
      </c>
      <c r="BE18" s="205">
        <v>1.6</v>
      </c>
      <c r="BF18" s="206">
        <v>15</v>
      </c>
      <c r="BG18" s="202">
        <f t="shared" si="17"/>
        <v>9.375</v>
      </c>
      <c r="BH18" s="32">
        <v>7</v>
      </c>
      <c r="BI18" s="44">
        <v>45.66</v>
      </c>
      <c r="BJ18" s="45">
        <f t="shared" si="18"/>
        <v>6.5228571428571422</v>
      </c>
      <c r="BK18" s="44">
        <v>10.6</v>
      </c>
      <c r="BL18" s="203">
        <f t="shared" si="19"/>
        <v>1.2325581395348837</v>
      </c>
    </row>
    <row r="19" spans="1:64" ht="13.95" customHeight="1">
      <c r="A19" s="12">
        <v>14</v>
      </c>
      <c r="B19" s="144">
        <v>18416.759999999998</v>
      </c>
      <c r="C19" s="163">
        <v>7532.2448312660599</v>
      </c>
      <c r="D19" s="164">
        <f t="shared" si="2"/>
        <v>40.898859686861641</v>
      </c>
      <c r="E19" s="144">
        <v>15</v>
      </c>
      <c r="F19" s="163">
        <v>126.35476026053399</v>
      </c>
      <c r="G19" s="45">
        <f t="shared" si="3"/>
        <v>8.4236506840356</v>
      </c>
      <c r="H19" s="44"/>
      <c r="I19" s="44"/>
      <c r="J19" s="45" t="e">
        <f t="shared" si="4"/>
        <v>#DIV/0!</v>
      </c>
      <c r="L19" s="144">
        <v>55580.14</v>
      </c>
      <c r="M19" s="44">
        <v>30827.072002697401</v>
      </c>
      <c r="N19" s="45">
        <f t="shared" si="5"/>
        <v>55.464185593446516</v>
      </c>
      <c r="O19" s="32">
        <v>150</v>
      </c>
      <c r="P19" s="44">
        <v>2988.18</v>
      </c>
      <c r="Q19" s="45">
        <f t="shared" si="6"/>
        <v>19.921199999999999</v>
      </c>
      <c r="R19" s="44">
        <v>77</v>
      </c>
      <c r="S19" s="171">
        <f t="shared" si="7"/>
        <v>0.51333333333333331</v>
      </c>
      <c r="U19" s="144">
        <v>54</v>
      </c>
      <c r="V19" s="163"/>
      <c r="W19" s="171">
        <f t="shared" si="20"/>
        <v>0</v>
      </c>
      <c r="X19" s="144">
        <v>2850</v>
      </c>
      <c r="Y19" s="44"/>
      <c r="Z19" s="171">
        <f t="shared" si="0"/>
        <v>0</v>
      </c>
      <c r="AA19" s="144">
        <v>4658.3999999999996</v>
      </c>
      <c r="AB19" s="163">
        <v>2103.6604763363798</v>
      </c>
      <c r="AC19" s="171">
        <f t="shared" si="9"/>
        <v>45.158433718366389</v>
      </c>
      <c r="AE19" s="144">
        <v>11377.58</v>
      </c>
      <c r="AF19" s="163">
        <v>5811.59</v>
      </c>
      <c r="AG19" s="182">
        <f t="shared" si="10"/>
        <v>51.079315636541345</v>
      </c>
      <c r="AH19" s="44">
        <v>8</v>
      </c>
      <c r="AI19" s="179">
        <v>136.86000000000001</v>
      </c>
      <c r="AJ19" s="45">
        <f t="shared" si="11"/>
        <v>17.107500000000002</v>
      </c>
      <c r="AL19" s="144">
        <v>28619.24</v>
      </c>
      <c r="AM19" s="44">
        <v>11960.1387738708</v>
      </c>
      <c r="AN19" s="45">
        <f t="shared" si="12"/>
        <v>41.790553396494104</v>
      </c>
      <c r="AO19" s="32">
        <v>76.599999999999994</v>
      </c>
      <c r="AP19" s="44">
        <v>1346.23</v>
      </c>
      <c r="AQ19" s="45">
        <f t="shared" si="1"/>
        <v>17.574804177545694</v>
      </c>
      <c r="AR19" s="32">
        <v>4</v>
      </c>
      <c r="AS19" s="44">
        <v>33.495260397767403</v>
      </c>
      <c r="AT19" s="45">
        <f t="shared" si="13"/>
        <v>8.3738150994418508</v>
      </c>
      <c r="AU19" s="44">
        <v>16.399999999999999</v>
      </c>
      <c r="AV19" s="171">
        <f t="shared" si="14"/>
        <v>0.20347394540942929</v>
      </c>
      <c r="AX19" s="144">
        <v>27433.98</v>
      </c>
      <c r="AY19" s="44">
        <v>15538.8861161897</v>
      </c>
      <c r="AZ19" s="45">
        <f t="shared" si="15"/>
        <v>56.641020064131055</v>
      </c>
      <c r="BB19" s="144">
        <v>8604.66</v>
      </c>
      <c r="BC19" s="32">
        <v>7434.0937536666697</v>
      </c>
      <c r="BD19" s="196">
        <f t="shared" si="16"/>
        <v>86.396135973608139</v>
      </c>
      <c r="BE19" s="205">
        <v>1.6</v>
      </c>
      <c r="BF19" s="206">
        <v>15</v>
      </c>
      <c r="BG19" s="202">
        <f t="shared" si="17"/>
        <v>9.375</v>
      </c>
      <c r="BH19" s="32">
        <v>7</v>
      </c>
      <c r="BI19" s="44">
        <v>48.13</v>
      </c>
      <c r="BJ19" s="45">
        <f t="shared" si="18"/>
        <v>6.8757142857142863</v>
      </c>
      <c r="BK19" s="44">
        <v>7.6</v>
      </c>
      <c r="BL19" s="203">
        <f t="shared" si="19"/>
        <v>0.88372093023255816</v>
      </c>
    </row>
    <row r="20" spans="1:64" ht="13.95" customHeight="1">
      <c r="A20" s="12">
        <v>15</v>
      </c>
      <c r="B20" s="144">
        <v>18339.12</v>
      </c>
      <c r="C20" s="163">
        <v>4935.5392426676099</v>
      </c>
      <c r="D20" s="164">
        <f t="shared" si="2"/>
        <v>26.912628537615817</v>
      </c>
      <c r="E20" s="144">
        <v>15</v>
      </c>
      <c r="F20" s="163">
        <v>161.75000600003099</v>
      </c>
      <c r="G20" s="45">
        <f t="shared" si="3"/>
        <v>10.7833337333354</v>
      </c>
      <c r="H20" s="44"/>
      <c r="I20" s="44"/>
      <c r="J20" s="45" t="e">
        <f t="shared" si="4"/>
        <v>#DIV/0!</v>
      </c>
      <c r="L20" s="144">
        <v>57644.29</v>
      </c>
      <c r="M20" s="44">
        <v>31274.568915157899</v>
      </c>
      <c r="N20" s="45">
        <f t="shared" si="5"/>
        <v>54.254409092657575</v>
      </c>
      <c r="O20" s="32">
        <v>150</v>
      </c>
      <c r="P20" s="44">
        <v>2660.91</v>
      </c>
      <c r="Q20" s="45">
        <f t="shared" si="6"/>
        <v>17.7394</v>
      </c>
      <c r="R20" s="44">
        <v>77</v>
      </c>
      <c r="S20" s="171">
        <f t="shared" si="7"/>
        <v>0.51333333333333331</v>
      </c>
      <c r="U20" s="144">
        <v>54</v>
      </c>
      <c r="V20" s="163">
        <v>917.61311576137405</v>
      </c>
      <c r="W20" s="171">
        <f t="shared" si="20"/>
        <v>16.992835477062481</v>
      </c>
      <c r="X20" s="144">
        <v>2850</v>
      </c>
      <c r="Y20" s="44"/>
      <c r="Z20" s="171">
        <f t="shared" si="0"/>
        <v>0</v>
      </c>
      <c r="AA20" s="144">
        <v>4658.3999999999996</v>
      </c>
      <c r="AB20" s="163">
        <v>2246.71547746541</v>
      </c>
      <c r="AC20" s="171">
        <f t="shared" si="9"/>
        <v>48.229337915709472</v>
      </c>
      <c r="AE20" s="144">
        <v>11338.76</v>
      </c>
      <c r="AF20" s="163">
        <v>6483.87</v>
      </c>
      <c r="AG20" s="182">
        <f t="shared" si="10"/>
        <v>57.183236967710748</v>
      </c>
      <c r="AH20" s="44">
        <v>8.6</v>
      </c>
      <c r="AI20" s="179">
        <v>133.19999999999999</v>
      </c>
      <c r="AJ20" s="45">
        <f t="shared" si="11"/>
        <v>15.488372093023255</v>
      </c>
      <c r="AL20" s="144">
        <v>29387.599999999999</v>
      </c>
      <c r="AM20" s="44">
        <v>11948.051184267501</v>
      </c>
      <c r="AN20" s="45">
        <f t="shared" si="12"/>
        <v>40.656777635014429</v>
      </c>
      <c r="AO20" s="32">
        <v>74.599999999999994</v>
      </c>
      <c r="AP20" s="44">
        <v>1229.44</v>
      </c>
      <c r="AQ20" s="45">
        <f t="shared" si="1"/>
        <v>16.480428954423594</v>
      </c>
      <c r="AR20" s="32">
        <v>4</v>
      </c>
      <c r="AS20" s="44">
        <v>31.698630198247798</v>
      </c>
      <c r="AT20" s="45">
        <f t="shared" si="13"/>
        <v>7.9246575495619496</v>
      </c>
      <c r="AU20" s="44">
        <v>24.8</v>
      </c>
      <c r="AV20" s="171">
        <f t="shared" si="14"/>
        <v>0.31552162849872778</v>
      </c>
      <c r="AX20" s="144">
        <v>27283.53</v>
      </c>
      <c r="AY20" s="44">
        <v>15281.8472272815</v>
      </c>
      <c r="AZ20" s="45">
        <f t="shared" si="15"/>
        <v>56.011253775744926</v>
      </c>
      <c r="BB20" s="144">
        <v>7818.72</v>
      </c>
      <c r="BC20" s="32">
        <v>4319.86812023526</v>
      </c>
      <c r="BD20" s="196">
        <f t="shared" si="16"/>
        <v>55.250323841181924</v>
      </c>
      <c r="BE20" s="205">
        <v>1.6</v>
      </c>
      <c r="BF20" s="206">
        <v>15</v>
      </c>
      <c r="BG20" s="202">
        <f t="shared" si="17"/>
        <v>9.375</v>
      </c>
      <c r="BH20" s="32">
        <v>4.4000000000000004</v>
      </c>
      <c r="BI20" s="44">
        <v>39.67</v>
      </c>
      <c r="BJ20" s="45">
        <f t="shared" si="18"/>
        <v>9.0159090909090907</v>
      </c>
      <c r="BK20" s="44">
        <v>7.6</v>
      </c>
      <c r="BL20" s="203">
        <f t="shared" si="19"/>
        <v>1.2666666666666666</v>
      </c>
    </row>
    <row r="21" spans="1:64" ht="13.95" customHeight="1">
      <c r="A21" s="12">
        <v>16</v>
      </c>
      <c r="B21" s="144">
        <v>18106.2</v>
      </c>
      <c r="C21" s="163">
        <v>4349.3651221165901</v>
      </c>
      <c r="D21" s="164">
        <f t="shared" si="2"/>
        <v>24.021413229261746</v>
      </c>
      <c r="E21" s="144">
        <v>14</v>
      </c>
      <c r="F21" s="163">
        <v>160.26125683360999</v>
      </c>
      <c r="G21" s="45">
        <f t="shared" si="3"/>
        <v>11.447232630972142</v>
      </c>
      <c r="H21" s="44"/>
      <c r="I21" s="44"/>
      <c r="J21" s="45" t="e">
        <f t="shared" si="4"/>
        <v>#DIV/0!</v>
      </c>
      <c r="L21" s="144">
        <v>55734.29</v>
      </c>
      <c r="M21" s="44">
        <v>15243.7604747604</v>
      </c>
      <c r="N21" s="45">
        <f t="shared" si="5"/>
        <v>27.35077539295898</v>
      </c>
      <c r="O21" s="32">
        <v>158</v>
      </c>
      <c r="P21" s="44">
        <v>2892.36</v>
      </c>
      <c r="Q21" s="45">
        <f t="shared" si="6"/>
        <v>18.306075949367088</v>
      </c>
      <c r="R21" s="44">
        <v>77</v>
      </c>
      <c r="S21" s="171">
        <f t="shared" si="7"/>
        <v>0.48734177215189872</v>
      </c>
      <c r="U21" s="144">
        <v>53</v>
      </c>
      <c r="V21" s="163"/>
      <c r="W21" s="171">
        <f t="shared" si="20"/>
        <v>0</v>
      </c>
      <c r="X21" s="144">
        <v>2850</v>
      </c>
      <c r="Y21" s="44"/>
      <c r="Z21" s="171">
        <f t="shared" si="0"/>
        <v>0</v>
      </c>
      <c r="AA21" s="144">
        <v>4658.3999999999996</v>
      </c>
      <c r="AB21" s="163">
        <v>1542.9763991012301</v>
      </c>
      <c r="AC21" s="171">
        <f t="shared" si="9"/>
        <v>33.122454042186803</v>
      </c>
      <c r="AE21" s="144">
        <v>8543.7199999999993</v>
      </c>
      <c r="AF21" s="163">
        <v>4482.71</v>
      </c>
      <c r="AG21" s="182">
        <f t="shared" si="10"/>
        <v>52.467894547105956</v>
      </c>
      <c r="AH21" s="44">
        <v>8.1999999999999993</v>
      </c>
      <c r="AI21" s="179">
        <v>144.09</v>
      </c>
      <c r="AJ21" s="45">
        <f t="shared" si="11"/>
        <v>17.571951219512197</v>
      </c>
      <c r="AL21" s="144">
        <v>29223.599999999999</v>
      </c>
      <c r="AM21" s="167">
        <v>12885.0840144051</v>
      </c>
      <c r="AN21" s="45">
        <f t="shared" si="12"/>
        <v>44.091364562904985</v>
      </c>
      <c r="AO21" s="32">
        <v>63</v>
      </c>
      <c r="AP21" s="32">
        <v>999.66</v>
      </c>
      <c r="AQ21" s="45">
        <f t="shared" si="1"/>
        <v>15.867619047619048</v>
      </c>
      <c r="AR21" s="32">
        <v>4</v>
      </c>
      <c r="AS21" s="44">
        <v>31.650499658084801</v>
      </c>
      <c r="AT21" s="45">
        <f t="shared" si="13"/>
        <v>7.9126249145212002</v>
      </c>
      <c r="AU21" s="44">
        <v>28.689174103992499</v>
      </c>
      <c r="AV21" s="171">
        <f t="shared" si="14"/>
        <v>0.42819662841779849</v>
      </c>
      <c r="AX21" s="144">
        <v>20415.57</v>
      </c>
      <c r="AY21" s="44">
        <v>11719.191558411199</v>
      </c>
      <c r="AZ21" s="45">
        <f t="shared" si="15"/>
        <v>57.403205290918649</v>
      </c>
      <c r="BB21" s="144">
        <v>6961.5</v>
      </c>
      <c r="BC21" s="32">
        <v>3563.3862774187701</v>
      </c>
      <c r="BD21" s="196">
        <f t="shared" si="16"/>
        <v>51.187047007380158</v>
      </c>
      <c r="BE21" s="32">
        <v>1.6</v>
      </c>
      <c r="BF21" s="207">
        <v>15</v>
      </c>
      <c r="BG21" s="202">
        <f t="shared" si="17"/>
        <v>9.375</v>
      </c>
      <c r="BH21" s="32">
        <v>4.5999999999999996</v>
      </c>
      <c r="BI21" s="44">
        <v>40.5</v>
      </c>
      <c r="BJ21" s="45">
        <f t="shared" si="18"/>
        <v>8.804347826086957</v>
      </c>
      <c r="BK21" s="44">
        <v>7.6</v>
      </c>
      <c r="BL21" s="203">
        <f t="shared" si="19"/>
        <v>1.2258064516129032</v>
      </c>
    </row>
    <row r="22" spans="1:64" ht="13.95" customHeight="1">
      <c r="A22" s="12">
        <v>17</v>
      </c>
      <c r="B22" s="144">
        <v>13797.18</v>
      </c>
      <c r="C22" s="163">
        <v>4364.87297548482</v>
      </c>
      <c r="D22" s="164">
        <f t="shared" si="2"/>
        <v>31.635979058654158</v>
      </c>
      <c r="E22" s="144">
        <v>5</v>
      </c>
      <c r="F22" s="163">
        <v>42.162745679658599</v>
      </c>
      <c r="G22" s="45">
        <f t="shared" si="3"/>
        <v>8.4325491359317191</v>
      </c>
      <c r="H22" s="44"/>
      <c r="I22" s="44"/>
      <c r="J22" s="45" t="e">
        <f t="shared" si="4"/>
        <v>#DIV/0!</v>
      </c>
      <c r="L22" s="144">
        <v>29816.68</v>
      </c>
      <c r="M22" s="44">
        <v>18498.265595258901</v>
      </c>
      <c r="N22" s="45">
        <f t="shared" si="5"/>
        <v>62.039991022672211</v>
      </c>
      <c r="O22" s="32">
        <v>141</v>
      </c>
      <c r="P22" s="44">
        <v>2843.76</v>
      </c>
      <c r="Q22" s="45">
        <f t="shared" si="6"/>
        <v>20.168510638297874</v>
      </c>
      <c r="R22" s="44">
        <v>77</v>
      </c>
      <c r="S22" s="171">
        <f t="shared" si="7"/>
        <v>0.54609929078014185</v>
      </c>
      <c r="U22" s="144">
        <v>52</v>
      </c>
      <c r="V22" s="163">
        <v>3981.6060415195798</v>
      </c>
      <c r="W22" s="171">
        <f t="shared" si="20"/>
        <v>76.569346952299611</v>
      </c>
      <c r="X22" s="144">
        <v>2850</v>
      </c>
      <c r="Y22" s="44"/>
      <c r="Z22" s="171">
        <f t="shared" si="0"/>
        <v>0</v>
      </c>
      <c r="AA22" s="144">
        <v>4658.3999999999996</v>
      </c>
      <c r="AB22" s="163">
        <v>1335.4462974344401</v>
      </c>
      <c r="AC22" s="171">
        <f t="shared" si="9"/>
        <v>28.667488782295216</v>
      </c>
      <c r="AE22" s="144">
        <v>8000.24</v>
      </c>
      <c r="AF22" s="163">
        <v>3902.88</v>
      </c>
      <c r="AG22" s="182">
        <f t="shared" si="10"/>
        <v>48.784536463906086</v>
      </c>
      <c r="AH22" s="44">
        <v>4.4000000000000004</v>
      </c>
      <c r="AI22" s="179">
        <v>77.48</v>
      </c>
      <c r="AJ22" s="45">
        <f t="shared" si="11"/>
        <v>17.609090909090909</v>
      </c>
      <c r="AL22" s="144">
        <v>18038.3</v>
      </c>
      <c r="AM22" s="167">
        <v>7595.8405448146696</v>
      </c>
      <c r="AN22" s="45">
        <f t="shared" si="12"/>
        <v>42.10951444878215</v>
      </c>
      <c r="AO22" s="32">
        <v>63</v>
      </c>
      <c r="AP22" s="32">
        <v>1252.9100000000001</v>
      </c>
      <c r="AQ22" s="45">
        <f t="shared" si="1"/>
        <v>19.88746031746032</v>
      </c>
      <c r="AR22" s="32">
        <v>4</v>
      </c>
      <c r="AS22" s="44">
        <v>32.8876730255094</v>
      </c>
      <c r="AT22" s="45">
        <f t="shared" si="13"/>
        <v>8.2219182563773501</v>
      </c>
      <c r="AU22" s="44">
        <v>21.059530199909599</v>
      </c>
      <c r="AV22" s="171">
        <f t="shared" si="14"/>
        <v>0.31432134626730746</v>
      </c>
      <c r="AX22" s="144">
        <v>19955</v>
      </c>
      <c r="AY22" s="44">
        <v>11060.805746390201</v>
      </c>
      <c r="AZ22" s="45">
        <f t="shared" si="15"/>
        <v>55.428743404611382</v>
      </c>
      <c r="BB22" s="144">
        <v>5331.06</v>
      </c>
      <c r="BC22" s="32">
        <v>2733.4382157898899</v>
      </c>
      <c r="BD22" s="196">
        <f t="shared" si="16"/>
        <v>51.273822012693337</v>
      </c>
      <c r="BE22" s="32">
        <v>0</v>
      </c>
      <c r="BF22" s="32">
        <v>0</v>
      </c>
      <c r="BG22" s="202" t="e">
        <f t="shared" si="17"/>
        <v>#DIV/0!</v>
      </c>
      <c r="BH22" s="32">
        <v>4</v>
      </c>
      <c r="BI22" s="44">
        <v>29.27</v>
      </c>
      <c r="BJ22" s="45">
        <f t="shared" si="18"/>
        <v>7.3174999999999999</v>
      </c>
      <c r="BK22" s="44">
        <v>9.25</v>
      </c>
      <c r="BL22" s="203">
        <f t="shared" si="19"/>
        <v>2.3125</v>
      </c>
    </row>
    <row r="23" spans="1:64" ht="13.95" customHeight="1">
      <c r="A23" s="12">
        <v>18</v>
      </c>
      <c r="B23" s="144">
        <v>13797.18</v>
      </c>
      <c r="C23" s="163">
        <v>3684.8934022549001</v>
      </c>
      <c r="D23" s="164">
        <f t="shared" si="2"/>
        <v>26.707583739973678</v>
      </c>
      <c r="E23" s="144">
        <v>2</v>
      </c>
      <c r="F23" s="163">
        <v>34.960727969348703</v>
      </c>
      <c r="G23" s="45">
        <f t="shared" si="3"/>
        <v>17.480363984674351</v>
      </c>
      <c r="H23" s="44"/>
      <c r="I23" s="44"/>
      <c r="J23" s="45" t="e">
        <f t="shared" si="4"/>
        <v>#DIV/0!</v>
      </c>
      <c r="L23" s="144">
        <v>29564.68</v>
      </c>
      <c r="M23" s="44">
        <v>17363.212221494101</v>
      </c>
      <c r="N23" s="45">
        <f t="shared" si="5"/>
        <v>58.729579422114838</v>
      </c>
      <c r="O23" s="32">
        <v>141</v>
      </c>
      <c r="P23" s="44">
        <v>2939.88</v>
      </c>
      <c r="Q23" s="45">
        <f t="shared" si="6"/>
        <v>20.850212765957448</v>
      </c>
      <c r="R23" s="44">
        <v>77</v>
      </c>
      <c r="S23" s="171">
        <f t="shared" si="7"/>
        <v>0.54609929078014185</v>
      </c>
      <c r="U23" s="144">
        <v>49</v>
      </c>
      <c r="V23" s="172">
        <v>89.769863132993393</v>
      </c>
      <c r="W23" s="171">
        <f t="shared" si="20"/>
        <v>1.8320380231223141</v>
      </c>
      <c r="X23" s="144">
        <v>2850</v>
      </c>
      <c r="Y23" s="44">
        <v>7570.18</v>
      </c>
      <c r="Z23" s="171">
        <f t="shared" si="0"/>
        <v>265.620350877193</v>
      </c>
      <c r="AA23" s="144">
        <v>4658.3999999999996</v>
      </c>
      <c r="AB23" s="163">
        <v>2232.2716144093702</v>
      </c>
      <c r="AC23" s="171">
        <f t="shared" si="9"/>
        <v>47.919277314300416</v>
      </c>
      <c r="AE23" s="144">
        <v>8310.7999999999993</v>
      </c>
      <c r="AF23" s="163">
        <v>4138.7700000000004</v>
      </c>
      <c r="AG23" s="182">
        <f t="shared" si="10"/>
        <v>49.7998989266978</v>
      </c>
      <c r="AH23" s="44">
        <v>8.1999999999999993</v>
      </c>
      <c r="AI23" s="179">
        <v>141.05000000000001</v>
      </c>
      <c r="AJ23" s="45">
        <f t="shared" si="11"/>
        <v>17.201219512195124</v>
      </c>
      <c r="AL23" s="144">
        <v>18528.5</v>
      </c>
      <c r="AM23" s="44">
        <v>8072.7576063657998</v>
      </c>
      <c r="AN23" s="45">
        <f t="shared" si="12"/>
        <v>43.569407163913972</v>
      </c>
      <c r="AO23" s="32">
        <v>72.599999999999994</v>
      </c>
      <c r="AP23" s="32">
        <v>1458.95</v>
      </c>
      <c r="AQ23" s="45">
        <f t="shared" si="1"/>
        <v>20.09573002754821</v>
      </c>
      <c r="AR23" s="32">
        <v>4</v>
      </c>
      <c r="AS23" s="44">
        <v>37.311497233998402</v>
      </c>
      <c r="AT23" s="45">
        <f t="shared" si="13"/>
        <v>9.3278743084996005</v>
      </c>
      <c r="AU23" s="44">
        <v>29.960253397930401</v>
      </c>
      <c r="AV23" s="171">
        <f t="shared" si="14"/>
        <v>0.3911260234716763</v>
      </c>
      <c r="AX23" s="144">
        <v>18182</v>
      </c>
      <c r="AY23" s="44">
        <v>10491.0105411308</v>
      </c>
      <c r="AZ23" s="45">
        <f t="shared" si="15"/>
        <v>57.699980976409634</v>
      </c>
      <c r="BB23" s="144">
        <v>6818.94</v>
      </c>
      <c r="BC23" s="32">
        <v>3700.4210908888999</v>
      </c>
      <c r="BD23" s="196">
        <f t="shared" si="16"/>
        <v>54.266808197299</v>
      </c>
      <c r="BE23" s="32">
        <v>1</v>
      </c>
      <c r="BF23" s="32">
        <v>15</v>
      </c>
      <c r="BG23" s="208">
        <f t="shared" si="17"/>
        <v>15</v>
      </c>
      <c r="BH23" s="32">
        <v>4</v>
      </c>
      <c r="BI23" s="44">
        <v>34.49</v>
      </c>
      <c r="BJ23" s="45">
        <f t="shared" si="18"/>
        <v>8.6225000000000005</v>
      </c>
      <c r="BK23" s="44">
        <v>7.75</v>
      </c>
      <c r="BL23" s="203">
        <f t="shared" si="19"/>
        <v>1.55</v>
      </c>
    </row>
    <row r="24" spans="1:64" ht="13.95" customHeight="1">
      <c r="A24" s="12">
        <v>19</v>
      </c>
      <c r="B24" s="144">
        <v>18106.2</v>
      </c>
      <c r="C24" s="163">
        <v>6228.0766677454203</v>
      </c>
      <c r="D24" s="164">
        <f t="shared" si="2"/>
        <v>34.39748079522716</v>
      </c>
      <c r="E24" s="144">
        <v>11</v>
      </c>
      <c r="F24" s="163">
        <v>92.228038280535898</v>
      </c>
      <c r="G24" s="45">
        <f t="shared" si="3"/>
        <v>8.3843671164123545</v>
      </c>
      <c r="H24" s="44"/>
      <c r="I24" s="44"/>
      <c r="J24" s="45" t="e">
        <f t="shared" si="4"/>
        <v>#DIV/0!</v>
      </c>
      <c r="L24" s="144">
        <v>59599.11</v>
      </c>
      <c r="M24" s="44">
        <v>27976.797314481799</v>
      </c>
      <c r="N24" s="45">
        <f t="shared" si="5"/>
        <v>46.941636065508021</v>
      </c>
      <c r="O24" s="32">
        <v>150</v>
      </c>
      <c r="P24" s="44">
        <v>2827.16</v>
      </c>
      <c r="Q24" s="45">
        <f t="shared" si="6"/>
        <v>18.847733333333334</v>
      </c>
      <c r="R24" s="44">
        <v>77</v>
      </c>
      <c r="S24" s="171">
        <f t="shared" si="7"/>
        <v>0.51333333333333331</v>
      </c>
      <c r="U24" s="144">
        <v>48</v>
      </c>
      <c r="V24" s="163"/>
      <c r="W24" s="171">
        <f t="shared" si="20"/>
        <v>0</v>
      </c>
      <c r="X24" s="144">
        <v>2850</v>
      </c>
      <c r="Y24" s="44"/>
      <c r="Z24" s="171">
        <f t="shared" si="0"/>
        <v>0</v>
      </c>
      <c r="AA24" s="144">
        <v>4658.3999999999996</v>
      </c>
      <c r="AB24" s="163">
        <v>2250.4510111239802</v>
      </c>
      <c r="AC24" s="171">
        <f t="shared" si="9"/>
        <v>48.309527114974678</v>
      </c>
      <c r="AE24" s="144">
        <v>10872.92</v>
      </c>
      <c r="AF24" s="163">
        <v>5642.73</v>
      </c>
      <c r="AG24" s="182">
        <f t="shared" si="10"/>
        <v>51.897098479525269</v>
      </c>
      <c r="AH24" s="44">
        <v>8.8000000000000007</v>
      </c>
      <c r="AI24" s="179">
        <v>155.68</v>
      </c>
      <c r="AJ24" s="45">
        <f t="shared" si="11"/>
        <v>17.690909090909091</v>
      </c>
      <c r="AL24" s="144">
        <v>28927.599999999999</v>
      </c>
      <c r="AM24" s="44">
        <v>13465.227381087199</v>
      </c>
      <c r="AN24" s="45">
        <f t="shared" si="12"/>
        <v>46.548028115319624</v>
      </c>
      <c r="AO24" s="32">
        <v>73</v>
      </c>
      <c r="AP24" s="32">
        <v>1460.91</v>
      </c>
      <c r="AQ24" s="45">
        <f t="shared" si="1"/>
        <v>20.01246575342466</v>
      </c>
      <c r="AR24" s="32">
        <v>4</v>
      </c>
      <c r="AS24" s="44">
        <v>34.568364602018299</v>
      </c>
      <c r="AT24" s="45">
        <f t="shared" si="13"/>
        <v>8.6420911505045748</v>
      </c>
      <c r="AU24" s="44">
        <v>32.775634934486298</v>
      </c>
      <c r="AV24" s="171">
        <f t="shared" si="14"/>
        <v>0.4256575965517701</v>
      </c>
      <c r="AX24" s="144">
        <v>27952.13</v>
      </c>
      <c r="AY24" s="44">
        <v>15104.808509020801</v>
      </c>
      <c r="AZ24" s="45">
        <f t="shared" si="15"/>
        <v>54.038130579032085</v>
      </c>
      <c r="BB24" s="144">
        <v>7388.52</v>
      </c>
      <c r="BC24" s="32">
        <v>3897.7355188348602</v>
      </c>
      <c r="BD24" s="196">
        <f t="shared" si="16"/>
        <v>52.753941504318327</v>
      </c>
      <c r="BE24" s="32">
        <v>1.6</v>
      </c>
      <c r="BF24" s="32">
        <v>20</v>
      </c>
      <c r="BG24" s="208">
        <f t="shared" si="17"/>
        <v>12.5</v>
      </c>
      <c r="BH24" s="32">
        <v>5.4</v>
      </c>
      <c r="BI24" s="44">
        <v>33.07</v>
      </c>
      <c r="BJ24" s="45">
        <f t="shared" si="18"/>
        <v>6.1240740740740733</v>
      </c>
      <c r="BK24" s="44">
        <v>9.25</v>
      </c>
      <c r="BL24" s="203">
        <f t="shared" si="19"/>
        <v>1.3214285714285714</v>
      </c>
    </row>
    <row r="25" spans="1:64" ht="13.95" customHeight="1">
      <c r="A25" s="12">
        <v>20</v>
      </c>
      <c r="B25" s="144">
        <v>18183.84</v>
      </c>
      <c r="C25" s="163">
        <v>4774.7812982478999</v>
      </c>
      <c r="D25" s="164">
        <f t="shared" si="2"/>
        <v>26.25837720881783</v>
      </c>
      <c r="E25" s="144">
        <v>11</v>
      </c>
      <c r="F25" s="163">
        <v>104.890625458934</v>
      </c>
      <c r="G25" s="45">
        <f t="shared" si="3"/>
        <v>9.5355114053576369</v>
      </c>
      <c r="H25" s="44"/>
      <c r="I25" s="44"/>
      <c r="J25" s="45" t="e">
        <f t="shared" si="4"/>
        <v>#DIV/0!</v>
      </c>
      <c r="L25" s="144">
        <v>56564.34</v>
      </c>
      <c r="M25" s="44">
        <v>27675.773605778399</v>
      </c>
      <c r="N25" s="45">
        <f t="shared" si="5"/>
        <v>48.927952851175135</v>
      </c>
      <c r="O25" s="32">
        <v>150</v>
      </c>
      <c r="P25" s="44">
        <v>2835.44</v>
      </c>
      <c r="Q25" s="45">
        <f t="shared" si="6"/>
        <v>18.902933333333333</v>
      </c>
      <c r="R25" s="44">
        <v>77</v>
      </c>
      <c r="S25" s="171">
        <f t="shared" si="7"/>
        <v>0.51333333333333331</v>
      </c>
      <c r="U25" s="144">
        <v>48</v>
      </c>
      <c r="V25" s="163"/>
      <c r="W25" s="171">
        <f t="shared" si="20"/>
        <v>0</v>
      </c>
      <c r="X25" s="144">
        <v>2850</v>
      </c>
      <c r="Y25" s="44"/>
      <c r="Z25" s="171">
        <f t="shared" si="0"/>
        <v>0</v>
      </c>
      <c r="AA25" s="144">
        <v>4658.3999999999996</v>
      </c>
      <c r="AB25" s="163">
        <v>2446.48203471741</v>
      </c>
      <c r="AC25" s="171">
        <f t="shared" si="9"/>
        <v>52.51764628879895</v>
      </c>
      <c r="AE25" s="144">
        <v>11416.4</v>
      </c>
      <c r="AF25" s="163">
        <v>5904.94</v>
      </c>
      <c r="AG25" s="182">
        <f t="shared" si="10"/>
        <v>51.723310325496655</v>
      </c>
      <c r="AH25" s="44">
        <v>8.4</v>
      </c>
      <c r="AI25" s="179">
        <v>134.13</v>
      </c>
      <c r="AJ25" s="45">
        <f t="shared" si="11"/>
        <v>15.967857142857142</v>
      </c>
      <c r="AL25" s="144">
        <v>28923.599999999999</v>
      </c>
      <c r="AM25" s="44">
        <v>12023.6649372879</v>
      </c>
      <c r="AN25" s="45">
        <f t="shared" si="12"/>
        <v>41.570430158375515</v>
      </c>
      <c r="AO25" s="32">
        <v>73</v>
      </c>
      <c r="AP25" s="32">
        <v>1295.33</v>
      </c>
      <c r="AQ25" s="45">
        <f t="shared" si="1"/>
        <v>17.744246575342466</v>
      </c>
      <c r="AR25" s="32">
        <v>4</v>
      </c>
      <c r="AS25" s="44">
        <v>36.265080079570303</v>
      </c>
      <c r="AT25" s="45">
        <f t="shared" si="13"/>
        <v>9.0662700198925759</v>
      </c>
      <c r="AU25" s="44">
        <v>41.658620689655201</v>
      </c>
      <c r="AV25" s="171">
        <f t="shared" si="14"/>
        <v>0.54102104791759997</v>
      </c>
      <c r="AX25" s="144">
        <v>29785.75</v>
      </c>
      <c r="AY25" s="44">
        <v>15827.5649225938</v>
      </c>
      <c r="AZ25" s="45">
        <f t="shared" si="15"/>
        <v>53.138043939111142</v>
      </c>
      <c r="BB25" s="144">
        <v>7504.98</v>
      </c>
      <c r="BC25" s="32">
        <v>3947.6224861014398</v>
      </c>
      <c r="BD25" s="196">
        <f t="shared" si="16"/>
        <v>52.600040054756178</v>
      </c>
      <c r="BE25" s="32">
        <v>1.6</v>
      </c>
      <c r="BF25" s="32">
        <v>20</v>
      </c>
      <c r="BG25" s="208">
        <f t="shared" si="17"/>
        <v>12.5</v>
      </c>
      <c r="BH25" s="32">
        <v>5.2</v>
      </c>
      <c r="BI25" s="44">
        <v>38.85</v>
      </c>
      <c r="BJ25" s="45">
        <f t="shared" si="18"/>
        <v>7.4711538461538458</v>
      </c>
      <c r="BK25" s="209">
        <v>7.75</v>
      </c>
      <c r="BL25" s="203">
        <f t="shared" si="19"/>
        <v>1.1397058823529411</v>
      </c>
    </row>
    <row r="26" spans="1:64" ht="13.95" customHeight="1">
      <c r="A26" s="12">
        <v>21</v>
      </c>
      <c r="B26" s="144">
        <v>18727.32</v>
      </c>
      <c r="C26" s="163">
        <v>6663.9815346346204</v>
      </c>
      <c r="D26" s="164">
        <f t="shared" si="2"/>
        <v>35.584277593561815</v>
      </c>
      <c r="E26" s="144">
        <v>11</v>
      </c>
      <c r="F26" s="163">
        <v>110.462373433081</v>
      </c>
      <c r="G26" s="45">
        <f t="shared" si="3"/>
        <v>10.042033948461908</v>
      </c>
      <c r="H26" s="44"/>
      <c r="I26" s="44"/>
      <c r="J26" s="45" t="e">
        <f t="shared" si="4"/>
        <v>#DIV/0!</v>
      </c>
      <c r="L26" s="144">
        <v>56336.24</v>
      </c>
      <c r="M26" s="44">
        <v>28620.844816480399</v>
      </c>
      <c r="N26" s="45">
        <f t="shared" si="5"/>
        <v>50.803612055899364</v>
      </c>
      <c r="O26" s="32">
        <v>150</v>
      </c>
      <c r="P26" s="44">
        <v>3123.45</v>
      </c>
      <c r="Q26" s="45">
        <f t="shared" si="6"/>
        <v>20.823</v>
      </c>
      <c r="R26" s="44">
        <v>77</v>
      </c>
      <c r="S26" s="171">
        <f t="shared" si="7"/>
        <v>0.51333333333333331</v>
      </c>
      <c r="U26" s="144">
        <v>53</v>
      </c>
      <c r="V26" s="163">
        <v>2667.6574013429799</v>
      </c>
      <c r="W26" s="171">
        <f t="shared" si="20"/>
        <v>50.333158515905282</v>
      </c>
      <c r="X26" s="144">
        <v>2850</v>
      </c>
      <c r="Y26" s="44"/>
      <c r="Z26" s="171">
        <f t="shared" si="0"/>
        <v>0</v>
      </c>
      <c r="AA26" s="144">
        <v>4658.3999999999996</v>
      </c>
      <c r="AB26" s="163">
        <v>2312.0849365860299</v>
      </c>
      <c r="AC26" s="171">
        <f t="shared" si="9"/>
        <v>49.632597814400441</v>
      </c>
      <c r="AE26" s="144">
        <v>10950.56</v>
      </c>
      <c r="AF26" s="163">
        <v>6372.46</v>
      </c>
      <c r="AG26" s="182">
        <f t="shared" si="10"/>
        <v>58.193005654505349</v>
      </c>
      <c r="AH26" s="44">
        <v>9.1999999999999993</v>
      </c>
      <c r="AI26" s="179">
        <v>136.97999999999999</v>
      </c>
      <c r="AJ26" s="45">
        <f t="shared" si="11"/>
        <v>14.889130434782608</v>
      </c>
      <c r="AL26" s="144">
        <v>28465.599999999999</v>
      </c>
      <c r="AM26" s="44">
        <v>12129.1345833634</v>
      </c>
      <c r="AN26" s="45">
        <f t="shared" si="12"/>
        <v>42.609797732573355</v>
      </c>
      <c r="AO26" s="32">
        <v>75</v>
      </c>
      <c r="AP26" s="32">
        <v>1368.65</v>
      </c>
      <c r="AQ26" s="45">
        <f t="shared" si="1"/>
        <v>18.248666666666669</v>
      </c>
      <c r="AR26" s="32">
        <v>4</v>
      </c>
      <c r="AS26" s="44">
        <v>34.427747306575903</v>
      </c>
      <c r="AT26" s="45">
        <f t="shared" si="13"/>
        <v>8.6069368266439756</v>
      </c>
      <c r="AU26" s="44">
        <v>17.233140096618399</v>
      </c>
      <c r="AV26" s="171">
        <f t="shared" si="14"/>
        <v>0.21814101388124557</v>
      </c>
      <c r="AX26" s="144">
        <v>27779.88</v>
      </c>
      <c r="AY26" s="44">
        <v>15163.680267412001</v>
      </c>
      <c r="AZ26" s="45">
        <f t="shared" si="15"/>
        <v>54.58511796095592</v>
      </c>
      <c r="BB26" s="144">
        <v>7938.36</v>
      </c>
      <c r="BC26" s="32">
        <v>4107.3438182965701</v>
      </c>
      <c r="BD26" s="196">
        <f t="shared" si="16"/>
        <v>51.740457957267886</v>
      </c>
      <c r="BE26" s="32">
        <v>1.6</v>
      </c>
      <c r="BF26" s="32">
        <v>20</v>
      </c>
      <c r="BG26" s="208">
        <f t="shared" si="17"/>
        <v>12.5</v>
      </c>
      <c r="BH26" s="32">
        <v>5.4</v>
      </c>
      <c r="BI26" s="44">
        <v>36.799999999999997</v>
      </c>
      <c r="BJ26" s="45">
        <f t="shared" si="18"/>
        <v>6.814814814814814</v>
      </c>
      <c r="BK26" s="210">
        <v>7.6</v>
      </c>
      <c r="BL26" s="203">
        <f t="shared" si="19"/>
        <v>1.0857142857142856</v>
      </c>
    </row>
    <row r="27" spans="1:64" ht="13.95" customHeight="1">
      <c r="A27" s="12">
        <v>22</v>
      </c>
      <c r="B27" s="144">
        <v>17851.64</v>
      </c>
      <c r="C27" s="163">
        <v>4862.1184151092702</v>
      </c>
      <c r="D27" s="164">
        <f t="shared" si="2"/>
        <v>27.23625624933771</v>
      </c>
      <c r="E27" s="144">
        <v>11.4</v>
      </c>
      <c r="F27" s="163">
        <v>126.886442379356</v>
      </c>
      <c r="G27" s="45">
        <f t="shared" si="3"/>
        <v>11.130389682399649</v>
      </c>
      <c r="H27" s="44"/>
      <c r="I27" s="44"/>
      <c r="J27" s="45" t="e">
        <f t="shared" si="4"/>
        <v>#DIV/0!</v>
      </c>
      <c r="L27" s="144">
        <v>55668.29</v>
      </c>
      <c r="M27" s="44">
        <v>27574.754607353301</v>
      </c>
      <c r="N27" s="45">
        <f t="shared" si="5"/>
        <v>49.534042822858936</v>
      </c>
      <c r="O27" s="32">
        <v>147</v>
      </c>
      <c r="P27" s="44">
        <v>3181.74</v>
      </c>
      <c r="Q27" s="45">
        <f t="shared" si="6"/>
        <v>21.644489795918364</v>
      </c>
      <c r="R27" s="44">
        <v>77</v>
      </c>
      <c r="S27" s="171">
        <f t="shared" si="7"/>
        <v>0.52380952380952384</v>
      </c>
      <c r="U27" s="144">
        <v>50</v>
      </c>
      <c r="V27" s="163"/>
      <c r="W27" s="171">
        <f t="shared" si="20"/>
        <v>0</v>
      </c>
      <c r="X27" s="144">
        <v>2850</v>
      </c>
      <c r="Y27" s="44"/>
      <c r="Z27" s="171">
        <f t="shared" si="0"/>
        <v>0</v>
      </c>
      <c r="AA27" s="144">
        <v>4658.3999999999996</v>
      </c>
      <c r="AB27" s="163">
        <v>2501.7966617030902</v>
      </c>
      <c r="AC27" s="171">
        <f t="shared" si="9"/>
        <v>53.705063148357603</v>
      </c>
      <c r="AE27" s="144">
        <v>12115.16</v>
      </c>
      <c r="AF27" s="163">
        <v>5188.29</v>
      </c>
      <c r="AG27" s="182">
        <f t="shared" si="10"/>
        <v>42.824774910112616</v>
      </c>
      <c r="AH27" s="44">
        <v>9</v>
      </c>
      <c r="AI27" s="179">
        <v>149.30000000000001</v>
      </c>
      <c r="AJ27" s="45">
        <f t="shared" si="11"/>
        <v>16.588888888888889</v>
      </c>
      <c r="AL27" s="144">
        <v>28923.599999999999</v>
      </c>
      <c r="AM27" s="44">
        <v>11998.307683069401</v>
      </c>
      <c r="AN27" s="45">
        <f t="shared" si="12"/>
        <v>41.482760386222331</v>
      </c>
      <c r="AO27" s="32">
        <v>75</v>
      </c>
      <c r="AP27" s="32">
        <v>1387.82</v>
      </c>
      <c r="AQ27" s="45">
        <f t="shared" si="1"/>
        <v>18.504266666666666</v>
      </c>
      <c r="AR27" s="32">
        <v>4</v>
      </c>
      <c r="AS27" s="44">
        <v>29.6790616256351</v>
      </c>
      <c r="AT27" s="45">
        <f t="shared" si="13"/>
        <v>7.419765406408775</v>
      </c>
      <c r="AU27" s="44">
        <v>47.855505506784297</v>
      </c>
      <c r="AV27" s="171">
        <f t="shared" si="14"/>
        <v>0.60576589249094048</v>
      </c>
      <c r="AX27" s="144">
        <v>25753.19</v>
      </c>
      <c r="AY27" s="44">
        <v>14436.2191510291</v>
      </c>
      <c r="AZ27" s="45">
        <f t="shared" si="15"/>
        <v>56.056042575809442</v>
      </c>
      <c r="BB27" s="144">
        <v>8203.74</v>
      </c>
      <c r="BC27" s="32">
        <v>4445.1181784764203</v>
      </c>
      <c r="BD27" s="196">
        <f t="shared" si="16"/>
        <v>54.184045063305518</v>
      </c>
      <c r="BE27" s="32">
        <v>1.6</v>
      </c>
      <c r="BF27" s="211">
        <v>20</v>
      </c>
      <c r="BG27" s="208">
        <f t="shared" si="17"/>
        <v>12.5</v>
      </c>
      <c r="BH27" s="32">
        <v>5.4</v>
      </c>
      <c r="BI27" s="44">
        <v>45.7</v>
      </c>
      <c r="BJ27" s="45">
        <f t="shared" si="18"/>
        <v>8.4629629629629637</v>
      </c>
      <c r="BK27" s="210">
        <v>9.25</v>
      </c>
      <c r="BL27" s="203">
        <f t="shared" si="19"/>
        <v>1.3214285714285714</v>
      </c>
    </row>
    <row r="28" spans="1:64" ht="13.95" customHeight="1">
      <c r="A28" s="12">
        <v>23</v>
      </c>
      <c r="B28" s="144">
        <v>18224.560000000001</v>
      </c>
      <c r="C28" s="163">
        <v>4268.9133834774102</v>
      </c>
      <c r="D28" s="164">
        <f t="shared" si="2"/>
        <v>23.423958567325684</v>
      </c>
      <c r="E28" s="144">
        <v>12.4</v>
      </c>
      <c r="F28" s="163">
        <v>47.371875000000003</v>
      </c>
      <c r="G28" s="45">
        <f t="shared" si="3"/>
        <v>3.8203125</v>
      </c>
      <c r="H28" s="44"/>
      <c r="I28" s="44"/>
      <c r="J28" s="45" t="e">
        <f t="shared" si="4"/>
        <v>#DIV/0!</v>
      </c>
      <c r="L28" s="144">
        <v>55806.34</v>
      </c>
      <c r="M28" s="44">
        <v>24906.0079526755</v>
      </c>
      <c r="N28" s="45">
        <f t="shared" si="5"/>
        <v>44.629352064076414</v>
      </c>
      <c r="O28" s="32">
        <v>147</v>
      </c>
      <c r="P28" s="44">
        <v>2898.53</v>
      </c>
      <c r="Q28" s="45">
        <f t="shared" si="6"/>
        <v>19.717891156462585</v>
      </c>
      <c r="R28" s="44">
        <v>77</v>
      </c>
      <c r="S28" s="171">
        <f t="shared" si="7"/>
        <v>0.52380952380952384</v>
      </c>
      <c r="U28" s="144">
        <v>50</v>
      </c>
      <c r="V28" s="163"/>
      <c r="W28" s="171">
        <f t="shared" si="20"/>
        <v>0</v>
      </c>
      <c r="X28" s="144">
        <v>2850</v>
      </c>
      <c r="Y28" s="44"/>
      <c r="Z28" s="171">
        <f t="shared" si="0"/>
        <v>0</v>
      </c>
      <c r="AA28" s="144">
        <v>4658.3999999999996</v>
      </c>
      <c r="AB28" s="163">
        <v>2359.1593634042401</v>
      </c>
      <c r="AC28" s="171">
        <f t="shared" si="9"/>
        <v>50.643125609742413</v>
      </c>
      <c r="AE28" s="144">
        <v>9553.0400000000009</v>
      </c>
      <c r="AF28" s="163">
        <v>5449.28</v>
      </c>
      <c r="AG28" s="182">
        <f t="shared" si="10"/>
        <v>57.042365571587673</v>
      </c>
      <c r="AH28" s="44">
        <v>5.8</v>
      </c>
      <c r="AI28" s="179">
        <v>105.65</v>
      </c>
      <c r="AJ28" s="45">
        <f t="shared" si="11"/>
        <v>18.215517241379313</v>
      </c>
      <c r="AL28" s="144">
        <v>29143.599999999999</v>
      </c>
      <c r="AM28" s="44">
        <v>12108.7816548582</v>
      </c>
      <c r="AN28" s="45">
        <f t="shared" si="12"/>
        <v>41.548681888504504</v>
      </c>
      <c r="AO28" s="32">
        <v>75.400000000000006</v>
      </c>
      <c r="AP28" s="32">
        <v>1218.52</v>
      </c>
      <c r="AQ28" s="45">
        <f t="shared" si="1"/>
        <v>16.160742705570289</v>
      </c>
      <c r="AR28" s="32">
        <v>4</v>
      </c>
      <c r="AS28" s="44">
        <v>31.194841678954401</v>
      </c>
      <c r="AT28" s="45">
        <f t="shared" si="13"/>
        <v>7.7987104197386001</v>
      </c>
      <c r="AU28" s="44">
        <v>29.675208997936799</v>
      </c>
      <c r="AV28" s="171">
        <f t="shared" si="14"/>
        <v>0.37374318637199999</v>
      </c>
      <c r="AX28" s="144">
        <v>20725.669999999998</v>
      </c>
      <c r="AY28" s="167">
        <v>11039.114760226401</v>
      </c>
      <c r="AZ28" s="45">
        <f t="shared" si="15"/>
        <v>53.263005539634676</v>
      </c>
      <c r="BB28" s="144">
        <v>6961.5</v>
      </c>
      <c r="BC28" s="32">
        <v>3525.54221682043</v>
      </c>
      <c r="BD28" s="196">
        <f t="shared" si="16"/>
        <v>50.643427663871719</v>
      </c>
      <c r="BE28" s="32">
        <v>1.6</v>
      </c>
      <c r="BF28" s="32">
        <v>20</v>
      </c>
      <c r="BG28" s="208">
        <f t="shared" si="17"/>
        <v>12.5</v>
      </c>
      <c r="BH28" s="32">
        <v>5.4</v>
      </c>
      <c r="BI28" s="44">
        <v>37.24</v>
      </c>
      <c r="BJ28" s="45">
        <f t="shared" si="18"/>
        <v>6.8962962962962964</v>
      </c>
      <c r="BK28" s="44">
        <v>7.75</v>
      </c>
      <c r="BL28" s="203">
        <f t="shared" si="19"/>
        <v>1.1071428571428572</v>
      </c>
    </row>
    <row r="29" spans="1:64" ht="13.95" customHeight="1">
      <c r="A29" s="12">
        <v>24</v>
      </c>
      <c r="B29" s="144">
        <v>13965.18</v>
      </c>
      <c r="C29" s="163">
        <v>4013.3766921244301</v>
      </c>
      <c r="D29" s="164">
        <f t="shared" si="2"/>
        <v>28.738453010447628</v>
      </c>
      <c r="E29" s="144">
        <v>3</v>
      </c>
      <c r="F29" s="163">
        <v>24.812287592785101</v>
      </c>
      <c r="G29" s="45">
        <f t="shared" si="3"/>
        <v>8.2707625309283674</v>
      </c>
      <c r="H29" s="44"/>
      <c r="I29" s="44"/>
      <c r="J29" s="45" t="e">
        <f t="shared" si="4"/>
        <v>#DIV/0!</v>
      </c>
      <c r="L29" s="144">
        <v>30176.68</v>
      </c>
      <c r="M29" s="44">
        <v>21749.8922014823</v>
      </c>
      <c r="N29" s="45">
        <f t="shared" si="5"/>
        <v>72.075165994013588</v>
      </c>
      <c r="O29" s="32">
        <v>138</v>
      </c>
      <c r="P29" s="44">
        <v>3050.8</v>
      </c>
      <c r="Q29" s="45">
        <f t="shared" si="6"/>
        <v>22.107246376811595</v>
      </c>
      <c r="R29" s="44">
        <v>77</v>
      </c>
      <c r="S29" s="171">
        <f t="shared" si="7"/>
        <v>0.55797101449275366</v>
      </c>
      <c r="U29" s="144">
        <v>51</v>
      </c>
      <c r="V29" s="163">
        <v>619.69704505694301</v>
      </c>
      <c r="W29" s="171">
        <f t="shared" si="20"/>
        <v>12.150922452096921</v>
      </c>
      <c r="X29" s="144">
        <v>2850</v>
      </c>
      <c r="Y29" s="44"/>
      <c r="Z29" s="171">
        <f t="shared" ref="Z29:Z36" si="21">+Y29/X29</f>
        <v>0</v>
      </c>
      <c r="AA29" s="144">
        <v>4658.3999999999996</v>
      </c>
      <c r="AB29" s="163">
        <v>2229.4372854172002</v>
      </c>
      <c r="AC29" s="171">
        <f t="shared" si="9"/>
        <v>47.858433913300715</v>
      </c>
      <c r="AE29" s="144">
        <v>8000.24</v>
      </c>
      <c r="AF29" s="163">
        <v>4313.2</v>
      </c>
      <c r="AG29" s="182">
        <f t="shared" si="10"/>
        <v>53.913382598522041</v>
      </c>
      <c r="AH29" s="44">
        <v>5</v>
      </c>
      <c r="AI29" s="179">
        <v>86.54</v>
      </c>
      <c r="AJ29" s="45">
        <f t="shared" si="11"/>
        <v>17.308</v>
      </c>
      <c r="AL29" s="144">
        <v>18072.3</v>
      </c>
      <c r="AM29" s="44">
        <v>8916.8288472874901</v>
      </c>
      <c r="AN29" s="45">
        <f t="shared" si="12"/>
        <v>49.339756684470103</v>
      </c>
      <c r="AO29" s="32">
        <v>66</v>
      </c>
      <c r="AP29" s="32">
        <v>1105.3</v>
      </c>
      <c r="AQ29" s="45">
        <f t="shared" si="1"/>
        <v>16.746969696969696</v>
      </c>
      <c r="AR29" s="32">
        <v>4</v>
      </c>
      <c r="AS29" s="44">
        <v>17.213519407791399</v>
      </c>
      <c r="AT29" s="45">
        <f t="shared" si="13"/>
        <v>4.3033798519478497</v>
      </c>
      <c r="AU29" s="44">
        <v>23.8326037898774</v>
      </c>
      <c r="AV29" s="171">
        <f t="shared" si="14"/>
        <v>0.34046576842681997</v>
      </c>
      <c r="AX29" s="144">
        <v>20791.099999999999</v>
      </c>
      <c r="AY29" s="167">
        <v>11634.3074494133</v>
      </c>
      <c r="AZ29" s="45">
        <f t="shared" si="15"/>
        <v>55.958114045977844</v>
      </c>
      <c r="BB29" s="144">
        <v>5641.62</v>
      </c>
      <c r="BC29" s="32">
        <v>2752.9197161450902</v>
      </c>
      <c r="BD29" s="196">
        <f t="shared" si="16"/>
        <v>48.796617215358182</v>
      </c>
      <c r="BE29" s="32">
        <v>0</v>
      </c>
      <c r="BF29" s="32">
        <v>0</v>
      </c>
      <c r="BG29" s="208" t="e">
        <f t="shared" si="17"/>
        <v>#DIV/0!</v>
      </c>
      <c r="BH29" s="32">
        <v>3</v>
      </c>
      <c r="BI29" s="44">
        <v>23.15</v>
      </c>
      <c r="BJ29" s="45">
        <f t="shared" si="18"/>
        <v>7.7166666666666659</v>
      </c>
      <c r="BK29" s="44">
        <v>6.25</v>
      </c>
      <c r="BL29" s="203">
        <f t="shared" si="19"/>
        <v>2.0833333333333335</v>
      </c>
    </row>
    <row r="30" spans="1:64" ht="13.95" customHeight="1">
      <c r="A30" s="12">
        <v>25</v>
      </c>
      <c r="B30" s="144">
        <v>13965.18</v>
      </c>
      <c r="C30" s="163">
        <v>4200.9127852006404</v>
      </c>
      <c r="D30" s="164">
        <f t="shared" si="2"/>
        <v>30.081336475438487</v>
      </c>
      <c r="E30" s="144">
        <v>3</v>
      </c>
      <c r="F30" s="163">
        <v>33.083050123713498</v>
      </c>
      <c r="G30" s="45">
        <f t="shared" si="3"/>
        <v>11.027683374571167</v>
      </c>
      <c r="H30" s="44"/>
      <c r="I30" s="44"/>
      <c r="J30" s="45" t="e">
        <f t="shared" si="4"/>
        <v>#DIV/0!</v>
      </c>
      <c r="L30" s="144">
        <v>29966.68</v>
      </c>
      <c r="M30" s="44">
        <v>18794.568190329101</v>
      </c>
      <c r="N30" s="45">
        <f t="shared" si="5"/>
        <v>62.718219670410932</v>
      </c>
      <c r="O30" s="32">
        <v>138</v>
      </c>
      <c r="P30" s="44">
        <v>3061.2</v>
      </c>
      <c r="Q30" s="45">
        <f t="shared" si="6"/>
        <v>22.182608695652174</v>
      </c>
      <c r="R30" s="44">
        <v>77</v>
      </c>
      <c r="S30" s="171">
        <f t="shared" si="7"/>
        <v>0.55797101449275366</v>
      </c>
      <c r="U30" s="144">
        <v>51</v>
      </c>
      <c r="V30" s="163"/>
      <c r="W30" s="171">
        <f t="shared" si="20"/>
        <v>0</v>
      </c>
      <c r="X30" s="144">
        <v>2850</v>
      </c>
      <c r="Y30" s="44"/>
      <c r="Z30" s="171">
        <f t="shared" si="21"/>
        <v>0</v>
      </c>
      <c r="AA30" s="144">
        <v>4658.3999999999996</v>
      </c>
      <c r="AB30" s="163">
        <v>2039.96150380882</v>
      </c>
      <c r="AC30" s="171">
        <f t="shared" si="9"/>
        <v>43.791033483788858</v>
      </c>
      <c r="AE30" s="144">
        <v>8699</v>
      </c>
      <c r="AF30" s="44">
        <v>4162.3900000000003</v>
      </c>
      <c r="AG30" s="182">
        <f t="shared" si="10"/>
        <v>47.849063110702382</v>
      </c>
      <c r="AH30" s="44">
        <v>5.6</v>
      </c>
      <c r="AI30" s="179">
        <v>88.27</v>
      </c>
      <c r="AJ30" s="45">
        <f t="shared" si="11"/>
        <v>15.762500000000001</v>
      </c>
      <c r="AL30" s="144">
        <v>18240.3</v>
      </c>
      <c r="AM30" s="44">
        <v>7798.9112893446199</v>
      </c>
      <c r="AN30" s="45">
        <f t="shared" si="12"/>
        <v>42.756485854643948</v>
      </c>
      <c r="AO30" s="32">
        <v>76.599999999999994</v>
      </c>
      <c r="AP30" s="32">
        <v>989.99</v>
      </c>
      <c r="AQ30" s="45">
        <f t="shared" si="1"/>
        <v>12.924151436031332</v>
      </c>
      <c r="AR30" s="32">
        <v>4</v>
      </c>
      <c r="AS30" s="44">
        <v>40</v>
      </c>
      <c r="AT30" s="45">
        <f t="shared" si="13"/>
        <v>10</v>
      </c>
      <c r="AU30" s="44">
        <v>20.324586919093299</v>
      </c>
      <c r="AV30" s="171">
        <f t="shared" si="14"/>
        <v>0.25216609080760921</v>
      </c>
      <c r="AX30" s="144">
        <v>17279.04</v>
      </c>
      <c r="AY30" s="167">
        <v>10844.987520593</v>
      </c>
      <c r="AZ30" s="45">
        <f t="shared" si="15"/>
        <v>62.76383132739435</v>
      </c>
      <c r="BB30" s="144">
        <v>6767.4</v>
      </c>
      <c r="BC30" s="32">
        <v>3632.3338577016498</v>
      </c>
      <c r="BD30" s="196">
        <f t="shared" si="16"/>
        <v>53.673993818920849</v>
      </c>
      <c r="BE30" s="32">
        <v>1</v>
      </c>
      <c r="BF30" s="32">
        <v>15</v>
      </c>
      <c r="BG30" s="208">
        <f t="shared" si="17"/>
        <v>15</v>
      </c>
      <c r="BH30" s="32">
        <v>4.4000000000000004</v>
      </c>
      <c r="BI30" s="44">
        <v>40.299999999999997</v>
      </c>
      <c r="BJ30" s="45">
        <f t="shared" si="18"/>
        <v>9.1590909090909083</v>
      </c>
      <c r="BK30" s="44">
        <v>7.75</v>
      </c>
      <c r="BL30" s="203">
        <f t="shared" si="19"/>
        <v>1.4351851851851851</v>
      </c>
    </row>
    <row r="31" spans="1:64" ht="13.95" customHeight="1">
      <c r="A31" s="12">
        <v>26</v>
      </c>
      <c r="B31" s="144">
        <v>18572.04</v>
      </c>
      <c r="C31" s="163">
        <v>6259.4149408568701</v>
      </c>
      <c r="D31" s="164">
        <f t="shared" si="2"/>
        <v>33.703432368532859</v>
      </c>
      <c r="E31" s="144">
        <v>12</v>
      </c>
      <c r="F31" s="163">
        <v>122.70790290091701</v>
      </c>
      <c r="G31" s="45">
        <f t="shared" si="3"/>
        <v>10.225658575076418</v>
      </c>
      <c r="H31" s="44"/>
      <c r="I31" s="44"/>
      <c r="J31" s="45" t="e">
        <f t="shared" si="4"/>
        <v>#DIV/0!</v>
      </c>
      <c r="L31" s="144">
        <v>59713.16</v>
      </c>
      <c r="M31" s="44">
        <v>27695.511696727001</v>
      </c>
      <c r="N31" s="45">
        <f t="shared" si="5"/>
        <v>46.380917869238537</v>
      </c>
      <c r="O31" s="32">
        <v>147</v>
      </c>
      <c r="P31" s="44">
        <v>2889.98</v>
      </c>
      <c r="Q31" s="45">
        <f t="shared" si="6"/>
        <v>19.659727891156464</v>
      </c>
      <c r="R31" s="44">
        <v>77</v>
      </c>
      <c r="S31" s="171">
        <f t="shared" si="7"/>
        <v>0.52380952380952384</v>
      </c>
      <c r="U31" s="144">
        <v>48</v>
      </c>
      <c r="V31" s="163">
        <v>4142.3857587324201</v>
      </c>
      <c r="W31" s="171">
        <f t="shared" si="20"/>
        <v>86.299703306925423</v>
      </c>
      <c r="X31" s="144">
        <v>2850</v>
      </c>
      <c r="Y31" s="44">
        <v>7387.61</v>
      </c>
      <c r="Z31" s="171">
        <f t="shared" si="21"/>
        <v>2.5921438596491226</v>
      </c>
      <c r="AA31" s="144">
        <v>4658.3999999999996</v>
      </c>
      <c r="AB31" s="163">
        <v>2242.5705761204799</v>
      </c>
      <c r="AC31" s="171">
        <f t="shared" si="9"/>
        <v>48.140360984897825</v>
      </c>
      <c r="AE31" s="144">
        <v>10717.64</v>
      </c>
      <c r="AF31" s="44">
        <v>5958.72</v>
      </c>
      <c r="AG31" s="182">
        <f t="shared" si="10"/>
        <v>55.597314334125805</v>
      </c>
      <c r="AH31" s="44">
        <v>8</v>
      </c>
      <c r="AI31" s="179">
        <v>147.71</v>
      </c>
      <c r="AJ31" s="45">
        <f t="shared" si="11"/>
        <v>18.463750000000001</v>
      </c>
      <c r="AL31" s="144">
        <v>28809.599999999999</v>
      </c>
      <c r="AM31" s="44">
        <v>12738.5231216177</v>
      </c>
      <c r="AN31" s="45">
        <f t="shared" si="12"/>
        <v>44.216244313068216</v>
      </c>
      <c r="AO31" s="32">
        <v>76.599999999999994</v>
      </c>
      <c r="AP31" s="32">
        <v>1382.94</v>
      </c>
      <c r="AQ31" s="45">
        <f t="shared" si="1"/>
        <v>18.054046997389037</v>
      </c>
      <c r="AR31" s="32">
        <v>4</v>
      </c>
      <c r="AS31" s="44">
        <v>44.968552152706302</v>
      </c>
      <c r="AT31" s="45">
        <f t="shared" si="13"/>
        <v>11.242138038176575</v>
      </c>
      <c r="AU31" s="44">
        <v>45</v>
      </c>
      <c r="AV31" s="171">
        <f t="shared" si="14"/>
        <v>0.55831265508684869</v>
      </c>
      <c r="AX31" s="144">
        <v>24225.57</v>
      </c>
      <c r="AY31" s="44">
        <v>13068.5905931245</v>
      </c>
      <c r="AZ31" s="45">
        <f t="shared" si="15"/>
        <v>53.945441090238532</v>
      </c>
      <c r="BB31" s="144">
        <v>7779.9</v>
      </c>
      <c r="BC31" s="32">
        <v>4412.2977308271002</v>
      </c>
      <c r="BD31" s="196">
        <f t="shared" si="16"/>
        <v>56.714067415096601</v>
      </c>
      <c r="BE31" s="205">
        <v>1.6</v>
      </c>
      <c r="BF31" s="206">
        <v>20</v>
      </c>
      <c r="BG31" s="208">
        <f t="shared" si="17"/>
        <v>12.5</v>
      </c>
      <c r="BH31" s="32">
        <v>5.4</v>
      </c>
      <c r="BI31" s="44">
        <v>38.36</v>
      </c>
      <c r="BJ31" s="45">
        <f t="shared" si="18"/>
        <v>7.1037037037037027</v>
      </c>
      <c r="BK31" s="44">
        <v>7.75</v>
      </c>
      <c r="BL31" s="203">
        <f t="shared" si="19"/>
        <v>1.1071428571428572</v>
      </c>
    </row>
    <row r="32" spans="1:64" ht="13.95" customHeight="1">
      <c r="A32" s="12">
        <v>27</v>
      </c>
      <c r="B32" s="144">
        <v>19134.599999999999</v>
      </c>
      <c r="C32" s="163">
        <v>5690.4458799198601</v>
      </c>
      <c r="D32" s="164">
        <f t="shared" si="2"/>
        <v>29.73903755458625</v>
      </c>
      <c r="E32" s="144">
        <v>12</v>
      </c>
      <c r="F32" s="163">
        <v>110.94797114872</v>
      </c>
      <c r="G32" s="45">
        <f t="shared" si="3"/>
        <v>9.2456642623933334</v>
      </c>
      <c r="H32" s="44"/>
      <c r="I32" s="44"/>
      <c r="J32" s="45" t="e">
        <f t="shared" si="4"/>
        <v>#DIV/0!</v>
      </c>
      <c r="L32" s="144">
        <v>55974.34</v>
      </c>
      <c r="M32" s="44">
        <v>32770.539023104298</v>
      </c>
      <c r="N32" s="45">
        <f t="shared" si="5"/>
        <v>58.545646135540494</v>
      </c>
      <c r="O32" s="32">
        <v>147</v>
      </c>
      <c r="P32" s="44">
        <v>3061.81</v>
      </c>
      <c r="Q32" s="45">
        <f t="shared" si="6"/>
        <v>20.828639455782312</v>
      </c>
      <c r="R32" s="44">
        <v>77</v>
      </c>
      <c r="S32" s="171">
        <f t="shared" si="7"/>
        <v>0.52380952380952384</v>
      </c>
      <c r="U32" s="144">
        <v>48</v>
      </c>
      <c r="V32" s="163"/>
      <c r="W32" s="171">
        <f t="shared" si="20"/>
        <v>0</v>
      </c>
      <c r="X32" s="144">
        <v>2850</v>
      </c>
      <c r="Y32" s="44"/>
      <c r="Z32" s="171">
        <f t="shared" si="21"/>
        <v>0</v>
      </c>
      <c r="AA32" s="144">
        <v>4658.3999999999996</v>
      </c>
      <c r="AB32" s="163">
        <v>1916.05907549729</v>
      </c>
      <c r="AC32" s="171">
        <f t="shared" si="9"/>
        <v>41.131269867278256</v>
      </c>
      <c r="AE32" s="144">
        <v>11338.76</v>
      </c>
      <c r="AF32" s="44">
        <v>6060.06</v>
      </c>
      <c r="AG32" s="182">
        <f t="shared" si="10"/>
        <v>53.445526671346776</v>
      </c>
      <c r="AH32" s="44">
        <v>8.6</v>
      </c>
      <c r="AI32" s="179">
        <v>151.36000000000001</v>
      </c>
      <c r="AJ32" s="45">
        <f t="shared" si="11"/>
        <v>17.600000000000001</v>
      </c>
      <c r="AL32" s="144">
        <v>29041.599999999999</v>
      </c>
      <c r="AM32" s="44">
        <v>13198.592680215599</v>
      </c>
      <c r="AN32" s="45">
        <f t="shared" si="12"/>
        <v>45.447195334332818</v>
      </c>
      <c r="AO32" s="32">
        <v>76.599999999999994</v>
      </c>
      <c r="AP32" s="32">
        <v>1169.71</v>
      </c>
      <c r="AQ32" s="45">
        <f t="shared" si="1"/>
        <v>15.270365535248043</v>
      </c>
      <c r="AR32" s="32">
        <v>4</v>
      </c>
      <c r="AS32" s="44">
        <v>40.279211843741002</v>
      </c>
      <c r="AT32" s="45">
        <f t="shared" si="13"/>
        <v>10.069802960935251</v>
      </c>
      <c r="AU32" s="44">
        <v>43.607889475779601</v>
      </c>
      <c r="AV32" s="171">
        <f t="shared" si="14"/>
        <v>0.54104081235458568</v>
      </c>
      <c r="AX32" s="144">
        <v>24294.49</v>
      </c>
      <c r="AY32" s="44">
        <v>12741.5324153901</v>
      </c>
      <c r="AZ32" s="45">
        <f t="shared" si="15"/>
        <v>52.446181893055169</v>
      </c>
      <c r="BB32" s="144">
        <v>8100</v>
      </c>
      <c r="BC32" s="32">
        <v>4945.07874288736</v>
      </c>
      <c r="BD32" s="196">
        <f t="shared" si="16"/>
        <v>61.050354850461233</v>
      </c>
      <c r="BE32" s="32">
        <v>1.6</v>
      </c>
      <c r="BF32" s="32">
        <v>20</v>
      </c>
      <c r="BG32" s="208">
        <f t="shared" si="17"/>
        <v>12.5</v>
      </c>
      <c r="BH32" s="32">
        <v>5.4</v>
      </c>
      <c r="BI32" s="44">
        <v>32.36</v>
      </c>
      <c r="BJ32" s="45">
        <f t="shared" si="18"/>
        <v>5.992592592592592</v>
      </c>
      <c r="BK32" s="44">
        <v>7.75</v>
      </c>
      <c r="BL32" s="203">
        <f t="shared" si="19"/>
        <v>1.1071428571428572</v>
      </c>
    </row>
    <row r="33" spans="1:64" ht="13.95" customHeight="1">
      <c r="A33" s="12">
        <v>28</v>
      </c>
      <c r="B33" s="144">
        <v>19613.16</v>
      </c>
      <c r="C33" s="163">
        <v>7543.2312286159204</v>
      </c>
      <c r="D33" s="164">
        <f t="shared" si="2"/>
        <v>38.460050438664247</v>
      </c>
      <c r="E33" s="144">
        <v>12</v>
      </c>
      <c r="F33" s="163">
        <v>126.695057331112</v>
      </c>
      <c r="G33" s="45">
        <f t="shared" si="3"/>
        <v>10.557921444259334</v>
      </c>
      <c r="H33" s="44"/>
      <c r="I33" s="44"/>
      <c r="J33" s="45" t="e">
        <f t="shared" si="4"/>
        <v>#DIV/0!</v>
      </c>
      <c r="L33" s="144">
        <v>55834.34</v>
      </c>
      <c r="M33" s="44">
        <v>31128.648582761802</v>
      </c>
      <c r="N33" s="45">
        <f t="shared" si="5"/>
        <v>55.751798235211169</v>
      </c>
      <c r="O33" s="32">
        <v>147</v>
      </c>
      <c r="P33" s="44">
        <v>3099.63</v>
      </c>
      <c r="Q33" s="45">
        <f t="shared" si="6"/>
        <v>21.085918367346938</v>
      </c>
      <c r="R33" s="44">
        <v>77</v>
      </c>
      <c r="S33" s="171">
        <f t="shared" si="7"/>
        <v>0.52380952380952384</v>
      </c>
      <c r="U33" s="144">
        <v>47</v>
      </c>
      <c r="V33" s="163">
        <v>3642.5616354410899</v>
      </c>
      <c r="W33" s="171">
        <f t="shared" si="20"/>
        <v>77.501311392363618</v>
      </c>
      <c r="X33" s="144">
        <v>2850</v>
      </c>
      <c r="Y33" s="44"/>
      <c r="Z33" s="171">
        <f t="shared" si="21"/>
        <v>0</v>
      </c>
      <c r="AA33" s="144">
        <v>4658.3999999999996</v>
      </c>
      <c r="AB33" s="163">
        <v>2485.4068697664402</v>
      </c>
      <c r="AC33" s="171">
        <f t="shared" si="9"/>
        <v>53.353230073983347</v>
      </c>
      <c r="AE33" s="144">
        <v>11455.22</v>
      </c>
      <c r="AF33" s="44">
        <v>6473.4</v>
      </c>
      <c r="AG33" s="182">
        <f t="shared" si="10"/>
        <v>56.510481684332561</v>
      </c>
      <c r="AH33" s="44">
        <v>8</v>
      </c>
      <c r="AI33" s="179">
        <v>132.54</v>
      </c>
      <c r="AJ33" s="45">
        <f t="shared" si="11"/>
        <v>16.567499999999999</v>
      </c>
      <c r="AL33" s="144">
        <v>33455.599999999999</v>
      </c>
      <c r="AM33" s="44">
        <v>14350.5863500573</v>
      </c>
      <c r="AN33" s="45">
        <f t="shared" si="12"/>
        <v>42.894422309141966</v>
      </c>
      <c r="AO33" s="32">
        <v>76.2</v>
      </c>
      <c r="AP33" s="32">
        <v>1231.58</v>
      </c>
      <c r="AQ33" s="45">
        <f t="shared" si="1"/>
        <v>16.162467191601049</v>
      </c>
      <c r="AR33" s="32">
        <v>4</v>
      </c>
      <c r="AS33" s="44">
        <v>39.747230391902001</v>
      </c>
      <c r="AT33" s="45">
        <f t="shared" si="13"/>
        <v>9.9368075979755002</v>
      </c>
      <c r="AU33" s="44">
        <v>33.2515476850837</v>
      </c>
      <c r="AV33" s="171">
        <f t="shared" si="14"/>
        <v>0.41460782649730299</v>
      </c>
      <c r="AX33" s="144">
        <v>23606.86</v>
      </c>
      <c r="AY33" s="44">
        <v>12457.7974093676</v>
      </c>
      <c r="AZ33" s="45">
        <f t="shared" si="15"/>
        <v>52.771937518872058</v>
      </c>
      <c r="BB33" s="144">
        <v>8090.46</v>
      </c>
      <c r="BC33" s="32">
        <v>5015.6020827196098</v>
      </c>
      <c r="BD33" s="196">
        <f t="shared" si="16"/>
        <v>61.994028556097057</v>
      </c>
      <c r="BE33" s="32">
        <v>1.6</v>
      </c>
      <c r="BF33" s="32">
        <v>20</v>
      </c>
      <c r="BG33" s="208">
        <f t="shared" si="17"/>
        <v>12.5</v>
      </c>
      <c r="BH33" s="32">
        <v>5.4</v>
      </c>
      <c r="BI33" s="44">
        <v>36.36</v>
      </c>
      <c r="BJ33" s="45">
        <f t="shared" si="18"/>
        <v>6.7333333333333325</v>
      </c>
      <c r="BK33" s="44">
        <v>7.75</v>
      </c>
      <c r="BL33" s="203">
        <f t="shared" si="19"/>
        <v>1.1071428571428572</v>
      </c>
    </row>
    <row r="34" spans="1:64" ht="13.95" customHeight="1">
      <c r="A34" s="12">
        <v>29</v>
      </c>
      <c r="B34" s="144">
        <v>19115.52</v>
      </c>
      <c r="C34" s="163">
        <v>7048.2499094668701</v>
      </c>
      <c r="D34" s="164">
        <f t="shared" si="2"/>
        <v>36.871871178324575</v>
      </c>
      <c r="E34" s="144">
        <v>12</v>
      </c>
      <c r="F34" s="163">
        <v>128.85572035925099</v>
      </c>
      <c r="G34" s="45">
        <f t="shared" si="3"/>
        <v>10.73797669660425</v>
      </c>
      <c r="H34" s="44"/>
      <c r="I34" s="44"/>
      <c r="J34" s="45" t="e">
        <f t="shared" si="4"/>
        <v>#DIV/0!</v>
      </c>
      <c r="L34" s="144">
        <v>56128.34</v>
      </c>
      <c r="M34" s="44">
        <v>31062.974730581602</v>
      </c>
      <c r="N34" s="45">
        <f t="shared" si="5"/>
        <v>55.342763977309147</v>
      </c>
      <c r="O34" s="32">
        <v>147</v>
      </c>
      <c r="P34" s="44">
        <v>3176.29</v>
      </c>
      <c r="Q34" s="45">
        <f t="shared" si="6"/>
        <v>21.607414965986393</v>
      </c>
      <c r="R34" s="44">
        <v>77</v>
      </c>
      <c r="S34" s="171">
        <f t="shared" si="7"/>
        <v>0.52380952380952384</v>
      </c>
      <c r="U34" s="144">
        <v>47</v>
      </c>
      <c r="V34" s="163"/>
      <c r="W34" s="171">
        <f t="shared" si="20"/>
        <v>0</v>
      </c>
      <c r="X34" s="144">
        <v>2850</v>
      </c>
      <c r="Y34" s="44"/>
      <c r="Z34" s="171">
        <f t="shared" si="21"/>
        <v>0</v>
      </c>
      <c r="AA34" s="144">
        <v>4658.3999999999996</v>
      </c>
      <c r="AB34" s="163">
        <v>2548.8333855012002</v>
      </c>
      <c r="AC34" s="171">
        <f t="shared" si="9"/>
        <v>54.71478158812468</v>
      </c>
      <c r="AE34" s="144">
        <v>11338.76</v>
      </c>
      <c r="AF34" s="44">
        <v>6113.5</v>
      </c>
      <c r="AG34" s="182">
        <f t="shared" si="10"/>
        <v>53.916830411791061</v>
      </c>
      <c r="AH34" s="44">
        <v>8.4</v>
      </c>
      <c r="AI34" s="179">
        <v>149.94</v>
      </c>
      <c r="AJ34" s="45">
        <f t="shared" si="11"/>
        <v>17.849999999999998</v>
      </c>
      <c r="AL34" s="144">
        <v>28999.599999999999</v>
      </c>
      <c r="AM34" s="44">
        <v>12074.3459324138</v>
      </c>
      <c r="AN34" s="45">
        <f t="shared" si="12"/>
        <v>41.636249922115482</v>
      </c>
      <c r="AO34" s="32">
        <v>76.2</v>
      </c>
      <c r="AP34" s="32">
        <v>1065.4000000000001</v>
      </c>
      <c r="AQ34" s="45">
        <f t="shared" si="1"/>
        <v>13.981627296587927</v>
      </c>
      <c r="AR34" s="32">
        <v>4</v>
      </c>
      <c r="AS34" s="44">
        <v>51.678237541460099</v>
      </c>
      <c r="AT34" s="45">
        <f t="shared" si="13"/>
        <v>12.919559385365025</v>
      </c>
      <c r="AU34" s="44">
        <v>27.828419895825402</v>
      </c>
      <c r="AV34" s="171">
        <f t="shared" si="14"/>
        <v>0.34698777924969326</v>
      </c>
      <c r="AX34" s="144">
        <v>24982.13</v>
      </c>
      <c r="AY34" s="44">
        <v>13686.180466194901</v>
      </c>
      <c r="AZ34" s="45">
        <f t="shared" si="15"/>
        <v>54.783881383192309</v>
      </c>
      <c r="BB34" s="144">
        <v>7699.08</v>
      </c>
      <c r="BC34" s="32">
        <v>4353.0842845778698</v>
      </c>
      <c r="BD34" s="196">
        <f t="shared" si="16"/>
        <v>56.54031760389384</v>
      </c>
      <c r="BE34" s="32">
        <v>2.4</v>
      </c>
      <c r="BF34" s="32">
        <v>20</v>
      </c>
      <c r="BG34" s="208">
        <f t="shared" si="17"/>
        <v>8.3333333333333339</v>
      </c>
      <c r="BH34" s="32">
        <v>5.4</v>
      </c>
      <c r="BI34" s="44">
        <v>34.86</v>
      </c>
      <c r="BJ34" s="45">
        <f t="shared" si="18"/>
        <v>6.4555555555555548</v>
      </c>
      <c r="BK34" s="44">
        <v>7.69</v>
      </c>
      <c r="BL34" s="203">
        <f t="shared" si="19"/>
        <v>0.98589743589743584</v>
      </c>
    </row>
    <row r="35" spans="1:64" ht="13.95" customHeight="1">
      <c r="A35" s="19">
        <v>30</v>
      </c>
      <c r="B35" s="144">
        <v>18435.84</v>
      </c>
      <c r="C35" s="163">
        <v>6746.9501880092703</v>
      </c>
      <c r="D35" s="164">
        <f t="shared" si="2"/>
        <v>36.596923102008212</v>
      </c>
      <c r="E35" s="144">
        <v>12</v>
      </c>
      <c r="F35" s="163">
        <v>120.906412304415</v>
      </c>
      <c r="G35" s="45">
        <f t="shared" si="3"/>
        <v>10.075534358701249</v>
      </c>
      <c r="H35" s="44"/>
      <c r="I35" s="44"/>
      <c r="J35" s="45" t="e">
        <f t="shared" si="4"/>
        <v>#DIV/0!</v>
      </c>
      <c r="L35" s="144">
        <v>55792.34</v>
      </c>
      <c r="M35" s="44">
        <v>32778.105664184499</v>
      </c>
      <c r="N35" s="45">
        <f t="shared" si="5"/>
        <v>58.750189836426472</v>
      </c>
      <c r="O35" s="32">
        <v>147</v>
      </c>
      <c r="P35" s="44">
        <v>3932.62</v>
      </c>
      <c r="Q35" s="45">
        <f t="shared" si="6"/>
        <v>26.752517006802719</v>
      </c>
      <c r="R35" s="44">
        <v>77</v>
      </c>
      <c r="S35" s="171">
        <f t="shared" si="7"/>
        <v>0.52380952380952384</v>
      </c>
      <c r="U35" s="144">
        <v>48</v>
      </c>
      <c r="V35" s="163">
        <v>87.339726265986698</v>
      </c>
      <c r="W35" s="171">
        <f t="shared" si="20"/>
        <v>1.8195776305413895</v>
      </c>
      <c r="X35" s="144">
        <v>2850</v>
      </c>
      <c r="Y35" s="44"/>
      <c r="Z35" s="171">
        <f t="shared" si="21"/>
        <v>0</v>
      </c>
      <c r="AA35" s="144">
        <v>4658.3999999999996</v>
      </c>
      <c r="AB35" s="163">
        <v>2797.0649998007302</v>
      </c>
      <c r="AC35" s="171">
        <f t="shared" si="9"/>
        <v>60.043469856618806</v>
      </c>
      <c r="AE35" s="144">
        <v>8660.18</v>
      </c>
      <c r="AF35" s="44">
        <v>5233.7700000000004</v>
      </c>
      <c r="AG35" s="182">
        <f t="shared" si="10"/>
        <v>60.434887034680571</v>
      </c>
      <c r="AH35" s="44">
        <v>7.6</v>
      </c>
      <c r="AI35" s="179">
        <v>145.19999999999999</v>
      </c>
      <c r="AJ35" s="45">
        <f t="shared" si="11"/>
        <v>19.105263157894736</v>
      </c>
      <c r="AL35" s="144">
        <v>28907.599999999999</v>
      </c>
      <c r="AM35" s="44">
        <v>12832.689223837</v>
      </c>
      <c r="AN35" s="45">
        <f t="shared" si="12"/>
        <v>44.392094894896154</v>
      </c>
      <c r="AO35" s="32">
        <v>70.599999999999994</v>
      </c>
      <c r="AP35" s="32">
        <v>1243.3900000000001</v>
      </c>
      <c r="AQ35" s="45">
        <f t="shared" si="1"/>
        <v>17.611756373937681</v>
      </c>
      <c r="AR35" s="32">
        <v>4</v>
      </c>
      <c r="AS35" s="44">
        <v>29.8273112365973</v>
      </c>
      <c r="AT35" s="45">
        <f t="shared" si="13"/>
        <v>7.456827809149325</v>
      </c>
      <c r="AU35" s="44">
        <v>39.578537530635501</v>
      </c>
      <c r="AV35" s="171">
        <f t="shared" si="14"/>
        <v>0.53054339853398802</v>
      </c>
      <c r="AX35" s="144">
        <v>20429.009999999998</v>
      </c>
      <c r="AY35" s="44">
        <v>11538.691443491</v>
      </c>
      <c r="AZ35" s="45">
        <f t="shared" si="15"/>
        <v>56.481892384853694</v>
      </c>
      <c r="BB35" s="144">
        <v>7430.52</v>
      </c>
      <c r="BC35" s="32">
        <v>4414.4293211671102</v>
      </c>
      <c r="BD35" s="196">
        <f t="shared" si="16"/>
        <v>59.409426543056341</v>
      </c>
      <c r="BE35" s="32">
        <v>1.6</v>
      </c>
      <c r="BF35" s="32">
        <v>20</v>
      </c>
      <c r="BG35" s="208">
        <f t="shared" si="17"/>
        <v>12.5</v>
      </c>
      <c r="BH35" s="32">
        <v>5.4</v>
      </c>
      <c r="BI35" s="44">
        <v>28.05</v>
      </c>
      <c r="BJ35" s="45">
        <f t="shared" si="18"/>
        <v>5.1944444444444446</v>
      </c>
      <c r="BK35" s="44">
        <v>7.75</v>
      </c>
      <c r="BL35" s="203">
        <f t="shared" si="19"/>
        <v>1.1071428571428572</v>
      </c>
    </row>
    <row r="36" spans="1:64" ht="13.95" customHeight="1">
      <c r="A36" s="12">
        <v>31</v>
      </c>
      <c r="B36" s="144">
        <v>13797.18</v>
      </c>
      <c r="C36" s="163">
        <v>5341.9125925041999</v>
      </c>
      <c r="D36" s="164">
        <f t="shared" si="2"/>
        <v>38.717423361181055</v>
      </c>
      <c r="E36" s="144">
        <v>3</v>
      </c>
      <c r="F36" s="163">
        <v>24.4084704937402</v>
      </c>
      <c r="G36" s="45">
        <f t="shared" si="3"/>
        <v>8.1361568312467334</v>
      </c>
      <c r="H36" s="44"/>
      <c r="I36" s="44"/>
      <c r="J36" s="45" t="e">
        <f t="shared" si="4"/>
        <v>#DIV/0!</v>
      </c>
      <c r="L36" s="144">
        <v>52388.43</v>
      </c>
      <c r="M36" s="44">
        <v>38749.3876229179</v>
      </c>
      <c r="N36" s="45">
        <f t="shared" si="5"/>
        <v>73.965544726035688</v>
      </c>
      <c r="O36" s="32">
        <v>138</v>
      </c>
      <c r="P36" s="44">
        <v>2625.22</v>
      </c>
      <c r="Q36" s="45">
        <f t="shared" si="6"/>
        <v>19.023333333333333</v>
      </c>
      <c r="R36" s="44">
        <v>77</v>
      </c>
      <c r="S36" s="171">
        <f t="shared" si="7"/>
        <v>0.55797101449275366</v>
      </c>
      <c r="U36" s="144">
        <v>45</v>
      </c>
      <c r="V36" s="163">
        <v>3691.8513643691199</v>
      </c>
      <c r="W36" s="171">
        <f t="shared" ref="W36:W37" si="22">+V36/U36</f>
        <v>82.041141430424886</v>
      </c>
      <c r="X36" s="144">
        <v>2850</v>
      </c>
      <c r="Y36" s="44"/>
      <c r="Z36" s="171">
        <f t="shared" si="21"/>
        <v>0</v>
      </c>
      <c r="AA36" s="144">
        <v>4658.3999999999996</v>
      </c>
      <c r="AB36" s="163">
        <v>2648.7089951210501</v>
      </c>
      <c r="AC36" s="171">
        <f t="shared" si="9"/>
        <v>56.858771147197537</v>
      </c>
      <c r="AE36" s="144">
        <v>7883.78</v>
      </c>
      <c r="AF36" s="44">
        <v>4132.41</v>
      </c>
      <c r="AG36" s="182">
        <f t="shared" si="10"/>
        <v>52.416607261998685</v>
      </c>
      <c r="AH36" s="44">
        <v>5.6</v>
      </c>
      <c r="AI36" s="179">
        <v>96.65</v>
      </c>
      <c r="AJ36" s="45">
        <f t="shared" si="11"/>
        <v>17.258928571428573</v>
      </c>
      <c r="AL36" s="184">
        <v>17832.3</v>
      </c>
      <c r="AM36" s="185">
        <v>8327.4579648804793</v>
      </c>
      <c r="AN36" s="45">
        <f t="shared" si="12"/>
        <v>46.69873187912092</v>
      </c>
      <c r="AO36" s="32">
        <v>63</v>
      </c>
      <c r="AP36" s="32">
        <v>1149.56</v>
      </c>
      <c r="AQ36" s="45">
        <f t="shared" si="1"/>
        <v>18.246984126984128</v>
      </c>
      <c r="AR36" s="32">
        <v>4</v>
      </c>
      <c r="AS36" s="44">
        <v>49.485242361809803</v>
      </c>
      <c r="AT36" s="45">
        <f t="shared" si="13"/>
        <v>12.371310590452451</v>
      </c>
      <c r="AU36" s="44">
        <v>31.119060399819102</v>
      </c>
      <c r="AV36" s="171">
        <f t="shared" ref="AV36" si="23">+AU36/AO36</f>
        <v>0.49395333967966826</v>
      </c>
      <c r="AX36" s="144">
        <v>18349.439999999999</v>
      </c>
      <c r="AY36" s="44">
        <v>11950.7106910518</v>
      </c>
      <c r="AZ36" s="45">
        <f t="shared" si="15"/>
        <v>65.128476351604192</v>
      </c>
      <c r="BB36" s="144">
        <v>5800.08</v>
      </c>
      <c r="BC36" s="32">
        <v>3788.8894544661698</v>
      </c>
      <c r="BD36" s="196">
        <f t="shared" si="16"/>
        <v>65.324779217979227</v>
      </c>
      <c r="BE36" s="32"/>
      <c r="BF36" s="32"/>
      <c r="BG36" s="208" t="e">
        <f t="shared" si="17"/>
        <v>#DIV/0!</v>
      </c>
      <c r="BH36" s="32">
        <v>2.6</v>
      </c>
      <c r="BI36" s="44">
        <v>16.13</v>
      </c>
      <c r="BJ36" s="45">
        <f t="shared" si="18"/>
        <v>6.2038461538461531</v>
      </c>
      <c r="BK36" s="44">
        <v>7.69</v>
      </c>
      <c r="BL36" s="203">
        <f t="shared" si="19"/>
        <v>2.9576923076923078</v>
      </c>
    </row>
    <row r="37" spans="1:64" ht="13.95" customHeight="1">
      <c r="B37" s="20">
        <f>SUM(B6:B36)</f>
        <v>530001.29999999993</v>
      </c>
      <c r="C37" s="21">
        <f>SUM(C6:C36)</f>
        <v>165624.38271667354</v>
      </c>
      <c r="D37" s="165">
        <f t="shared" si="2"/>
        <v>31.249806880978138</v>
      </c>
      <c r="E37" s="34">
        <f>SUM(E6:E36)</f>
        <v>293.20000000000005</v>
      </c>
      <c r="F37" s="97">
        <f>SUM(F6:F36)</f>
        <v>2924.7102166435643</v>
      </c>
      <c r="G37" s="57">
        <f t="shared" si="3"/>
        <v>9.9751371645414864</v>
      </c>
      <c r="H37" s="34">
        <f>SUM(H6:H36)</f>
        <v>0</v>
      </c>
      <c r="I37" s="56">
        <f>SUM(I6:I36)</f>
        <v>0</v>
      </c>
      <c r="J37" s="57" t="e">
        <f t="shared" si="4"/>
        <v>#DIV/0!</v>
      </c>
      <c r="L37" s="20">
        <f>SUM(L6:L36)</f>
        <v>1584307.9900000005</v>
      </c>
      <c r="M37" s="21">
        <f>SUM(M6:M36)</f>
        <v>824153.6740716052</v>
      </c>
      <c r="N37" s="168">
        <f t="shared" si="5"/>
        <v>52.019789035565303</v>
      </c>
      <c r="O37" s="34">
        <f>SUM(O6:O36)</f>
        <v>4462</v>
      </c>
      <c r="P37" s="56">
        <f>SUM(P6:P36)</f>
        <v>93930.87</v>
      </c>
      <c r="Q37" s="57">
        <f t="shared" si="6"/>
        <v>21.051293142088749</v>
      </c>
      <c r="R37" s="56">
        <f>SUM(R6:R36)</f>
        <v>2465.79</v>
      </c>
      <c r="S37" s="35">
        <f t="shared" si="7"/>
        <v>0.55261990138951145</v>
      </c>
      <c r="U37" s="34">
        <f>SUM(U6:U36)</f>
        <v>1587</v>
      </c>
      <c r="V37" s="56">
        <f>SUM(V6:V36)</f>
        <v>32181.176910583734</v>
      </c>
      <c r="W37" s="35">
        <f t="shared" si="22"/>
        <v>20.277994272579541</v>
      </c>
      <c r="X37" s="34">
        <f>SUM(X6:X36)</f>
        <v>88350</v>
      </c>
      <c r="Y37" s="56">
        <v>29912.59</v>
      </c>
      <c r="Z37" s="35">
        <f>+Y37/X37*100</f>
        <v>33.856921335597058</v>
      </c>
      <c r="AA37" s="34">
        <f>SUM(AA6:AA36)</f>
        <v>144410.39999999994</v>
      </c>
      <c r="AB37" s="56">
        <f>SUM(AB6:AB36)</f>
        <v>68119.995532608446</v>
      </c>
      <c r="AC37" s="35">
        <f t="shared" si="9"/>
        <v>47.17111477608848</v>
      </c>
      <c r="AE37" s="34">
        <f t="shared" ref="AE37:AF37" si="24">SUM(AE6:AE36)</f>
        <v>300702.04000000004</v>
      </c>
      <c r="AF37" s="56">
        <f t="shared" si="24"/>
        <v>160641.50999999998</v>
      </c>
      <c r="AG37" s="186">
        <f t="shared" si="10"/>
        <v>53.422155034265792</v>
      </c>
      <c r="AH37" s="56">
        <f t="shared" ref="AH37:AI37" si="25">SUM(AH6:AH36)</f>
        <v>219.2</v>
      </c>
      <c r="AI37" s="56">
        <f t="shared" si="25"/>
        <v>3704.4500000000003</v>
      </c>
      <c r="AJ37" s="187">
        <f t="shared" si="11"/>
        <v>16.899863138686133</v>
      </c>
      <c r="AL37" s="188">
        <f>SUM(AL6:AL36)</f>
        <v>802890.65999999992</v>
      </c>
      <c r="AM37" s="188">
        <f>SUM(AM6:AM36)</f>
        <v>354346.97827604495</v>
      </c>
      <c r="AN37" s="189">
        <f>+AM37/AL37*100</f>
        <v>44.133902152510402</v>
      </c>
      <c r="AO37" s="34">
        <f>SUM(AO6:AO36)</f>
        <v>2266.5999999999995</v>
      </c>
      <c r="AP37" s="56">
        <f>SUM(AP6:AP36)</f>
        <v>41969.520000000004</v>
      </c>
      <c r="AQ37" s="189">
        <f t="shared" si="1"/>
        <v>18.516509309097334</v>
      </c>
      <c r="AR37" s="34">
        <f>SUM(AR6:AR36)</f>
        <v>124</v>
      </c>
      <c r="AS37" s="56">
        <f>SUM(AS6:AS36)</f>
        <v>1269.4536021574088</v>
      </c>
      <c r="AT37" s="193">
        <f t="shared" si="13"/>
        <v>10.237529049656523</v>
      </c>
      <c r="AU37" s="56">
        <f>SUM(AU6:AU36)</f>
        <v>970.96799615450243</v>
      </c>
      <c r="AV37" s="194">
        <f>+AU37/(AR37+AO37)</f>
        <v>0.40616079484418249</v>
      </c>
      <c r="AX37" s="20">
        <f>SUM(AX6:AX36)</f>
        <v>681180.44</v>
      </c>
      <c r="AY37" s="21">
        <f>SUM(AY6:AY36)</f>
        <v>376865.89173993538</v>
      </c>
      <c r="AZ37" s="197">
        <f>+AY37/AX37*100</f>
        <v>55.32541300509677</v>
      </c>
      <c r="BB37" s="34">
        <f>SUM(BB6:BB36)</f>
        <v>223074.05999999994</v>
      </c>
      <c r="BC37" s="36">
        <f>SUM(BC6:BC36)</f>
        <v>125959.12479578931</v>
      </c>
      <c r="BD37" s="198">
        <f t="shared" si="16"/>
        <v>56.465159954406772</v>
      </c>
      <c r="BE37" s="36">
        <f>SUM(BE6:BE36)</f>
        <v>59.400000000000027</v>
      </c>
      <c r="BF37" s="56">
        <f>SUM(BF6:BF36)</f>
        <v>407.375</v>
      </c>
      <c r="BG37" s="212">
        <f t="shared" si="17"/>
        <v>6.85816498316498</v>
      </c>
      <c r="BH37" s="34">
        <f t="shared" ref="BH37:BI37" si="26">SUM(BH6:BH36)</f>
        <v>156.40000000000003</v>
      </c>
      <c r="BI37" s="56">
        <f t="shared" si="26"/>
        <v>947.26</v>
      </c>
      <c r="BJ37" s="187">
        <f t="shared" si="18"/>
        <v>6.0566496163682855</v>
      </c>
      <c r="BK37" s="56">
        <f>SUM(BK6:BK36)</f>
        <v>240.17999999999995</v>
      </c>
      <c r="BL37" s="213">
        <f t="shared" si="19"/>
        <v>1.112974976830398</v>
      </c>
    </row>
    <row r="40" spans="1:64">
      <c r="AP40" t="s">
        <v>93</v>
      </c>
    </row>
  </sheetData>
  <mergeCells count="16">
    <mergeCell ref="A2:BL2"/>
    <mergeCell ref="A3:BL3"/>
    <mergeCell ref="B4:D4"/>
    <mergeCell ref="E4:G4"/>
    <mergeCell ref="L4:N4"/>
    <mergeCell ref="O4:S4"/>
    <mergeCell ref="U4:W4"/>
    <mergeCell ref="X4:Z4"/>
    <mergeCell ref="AA4:AC4"/>
    <mergeCell ref="AE4:AG4"/>
    <mergeCell ref="AH4:AJ4"/>
    <mergeCell ref="AL4:AN4"/>
    <mergeCell ref="AO4:AV4"/>
    <mergeCell ref="AX4:AZ4"/>
    <mergeCell ref="BB4:BD4"/>
    <mergeCell ref="BE4:BL4"/>
  </mergeCells>
  <pageMargins left="0.2" right="0.2" top="0.25" bottom="0.25" header="0.3" footer="0.3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B38"/>
  <sheetViews>
    <sheetView workbookViewId="0">
      <pane xSplit="1" ySplit="6" topLeftCell="Y20" activePane="bottomRight" state="frozen"/>
      <selection pane="topRight"/>
      <selection pane="bottomLeft"/>
      <selection pane="bottomRight" activeCell="AP33" sqref="AP33"/>
    </sheetView>
  </sheetViews>
  <sheetFormatPr defaultColWidth="9" defaultRowHeight="14.4"/>
  <cols>
    <col min="1" max="1" width="8.5546875" style="2" customWidth="1"/>
    <col min="5" max="5" width="9.33203125" customWidth="1"/>
    <col min="7" max="7" width="8.44140625" customWidth="1"/>
    <col min="8" max="8" width="7.33203125" customWidth="1"/>
    <col min="9" max="9" width="5.33203125" customWidth="1"/>
    <col min="10" max="10" width="7" customWidth="1"/>
    <col min="11" max="11" width="7.88671875" customWidth="1"/>
    <col min="12" max="12" width="8.21875" customWidth="1"/>
    <col min="13" max="13" width="0.88671875" customWidth="1"/>
    <col min="17" max="19" width="9" hidden="1" customWidth="1"/>
    <col min="20" max="20" width="0.88671875" customWidth="1"/>
    <col min="21" max="21" width="7.109375" customWidth="1"/>
    <col min="22" max="22" width="9" customWidth="1"/>
    <col min="23" max="23" width="7.6640625" customWidth="1"/>
    <col min="24" max="24" width="9.109375" customWidth="1"/>
    <col min="25" max="25" width="6.33203125" customWidth="1"/>
    <col min="26" max="26" width="7.6640625" customWidth="1"/>
    <col min="27" max="27" width="6" customWidth="1"/>
    <col min="28" max="28" width="6.109375" customWidth="1"/>
    <col min="29" max="29" width="7.77734375" customWidth="1"/>
    <col min="30" max="30" width="8" customWidth="1"/>
    <col min="31" max="31" width="9" customWidth="1"/>
    <col min="32" max="32" width="5.6640625" customWidth="1"/>
    <col min="33" max="33" width="8" customWidth="1"/>
    <col min="34" max="34" width="7.6640625" customWidth="1"/>
    <col min="35" max="35" width="7" customWidth="1"/>
    <col min="36" max="36" width="6" customWidth="1"/>
    <col min="37" max="37" width="0.88671875" customWidth="1"/>
    <col min="38" max="38" width="6.88671875" customWidth="1"/>
    <col min="39" max="39" width="7.44140625" customWidth="1"/>
    <col min="40" max="40" width="7.77734375" customWidth="1"/>
    <col min="41" max="41" width="5.109375" customWidth="1"/>
    <col min="42" max="42" width="9" customWidth="1"/>
    <col min="43" max="43" width="6" customWidth="1"/>
    <col min="44" max="44" width="5.109375" customWidth="1"/>
    <col min="45" max="45" width="8.77734375" customWidth="1"/>
    <col min="46" max="46" width="6" customWidth="1"/>
    <col min="47" max="47" width="0.88671875" customWidth="1"/>
    <col min="51" max="51" width="9.5546875" customWidth="1"/>
    <col min="53" max="53" width="8.44140625" customWidth="1"/>
    <col min="54" max="54" width="6" customWidth="1"/>
    <col min="55" max="55" width="5.33203125" hidden="1" customWidth="1"/>
    <col min="56" max="56" width="7" hidden="1" customWidth="1"/>
    <col min="57" max="57" width="6" hidden="1" customWidth="1"/>
    <col min="58" max="58" width="8.21875" customWidth="1"/>
    <col min="59" max="59" width="0.88671875" customWidth="1"/>
    <col min="63" max="63" width="2" customWidth="1"/>
    <col min="67" max="67" width="5.109375" customWidth="1"/>
    <col min="69" max="69" width="8.44140625" customWidth="1"/>
    <col min="70" max="70" width="7" customWidth="1"/>
    <col min="71" max="71" width="5.33203125" customWidth="1"/>
    <col min="72" max="72" width="7" customWidth="1"/>
    <col min="73" max="73" width="6.5546875" customWidth="1"/>
    <col min="74" max="74" width="8.21875" customWidth="1"/>
    <col min="75" max="75" width="0.88671875" customWidth="1"/>
    <col min="76" max="78" width="8.88671875" customWidth="1"/>
    <col min="79" max="79" width="1.44140625" customWidth="1"/>
    <col min="83" max="83" width="5.109375" customWidth="1"/>
    <col min="85" max="85" width="8.44140625" customWidth="1"/>
    <col min="86" max="86" width="7.109375" customWidth="1"/>
    <col min="87" max="87" width="7.44140625" customWidth="1"/>
    <col min="88" max="88" width="8.21875" customWidth="1"/>
    <col min="89" max="89" width="7.88671875" customWidth="1"/>
    <col min="90" max="90" width="8.21875" customWidth="1"/>
    <col min="91" max="91" width="0.88671875" customWidth="1"/>
    <col min="95" max="95" width="5.109375" customWidth="1"/>
    <col min="96" max="96" width="5.44140625" customWidth="1"/>
    <col min="97" max="97" width="8.44140625" customWidth="1"/>
    <col min="98" max="98" width="7.88671875" customWidth="1"/>
    <col min="99" max="99" width="5.33203125" customWidth="1"/>
    <col min="100" max="100" width="7" customWidth="1"/>
    <col min="101" max="101" width="8" customWidth="1"/>
    <col min="102" max="102" width="8.21875" customWidth="1"/>
    <col min="103" max="103" width="0.88671875" customWidth="1"/>
  </cols>
  <sheetData>
    <row r="1" spans="1:106" ht="18" hidden="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</row>
    <row r="2" spans="1:106" ht="18">
      <c r="A2" s="993" t="s">
        <v>82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</row>
    <row r="3" spans="1:106" ht="18">
      <c r="A3" s="993" t="s">
        <v>92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</row>
    <row r="4" spans="1:106" ht="21">
      <c r="A4" s="3"/>
      <c r="B4" s="1037" t="s">
        <v>94</v>
      </c>
      <c r="C4" s="1038"/>
      <c r="D4" s="1038"/>
      <c r="E4" s="1038"/>
      <c r="F4" s="1038"/>
      <c r="G4" s="1038"/>
      <c r="H4" s="1038"/>
      <c r="I4" s="1038"/>
      <c r="J4" s="1038"/>
      <c r="K4" s="1038"/>
      <c r="L4" s="1038"/>
      <c r="M4" s="1038"/>
      <c r="N4" s="1038"/>
      <c r="O4" s="1038"/>
      <c r="P4" s="1039"/>
      <c r="Q4" s="3"/>
      <c r="R4" s="3"/>
      <c r="S4" s="3"/>
      <c r="T4" s="3"/>
      <c r="U4" s="1040" t="s">
        <v>95</v>
      </c>
      <c r="V4" s="1041"/>
      <c r="W4" s="1041"/>
      <c r="X4" s="1041"/>
      <c r="Y4" s="1041"/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2"/>
      <c r="AU4" s="3"/>
      <c r="AV4" s="1043" t="s">
        <v>96</v>
      </c>
      <c r="AW4" s="1044"/>
      <c r="AX4" s="1044"/>
      <c r="AY4" s="1044"/>
      <c r="AZ4" s="1044"/>
      <c r="BA4" s="1044"/>
      <c r="BB4" s="1044"/>
      <c r="BC4" s="1044"/>
      <c r="BD4" s="1044"/>
      <c r="BE4" s="1044"/>
      <c r="BF4" s="1044"/>
      <c r="BG4" s="1044"/>
      <c r="BH4" s="1044"/>
      <c r="BI4" s="1044"/>
      <c r="BJ4" s="1045"/>
      <c r="BL4" s="1046" t="s">
        <v>97</v>
      </c>
      <c r="BM4" s="1047"/>
      <c r="BN4" s="1047"/>
      <c r="BO4" s="1048"/>
      <c r="BP4" s="1048"/>
      <c r="BQ4" s="1048"/>
      <c r="BR4" s="1048"/>
      <c r="BS4" s="1048"/>
      <c r="BT4" s="1048"/>
      <c r="BU4" s="1048"/>
      <c r="BV4" s="1048"/>
      <c r="BW4" s="1047"/>
      <c r="BX4" s="1048"/>
      <c r="BY4" s="1048"/>
      <c r="BZ4" s="1049"/>
      <c r="CB4" s="1050" t="s">
        <v>98</v>
      </c>
      <c r="CC4" s="1051"/>
      <c r="CD4" s="1051"/>
      <c r="CE4" s="1051"/>
      <c r="CF4" s="1051"/>
      <c r="CG4" s="1051"/>
      <c r="CH4" s="1051"/>
      <c r="CI4" s="1051"/>
      <c r="CJ4" s="1051"/>
      <c r="CK4" s="1051"/>
      <c r="CL4" s="1051"/>
      <c r="CM4" s="1051"/>
      <c r="CN4" s="1052" t="s">
        <v>99</v>
      </c>
      <c r="CO4" s="1053"/>
      <c r="CP4" s="1053"/>
      <c r="CQ4" s="1053"/>
      <c r="CR4" s="1053"/>
      <c r="CS4" s="1053"/>
      <c r="CT4" s="1053"/>
      <c r="CU4" s="1053"/>
      <c r="CV4" s="1053"/>
      <c r="CW4" s="1053"/>
      <c r="CX4" s="1053"/>
      <c r="CY4" s="1053"/>
      <c r="CZ4" s="1053"/>
      <c r="DA4" s="1053"/>
      <c r="DB4" s="1054"/>
    </row>
    <row r="5" spans="1:106" s="1" customFormat="1" ht="15.6">
      <c r="A5" s="4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9"/>
      <c r="M5" s="150"/>
      <c r="N5" s="1055" t="s">
        <v>102</v>
      </c>
      <c r="O5" s="1056"/>
      <c r="P5" s="1060"/>
      <c r="Q5" s="23"/>
      <c r="R5" s="23"/>
      <c r="S5" s="23"/>
      <c r="U5" s="1061" t="s">
        <v>100</v>
      </c>
      <c r="V5" s="1062"/>
      <c r="W5" s="1063"/>
      <c r="X5" s="1064" t="s">
        <v>101</v>
      </c>
      <c r="Y5" s="1065"/>
      <c r="Z5" s="1065"/>
      <c r="AA5" s="1065"/>
      <c r="AB5" s="1065"/>
      <c r="AC5" s="1065"/>
      <c r="AD5" s="1065"/>
      <c r="AE5" s="1066"/>
      <c r="AF5" s="1065" t="s">
        <v>102</v>
      </c>
      <c r="AG5" s="1065"/>
      <c r="AH5" s="1062"/>
      <c r="AI5" s="1062"/>
      <c r="AJ5" s="1063"/>
      <c r="AK5" s="64"/>
      <c r="AL5" s="1067" t="s">
        <v>103</v>
      </c>
      <c r="AM5" s="1068"/>
      <c r="AN5" s="1069"/>
      <c r="AO5" s="1067" t="s">
        <v>84</v>
      </c>
      <c r="AP5" s="1068"/>
      <c r="AQ5" s="1069"/>
      <c r="AR5" s="1067" t="s">
        <v>77</v>
      </c>
      <c r="AS5" s="1068"/>
      <c r="AT5" s="1069"/>
      <c r="AV5" s="1070" t="s">
        <v>100</v>
      </c>
      <c r="AW5" s="1071"/>
      <c r="AX5" s="1072"/>
      <c r="AY5" s="1073" t="s">
        <v>101</v>
      </c>
      <c r="AZ5" s="1072"/>
      <c r="BA5" s="1072"/>
      <c r="BB5" s="1072"/>
      <c r="BC5" s="1072"/>
      <c r="BD5" s="1072"/>
      <c r="BE5" s="1072"/>
      <c r="BF5" s="1074"/>
      <c r="BG5" s="87"/>
      <c r="BH5" s="1070" t="s">
        <v>102</v>
      </c>
      <c r="BI5" s="1071"/>
      <c r="BJ5" s="1075"/>
      <c r="BL5" s="1076" t="s">
        <v>100</v>
      </c>
      <c r="BM5" s="1077"/>
      <c r="BN5" s="1078"/>
      <c r="BO5" s="1085" t="s">
        <v>101</v>
      </c>
      <c r="BP5" s="1086"/>
      <c r="BQ5" s="1086"/>
      <c r="BR5" s="1086"/>
      <c r="BS5" s="1086"/>
      <c r="BT5" s="1086"/>
      <c r="BU5" s="1086"/>
      <c r="BV5" s="1087"/>
      <c r="BW5" s="153"/>
      <c r="BX5" s="1088" t="s">
        <v>102</v>
      </c>
      <c r="BY5" s="1089"/>
      <c r="BZ5" s="1090"/>
      <c r="CB5" s="1091" t="s">
        <v>100</v>
      </c>
      <c r="CC5" s="1092"/>
      <c r="CD5" s="1093"/>
      <c r="CE5" s="1094" t="s">
        <v>101</v>
      </c>
      <c r="CF5" s="1093"/>
      <c r="CG5" s="1093"/>
      <c r="CH5" s="1093"/>
      <c r="CI5" s="1093"/>
      <c r="CJ5" s="1093"/>
      <c r="CK5" s="1093"/>
      <c r="CL5" s="1095"/>
      <c r="CM5" s="118"/>
      <c r="CN5" s="1082" t="s">
        <v>100</v>
      </c>
      <c r="CO5" s="1083"/>
      <c r="CP5" s="1080"/>
      <c r="CQ5" s="1079" t="s">
        <v>101</v>
      </c>
      <c r="CR5" s="1080"/>
      <c r="CS5" s="1080"/>
      <c r="CT5" s="1080"/>
      <c r="CU5" s="1080"/>
      <c r="CV5" s="1080"/>
      <c r="CW5" s="1080"/>
      <c r="CX5" s="1081"/>
      <c r="CY5" s="155"/>
      <c r="CZ5" s="1082" t="s">
        <v>102</v>
      </c>
      <c r="DA5" s="1083"/>
      <c r="DB5" s="1084"/>
    </row>
    <row r="6" spans="1:106" ht="48">
      <c r="A6" s="5"/>
      <c r="B6" s="6" t="s">
        <v>54</v>
      </c>
      <c r="C6" s="7" t="s">
        <v>22</v>
      </c>
      <c r="D6" s="8" t="s">
        <v>73</v>
      </c>
      <c r="E6" s="9" t="s">
        <v>104</v>
      </c>
      <c r="F6" s="10" t="s">
        <v>105</v>
      </c>
      <c r="G6" s="10" t="s">
        <v>106</v>
      </c>
      <c r="H6" s="11" t="s">
        <v>107</v>
      </c>
      <c r="I6" s="10" t="s">
        <v>108</v>
      </c>
      <c r="J6" s="10" t="s">
        <v>109</v>
      </c>
      <c r="K6" s="10" t="s">
        <v>110</v>
      </c>
      <c r="L6" s="25" t="s">
        <v>111</v>
      </c>
      <c r="M6" s="151"/>
      <c r="N6" s="26" t="s">
        <v>57</v>
      </c>
      <c r="O6" s="27" t="s">
        <v>22</v>
      </c>
      <c r="P6" s="28" t="s">
        <v>58</v>
      </c>
      <c r="Q6" s="29" t="s">
        <v>59</v>
      </c>
      <c r="R6" s="37" t="s">
        <v>22</v>
      </c>
      <c r="S6" s="38" t="s">
        <v>60</v>
      </c>
      <c r="U6" s="39" t="s">
        <v>54</v>
      </c>
      <c r="V6" s="40" t="s">
        <v>22</v>
      </c>
      <c r="W6" s="41" t="s">
        <v>112</v>
      </c>
      <c r="X6" s="42" t="s">
        <v>104</v>
      </c>
      <c r="Y6" s="43" t="s">
        <v>113</v>
      </c>
      <c r="Z6" s="43" t="s">
        <v>114</v>
      </c>
      <c r="AA6" s="24" t="s">
        <v>107</v>
      </c>
      <c r="AB6" s="43" t="s">
        <v>108</v>
      </c>
      <c r="AC6" s="43" t="s">
        <v>109</v>
      </c>
      <c r="AD6" s="24" t="s">
        <v>110</v>
      </c>
      <c r="AE6" s="59" t="s">
        <v>111</v>
      </c>
      <c r="AF6" s="60" t="s">
        <v>57</v>
      </c>
      <c r="AG6" s="61" t="s">
        <v>22</v>
      </c>
      <c r="AH6" s="65" t="s">
        <v>58</v>
      </c>
      <c r="AI6" s="66" t="s">
        <v>48</v>
      </c>
      <c r="AJ6" s="67" t="s">
        <v>47</v>
      </c>
      <c r="AK6" s="68"/>
      <c r="AL6" s="69" t="s">
        <v>54</v>
      </c>
      <c r="AM6" s="70" t="s">
        <v>22</v>
      </c>
      <c r="AN6" s="67" t="s">
        <v>90</v>
      </c>
      <c r="AO6" s="69" t="s">
        <v>54</v>
      </c>
      <c r="AP6" s="70" t="s">
        <v>22</v>
      </c>
      <c r="AQ6" s="67" t="s">
        <v>23</v>
      </c>
      <c r="AR6" s="69" t="s">
        <v>54</v>
      </c>
      <c r="AS6" s="70" t="s">
        <v>22</v>
      </c>
      <c r="AT6" s="67" t="s">
        <v>23</v>
      </c>
      <c r="AV6" s="75" t="s">
        <v>54</v>
      </c>
      <c r="AW6" s="76" t="s">
        <v>22</v>
      </c>
      <c r="AX6" s="80" t="s">
        <v>73</v>
      </c>
      <c r="AY6" s="81" t="s">
        <v>104</v>
      </c>
      <c r="AZ6" s="82" t="s">
        <v>105</v>
      </c>
      <c r="BA6" s="82" t="s">
        <v>106</v>
      </c>
      <c r="BB6" s="24" t="s">
        <v>107</v>
      </c>
      <c r="BC6" s="82" t="s">
        <v>108</v>
      </c>
      <c r="BD6" s="82" t="s">
        <v>109</v>
      </c>
      <c r="BE6" s="24" t="s">
        <v>110</v>
      </c>
      <c r="BF6" s="59" t="s">
        <v>111</v>
      </c>
      <c r="BG6" s="88"/>
      <c r="BH6" s="89" t="s">
        <v>57</v>
      </c>
      <c r="BI6" s="90" t="s">
        <v>22</v>
      </c>
      <c r="BJ6" s="67" t="s">
        <v>58</v>
      </c>
      <c r="BL6" s="91" t="s">
        <v>54</v>
      </c>
      <c r="BM6" s="92" t="s">
        <v>22</v>
      </c>
      <c r="BN6" s="80" t="s">
        <v>73</v>
      </c>
      <c r="BO6" s="98" t="s">
        <v>104</v>
      </c>
      <c r="BP6" s="99" t="s">
        <v>105</v>
      </c>
      <c r="BQ6" s="99" t="s">
        <v>115</v>
      </c>
      <c r="BR6" s="24" t="s">
        <v>107</v>
      </c>
      <c r="BS6" s="99" t="s">
        <v>108</v>
      </c>
      <c r="BT6" s="99" t="s">
        <v>109</v>
      </c>
      <c r="BU6" s="24" t="s">
        <v>110</v>
      </c>
      <c r="BV6" s="59" t="s">
        <v>111</v>
      </c>
      <c r="BW6" s="154"/>
      <c r="BX6" s="103" t="s">
        <v>57</v>
      </c>
      <c r="BY6" s="104" t="s">
        <v>22</v>
      </c>
      <c r="BZ6" s="105" t="s">
        <v>58</v>
      </c>
      <c r="CB6" s="106" t="s">
        <v>54</v>
      </c>
      <c r="CC6" s="107" t="s">
        <v>22</v>
      </c>
      <c r="CD6" s="80" t="s">
        <v>73</v>
      </c>
      <c r="CE6" s="111" t="s">
        <v>104</v>
      </c>
      <c r="CF6" s="112" t="s">
        <v>105</v>
      </c>
      <c r="CG6" s="112" t="s">
        <v>106</v>
      </c>
      <c r="CH6" s="24" t="s">
        <v>107</v>
      </c>
      <c r="CI6" s="112" t="s">
        <v>108</v>
      </c>
      <c r="CJ6" s="112" t="s">
        <v>109</v>
      </c>
      <c r="CK6" s="24" t="s">
        <v>110</v>
      </c>
      <c r="CL6" s="59" t="s">
        <v>111</v>
      </c>
      <c r="CM6" s="119"/>
      <c r="CN6" s="120" t="s">
        <v>54</v>
      </c>
      <c r="CO6" s="121" t="s">
        <v>22</v>
      </c>
      <c r="CP6" s="8" t="s">
        <v>73</v>
      </c>
      <c r="CQ6" s="122" t="s">
        <v>104</v>
      </c>
      <c r="CR6" s="123" t="s">
        <v>116</v>
      </c>
      <c r="CS6" s="123" t="s">
        <v>114</v>
      </c>
      <c r="CT6" s="123" t="s">
        <v>117</v>
      </c>
      <c r="CU6" s="123" t="s">
        <v>108</v>
      </c>
      <c r="CV6" s="123" t="s">
        <v>109</v>
      </c>
      <c r="CW6" s="123" t="s">
        <v>110</v>
      </c>
      <c r="CX6" s="130" t="s">
        <v>111</v>
      </c>
      <c r="CY6" s="156"/>
      <c r="CZ6" s="131" t="s">
        <v>57</v>
      </c>
      <c r="DA6" s="132" t="s">
        <v>22</v>
      </c>
      <c r="DB6" s="28" t="s">
        <v>58</v>
      </c>
    </row>
    <row r="7" spans="1:106" ht="16.5" customHeight="1">
      <c r="A7" s="12">
        <v>1</v>
      </c>
      <c r="B7" s="13">
        <v>96.6</v>
      </c>
      <c r="C7" s="14">
        <v>4832.2078836315804</v>
      </c>
      <c r="D7" s="15">
        <f>+C7/B7</f>
        <v>50.022855938215123</v>
      </c>
      <c r="E7" s="16">
        <v>0</v>
      </c>
      <c r="F7" s="17">
        <v>15</v>
      </c>
      <c r="G7" s="17">
        <v>176</v>
      </c>
      <c r="H7" s="18">
        <f>+G7/F7</f>
        <v>11.733333333333333</v>
      </c>
      <c r="I7" s="17">
        <v>3</v>
      </c>
      <c r="J7" s="17">
        <v>35.4765625</v>
      </c>
      <c r="K7" s="17">
        <f>+J7/I7</f>
        <v>11.825520833333334</v>
      </c>
      <c r="L7" s="31">
        <f>+J7+G7+E7</f>
        <v>211.4765625</v>
      </c>
      <c r="M7" s="151"/>
      <c r="N7" s="13">
        <v>2</v>
      </c>
      <c r="O7" s="14">
        <v>35.4765625</v>
      </c>
      <c r="P7" s="31">
        <f>+O7/N7</f>
        <v>17.73828125</v>
      </c>
      <c r="Q7" s="32"/>
      <c r="R7" s="44"/>
      <c r="S7" s="45" t="e">
        <f>+R7/Q7</f>
        <v>#DIV/0!</v>
      </c>
      <c r="U7" s="46">
        <v>228.6</v>
      </c>
      <c r="V7" s="47">
        <v>22640.12</v>
      </c>
      <c r="W7" s="48">
        <f>+V7/U7</f>
        <v>99.038145231846016</v>
      </c>
      <c r="X7" s="49">
        <v>0</v>
      </c>
      <c r="Y7" s="50">
        <v>0</v>
      </c>
      <c r="Z7" s="50">
        <v>0</v>
      </c>
      <c r="AA7" s="30" t="e">
        <f>+Z7/Y7</f>
        <v>#DIV/0!</v>
      </c>
      <c r="AB7" s="49">
        <v>30</v>
      </c>
      <c r="AC7" s="49">
        <v>110.4</v>
      </c>
      <c r="AD7" s="30">
        <f>+AC7/AB7</f>
        <v>3.68</v>
      </c>
      <c r="AE7" s="48">
        <f>+AC7+Z7+V7</f>
        <v>22750.52</v>
      </c>
      <c r="AF7" s="62">
        <v>140</v>
      </c>
      <c r="AG7" s="47">
        <v>3078.1017531405</v>
      </c>
      <c r="AH7" s="30">
        <f>+AG7/AF7</f>
        <v>21.986441093860716</v>
      </c>
      <c r="AI7" s="47">
        <v>87.25</v>
      </c>
      <c r="AJ7" s="48">
        <f>+AI7/AF7</f>
        <v>0.62321428571428572</v>
      </c>
      <c r="AK7" s="68"/>
      <c r="AL7" s="46">
        <v>34</v>
      </c>
      <c r="AM7" s="47">
        <v>3601.9666808714301</v>
      </c>
      <c r="AN7" s="48">
        <f>+AM7/AL7</f>
        <v>105.94019649621853</v>
      </c>
      <c r="AO7" s="46">
        <v>75</v>
      </c>
      <c r="AP7" s="47">
        <v>7815.8120302686002</v>
      </c>
      <c r="AQ7" s="48">
        <f>+AP7/AO7</f>
        <v>104.210827070248</v>
      </c>
      <c r="AR7" s="46">
        <v>75</v>
      </c>
      <c r="AS7" s="71">
        <v>2062.1927751210501</v>
      </c>
      <c r="AT7" s="48">
        <f>+AS7/AR7</f>
        <v>27.495903668280668</v>
      </c>
      <c r="AV7" s="77">
        <v>74.8</v>
      </c>
      <c r="AW7" s="78">
        <v>4456.79</v>
      </c>
      <c r="AX7" s="83">
        <f>+AW7/AV7</f>
        <v>59.58275401069519</v>
      </c>
      <c r="AY7" s="84">
        <v>0</v>
      </c>
      <c r="AZ7" s="85">
        <v>15</v>
      </c>
      <c r="BA7" s="85">
        <v>210.88</v>
      </c>
      <c r="BB7" s="30">
        <f>+BA7/AZ7</f>
        <v>14.058666666666666</v>
      </c>
      <c r="BC7" s="86">
        <v>0</v>
      </c>
      <c r="BD7" s="86"/>
      <c r="BE7" s="30" t="e">
        <f>+BD7/BC7</f>
        <v>#DIV/0!</v>
      </c>
      <c r="BF7" s="48">
        <f>+BD7+BA7+AY7</f>
        <v>210.88</v>
      </c>
      <c r="BG7" s="88"/>
      <c r="BH7" s="77">
        <v>7.4</v>
      </c>
      <c r="BI7" s="78">
        <v>130.56</v>
      </c>
      <c r="BJ7" s="48">
        <f>+BI7/BH7</f>
        <v>17.643243243243244</v>
      </c>
      <c r="BL7" s="93">
        <v>142.19999999999999</v>
      </c>
      <c r="BM7" s="94">
        <v>7795.9203872370499</v>
      </c>
      <c r="BN7" s="83">
        <f>+BM7/BL7</f>
        <v>54.823631415169132</v>
      </c>
      <c r="BO7" s="100">
        <v>0</v>
      </c>
      <c r="BP7" s="101">
        <v>3</v>
      </c>
      <c r="BQ7" s="101">
        <v>33.221809339547903</v>
      </c>
      <c r="BR7" s="30">
        <f>+BQ7/BP7</f>
        <v>11.073936446515967</v>
      </c>
      <c r="BS7" s="101">
        <v>33</v>
      </c>
      <c r="BT7" s="101">
        <v>56.205886864853497</v>
      </c>
      <c r="BU7" s="30">
        <f>+BT7/BS7</f>
        <v>1.7032086928743484</v>
      </c>
      <c r="BV7" s="48">
        <f>+BT7+BQ7+BO7</f>
        <v>89.4276962044014</v>
      </c>
      <c r="BW7" s="154"/>
      <c r="BX7" s="93">
        <v>72.2</v>
      </c>
      <c r="BY7" s="94">
        <v>997.05740013151501</v>
      </c>
      <c r="BZ7" s="108">
        <f>+BY7/BX7</f>
        <v>13.809659281599931</v>
      </c>
      <c r="CB7" s="109">
        <v>145.6</v>
      </c>
      <c r="CC7" s="110">
        <v>8458.2900000000009</v>
      </c>
      <c r="CD7" s="83">
        <f>+CC7/CB7</f>
        <v>58.092651098901108</v>
      </c>
      <c r="CE7" s="113">
        <v>0</v>
      </c>
      <c r="CF7" s="114">
        <v>86</v>
      </c>
      <c r="CG7" s="114">
        <v>2408</v>
      </c>
      <c r="CH7" s="30">
        <f>+CG7/CF7</f>
        <v>28</v>
      </c>
      <c r="CI7" s="115">
        <v>86</v>
      </c>
      <c r="CJ7" s="114">
        <v>1204</v>
      </c>
      <c r="CK7" s="30">
        <f>+CJ7/CI7</f>
        <v>14</v>
      </c>
      <c r="CL7" s="48">
        <f>+CJ7+CG7+CE7</f>
        <v>3612</v>
      </c>
      <c r="CM7" s="119"/>
      <c r="CN7" s="124">
        <v>34.6</v>
      </c>
      <c r="CO7" s="125">
        <v>3579.63353641609</v>
      </c>
      <c r="CP7" s="15">
        <f>+CO7/CN7</f>
        <v>103.45761665942456</v>
      </c>
      <c r="CQ7" s="126">
        <v>0</v>
      </c>
      <c r="CR7" s="127"/>
      <c r="CS7" s="127"/>
      <c r="CT7" s="127" t="e">
        <f>+CS7/CR7</f>
        <v>#DIV/0!</v>
      </c>
      <c r="CU7" s="127"/>
      <c r="CV7" s="127"/>
      <c r="CW7" s="127" t="e">
        <f>+CV7/CU7</f>
        <v>#DIV/0!</v>
      </c>
      <c r="CX7" s="133">
        <f>+CV7+CS7+CQ7</f>
        <v>0</v>
      </c>
      <c r="CY7" s="156"/>
      <c r="CZ7" s="124">
        <v>5.4</v>
      </c>
      <c r="DA7" s="125">
        <v>46.43</v>
      </c>
      <c r="DB7" s="31">
        <f>+DA7/CZ7</f>
        <v>8.5981481481481481</v>
      </c>
    </row>
    <row r="8" spans="1:106" ht="13.95" customHeight="1">
      <c r="A8" s="12">
        <v>2</v>
      </c>
      <c r="B8" s="13">
        <v>127.6</v>
      </c>
      <c r="C8" s="14">
        <v>6350.41854992563</v>
      </c>
      <c r="D8" s="15">
        <f t="shared" ref="D8:D38" si="0">+C8/B8</f>
        <v>49.768170453962618</v>
      </c>
      <c r="E8" s="16">
        <v>0</v>
      </c>
      <c r="F8" s="17">
        <v>15</v>
      </c>
      <c r="G8" s="17">
        <v>162.5</v>
      </c>
      <c r="H8" s="18">
        <f>+G8/F8</f>
        <v>10.833333333333334</v>
      </c>
      <c r="I8" s="17">
        <v>6</v>
      </c>
      <c r="J8" s="17">
        <v>42.616348102604803</v>
      </c>
      <c r="K8" s="17">
        <f>+J8/I8</f>
        <v>7.1027246837674669</v>
      </c>
      <c r="L8" s="31">
        <f t="shared" ref="L8:L37" si="1">+J8+G8+E8</f>
        <v>205.1163481026048</v>
      </c>
      <c r="M8" s="151"/>
      <c r="N8" s="13">
        <v>12.6</v>
      </c>
      <c r="O8" s="14">
        <v>117.49454929826901</v>
      </c>
      <c r="P8" s="31">
        <f t="shared" ref="P8:P38" si="2">+O8/N8</f>
        <v>9.3249642300213509</v>
      </c>
      <c r="Q8" s="32"/>
      <c r="R8" s="44"/>
      <c r="S8" s="45" t="e">
        <f t="shared" ref="S8:S38" si="3">+R8/Q8</f>
        <v>#DIV/0!</v>
      </c>
      <c r="U8" s="46">
        <v>351.6</v>
      </c>
      <c r="V8" s="51">
        <v>24524.51</v>
      </c>
      <c r="W8" s="48">
        <f t="shared" ref="W8:W38" si="4">+V8/U8</f>
        <v>69.75116609783845</v>
      </c>
      <c r="X8" s="49">
        <v>0</v>
      </c>
      <c r="Y8" s="50">
        <v>159</v>
      </c>
      <c r="Z8" s="50">
        <v>2086.41</v>
      </c>
      <c r="AA8" s="30">
        <f t="shared" ref="AA8:AA38" si="5">+Z8/Y8</f>
        <v>13.122075471698112</v>
      </c>
      <c r="AB8" s="49">
        <v>181</v>
      </c>
      <c r="AC8" s="49">
        <v>693.19</v>
      </c>
      <c r="AD8" s="30">
        <f>+AC8/AB8</f>
        <v>3.8297790055248622</v>
      </c>
      <c r="AE8" s="48">
        <f t="shared" ref="AE8:AE37" si="6">+AC8+Z8+V8</f>
        <v>27304.109999999997</v>
      </c>
      <c r="AF8" s="62">
        <v>140</v>
      </c>
      <c r="AG8" s="47">
        <v>3162.7462034894702</v>
      </c>
      <c r="AH8" s="30">
        <f t="shared" ref="AH8:AH38" si="7">+AG8/AF8</f>
        <v>22.591044310639074</v>
      </c>
      <c r="AI8" s="47">
        <v>78.14</v>
      </c>
      <c r="AJ8" s="48">
        <f t="shared" ref="AJ8:AJ38" si="8">+AI8/AF8</f>
        <v>0.55814285714285716</v>
      </c>
      <c r="AK8" s="68"/>
      <c r="AL8" s="46">
        <v>38</v>
      </c>
      <c r="AM8" s="47"/>
      <c r="AN8" s="48">
        <f t="shared" ref="AN8:AN38" si="9">+AM8/AL8</f>
        <v>0</v>
      </c>
      <c r="AO8" s="46">
        <v>75</v>
      </c>
      <c r="AP8" s="47"/>
      <c r="AQ8" s="48">
        <f t="shared" ref="AQ8:AQ38" si="10">+AP8/AO8</f>
        <v>0</v>
      </c>
      <c r="AR8" s="46">
        <v>75</v>
      </c>
      <c r="AS8" s="71">
        <v>2443.7436119737699</v>
      </c>
      <c r="AT8" s="48">
        <f t="shared" ref="AT8:AT38" si="11">+AS8/AR8</f>
        <v>32.583248159650267</v>
      </c>
      <c r="AV8" s="77">
        <v>86</v>
      </c>
      <c r="AW8" s="78">
        <v>6596.53</v>
      </c>
      <c r="AX8" s="83">
        <f t="shared" ref="AX8:AX38" si="12">+AW8/AV8</f>
        <v>76.703837209302321</v>
      </c>
      <c r="AY8" s="84">
        <v>0</v>
      </c>
      <c r="AZ8" s="85">
        <v>15</v>
      </c>
      <c r="BA8" s="85">
        <v>210.72</v>
      </c>
      <c r="BB8" s="30">
        <f>+BA8/AZ8</f>
        <v>14.048</v>
      </c>
      <c r="BC8" s="86">
        <v>0</v>
      </c>
      <c r="BD8" s="86"/>
      <c r="BE8" s="30" t="e">
        <f>+BD8/BC8</f>
        <v>#DIV/0!</v>
      </c>
      <c r="BF8" s="48">
        <f t="shared" ref="BF8:BF37" si="13">+BD8+BA8+AY8</f>
        <v>210.72</v>
      </c>
      <c r="BG8" s="88"/>
      <c r="BH8" s="77">
        <v>7.4</v>
      </c>
      <c r="BI8" s="78">
        <v>133.1</v>
      </c>
      <c r="BJ8" s="48">
        <f t="shared" ref="BJ8:BJ38" si="14">+BI8/BH8</f>
        <v>17.986486486486484</v>
      </c>
      <c r="BL8" s="93">
        <v>198.4</v>
      </c>
      <c r="BM8" s="94">
        <v>12510.391436244199</v>
      </c>
      <c r="BN8" s="83">
        <f t="shared" ref="BN8:BN38" si="15">+BM8/BL8</f>
        <v>63.056408448811489</v>
      </c>
      <c r="BO8" s="100">
        <v>0</v>
      </c>
      <c r="BP8" s="101">
        <v>18</v>
      </c>
      <c r="BQ8" s="101">
        <v>172.40838566986301</v>
      </c>
      <c r="BR8" s="30">
        <f>+BQ8/BP8</f>
        <v>9.5782436483257225</v>
      </c>
      <c r="BS8" s="101">
        <v>45</v>
      </c>
      <c r="BT8" s="101">
        <v>113.96201938374701</v>
      </c>
      <c r="BU8" s="30">
        <f>+BT8/BS8</f>
        <v>2.5324893196388225</v>
      </c>
      <c r="BV8" s="48">
        <f t="shared" ref="BV8:BV37" si="16">+BT8+BQ8+BO8</f>
        <v>286.37040505361</v>
      </c>
      <c r="BW8" s="154"/>
      <c r="BX8" s="93">
        <v>76.2</v>
      </c>
      <c r="BY8" s="94">
        <v>1335.74337867844</v>
      </c>
      <c r="BZ8" s="108">
        <f t="shared" ref="BZ8:BZ38" si="17">+BY8/BX8</f>
        <v>17.529440665071391</v>
      </c>
      <c r="CB8" s="109">
        <v>169</v>
      </c>
      <c r="CC8" s="110">
        <v>9407.41</v>
      </c>
      <c r="CD8" s="83">
        <f t="shared" ref="CD8:CD38" si="18">+CC8/CB8</f>
        <v>55.665147928994081</v>
      </c>
      <c r="CE8" s="113">
        <v>0</v>
      </c>
      <c r="CF8" s="114">
        <v>145</v>
      </c>
      <c r="CG8" s="114">
        <v>4060</v>
      </c>
      <c r="CH8" s="30">
        <f t="shared" ref="CH8:CH38" si="19">+CG8/CF8</f>
        <v>28</v>
      </c>
      <c r="CI8" s="115">
        <v>177</v>
      </c>
      <c r="CJ8" s="114">
        <v>2478</v>
      </c>
      <c r="CK8" s="30">
        <f>+CJ8/CI8</f>
        <v>14</v>
      </c>
      <c r="CL8" s="48">
        <f t="shared" ref="CL8:CL37" si="20">+CJ8+CG8+CE8</f>
        <v>6538</v>
      </c>
      <c r="CM8" s="119"/>
      <c r="CN8" s="124">
        <v>45</v>
      </c>
      <c r="CO8" s="125">
        <v>4862.16768418025</v>
      </c>
      <c r="CP8" s="15">
        <f t="shared" ref="CP8:CP38" si="21">+CO8/CN8</f>
        <v>108.04817075956112</v>
      </c>
      <c r="CQ8" s="126">
        <v>0</v>
      </c>
      <c r="CR8" s="127"/>
      <c r="CS8" s="127"/>
      <c r="CT8" s="127" t="e">
        <f>+CS8/CR8</f>
        <v>#DIV/0!</v>
      </c>
      <c r="CU8" s="127"/>
      <c r="CV8" s="127"/>
      <c r="CW8" s="127" t="e">
        <f>+CV8/CU8</f>
        <v>#DIV/0!</v>
      </c>
      <c r="CX8" s="133">
        <f t="shared" ref="CX8:CX37" si="22">+CV8+CS8+CQ8</f>
        <v>0</v>
      </c>
      <c r="CY8" s="156"/>
      <c r="CZ8" s="124">
        <v>6.2</v>
      </c>
      <c r="DA8" s="125">
        <v>52.93</v>
      </c>
      <c r="DB8" s="31">
        <f t="shared" ref="DB8:DB38" si="23">+DA8/CZ8</f>
        <v>8.5370967741935484</v>
      </c>
    </row>
    <row r="9" spans="1:106" ht="13.95" customHeight="1">
      <c r="A9" s="12">
        <v>3</v>
      </c>
      <c r="B9" s="13">
        <v>130</v>
      </c>
      <c r="C9" s="14">
        <v>5814.1828609963704</v>
      </c>
      <c r="D9" s="15">
        <f t="shared" si="0"/>
        <v>44.724483546125924</v>
      </c>
      <c r="E9" s="16"/>
      <c r="F9" s="17">
        <v>15</v>
      </c>
      <c r="G9" s="17">
        <v>170.87487519871701</v>
      </c>
      <c r="H9" s="18">
        <f t="shared" ref="H9:H38" si="24">+G9/F9</f>
        <v>11.391658346581133</v>
      </c>
      <c r="I9" s="17">
        <v>6</v>
      </c>
      <c r="J9" s="17">
        <v>59.668742223628399</v>
      </c>
      <c r="K9" s="17">
        <f t="shared" ref="K9:K38" si="25">+J9/I9</f>
        <v>9.9447903706047338</v>
      </c>
      <c r="L9" s="31">
        <f t="shared" si="1"/>
        <v>230.54361742234539</v>
      </c>
      <c r="M9" s="151"/>
      <c r="N9" s="13">
        <v>11</v>
      </c>
      <c r="O9" s="14">
        <v>112.182879783527</v>
      </c>
      <c r="P9" s="31">
        <f t="shared" si="2"/>
        <v>10.198443616684273</v>
      </c>
      <c r="Q9" s="32"/>
      <c r="R9" s="44"/>
      <c r="S9" s="45" t="e">
        <f t="shared" si="3"/>
        <v>#DIV/0!</v>
      </c>
      <c r="U9" s="46">
        <v>359.6</v>
      </c>
      <c r="V9" s="47">
        <v>19715.59</v>
      </c>
      <c r="W9" s="48">
        <f t="shared" si="4"/>
        <v>54.826446051167963</v>
      </c>
      <c r="X9" s="49">
        <v>0</v>
      </c>
      <c r="Y9" s="49">
        <v>38</v>
      </c>
      <c r="Z9" s="49">
        <v>574.21</v>
      </c>
      <c r="AA9" s="30">
        <f t="shared" si="5"/>
        <v>15.110789473684212</v>
      </c>
      <c r="AB9" s="49">
        <v>179</v>
      </c>
      <c r="AC9" s="49">
        <v>863.41</v>
      </c>
      <c r="AD9" s="30">
        <f t="shared" ref="AD9:AD38" si="26">+AC9/AB9</f>
        <v>4.8235195530726251</v>
      </c>
      <c r="AE9" s="48">
        <f t="shared" si="6"/>
        <v>21153.21</v>
      </c>
      <c r="AF9" s="62">
        <v>140</v>
      </c>
      <c r="AG9" s="47">
        <v>3450.73932064984</v>
      </c>
      <c r="AH9" s="30">
        <f t="shared" si="7"/>
        <v>24.648138004641716</v>
      </c>
      <c r="AI9" s="47">
        <v>78.25</v>
      </c>
      <c r="AJ9" s="48">
        <f t="shared" si="8"/>
        <v>0.55892857142857144</v>
      </c>
      <c r="AK9" s="68"/>
      <c r="AL9" s="46">
        <v>36</v>
      </c>
      <c r="AM9" s="47"/>
      <c r="AN9" s="48">
        <f t="shared" si="9"/>
        <v>0</v>
      </c>
      <c r="AO9" s="46">
        <v>75</v>
      </c>
      <c r="AP9" s="47"/>
      <c r="AQ9" s="48">
        <f t="shared" si="10"/>
        <v>0</v>
      </c>
      <c r="AR9" s="46">
        <v>75</v>
      </c>
      <c r="AS9" s="71">
        <v>2128.3735068311598</v>
      </c>
      <c r="AT9" s="48">
        <f t="shared" si="11"/>
        <v>28.378313424415463</v>
      </c>
      <c r="AV9" s="77">
        <v>90.4</v>
      </c>
      <c r="AW9" s="78">
        <v>5485.26</v>
      </c>
      <c r="AX9" s="83">
        <f t="shared" si="12"/>
        <v>60.677654867256635</v>
      </c>
      <c r="AY9" s="84"/>
      <c r="AZ9" s="85">
        <v>15</v>
      </c>
      <c r="BA9" s="85">
        <v>211.36</v>
      </c>
      <c r="BB9" s="30">
        <f t="shared" ref="BB9:BB38" si="27">+BA9/AZ9</f>
        <v>14.090666666666667</v>
      </c>
      <c r="BC9" s="86">
        <v>0</v>
      </c>
      <c r="BD9" s="86">
        <v>0</v>
      </c>
      <c r="BE9" s="30" t="e">
        <f t="shared" ref="BE9:BE38" si="28">+BD9/BC9</f>
        <v>#DIV/0!</v>
      </c>
      <c r="BF9" s="48">
        <f t="shared" si="13"/>
        <v>211.36</v>
      </c>
      <c r="BG9" s="88"/>
      <c r="BH9" s="77">
        <v>9</v>
      </c>
      <c r="BI9" s="78">
        <v>134.97</v>
      </c>
      <c r="BJ9" s="48">
        <f t="shared" si="14"/>
        <v>14.996666666666666</v>
      </c>
      <c r="BL9" s="93">
        <v>199.6</v>
      </c>
      <c r="BM9" s="94">
        <v>11855.4476417678</v>
      </c>
      <c r="BN9" s="83">
        <f t="shared" si="15"/>
        <v>59.396030269377754</v>
      </c>
      <c r="BO9" s="100">
        <v>0</v>
      </c>
      <c r="BP9" s="101">
        <v>18</v>
      </c>
      <c r="BQ9" s="101">
        <v>169.14636195849999</v>
      </c>
      <c r="BR9" s="30">
        <f t="shared" ref="BR9:BR38" si="29">+BQ9/BP9</f>
        <v>9.397020108805556</v>
      </c>
      <c r="BS9" s="101">
        <v>46</v>
      </c>
      <c r="BT9" s="101">
        <v>99.755365864527604</v>
      </c>
      <c r="BU9" s="30">
        <f t="shared" ref="BU9:BU38" si="30">+BT9/BS9</f>
        <v>2.1685949100984261</v>
      </c>
      <c r="BV9" s="48">
        <f t="shared" si="16"/>
        <v>268.90172782302761</v>
      </c>
      <c r="BW9" s="154"/>
      <c r="BX9" s="93">
        <v>76.2</v>
      </c>
      <c r="BY9" s="94">
        <v>1015.89964334816</v>
      </c>
      <c r="BZ9" s="108">
        <f t="shared" si="17"/>
        <v>13.332016316904987</v>
      </c>
      <c r="CB9" s="109">
        <v>165</v>
      </c>
      <c r="CC9" s="110">
        <v>8776.6</v>
      </c>
      <c r="CD9" s="83">
        <f t="shared" si="18"/>
        <v>53.191515151515155</v>
      </c>
      <c r="CE9" s="113"/>
      <c r="CF9" s="114">
        <v>145</v>
      </c>
      <c r="CG9" s="114">
        <v>4060</v>
      </c>
      <c r="CH9" s="30">
        <f t="shared" si="19"/>
        <v>28</v>
      </c>
      <c r="CI9" s="115">
        <v>177</v>
      </c>
      <c r="CJ9" s="114">
        <v>2478</v>
      </c>
      <c r="CK9" s="30">
        <f t="shared" ref="CK9:CK38" si="31">+CJ9/CI9</f>
        <v>14</v>
      </c>
      <c r="CL9" s="48">
        <f t="shared" si="20"/>
        <v>6538</v>
      </c>
      <c r="CM9" s="119"/>
      <c r="CN9" s="124">
        <v>43.6</v>
      </c>
      <c r="CO9" s="125">
        <v>4842.5616965340796</v>
      </c>
      <c r="CP9" s="15">
        <f t="shared" si="21"/>
        <v>111.06792881958897</v>
      </c>
      <c r="CQ9" s="126"/>
      <c r="CR9" s="127"/>
      <c r="CS9" s="127"/>
      <c r="CT9" s="127" t="e">
        <f t="shared" ref="CT9:CT37" si="32">+CS9/CR9</f>
        <v>#DIV/0!</v>
      </c>
      <c r="CU9" s="127"/>
      <c r="CV9" s="127"/>
      <c r="CW9" s="127" t="e">
        <f t="shared" ref="CW9:CW37" si="33">+CV9/CU9</f>
        <v>#DIV/0!</v>
      </c>
      <c r="CX9" s="133">
        <f t="shared" si="22"/>
        <v>0</v>
      </c>
      <c r="CY9" s="156"/>
      <c r="CZ9" s="124">
        <v>10.199999999999999</v>
      </c>
      <c r="DA9" s="125">
        <v>89.32</v>
      </c>
      <c r="DB9" s="31">
        <f t="shared" si="23"/>
        <v>8.7568627450980383</v>
      </c>
    </row>
    <row r="10" spans="1:106" ht="13.95" customHeight="1">
      <c r="A10" s="12">
        <v>4</v>
      </c>
      <c r="B10" s="13">
        <v>128.80000000000001</v>
      </c>
      <c r="C10" s="14">
        <v>6920.4633654253703</v>
      </c>
      <c r="D10" s="15">
        <f t="shared" si="0"/>
        <v>53.730305632184546</v>
      </c>
      <c r="E10" s="16"/>
      <c r="F10" s="17">
        <v>15</v>
      </c>
      <c r="G10" s="17">
        <v>239.08404829321299</v>
      </c>
      <c r="H10" s="18">
        <f t="shared" si="24"/>
        <v>15.938936552880866</v>
      </c>
      <c r="I10" s="17">
        <v>6</v>
      </c>
      <c r="J10" s="17">
        <v>62.9722862903226</v>
      </c>
      <c r="K10" s="17">
        <f t="shared" si="25"/>
        <v>10.495381048387101</v>
      </c>
      <c r="L10" s="31">
        <f t="shared" si="1"/>
        <v>302.0563345835356</v>
      </c>
      <c r="M10" s="151"/>
      <c r="N10" s="13">
        <v>11</v>
      </c>
      <c r="O10" s="14">
        <v>120.882879783527</v>
      </c>
      <c r="P10" s="31">
        <f t="shared" si="2"/>
        <v>10.989352707593364</v>
      </c>
      <c r="Q10" s="32"/>
      <c r="R10" s="44"/>
      <c r="S10" s="45" t="e">
        <f t="shared" si="3"/>
        <v>#DIV/0!</v>
      </c>
      <c r="U10" s="46">
        <v>359.2</v>
      </c>
      <c r="V10" s="47">
        <v>32398.23</v>
      </c>
      <c r="W10" s="48">
        <f t="shared" si="4"/>
        <v>90.195517817371936</v>
      </c>
      <c r="X10" s="49">
        <v>0</v>
      </c>
      <c r="Y10" s="49">
        <v>19</v>
      </c>
      <c r="Z10" s="49">
        <v>225</v>
      </c>
      <c r="AA10" s="30">
        <f t="shared" si="5"/>
        <v>11.842105263157896</v>
      </c>
      <c r="AB10" s="49">
        <v>179</v>
      </c>
      <c r="AC10" s="49">
        <v>826.43</v>
      </c>
      <c r="AD10" s="30">
        <f t="shared" si="26"/>
        <v>4.6169273743016754</v>
      </c>
      <c r="AE10" s="48">
        <f t="shared" si="6"/>
        <v>33449.659999999996</v>
      </c>
      <c r="AF10" s="62">
        <v>140</v>
      </c>
      <c r="AG10" s="47">
        <v>1991.8741305255501</v>
      </c>
      <c r="AH10" s="30">
        <f t="shared" si="7"/>
        <v>14.227672360896786</v>
      </c>
      <c r="AI10" s="47">
        <v>70.66</v>
      </c>
      <c r="AJ10" s="48">
        <f t="shared" si="8"/>
        <v>0.50471428571428567</v>
      </c>
      <c r="AK10" s="68"/>
      <c r="AL10" s="46">
        <v>33</v>
      </c>
      <c r="AM10" s="71"/>
      <c r="AN10" s="48">
        <f t="shared" si="9"/>
        <v>0</v>
      </c>
      <c r="AO10" s="46">
        <v>75</v>
      </c>
      <c r="AP10" s="47"/>
      <c r="AQ10" s="48">
        <f t="shared" si="10"/>
        <v>0</v>
      </c>
      <c r="AR10" s="46">
        <v>75</v>
      </c>
      <c r="AS10" s="71">
        <v>2064.60012401931</v>
      </c>
      <c r="AT10" s="48">
        <f t="shared" si="11"/>
        <v>27.528001653590799</v>
      </c>
      <c r="AV10" s="77">
        <v>87.2</v>
      </c>
      <c r="AW10" s="78">
        <v>6020.74</v>
      </c>
      <c r="AX10" s="83">
        <f t="shared" si="12"/>
        <v>69.045183486238528</v>
      </c>
      <c r="AY10" s="84"/>
      <c r="AZ10" s="85">
        <v>15</v>
      </c>
      <c r="BA10" s="85">
        <v>213.99</v>
      </c>
      <c r="BB10" s="30">
        <f t="shared" si="27"/>
        <v>14.266</v>
      </c>
      <c r="BC10" s="86">
        <v>0</v>
      </c>
      <c r="BD10" s="86">
        <v>0</v>
      </c>
      <c r="BE10" s="30" t="e">
        <f t="shared" si="28"/>
        <v>#DIV/0!</v>
      </c>
      <c r="BF10" s="48">
        <f t="shared" si="13"/>
        <v>213.99</v>
      </c>
      <c r="BG10" s="88"/>
      <c r="BH10" s="77">
        <v>8.6</v>
      </c>
      <c r="BI10" s="78">
        <v>126.45</v>
      </c>
      <c r="BJ10" s="48">
        <f t="shared" si="14"/>
        <v>14.703488372093025</v>
      </c>
      <c r="BL10" s="93">
        <v>200.4</v>
      </c>
      <c r="BM10" s="94">
        <v>11766.6069599197</v>
      </c>
      <c r="BN10" s="83">
        <f t="shared" si="15"/>
        <v>58.715603592413672</v>
      </c>
      <c r="BO10" s="100">
        <v>0</v>
      </c>
      <c r="BP10" s="101">
        <v>3</v>
      </c>
      <c r="BQ10" s="101">
        <v>10.4281908310509</v>
      </c>
      <c r="BR10" s="30">
        <f t="shared" si="29"/>
        <v>3.4760636103503</v>
      </c>
      <c r="BS10" s="101">
        <v>46</v>
      </c>
      <c r="BT10" s="101">
        <v>105.60035961927299</v>
      </c>
      <c r="BU10" s="30">
        <f t="shared" si="30"/>
        <v>2.2956599917233258</v>
      </c>
      <c r="BV10" s="48">
        <f t="shared" si="16"/>
        <v>116.02855045032389</v>
      </c>
      <c r="BW10" s="154"/>
      <c r="BX10" s="93">
        <v>76.2</v>
      </c>
      <c r="BY10" s="94">
        <v>1335.31337615762</v>
      </c>
      <c r="BZ10" s="108">
        <f t="shared" si="17"/>
        <v>17.523797587370343</v>
      </c>
      <c r="CB10" s="109">
        <v>180.2</v>
      </c>
      <c r="CC10" s="110">
        <v>9873.3799999999992</v>
      </c>
      <c r="CD10" s="83">
        <f t="shared" si="18"/>
        <v>54.791231964483906</v>
      </c>
      <c r="CE10" s="113"/>
      <c r="CF10" s="114">
        <v>145</v>
      </c>
      <c r="CG10" s="114">
        <v>4060</v>
      </c>
      <c r="CH10" s="30">
        <f t="shared" si="19"/>
        <v>28</v>
      </c>
      <c r="CI10" s="115">
        <v>177</v>
      </c>
      <c r="CJ10" s="114">
        <v>2478</v>
      </c>
      <c r="CK10" s="30">
        <f t="shared" si="31"/>
        <v>14</v>
      </c>
      <c r="CL10" s="48">
        <f t="shared" si="20"/>
        <v>6538</v>
      </c>
      <c r="CM10" s="119"/>
      <c r="CN10" s="124">
        <v>42.8</v>
      </c>
      <c r="CO10" s="125">
        <v>4761.5858838788499</v>
      </c>
      <c r="CP10" s="15">
        <f t="shared" si="21"/>
        <v>111.25200663268342</v>
      </c>
      <c r="CQ10" s="126"/>
      <c r="CR10" s="127"/>
      <c r="CS10" s="127"/>
      <c r="CT10" s="127" t="e">
        <f t="shared" si="32"/>
        <v>#DIV/0!</v>
      </c>
      <c r="CU10" s="127"/>
      <c r="CV10" s="127"/>
      <c r="CW10" s="127" t="e">
        <f t="shared" si="33"/>
        <v>#DIV/0!</v>
      </c>
      <c r="CX10" s="133">
        <f t="shared" si="22"/>
        <v>0</v>
      </c>
      <c r="CY10" s="156"/>
      <c r="CZ10" s="124">
        <v>8.1999999999999993</v>
      </c>
      <c r="DA10" s="125">
        <v>79.14</v>
      </c>
      <c r="DB10" s="31">
        <f t="shared" si="23"/>
        <v>9.651219512195123</v>
      </c>
    </row>
    <row r="11" spans="1:106" ht="13.95" customHeight="1">
      <c r="A11" s="12">
        <v>5</v>
      </c>
      <c r="B11" s="13">
        <v>133.6</v>
      </c>
      <c r="C11" s="14">
        <v>7456.8699476946704</v>
      </c>
      <c r="D11" s="15">
        <f t="shared" si="0"/>
        <v>55.814894818073881</v>
      </c>
      <c r="E11" s="16"/>
      <c r="F11" s="17">
        <v>15</v>
      </c>
      <c r="G11" s="17">
        <v>189.86757674399001</v>
      </c>
      <c r="H11" s="18">
        <f t="shared" si="24"/>
        <v>12.657838449599334</v>
      </c>
      <c r="I11" s="17">
        <v>6</v>
      </c>
      <c r="J11" s="17">
        <v>61.050208606147699</v>
      </c>
      <c r="K11" s="17">
        <f t="shared" si="25"/>
        <v>10.175034767691283</v>
      </c>
      <c r="L11" s="31">
        <f t="shared" si="1"/>
        <v>250.91778535013771</v>
      </c>
      <c r="M11" s="151"/>
      <c r="N11" s="13">
        <v>11</v>
      </c>
      <c r="O11" s="14">
        <v>123.469412052105</v>
      </c>
      <c r="P11" s="31">
        <f t="shared" si="2"/>
        <v>11.224492004736819</v>
      </c>
      <c r="Q11" s="32"/>
      <c r="R11" s="52"/>
      <c r="S11" s="45" t="e">
        <f t="shared" si="3"/>
        <v>#DIV/0!</v>
      </c>
      <c r="U11" s="46">
        <v>354.4</v>
      </c>
      <c r="V11" s="47">
        <v>33272.03</v>
      </c>
      <c r="W11" s="48">
        <f t="shared" si="4"/>
        <v>93.882703160270879</v>
      </c>
      <c r="X11" s="49">
        <v>0</v>
      </c>
      <c r="Y11" s="49">
        <v>19</v>
      </c>
      <c r="Z11" s="49">
        <v>235.5</v>
      </c>
      <c r="AA11" s="30">
        <f t="shared" si="5"/>
        <v>12.394736842105264</v>
      </c>
      <c r="AB11" s="49">
        <v>179</v>
      </c>
      <c r="AC11" s="49">
        <v>744.41</v>
      </c>
      <c r="AD11" s="30">
        <f t="shared" si="26"/>
        <v>4.1587150837988824</v>
      </c>
      <c r="AE11" s="48">
        <f t="shared" si="6"/>
        <v>34251.94</v>
      </c>
      <c r="AF11" s="62">
        <v>140</v>
      </c>
      <c r="AG11" s="47">
        <v>3390.42312681883</v>
      </c>
      <c r="AH11" s="30">
        <f t="shared" si="7"/>
        <v>24.217308048705927</v>
      </c>
      <c r="AI11" s="47">
        <v>84.25</v>
      </c>
      <c r="AJ11" s="48">
        <f t="shared" si="8"/>
        <v>0.60178571428571426</v>
      </c>
      <c r="AK11" s="68"/>
      <c r="AL11" s="46">
        <v>40</v>
      </c>
      <c r="AM11" s="71">
        <v>3823.20705632512</v>
      </c>
      <c r="AN11" s="48">
        <f t="shared" si="9"/>
        <v>95.580176408127997</v>
      </c>
      <c r="AO11" s="46">
        <v>75</v>
      </c>
      <c r="AP11" s="47"/>
      <c r="AQ11" s="48">
        <f t="shared" si="10"/>
        <v>0</v>
      </c>
      <c r="AR11" s="46">
        <v>75</v>
      </c>
      <c r="AS11" s="71">
        <v>2471.11817943389</v>
      </c>
      <c r="AT11" s="48">
        <f t="shared" si="11"/>
        <v>32.948242392451867</v>
      </c>
      <c r="AV11" s="77">
        <v>84.4</v>
      </c>
      <c r="AW11" s="78">
        <v>5722.13</v>
      </c>
      <c r="AX11" s="83">
        <f t="shared" si="12"/>
        <v>67.797748815165875</v>
      </c>
      <c r="AY11" s="84"/>
      <c r="AZ11" s="85">
        <v>15</v>
      </c>
      <c r="BA11" s="85">
        <v>210.16</v>
      </c>
      <c r="BB11" s="30">
        <f t="shared" si="27"/>
        <v>14.010666666666667</v>
      </c>
      <c r="BC11" s="86">
        <v>0</v>
      </c>
      <c r="BD11" s="86">
        <v>0</v>
      </c>
      <c r="BE11" s="30" t="e">
        <f t="shared" si="28"/>
        <v>#DIV/0!</v>
      </c>
      <c r="BF11" s="48">
        <f t="shared" si="13"/>
        <v>210.16</v>
      </c>
      <c r="BG11" s="88"/>
      <c r="BH11" s="77">
        <v>9.4</v>
      </c>
      <c r="BI11" s="78">
        <v>143.18</v>
      </c>
      <c r="BJ11" s="48">
        <f t="shared" si="14"/>
        <v>15.231914893617022</v>
      </c>
      <c r="BL11" s="93">
        <v>201.2</v>
      </c>
      <c r="BM11" s="94">
        <v>12244.3584469466</v>
      </c>
      <c r="BN11" s="83">
        <f t="shared" si="15"/>
        <v>60.856652320808159</v>
      </c>
      <c r="BO11" s="100">
        <v>0</v>
      </c>
      <c r="BP11" s="101">
        <v>18</v>
      </c>
      <c r="BQ11" s="101">
        <v>169.37370072096201</v>
      </c>
      <c r="BR11" s="30">
        <f t="shared" si="29"/>
        <v>9.4096500400534442</v>
      </c>
      <c r="BS11" s="101">
        <v>53</v>
      </c>
      <c r="BT11" s="101">
        <v>109.99809104825</v>
      </c>
      <c r="BU11" s="30">
        <f t="shared" si="30"/>
        <v>2.0754356801556604</v>
      </c>
      <c r="BV11" s="48">
        <f t="shared" si="16"/>
        <v>279.371791769212</v>
      </c>
      <c r="BW11" s="154"/>
      <c r="BX11" s="93">
        <v>42.6</v>
      </c>
      <c r="BY11" s="94">
        <v>1149.9759001754301</v>
      </c>
      <c r="BZ11" s="108">
        <f t="shared" si="17"/>
        <v>26.994739440737796</v>
      </c>
      <c r="CB11" s="109">
        <v>197.8</v>
      </c>
      <c r="CC11" s="110">
        <v>13010</v>
      </c>
      <c r="CD11" s="83">
        <f t="shared" si="18"/>
        <v>65.773508594539933</v>
      </c>
      <c r="CE11" s="113"/>
      <c r="CF11" s="114">
        <v>145</v>
      </c>
      <c r="CG11" s="114">
        <v>1881.62</v>
      </c>
      <c r="CH11" s="30">
        <f t="shared" si="19"/>
        <v>12.976689655172413</v>
      </c>
      <c r="CI11" s="115">
        <v>177</v>
      </c>
      <c r="CJ11" s="114">
        <v>357.75</v>
      </c>
      <c r="CK11" s="30">
        <f t="shared" si="31"/>
        <v>2.0211864406779663</v>
      </c>
      <c r="CL11" s="48">
        <f t="shared" si="20"/>
        <v>2239.37</v>
      </c>
      <c r="CM11" s="119"/>
      <c r="CN11" s="124">
        <v>43</v>
      </c>
      <c r="CO11" s="125">
        <v>4669.0138320279602</v>
      </c>
      <c r="CP11" s="15">
        <f t="shared" si="21"/>
        <v>108.58171702390605</v>
      </c>
      <c r="CQ11" s="126"/>
      <c r="CR11" s="127"/>
      <c r="CS11" s="127"/>
      <c r="CT11" s="127" t="e">
        <f t="shared" si="32"/>
        <v>#DIV/0!</v>
      </c>
      <c r="CU11" s="127"/>
      <c r="CV11" s="127"/>
      <c r="CW11" s="127" t="e">
        <f t="shared" si="33"/>
        <v>#DIV/0!</v>
      </c>
      <c r="CX11" s="133">
        <f t="shared" si="22"/>
        <v>0</v>
      </c>
      <c r="CY11" s="156"/>
      <c r="CZ11" s="124">
        <v>7</v>
      </c>
      <c r="DA11" s="125">
        <v>66.069999999999993</v>
      </c>
      <c r="DB11" s="31">
        <f t="shared" si="23"/>
        <v>9.4385714285714268</v>
      </c>
    </row>
    <row r="12" spans="1:106" ht="13.95" customHeight="1">
      <c r="A12" s="12">
        <v>6</v>
      </c>
      <c r="B12" s="13">
        <v>124.8</v>
      </c>
      <c r="C12" s="14">
        <v>4448.1212954796802</v>
      </c>
      <c r="D12" s="15">
        <f t="shared" si="0"/>
        <v>35.641997559933337</v>
      </c>
      <c r="E12" s="16"/>
      <c r="F12" s="17">
        <v>15</v>
      </c>
      <c r="G12" s="17">
        <v>189.822711229947</v>
      </c>
      <c r="H12" s="18">
        <f t="shared" si="24"/>
        <v>12.654847415329801</v>
      </c>
      <c r="I12" s="17">
        <v>6</v>
      </c>
      <c r="J12" s="17">
        <v>46.6533422459893</v>
      </c>
      <c r="K12" s="17">
        <f t="shared" si="25"/>
        <v>7.7755570409982164</v>
      </c>
      <c r="L12" s="31">
        <f t="shared" si="1"/>
        <v>236.47605347593631</v>
      </c>
      <c r="M12" s="151"/>
      <c r="N12" s="13">
        <v>11</v>
      </c>
      <c r="O12" s="14">
        <v>123.469412052105</v>
      </c>
      <c r="P12" s="31">
        <f t="shared" si="2"/>
        <v>11.224492004736819</v>
      </c>
      <c r="Q12" s="32"/>
      <c r="R12" s="53"/>
      <c r="S12" s="45" t="e">
        <f t="shared" si="3"/>
        <v>#DIV/0!</v>
      </c>
      <c r="U12" s="46">
        <v>358.8</v>
      </c>
      <c r="V12" s="47">
        <v>26361.26</v>
      </c>
      <c r="W12" s="48">
        <f t="shared" si="4"/>
        <v>73.470624303232995</v>
      </c>
      <c r="X12" s="49">
        <v>0</v>
      </c>
      <c r="Y12" s="49">
        <v>19</v>
      </c>
      <c r="Z12" s="49">
        <v>262.5</v>
      </c>
      <c r="AA12" s="30">
        <f t="shared" si="5"/>
        <v>13.815789473684211</v>
      </c>
      <c r="AB12" s="49">
        <v>179</v>
      </c>
      <c r="AC12" s="49">
        <v>924.11</v>
      </c>
      <c r="AD12" s="30">
        <f t="shared" si="26"/>
        <v>5.1626256983240228</v>
      </c>
      <c r="AE12" s="48">
        <f t="shared" si="6"/>
        <v>27547.87</v>
      </c>
      <c r="AF12" s="62">
        <v>140</v>
      </c>
      <c r="AG12" s="47">
        <v>3294.2345001446902</v>
      </c>
      <c r="AH12" s="30">
        <f t="shared" si="7"/>
        <v>23.530246429604929</v>
      </c>
      <c r="AI12" s="47">
        <v>74.25</v>
      </c>
      <c r="AJ12" s="48">
        <f t="shared" si="8"/>
        <v>0.53035714285714286</v>
      </c>
      <c r="AK12" s="68"/>
      <c r="AL12" s="46">
        <v>33</v>
      </c>
      <c r="AM12" s="71"/>
      <c r="AN12" s="48">
        <f t="shared" si="9"/>
        <v>0</v>
      </c>
      <c r="AO12" s="46">
        <v>75</v>
      </c>
      <c r="AP12" s="47"/>
      <c r="AQ12" s="48">
        <f t="shared" si="10"/>
        <v>0</v>
      </c>
      <c r="AR12" s="46">
        <v>75</v>
      </c>
      <c r="AS12" s="71">
        <v>2120.2312505080499</v>
      </c>
      <c r="AT12" s="48">
        <f t="shared" si="11"/>
        <v>28.269750006774</v>
      </c>
      <c r="AV12" s="77">
        <v>76</v>
      </c>
      <c r="AW12" s="78">
        <v>4701.6000000000004</v>
      </c>
      <c r="AX12" s="83">
        <f t="shared" si="12"/>
        <v>61.863157894736844</v>
      </c>
      <c r="AY12" s="84"/>
      <c r="AZ12" s="85">
        <v>15</v>
      </c>
      <c r="BA12" s="85">
        <v>212.76</v>
      </c>
      <c r="BB12" s="30">
        <f t="shared" si="27"/>
        <v>14.183999999999999</v>
      </c>
      <c r="BC12" s="86">
        <v>0</v>
      </c>
      <c r="BD12" s="86">
        <v>0</v>
      </c>
      <c r="BE12" s="30" t="e">
        <f t="shared" si="28"/>
        <v>#DIV/0!</v>
      </c>
      <c r="BF12" s="48">
        <f t="shared" si="13"/>
        <v>212.76</v>
      </c>
      <c r="BG12" s="88"/>
      <c r="BH12" s="77">
        <v>5</v>
      </c>
      <c r="BI12" s="78">
        <v>73.989999999999995</v>
      </c>
      <c r="BJ12" s="48">
        <f t="shared" si="14"/>
        <v>14.797999999999998</v>
      </c>
      <c r="BL12" s="93">
        <v>200</v>
      </c>
      <c r="BM12" s="94">
        <v>11520.3754676223</v>
      </c>
      <c r="BN12" s="83">
        <f t="shared" si="15"/>
        <v>57.6018773381115</v>
      </c>
      <c r="BO12" s="100">
        <v>0</v>
      </c>
      <c r="BP12" s="101">
        <v>23</v>
      </c>
      <c r="BQ12" s="101">
        <v>203.79163233620901</v>
      </c>
      <c r="BR12" s="30">
        <f t="shared" si="29"/>
        <v>8.8605057537482175</v>
      </c>
      <c r="BS12" s="101">
        <v>48</v>
      </c>
      <c r="BT12" s="101">
        <v>113.571994976471</v>
      </c>
      <c r="BU12" s="30">
        <f t="shared" si="30"/>
        <v>2.3660832286764792</v>
      </c>
      <c r="BV12" s="48">
        <f t="shared" si="16"/>
        <v>317.36362731268002</v>
      </c>
      <c r="BW12" s="154"/>
      <c r="BX12" s="93">
        <v>76.2</v>
      </c>
      <c r="BY12" s="94">
        <v>1021.3654294051699</v>
      </c>
      <c r="BZ12" s="108">
        <f t="shared" si="17"/>
        <v>13.403745792718766</v>
      </c>
      <c r="CB12" s="109">
        <v>178.6</v>
      </c>
      <c r="CC12" s="110">
        <v>9572.8700000000008</v>
      </c>
      <c r="CD12" s="83">
        <f t="shared" si="18"/>
        <v>53.599496080627105</v>
      </c>
      <c r="CE12" s="113"/>
      <c r="CF12" s="114">
        <v>145</v>
      </c>
      <c r="CG12" s="114">
        <v>1087.6099999999999</v>
      </c>
      <c r="CH12" s="30">
        <f t="shared" si="19"/>
        <v>7.5007586206896546</v>
      </c>
      <c r="CI12" s="115">
        <v>177</v>
      </c>
      <c r="CJ12" s="114">
        <v>309.12</v>
      </c>
      <c r="CK12" s="30">
        <f t="shared" si="31"/>
        <v>1.7464406779661017</v>
      </c>
      <c r="CL12" s="48">
        <f t="shared" si="20"/>
        <v>1396.73</v>
      </c>
      <c r="CM12" s="119"/>
      <c r="CN12" s="124">
        <v>41.2</v>
      </c>
      <c r="CO12" s="125">
        <v>4360.1008617992602</v>
      </c>
      <c r="CP12" s="15">
        <f t="shared" si="21"/>
        <v>105.82769082037039</v>
      </c>
      <c r="CQ12" s="126"/>
      <c r="CR12" s="127"/>
      <c r="CS12" s="127"/>
      <c r="CT12" s="127" t="e">
        <f t="shared" si="32"/>
        <v>#DIV/0!</v>
      </c>
      <c r="CU12" s="127"/>
      <c r="CV12" s="127"/>
      <c r="CW12" s="127" t="e">
        <f t="shared" si="33"/>
        <v>#DIV/0!</v>
      </c>
      <c r="CX12" s="133">
        <f t="shared" si="22"/>
        <v>0</v>
      </c>
      <c r="CY12" s="156"/>
      <c r="CZ12" s="124">
        <v>6.2</v>
      </c>
      <c r="DA12" s="125">
        <v>32.33</v>
      </c>
      <c r="DB12" s="31">
        <f t="shared" si="23"/>
        <v>5.2145161290322575</v>
      </c>
    </row>
    <row r="13" spans="1:106" ht="13.95" customHeight="1">
      <c r="A13" s="12">
        <v>7</v>
      </c>
      <c r="B13" s="13">
        <v>95.8</v>
      </c>
      <c r="C13" s="14">
        <v>5487.74564403367</v>
      </c>
      <c r="D13" s="15">
        <f t="shared" si="0"/>
        <v>57.283357453378606</v>
      </c>
      <c r="E13" s="16"/>
      <c r="F13" s="17">
        <v>15</v>
      </c>
      <c r="G13" s="17">
        <v>166.40365136050599</v>
      </c>
      <c r="H13" s="18">
        <f t="shared" si="24"/>
        <v>11.093576757367066</v>
      </c>
      <c r="I13" s="17">
        <v>3</v>
      </c>
      <c r="J13" s="17">
        <v>27.951583169152801</v>
      </c>
      <c r="K13" s="17">
        <f t="shared" si="25"/>
        <v>9.3171943897176011</v>
      </c>
      <c r="L13" s="31">
        <f t="shared" si="1"/>
        <v>194.35523452965879</v>
      </c>
      <c r="M13" s="151"/>
      <c r="N13" s="13">
        <v>2</v>
      </c>
      <c r="O13" s="14">
        <v>27.242391015417301</v>
      </c>
      <c r="P13" s="31">
        <f t="shared" si="2"/>
        <v>13.62119550770865</v>
      </c>
      <c r="Q13" s="32"/>
      <c r="R13" s="44"/>
      <c r="S13" s="45" t="e">
        <f t="shared" si="3"/>
        <v>#DIV/0!</v>
      </c>
      <c r="U13" s="46">
        <v>235.4</v>
      </c>
      <c r="V13" s="47">
        <v>20732.740000000002</v>
      </c>
      <c r="W13" s="48">
        <f t="shared" si="4"/>
        <v>88.074511469838583</v>
      </c>
      <c r="X13" s="49">
        <v>0</v>
      </c>
      <c r="Y13" s="49">
        <v>0</v>
      </c>
      <c r="Z13" s="49">
        <v>0</v>
      </c>
      <c r="AA13" s="30" t="e">
        <f t="shared" si="5"/>
        <v>#DIV/0!</v>
      </c>
      <c r="AB13" s="49">
        <v>30</v>
      </c>
      <c r="AC13" s="49">
        <v>248</v>
      </c>
      <c r="AD13" s="30">
        <f t="shared" si="26"/>
        <v>8.2666666666666675</v>
      </c>
      <c r="AE13" s="48">
        <f t="shared" si="6"/>
        <v>20980.74</v>
      </c>
      <c r="AF13" s="62">
        <v>140</v>
      </c>
      <c r="AG13" s="47">
        <v>3389.9578337466701</v>
      </c>
      <c r="AH13" s="30">
        <f t="shared" si="7"/>
        <v>24.21398452676193</v>
      </c>
      <c r="AI13" s="47">
        <v>77.14</v>
      </c>
      <c r="AJ13" s="48">
        <f t="shared" si="8"/>
        <v>0.55100000000000005</v>
      </c>
      <c r="AK13" s="68"/>
      <c r="AL13" s="46">
        <v>40</v>
      </c>
      <c r="AM13" s="71">
        <v>1588.05212565991</v>
      </c>
      <c r="AN13" s="48">
        <f t="shared" si="9"/>
        <v>39.701303141497746</v>
      </c>
      <c r="AO13" s="46">
        <v>75</v>
      </c>
      <c r="AP13" s="47"/>
      <c r="AQ13" s="48">
        <f t="shared" si="10"/>
        <v>0</v>
      </c>
      <c r="AR13" s="46">
        <v>75</v>
      </c>
      <c r="AS13" s="71">
        <v>2199.9593288203901</v>
      </c>
      <c r="AT13" s="48">
        <f t="shared" si="11"/>
        <v>29.332791050938535</v>
      </c>
      <c r="AV13" s="77">
        <v>73.400000000000006</v>
      </c>
      <c r="AW13" s="78">
        <v>4066.66</v>
      </c>
      <c r="AX13" s="83">
        <f t="shared" si="12"/>
        <v>55.404087193460484</v>
      </c>
      <c r="AY13" s="84"/>
      <c r="AZ13" s="85">
        <v>15</v>
      </c>
      <c r="BA13" s="85">
        <v>210.89</v>
      </c>
      <c r="BB13" s="30">
        <f t="shared" si="27"/>
        <v>14.059333333333333</v>
      </c>
      <c r="BC13" s="86">
        <v>0</v>
      </c>
      <c r="BD13" s="86">
        <v>0</v>
      </c>
      <c r="BE13" s="30" t="e">
        <f t="shared" si="28"/>
        <v>#DIV/0!</v>
      </c>
      <c r="BF13" s="48">
        <f t="shared" si="13"/>
        <v>210.89</v>
      </c>
      <c r="BG13" s="88"/>
      <c r="BH13" s="77">
        <v>4.2</v>
      </c>
      <c r="BI13" s="78">
        <v>64.14</v>
      </c>
      <c r="BJ13" s="48">
        <f t="shared" si="14"/>
        <v>15.27142857142857</v>
      </c>
      <c r="BL13" s="93">
        <v>144.19999999999999</v>
      </c>
      <c r="BM13" s="94">
        <v>6991.2320633710397</v>
      </c>
      <c r="BN13" s="83">
        <f t="shared" si="15"/>
        <v>48.482885321574479</v>
      </c>
      <c r="BO13" s="100">
        <v>0</v>
      </c>
      <c r="BP13" s="101">
        <v>3</v>
      </c>
      <c r="BQ13" s="101">
        <v>11.023072961231099</v>
      </c>
      <c r="BR13" s="30">
        <f t="shared" si="29"/>
        <v>3.6743576537436997</v>
      </c>
      <c r="BS13" s="101">
        <v>38</v>
      </c>
      <c r="BT13" s="101">
        <v>63.483333333333299</v>
      </c>
      <c r="BU13" s="30">
        <f t="shared" si="30"/>
        <v>1.6706140350877183</v>
      </c>
      <c r="BV13" s="48">
        <f t="shared" si="16"/>
        <v>74.5064062945644</v>
      </c>
      <c r="BW13" s="154"/>
      <c r="BX13" s="93">
        <v>65.8</v>
      </c>
      <c r="BY13" s="94">
        <v>949.42992703639902</v>
      </c>
      <c r="BZ13" s="108">
        <f t="shared" si="17"/>
        <v>14.429026246753786</v>
      </c>
      <c r="CB13" s="109">
        <v>172.8</v>
      </c>
      <c r="CC13" s="110">
        <v>9001.7000000000007</v>
      </c>
      <c r="CD13" s="83">
        <f t="shared" si="18"/>
        <v>52.093171296296298</v>
      </c>
      <c r="CE13" s="113"/>
      <c r="CF13" s="114">
        <v>86</v>
      </c>
      <c r="CG13" s="114">
        <v>1735.43</v>
      </c>
      <c r="CH13" s="30">
        <f t="shared" si="19"/>
        <v>20.179418604651165</v>
      </c>
      <c r="CI13" s="115">
        <v>86</v>
      </c>
      <c r="CJ13" s="114">
        <v>199.22</v>
      </c>
      <c r="CK13" s="30">
        <f t="shared" si="31"/>
        <v>2.3165116279069768</v>
      </c>
      <c r="CL13" s="48">
        <f t="shared" si="20"/>
        <v>1934.65</v>
      </c>
      <c r="CM13" s="119"/>
      <c r="CN13" s="124">
        <v>34.6</v>
      </c>
      <c r="CO13" s="125">
        <v>2938.73501067395</v>
      </c>
      <c r="CP13" s="15">
        <f t="shared" si="21"/>
        <v>84.93453788075</v>
      </c>
      <c r="CQ13" s="126"/>
      <c r="CR13" s="127"/>
      <c r="CS13" s="127"/>
      <c r="CT13" s="127" t="e">
        <f t="shared" si="32"/>
        <v>#DIV/0!</v>
      </c>
      <c r="CU13" s="127"/>
      <c r="CV13" s="127"/>
      <c r="CW13" s="127" t="e">
        <f t="shared" si="33"/>
        <v>#DIV/0!</v>
      </c>
      <c r="CX13" s="133">
        <f t="shared" si="22"/>
        <v>0</v>
      </c>
      <c r="CY13" s="156"/>
      <c r="CZ13" s="124">
        <v>1.4</v>
      </c>
      <c r="DA13" s="125">
        <v>10.130000000000001</v>
      </c>
      <c r="DB13" s="31">
        <f t="shared" si="23"/>
        <v>7.2357142857142867</v>
      </c>
    </row>
    <row r="14" spans="1:106" ht="13.95" customHeight="1">
      <c r="A14" s="12">
        <v>8</v>
      </c>
      <c r="B14" s="13">
        <v>98.6</v>
      </c>
      <c r="C14" s="14">
        <v>4346.8498036363499</v>
      </c>
      <c r="D14" s="15">
        <f t="shared" si="0"/>
        <v>44.085697805642496</v>
      </c>
      <c r="E14" s="16"/>
      <c r="F14" s="17">
        <v>15</v>
      </c>
      <c r="G14" s="17">
        <v>167.650668572955</v>
      </c>
      <c r="H14" s="18">
        <f t="shared" si="24"/>
        <v>11.176711238196999</v>
      </c>
      <c r="I14" s="17">
        <v>3</v>
      </c>
      <c r="J14" s="17">
        <v>45.7673611111111</v>
      </c>
      <c r="K14" s="17">
        <f t="shared" si="25"/>
        <v>15.255787037037033</v>
      </c>
      <c r="L14" s="31">
        <f t="shared" si="1"/>
        <v>213.41802968406608</v>
      </c>
      <c r="M14" s="151"/>
      <c r="N14" s="13">
        <v>2</v>
      </c>
      <c r="O14" s="14">
        <v>21.7939128123339</v>
      </c>
      <c r="P14" s="31">
        <f t="shared" si="2"/>
        <v>10.89695640616695</v>
      </c>
      <c r="Q14" s="32"/>
      <c r="R14" s="44"/>
      <c r="S14" s="45" t="e">
        <f t="shared" si="3"/>
        <v>#DIV/0!</v>
      </c>
      <c r="U14" s="46">
        <v>231</v>
      </c>
      <c r="V14" s="47">
        <v>22766.58</v>
      </c>
      <c r="W14" s="48">
        <f t="shared" si="4"/>
        <v>98.556623376623378</v>
      </c>
      <c r="X14" s="49">
        <v>0</v>
      </c>
      <c r="Y14" s="49">
        <v>0</v>
      </c>
      <c r="Z14" s="49">
        <v>0</v>
      </c>
      <c r="AA14" s="30" t="e">
        <f t="shared" si="5"/>
        <v>#DIV/0!</v>
      </c>
      <c r="AB14" s="49">
        <v>30</v>
      </c>
      <c r="AC14" s="49">
        <v>248</v>
      </c>
      <c r="AD14" s="30">
        <f t="shared" si="26"/>
        <v>8.2666666666666675</v>
      </c>
      <c r="AE14" s="48">
        <f t="shared" si="6"/>
        <v>23014.58</v>
      </c>
      <c r="AF14" s="62">
        <v>140</v>
      </c>
      <c r="AG14" s="47">
        <v>3155.1926037900098</v>
      </c>
      <c r="AH14" s="30">
        <f t="shared" si="7"/>
        <v>22.5370900270715</v>
      </c>
      <c r="AI14" s="47">
        <v>77.14</v>
      </c>
      <c r="AJ14" s="48">
        <f t="shared" si="8"/>
        <v>0.55100000000000005</v>
      </c>
      <c r="AK14" s="68"/>
      <c r="AL14" s="46">
        <v>35</v>
      </c>
      <c r="AM14" s="71"/>
      <c r="AN14" s="48">
        <f t="shared" si="9"/>
        <v>0</v>
      </c>
      <c r="AO14" s="46">
        <v>75</v>
      </c>
      <c r="AP14" s="47">
        <v>8228.5131800842591</v>
      </c>
      <c r="AQ14" s="48">
        <f t="shared" si="10"/>
        <v>109.71350906779013</v>
      </c>
      <c r="AR14" s="46">
        <v>75</v>
      </c>
      <c r="AS14" s="71">
        <v>2327.3281764295898</v>
      </c>
      <c r="AT14" s="48">
        <f t="shared" si="11"/>
        <v>31.031042352394532</v>
      </c>
      <c r="AV14" s="77">
        <v>73.2</v>
      </c>
      <c r="AW14" s="78">
        <v>3603.76</v>
      </c>
      <c r="AX14" s="83">
        <f t="shared" si="12"/>
        <v>49.23169398907104</v>
      </c>
      <c r="AY14" s="84"/>
      <c r="AZ14" s="85">
        <v>15</v>
      </c>
      <c r="BA14" s="85">
        <v>210.9</v>
      </c>
      <c r="BB14" s="30">
        <f t="shared" si="27"/>
        <v>14.06</v>
      </c>
      <c r="BC14" s="86">
        <v>0</v>
      </c>
      <c r="BD14" s="86">
        <v>0</v>
      </c>
      <c r="BE14" s="30" t="e">
        <f t="shared" si="28"/>
        <v>#DIV/0!</v>
      </c>
      <c r="BF14" s="48">
        <f t="shared" si="13"/>
        <v>210.9</v>
      </c>
      <c r="BG14" s="88"/>
      <c r="BH14" s="77">
        <v>5.4</v>
      </c>
      <c r="BI14" s="78">
        <v>81.739999999999995</v>
      </c>
      <c r="BJ14" s="48">
        <f t="shared" si="14"/>
        <v>15.137037037037036</v>
      </c>
      <c r="BL14" s="93">
        <v>145</v>
      </c>
      <c r="BM14" s="94">
        <v>7909.53911054742</v>
      </c>
      <c r="BN14" s="83">
        <f t="shared" si="15"/>
        <v>54.548545589982204</v>
      </c>
      <c r="BO14" s="100">
        <v>0</v>
      </c>
      <c r="BP14" s="101">
        <v>3</v>
      </c>
      <c r="BQ14" s="101">
        <v>23.280934208400499</v>
      </c>
      <c r="BR14" s="30">
        <f t="shared" si="29"/>
        <v>7.7603114028001663</v>
      </c>
      <c r="BS14" s="101">
        <v>38</v>
      </c>
      <c r="BT14" s="101">
        <v>59.970328061736502</v>
      </c>
      <c r="BU14" s="30">
        <f t="shared" si="30"/>
        <v>1.5781665279404342</v>
      </c>
      <c r="BV14" s="48">
        <f t="shared" si="16"/>
        <v>83.251262270137005</v>
      </c>
      <c r="BW14" s="154"/>
      <c r="BX14" s="93">
        <v>77.400000000000006</v>
      </c>
      <c r="BY14" s="94">
        <v>1105.6001226343601</v>
      </c>
      <c r="BZ14" s="108">
        <f t="shared" si="17"/>
        <v>14.284239310521448</v>
      </c>
      <c r="CB14" s="109">
        <v>171.6</v>
      </c>
      <c r="CC14" s="110">
        <v>9417.16</v>
      </c>
      <c r="CD14" s="83">
        <f t="shared" si="18"/>
        <v>54.878554778554779</v>
      </c>
      <c r="CE14" s="113"/>
      <c r="CF14" s="114">
        <v>86</v>
      </c>
      <c r="CG14" s="114">
        <v>1113.47</v>
      </c>
      <c r="CH14" s="30">
        <f t="shared" si="19"/>
        <v>12.947325581395349</v>
      </c>
      <c r="CI14" s="115">
        <v>86</v>
      </c>
      <c r="CJ14" s="114">
        <v>205.81</v>
      </c>
      <c r="CK14" s="30">
        <f t="shared" si="31"/>
        <v>2.393139534883721</v>
      </c>
      <c r="CL14" s="48">
        <f t="shared" si="20"/>
        <v>1319.28</v>
      </c>
      <c r="CM14" s="119"/>
      <c r="CN14" s="124">
        <v>38.200000000000003</v>
      </c>
      <c r="CO14" s="125">
        <v>2979.67293644545</v>
      </c>
      <c r="CP14" s="15">
        <f t="shared" si="21"/>
        <v>78.001909331032721</v>
      </c>
      <c r="CQ14" s="126"/>
      <c r="CR14" s="127"/>
      <c r="CS14" s="127"/>
      <c r="CT14" s="127" t="e">
        <f t="shared" si="32"/>
        <v>#DIV/0!</v>
      </c>
      <c r="CU14" s="127"/>
      <c r="CV14" s="127"/>
      <c r="CW14" s="127" t="e">
        <f t="shared" si="33"/>
        <v>#DIV/0!</v>
      </c>
      <c r="CX14" s="133">
        <f t="shared" si="22"/>
        <v>0</v>
      </c>
      <c r="CY14" s="156"/>
      <c r="CZ14" s="124">
        <v>4</v>
      </c>
      <c r="DA14" s="125">
        <v>33.72</v>
      </c>
      <c r="DB14" s="31">
        <f t="shared" si="23"/>
        <v>8.43</v>
      </c>
    </row>
    <row r="15" spans="1:106" ht="13.95" customHeight="1">
      <c r="A15" s="12">
        <v>9</v>
      </c>
      <c r="B15" s="13">
        <v>125.2</v>
      </c>
      <c r="C15" s="14">
        <v>6923.9662554688502</v>
      </c>
      <c r="D15" s="15">
        <f t="shared" si="0"/>
        <v>55.303244851987621</v>
      </c>
      <c r="E15" s="16"/>
      <c r="F15" s="17">
        <v>15</v>
      </c>
      <c r="G15" s="17">
        <v>178.288896953609</v>
      </c>
      <c r="H15" s="18">
        <f t="shared" si="24"/>
        <v>11.885926463573933</v>
      </c>
      <c r="I15" s="17">
        <v>6</v>
      </c>
      <c r="J15" s="17">
        <v>59.771331853012903</v>
      </c>
      <c r="K15" s="17">
        <f t="shared" si="25"/>
        <v>9.9618886421688178</v>
      </c>
      <c r="L15" s="31">
        <f t="shared" si="1"/>
        <v>238.06022880662189</v>
      </c>
      <c r="M15" s="151"/>
      <c r="N15" s="13">
        <v>11</v>
      </c>
      <c r="O15" s="14">
        <v>110.80038277706301</v>
      </c>
      <c r="P15" s="31">
        <f t="shared" si="2"/>
        <v>10.072762070642092</v>
      </c>
      <c r="Q15" s="32"/>
      <c r="R15" s="44"/>
      <c r="S15" s="45" t="e">
        <f t="shared" si="3"/>
        <v>#DIV/0!</v>
      </c>
      <c r="U15" s="46">
        <v>355.2</v>
      </c>
      <c r="V15" s="47">
        <v>34856.800000000003</v>
      </c>
      <c r="W15" s="30">
        <f t="shared" si="4"/>
        <v>98.132882882882896</v>
      </c>
      <c r="X15" s="49">
        <v>0</v>
      </c>
      <c r="Y15" s="50">
        <v>160</v>
      </c>
      <c r="Z15" s="50">
        <v>2780.65</v>
      </c>
      <c r="AA15" s="30">
        <f t="shared" si="5"/>
        <v>17.3790625</v>
      </c>
      <c r="AB15" s="63">
        <v>181</v>
      </c>
      <c r="AC15" s="55">
        <v>1129.1500000000001</v>
      </c>
      <c r="AD15" s="30">
        <f t="shared" si="26"/>
        <v>6.2383977900552487</v>
      </c>
      <c r="AE15" s="48">
        <f t="shared" si="6"/>
        <v>38766.600000000006</v>
      </c>
      <c r="AF15" s="62">
        <v>140</v>
      </c>
      <c r="AG15" s="47">
        <v>3205.32298842404</v>
      </c>
      <c r="AH15" s="30">
        <f t="shared" si="7"/>
        <v>22.895164203028855</v>
      </c>
      <c r="AI15" s="47">
        <v>77.14</v>
      </c>
      <c r="AJ15" s="48">
        <f t="shared" si="8"/>
        <v>0.55100000000000005</v>
      </c>
      <c r="AK15" s="68"/>
      <c r="AL15" s="46">
        <v>40</v>
      </c>
      <c r="AM15" s="71">
        <v>4016.01535945051</v>
      </c>
      <c r="AN15" s="48">
        <f t="shared" si="9"/>
        <v>100.40038398626275</v>
      </c>
      <c r="AO15" s="46">
        <v>75</v>
      </c>
      <c r="AP15" s="47"/>
      <c r="AQ15" s="48">
        <f t="shared" si="10"/>
        <v>0</v>
      </c>
      <c r="AR15" s="46">
        <v>75</v>
      </c>
      <c r="AS15" s="71">
        <v>2298.2658710288001</v>
      </c>
      <c r="AT15" s="48">
        <f t="shared" si="11"/>
        <v>30.643544947050668</v>
      </c>
      <c r="AV15" s="77">
        <v>89.8</v>
      </c>
      <c r="AW15" s="78">
        <v>5025.3599999999997</v>
      </c>
      <c r="AX15" s="83">
        <f t="shared" si="12"/>
        <v>55.961692650334072</v>
      </c>
      <c r="AY15" s="84"/>
      <c r="AZ15" s="85">
        <v>15</v>
      </c>
      <c r="BA15" s="85">
        <v>213.87</v>
      </c>
      <c r="BB15" s="30">
        <f t="shared" si="27"/>
        <v>14.258000000000001</v>
      </c>
      <c r="BC15" s="86">
        <v>0</v>
      </c>
      <c r="BD15" s="86">
        <v>0</v>
      </c>
      <c r="BE15" s="30" t="e">
        <f t="shared" si="28"/>
        <v>#DIV/0!</v>
      </c>
      <c r="BF15" s="48">
        <f t="shared" si="13"/>
        <v>213.87</v>
      </c>
      <c r="BG15" s="88"/>
      <c r="BH15" s="77">
        <v>8.4</v>
      </c>
      <c r="BI15" s="78">
        <v>125.93</v>
      </c>
      <c r="BJ15" s="48">
        <f t="shared" si="14"/>
        <v>14.991666666666667</v>
      </c>
      <c r="BL15" s="93">
        <v>198.8</v>
      </c>
      <c r="BM15" s="94">
        <v>13003.52</v>
      </c>
      <c r="BN15" s="83">
        <f t="shared" si="15"/>
        <v>65.410060362173041</v>
      </c>
      <c r="BO15" s="100">
        <v>0</v>
      </c>
      <c r="BP15" s="101">
        <v>18</v>
      </c>
      <c r="BQ15" s="101">
        <v>27.899283427828099</v>
      </c>
      <c r="BR15" s="30">
        <f t="shared" si="29"/>
        <v>1.5499601904348943</v>
      </c>
      <c r="BS15" s="101">
        <v>49</v>
      </c>
      <c r="BT15" s="101">
        <v>116.33751676132</v>
      </c>
      <c r="BU15" s="30">
        <f t="shared" si="30"/>
        <v>2.3742350359453064</v>
      </c>
      <c r="BV15" s="48">
        <f t="shared" si="16"/>
        <v>144.23680018914811</v>
      </c>
      <c r="BW15" s="154"/>
      <c r="BX15" s="93">
        <v>75.2</v>
      </c>
      <c r="BY15" s="94">
        <v>1147.3740978148801</v>
      </c>
      <c r="BZ15" s="108">
        <f t="shared" si="17"/>
        <v>15.257634279453193</v>
      </c>
      <c r="CB15" s="109">
        <v>196.8</v>
      </c>
      <c r="CC15" s="110">
        <v>11149.05</v>
      </c>
      <c r="CD15" s="83">
        <f t="shared" si="18"/>
        <v>56.651676829268283</v>
      </c>
      <c r="CE15" s="113"/>
      <c r="CF15" s="114">
        <v>145</v>
      </c>
      <c r="CG15" s="114">
        <v>1768.11</v>
      </c>
      <c r="CH15" s="30">
        <f t="shared" si="19"/>
        <v>12.193862068965517</v>
      </c>
      <c r="CI15" s="115">
        <v>177</v>
      </c>
      <c r="CJ15" s="114">
        <v>505.95</v>
      </c>
      <c r="CK15" s="30">
        <f t="shared" si="31"/>
        <v>2.8584745762711865</v>
      </c>
      <c r="CL15" s="48">
        <f t="shared" si="20"/>
        <v>2274.06</v>
      </c>
      <c r="CM15" s="119"/>
      <c r="CN15" s="124">
        <v>45</v>
      </c>
      <c r="CO15" s="125">
        <v>3515.9232889523</v>
      </c>
      <c r="CP15" s="15">
        <f t="shared" si="21"/>
        <v>78.131628643384445</v>
      </c>
      <c r="CQ15" s="126"/>
      <c r="CR15" s="127"/>
      <c r="CS15" s="127"/>
      <c r="CT15" s="127" t="e">
        <f t="shared" si="32"/>
        <v>#DIV/0!</v>
      </c>
      <c r="CU15" s="127"/>
      <c r="CV15" s="127"/>
      <c r="CW15" s="127" t="e">
        <f t="shared" si="33"/>
        <v>#DIV/0!</v>
      </c>
      <c r="CX15" s="133">
        <f t="shared" si="22"/>
        <v>0</v>
      </c>
      <c r="CY15" s="156"/>
      <c r="CZ15" s="124">
        <v>6.2</v>
      </c>
      <c r="DA15" s="125">
        <v>60.69</v>
      </c>
      <c r="DB15" s="31">
        <f t="shared" si="23"/>
        <v>9.7887096774193534</v>
      </c>
    </row>
    <row r="16" spans="1:106" ht="13.95" customHeight="1">
      <c r="A16" s="12">
        <v>10</v>
      </c>
      <c r="B16" s="13">
        <v>123.2</v>
      </c>
      <c r="C16" s="14">
        <v>6644.2211762242896</v>
      </c>
      <c r="D16" s="15">
        <f t="shared" si="0"/>
        <v>53.930366690132217</v>
      </c>
      <c r="E16" s="16"/>
      <c r="F16" s="17">
        <v>15</v>
      </c>
      <c r="G16" s="17">
        <v>103.85614131661799</v>
      </c>
      <c r="H16" s="18">
        <f t="shared" si="24"/>
        <v>6.9237427544411991</v>
      </c>
      <c r="I16" s="17">
        <v>6</v>
      </c>
      <c r="J16" s="17">
        <v>58.932860805668</v>
      </c>
      <c r="K16" s="17">
        <f t="shared" si="25"/>
        <v>9.8221434676113333</v>
      </c>
      <c r="L16" s="31">
        <f t="shared" si="1"/>
        <v>162.78900212228598</v>
      </c>
      <c r="M16" s="151"/>
      <c r="N16" s="13">
        <v>11</v>
      </c>
      <c r="O16" s="14">
        <v>98.232103086601398</v>
      </c>
      <c r="P16" s="31">
        <f t="shared" si="2"/>
        <v>8.9301911896910369</v>
      </c>
      <c r="Q16" s="32"/>
      <c r="R16" s="44"/>
      <c r="S16" s="45" t="e">
        <f t="shared" si="3"/>
        <v>#DIV/0!</v>
      </c>
      <c r="U16" s="46">
        <v>352.4</v>
      </c>
      <c r="V16" s="47">
        <v>31408.87</v>
      </c>
      <c r="W16" s="30">
        <f t="shared" si="4"/>
        <v>89.128461975028387</v>
      </c>
      <c r="X16" s="49">
        <v>0</v>
      </c>
      <c r="Y16" s="50">
        <v>29</v>
      </c>
      <c r="Z16" s="50">
        <v>301.91000000000003</v>
      </c>
      <c r="AA16" s="30">
        <f t="shared" si="5"/>
        <v>10.410689655172416</v>
      </c>
      <c r="AB16" s="63">
        <v>207</v>
      </c>
      <c r="AC16" s="55">
        <v>858.12</v>
      </c>
      <c r="AD16" s="30">
        <f t="shared" si="26"/>
        <v>4.1455072463768117</v>
      </c>
      <c r="AE16" s="48">
        <f t="shared" si="6"/>
        <v>32568.899999999998</v>
      </c>
      <c r="AF16" s="62">
        <v>140</v>
      </c>
      <c r="AG16" s="47">
        <v>3459.9212504157299</v>
      </c>
      <c r="AH16" s="30">
        <f t="shared" si="7"/>
        <v>24.713723217255215</v>
      </c>
      <c r="AI16" s="47">
        <v>77.14</v>
      </c>
      <c r="AJ16" s="48">
        <f t="shared" si="8"/>
        <v>0.55100000000000005</v>
      </c>
      <c r="AK16" s="68"/>
      <c r="AL16" s="46">
        <v>40</v>
      </c>
      <c r="AM16" s="71"/>
      <c r="AN16" s="48">
        <f t="shared" si="9"/>
        <v>0</v>
      </c>
      <c r="AO16" s="46">
        <v>75</v>
      </c>
      <c r="AP16" s="47"/>
      <c r="AQ16" s="48">
        <f t="shared" si="10"/>
        <v>0</v>
      </c>
      <c r="AR16" s="46">
        <v>75</v>
      </c>
      <c r="AS16" s="71">
        <v>2266.28421636849</v>
      </c>
      <c r="AT16" s="48">
        <f t="shared" si="11"/>
        <v>30.217122884913199</v>
      </c>
      <c r="AV16" s="77">
        <v>88.6</v>
      </c>
      <c r="AW16" s="78">
        <v>4840.0600000000004</v>
      </c>
      <c r="AX16" s="83">
        <f t="shared" si="12"/>
        <v>54.628216704288945</v>
      </c>
      <c r="AY16" s="84"/>
      <c r="AZ16" s="85">
        <v>15</v>
      </c>
      <c r="BA16" s="85">
        <v>214.52</v>
      </c>
      <c r="BB16" s="30">
        <f t="shared" si="27"/>
        <v>14.301333333333334</v>
      </c>
      <c r="BC16" s="86">
        <v>0</v>
      </c>
      <c r="BD16" s="86">
        <v>0</v>
      </c>
      <c r="BE16" s="30" t="e">
        <f t="shared" si="28"/>
        <v>#DIV/0!</v>
      </c>
      <c r="BF16" s="48">
        <f t="shared" si="13"/>
        <v>214.52</v>
      </c>
      <c r="BG16" s="88"/>
      <c r="BH16" s="77">
        <v>7.6</v>
      </c>
      <c r="BI16" s="78">
        <v>114.13</v>
      </c>
      <c r="BJ16" s="48">
        <f t="shared" si="14"/>
        <v>15.017105263157895</v>
      </c>
      <c r="BL16" s="93">
        <v>202.8</v>
      </c>
      <c r="BM16" s="94">
        <v>11826.2401722582</v>
      </c>
      <c r="BN16" s="83">
        <f t="shared" si="15"/>
        <v>58.314793748807688</v>
      </c>
      <c r="BO16" s="100">
        <v>0</v>
      </c>
      <c r="BP16" s="101">
        <v>18</v>
      </c>
      <c r="BQ16" s="101">
        <v>37.432195211395403</v>
      </c>
      <c r="BR16" s="30">
        <f t="shared" si="29"/>
        <v>2.0795664006330781</v>
      </c>
      <c r="BS16" s="101">
        <v>66</v>
      </c>
      <c r="BT16" s="101">
        <v>145.49709023066001</v>
      </c>
      <c r="BU16" s="30">
        <f t="shared" si="30"/>
        <v>2.2045013671312121</v>
      </c>
      <c r="BV16" s="48">
        <f t="shared" si="16"/>
        <v>182.9292854420554</v>
      </c>
      <c r="BW16" s="154"/>
      <c r="BX16" s="93">
        <v>76</v>
      </c>
      <c r="BY16" s="94">
        <v>1361.2293864933599</v>
      </c>
      <c r="BZ16" s="108">
        <f t="shared" si="17"/>
        <v>17.910912980175787</v>
      </c>
      <c r="CB16" s="109">
        <v>193</v>
      </c>
      <c r="CC16" s="110">
        <v>10831.34</v>
      </c>
      <c r="CD16" s="83">
        <f t="shared" si="18"/>
        <v>56.120932642487048</v>
      </c>
      <c r="CE16" s="113"/>
      <c r="CF16" s="114">
        <v>145</v>
      </c>
      <c r="CG16" s="114">
        <v>1577.53</v>
      </c>
      <c r="CH16" s="30">
        <f t="shared" si="19"/>
        <v>10.879517241379309</v>
      </c>
      <c r="CI16" s="115">
        <v>177</v>
      </c>
      <c r="CJ16" s="114">
        <v>282.89999999999998</v>
      </c>
      <c r="CK16" s="30">
        <f t="shared" si="31"/>
        <v>1.5983050847457625</v>
      </c>
      <c r="CL16" s="48">
        <f t="shared" si="20"/>
        <v>1860.4299999999998</v>
      </c>
      <c r="CM16" s="119"/>
      <c r="CN16" s="124">
        <v>43.2</v>
      </c>
      <c r="CO16" s="125">
        <v>3284.5944453852298</v>
      </c>
      <c r="CP16" s="15">
        <f t="shared" si="21"/>
        <v>76.032278828361797</v>
      </c>
      <c r="CQ16" s="126"/>
      <c r="CR16" s="127"/>
      <c r="CS16" s="127"/>
      <c r="CT16" s="127" t="e">
        <f t="shared" si="32"/>
        <v>#DIV/0!</v>
      </c>
      <c r="CU16" s="127"/>
      <c r="CV16" s="127"/>
      <c r="CW16" s="127" t="e">
        <f t="shared" si="33"/>
        <v>#DIV/0!</v>
      </c>
      <c r="CX16" s="133">
        <f t="shared" si="22"/>
        <v>0</v>
      </c>
      <c r="CY16" s="156"/>
      <c r="CZ16" s="124">
        <v>6.2</v>
      </c>
      <c r="DA16" s="125">
        <v>51.2</v>
      </c>
      <c r="DB16" s="31">
        <f t="shared" si="23"/>
        <v>8.258064516129032</v>
      </c>
    </row>
    <row r="17" spans="1:106" ht="13.95" customHeight="1">
      <c r="A17" s="12">
        <v>11</v>
      </c>
      <c r="B17" s="13">
        <v>131.6</v>
      </c>
      <c r="C17" s="14">
        <v>8205.3674765137803</v>
      </c>
      <c r="D17" s="15">
        <f t="shared" si="0"/>
        <v>62.350816690834201</v>
      </c>
      <c r="E17" s="16"/>
      <c r="F17" s="17">
        <v>15</v>
      </c>
      <c r="G17" s="17">
        <v>185.135039061821</v>
      </c>
      <c r="H17" s="18">
        <f t="shared" si="24"/>
        <v>12.342335937454733</v>
      </c>
      <c r="I17" s="17">
        <v>6</v>
      </c>
      <c r="J17" s="17">
        <v>59.361930356016302</v>
      </c>
      <c r="K17" s="17">
        <f t="shared" si="25"/>
        <v>9.8936550593360497</v>
      </c>
      <c r="L17" s="31">
        <f t="shared" si="1"/>
        <v>244.49696941783731</v>
      </c>
      <c r="M17" s="151"/>
      <c r="N17" s="13">
        <v>11</v>
      </c>
      <c r="O17" s="14">
        <v>116.25091412600401</v>
      </c>
      <c r="P17" s="31">
        <f t="shared" si="2"/>
        <v>10.568264920545818</v>
      </c>
      <c r="Q17" s="32"/>
      <c r="R17" s="44"/>
      <c r="S17" s="45" t="e">
        <f t="shared" si="3"/>
        <v>#DIV/0!</v>
      </c>
      <c r="U17" s="46">
        <v>351.6</v>
      </c>
      <c r="V17" s="47">
        <v>32686.49</v>
      </c>
      <c r="W17" s="30">
        <f t="shared" si="4"/>
        <v>92.964988623435715</v>
      </c>
      <c r="X17" s="49">
        <v>0</v>
      </c>
      <c r="Y17" s="50">
        <v>19</v>
      </c>
      <c r="Z17" s="50">
        <v>225</v>
      </c>
      <c r="AA17" s="30">
        <f t="shared" si="5"/>
        <v>11.842105263157896</v>
      </c>
      <c r="AB17" s="63">
        <v>228</v>
      </c>
      <c r="AC17" s="55">
        <v>804.6</v>
      </c>
      <c r="AD17" s="30">
        <f t="shared" si="26"/>
        <v>3.5289473684210528</v>
      </c>
      <c r="AE17" s="48">
        <f t="shared" si="6"/>
        <v>33716.090000000004</v>
      </c>
      <c r="AF17" s="62">
        <v>140</v>
      </c>
      <c r="AG17" s="47">
        <v>3214.7975920044901</v>
      </c>
      <c r="AH17" s="30">
        <f t="shared" si="7"/>
        <v>22.962839942889214</v>
      </c>
      <c r="AI17" s="47">
        <v>77.14</v>
      </c>
      <c r="AJ17" s="48">
        <f t="shared" si="8"/>
        <v>0.55100000000000005</v>
      </c>
      <c r="AK17" s="68"/>
      <c r="AL17" s="46">
        <v>40</v>
      </c>
      <c r="AM17" s="71"/>
      <c r="AN17" s="48">
        <f t="shared" si="9"/>
        <v>0</v>
      </c>
      <c r="AO17" s="46">
        <v>75</v>
      </c>
      <c r="AP17" s="47"/>
      <c r="AQ17" s="48">
        <f t="shared" si="10"/>
        <v>0</v>
      </c>
      <c r="AR17" s="46">
        <v>75</v>
      </c>
      <c r="AS17" s="71">
        <v>2258.9029052198598</v>
      </c>
      <c r="AT17" s="48">
        <f t="shared" si="11"/>
        <v>30.118705402931464</v>
      </c>
      <c r="AV17" s="77">
        <v>92.2</v>
      </c>
      <c r="AW17" s="78">
        <v>5882.1</v>
      </c>
      <c r="AX17" s="83">
        <f t="shared" si="12"/>
        <v>63.797180043383953</v>
      </c>
      <c r="AY17" s="84"/>
      <c r="AZ17" s="85">
        <v>15</v>
      </c>
      <c r="BA17" s="85">
        <v>211.94</v>
      </c>
      <c r="BB17" s="30">
        <f t="shared" si="27"/>
        <v>14.129333333333333</v>
      </c>
      <c r="BC17" s="86">
        <v>0</v>
      </c>
      <c r="BD17" s="86">
        <v>0</v>
      </c>
      <c r="BE17" s="30" t="e">
        <f t="shared" si="28"/>
        <v>#DIV/0!</v>
      </c>
      <c r="BF17" s="48">
        <f t="shared" si="13"/>
        <v>211.94</v>
      </c>
      <c r="BG17" s="88"/>
      <c r="BH17" s="77">
        <v>7.6</v>
      </c>
      <c r="BI17" s="78">
        <v>114.85</v>
      </c>
      <c r="BJ17" s="48">
        <f t="shared" si="14"/>
        <v>15.111842105263158</v>
      </c>
      <c r="BL17" s="93">
        <v>226.8</v>
      </c>
      <c r="BM17" s="94">
        <v>11942.0147102957</v>
      </c>
      <c r="BN17" s="83">
        <f t="shared" si="15"/>
        <v>52.654385847864638</v>
      </c>
      <c r="BO17" s="100">
        <v>0</v>
      </c>
      <c r="BP17" s="101">
        <v>3</v>
      </c>
      <c r="BQ17" s="101">
        <v>7.7017496157847702</v>
      </c>
      <c r="BR17" s="30">
        <f t="shared" si="29"/>
        <v>2.5672498719282566</v>
      </c>
      <c r="BS17" s="101">
        <v>90</v>
      </c>
      <c r="BT17" s="101">
        <v>103.039482672581</v>
      </c>
      <c r="BU17" s="30">
        <f t="shared" si="30"/>
        <v>1.1448831408064555</v>
      </c>
      <c r="BV17" s="48">
        <f t="shared" si="16"/>
        <v>110.74123228836578</v>
      </c>
      <c r="BW17" s="154"/>
      <c r="BX17" s="93">
        <v>76.2</v>
      </c>
      <c r="BY17" s="94">
        <v>1059.0009767311501</v>
      </c>
      <c r="BZ17" s="108">
        <f t="shared" si="17"/>
        <v>13.897650613269686</v>
      </c>
      <c r="CB17" s="109">
        <v>189.8</v>
      </c>
      <c r="CC17" s="110">
        <v>10677.15</v>
      </c>
      <c r="CD17" s="83">
        <f t="shared" si="18"/>
        <v>56.254741833508952</v>
      </c>
      <c r="CE17" s="113"/>
      <c r="CF17" s="114">
        <v>145</v>
      </c>
      <c r="CG17" s="114">
        <v>1740.4</v>
      </c>
      <c r="CH17" s="30">
        <f t="shared" si="19"/>
        <v>12.002758620689656</v>
      </c>
      <c r="CI17" s="115">
        <v>177</v>
      </c>
      <c r="CJ17" s="114">
        <v>289.83</v>
      </c>
      <c r="CK17" s="30">
        <f t="shared" si="31"/>
        <v>1.6374576271186441</v>
      </c>
      <c r="CL17" s="48">
        <f t="shared" si="20"/>
        <v>2030.23</v>
      </c>
      <c r="CM17" s="119"/>
      <c r="CN17" s="124">
        <v>44</v>
      </c>
      <c r="CO17" s="125">
        <v>3298.1161098166099</v>
      </c>
      <c r="CP17" s="15">
        <f t="shared" si="21"/>
        <v>74.957184314013858</v>
      </c>
      <c r="CQ17" s="126"/>
      <c r="CR17" s="127"/>
      <c r="CS17" s="127"/>
      <c r="CT17" s="127" t="e">
        <f t="shared" si="32"/>
        <v>#DIV/0!</v>
      </c>
      <c r="CU17" s="127"/>
      <c r="CV17" s="127"/>
      <c r="CW17" s="127" t="e">
        <f t="shared" si="33"/>
        <v>#DIV/0!</v>
      </c>
      <c r="CX17" s="133">
        <f t="shared" si="22"/>
        <v>0</v>
      </c>
      <c r="CY17" s="156"/>
      <c r="CZ17" s="124">
        <v>6.2</v>
      </c>
      <c r="DA17" s="125">
        <v>45.83</v>
      </c>
      <c r="DB17" s="31">
        <f t="shared" si="23"/>
        <v>7.3919354838709674</v>
      </c>
    </row>
    <row r="18" spans="1:106" ht="13.95" customHeight="1">
      <c r="A18" s="12">
        <v>12</v>
      </c>
      <c r="B18" s="13">
        <v>132.4</v>
      </c>
      <c r="C18" s="14">
        <v>6743.6287037924803</v>
      </c>
      <c r="D18" s="15">
        <f t="shared" si="0"/>
        <v>50.933751539218129</v>
      </c>
      <c r="E18" s="16"/>
      <c r="F18" s="17">
        <v>15</v>
      </c>
      <c r="G18" s="17">
        <v>100.808355515664</v>
      </c>
      <c r="H18" s="18">
        <f t="shared" si="24"/>
        <v>6.7205570343776007</v>
      </c>
      <c r="I18" s="17">
        <v>6</v>
      </c>
      <c r="J18" s="17">
        <v>39.333062841680501</v>
      </c>
      <c r="K18" s="17">
        <f t="shared" si="25"/>
        <v>6.5555104736134169</v>
      </c>
      <c r="L18" s="31">
        <f t="shared" si="1"/>
        <v>140.14141835734449</v>
      </c>
      <c r="M18" s="151"/>
      <c r="N18" s="13">
        <v>11</v>
      </c>
      <c r="O18" s="14">
        <v>121.8</v>
      </c>
      <c r="P18" s="31">
        <f t="shared" si="2"/>
        <v>11.072727272727272</v>
      </c>
      <c r="Q18" s="32"/>
      <c r="R18" s="44"/>
      <c r="S18" s="45" t="e">
        <f t="shared" si="3"/>
        <v>#DIV/0!</v>
      </c>
      <c r="U18" s="46">
        <v>353.2</v>
      </c>
      <c r="V18" s="47">
        <v>36443.47</v>
      </c>
      <c r="W18" s="30">
        <f t="shared" si="4"/>
        <v>103.18083238958098</v>
      </c>
      <c r="X18" s="49">
        <v>0</v>
      </c>
      <c r="Y18" s="50">
        <v>29</v>
      </c>
      <c r="Z18" s="50">
        <v>346</v>
      </c>
      <c r="AA18" s="30">
        <f t="shared" si="5"/>
        <v>11.931034482758621</v>
      </c>
      <c r="AB18" s="63">
        <v>225</v>
      </c>
      <c r="AC18" s="55">
        <v>1047.4000000000001</v>
      </c>
      <c r="AD18" s="30">
        <f t="shared" si="26"/>
        <v>4.6551111111111112</v>
      </c>
      <c r="AE18" s="48">
        <f t="shared" si="6"/>
        <v>37836.870000000003</v>
      </c>
      <c r="AF18" s="62">
        <v>140</v>
      </c>
      <c r="AG18" s="47">
        <v>3383.9014056798401</v>
      </c>
      <c r="AH18" s="30">
        <f t="shared" si="7"/>
        <v>24.170724326284571</v>
      </c>
      <c r="AI18" s="47">
        <v>77.14</v>
      </c>
      <c r="AJ18" s="48">
        <f t="shared" si="8"/>
        <v>0.55100000000000005</v>
      </c>
      <c r="AK18" s="68"/>
      <c r="AL18" s="46">
        <v>49</v>
      </c>
      <c r="AM18" s="71">
        <v>4905.9384855838898</v>
      </c>
      <c r="AN18" s="48">
        <f t="shared" si="9"/>
        <v>100.12119358334469</v>
      </c>
      <c r="AO18" s="46">
        <v>75</v>
      </c>
      <c r="AP18" s="47"/>
      <c r="AQ18" s="48">
        <f t="shared" si="10"/>
        <v>0</v>
      </c>
      <c r="AR18" s="46">
        <v>75</v>
      </c>
      <c r="AS18" s="71">
        <v>2245.63927675476</v>
      </c>
      <c r="AT18" s="48">
        <f t="shared" si="11"/>
        <v>29.9418570233968</v>
      </c>
      <c r="AV18" s="77">
        <v>88.4</v>
      </c>
      <c r="AW18" s="78">
        <v>6002.06</v>
      </c>
      <c r="AX18" s="83">
        <f t="shared" si="12"/>
        <v>67.896606334841636</v>
      </c>
      <c r="AY18" s="84"/>
      <c r="AZ18" s="85">
        <v>15</v>
      </c>
      <c r="BA18" s="85">
        <v>211.48</v>
      </c>
      <c r="BB18" s="30">
        <f t="shared" si="27"/>
        <v>14.098666666666666</v>
      </c>
      <c r="BC18" s="86">
        <v>0</v>
      </c>
      <c r="BD18" s="86">
        <v>0</v>
      </c>
      <c r="BE18" s="30" t="e">
        <f t="shared" si="28"/>
        <v>#DIV/0!</v>
      </c>
      <c r="BF18" s="48">
        <f t="shared" si="13"/>
        <v>211.48</v>
      </c>
      <c r="BG18" s="88"/>
      <c r="BH18" s="77">
        <v>8</v>
      </c>
      <c r="BI18" s="78">
        <v>119.97</v>
      </c>
      <c r="BJ18" s="48">
        <f t="shared" si="14"/>
        <v>14.99625</v>
      </c>
      <c r="BL18" s="93">
        <v>212</v>
      </c>
      <c r="BM18" s="94">
        <v>12510.506494339101</v>
      </c>
      <c r="BN18" s="83">
        <f t="shared" si="15"/>
        <v>59.011823086505196</v>
      </c>
      <c r="BO18" s="100">
        <v>0</v>
      </c>
      <c r="BP18" s="101">
        <v>18</v>
      </c>
      <c r="BQ18" s="101">
        <v>37.579933811782702</v>
      </c>
      <c r="BR18" s="30">
        <f t="shared" si="29"/>
        <v>2.0877741006545945</v>
      </c>
      <c r="BS18" s="101">
        <v>56</v>
      </c>
      <c r="BT18" s="101">
        <v>123.77983875713799</v>
      </c>
      <c r="BU18" s="30">
        <f t="shared" si="30"/>
        <v>2.2103542635203213</v>
      </c>
      <c r="BV18" s="48">
        <f t="shared" si="16"/>
        <v>161.3597725689207</v>
      </c>
      <c r="BW18" s="154"/>
      <c r="BX18" s="93">
        <v>76.2</v>
      </c>
      <c r="BY18" s="94">
        <v>1176.9594424510899</v>
      </c>
      <c r="BZ18" s="108">
        <f t="shared" si="17"/>
        <v>15.445661974423752</v>
      </c>
      <c r="CB18" s="109">
        <v>200.2</v>
      </c>
      <c r="CC18" s="110">
        <v>12902.35</v>
      </c>
      <c r="CD18" s="83">
        <f t="shared" si="18"/>
        <v>64.447302697302703</v>
      </c>
      <c r="CE18" s="113"/>
      <c r="CF18" s="114">
        <v>145</v>
      </c>
      <c r="CG18" s="114">
        <v>1832.78</v>
      </c>
      <c r="CH18" s="30">
        <f t="shared" si="19"/>
        <v>12.639862068965517</v>
      </c>
      <c r="CI18" s="115">
        <v>177</v>
      </c>
      <c r="CJ18" s="114">
        <v>328.82</v>
      </c>
      <c r="CK18" s="30">
        <f t="shared" si="31"/>
        <v>1.8577401129943503</v>
      </c>
      <c r="CL18" s="48">
        <f t="shared" si="20"/>
        <v>2161.6</v>
      </c>
      <c r="CM18" s="119"/>
      <c r="CN18" s="124">
        <v>42.6</v>
      </c>
      <c r="CO18" s="125">
        <v>2643.5780293713101</v>
      </c>
      <c r="CP18" s="15">
        <f t="shared" si="21"/>
        <v>62.0558222857115</v>
      </c>
      <c r="CQ18" s="126"/>
      <c r="CR18" s="127"/>
      <c r="CS18" s="127"/>
      <c r="CT18" s="127" t="e">
        <f t="shared" si="32"/>
        <v>#DIV/0!</v>
      </c>
      <c r="CU18" s="127"/>
      <c r="CV18" s="127"/>
      <c r="CW18" s="127" t="e">
        <f t="shared" si="33"/>
        <v>#DIV/0!</v>
      </c>
      <c r="CX18" s="133">
        <f t="shared" si="22"/>
        <v>0</v>
      </c>
      <c r="CY18" s="156"/>
      <c r="CZ18" s="124">
        <v>7.8</v>
      </c>
      <c r="DA18" s="125">
        <v>54.75</v>
      </c>
      <c r="DB18" s="31">
        <f t="shared" si="23"/>
        <v>7.0192307692307692</v>
      </c>
    </row>
    <row r="19" spans="1:106" ht="13.95" customHeight="1">
      <c r="A19" s="12">
        <v>13</v>
      </c>
      <c r="B19" s="13">
        <v>118</v>
      </c>
      <c r="C19" s="14">
        <v>4837.6825647164997</v>
      </c>
      <c r="D19" s="15">
        <f t="shared" si="0"/>
        <v>40.997309870478809</v>
      </c>
      <c r="E19" s="16"/>
      <c r="F19" s="17">
        <v>15</v>
      </c>
      <c r="G19" s="17">
        <v>181.26295666284199</v>
      </c>
      <c r="H19" s="18">
        <f t="shared" si="24"/>
        <v>12.084197110856133</v>
      </c>
      <c r="I19" s="17">
        <v>6</v>
      </c>
      <c r="J19" s="17">
        <v>53.5347222222222</v>
      </c>
      <c r="K19" s="17">
        <f t="shared" si="25"/>
        <v>8.9224537037037006</v>
      </c>
      <c r="L19" s="31">
        <f t="shared" si="1"/>
        <v>234.79767888506419</v>
      </c>
      <c r="M19" s="151"/>
      <c r="N19" s="13">
        <v>11</v>
      </c>
      <c r="O19" s="14">
        <v>114.83452955368701</v>
      </c>
      <c r="P19" s="31">
        <f t="shared" si="2"/>
        <v>10.439502686698818</v>
      </c>
      <c r="Q19" s="32"/>
      <c r="R19" s="44"/>
      <c r="S19" s="45" t="e">
        <f t="shared" si="3"/>
        <v>#DIV/0!</v>
      </c>
      <c r="U19" s="46">
        <v>348.8</v>
      </c>
      <c r="V19" s="47">
        <v>32403.26</v>
      </c>
      <c r="W19" s="30">
        <f t="shared" si="4"/>
        <v>92.899254587155951</v>
      </c>
      <c r="X19" s="49">
        <v>0</v>
      </c>
      <c r="Y19" s="50">
        <v>16</v>
      </c>
      <c r="Z19" s="50">
        <v>263</v>
      </c>
      <c r="AA19" s="30">
        <f t="shared" si="5"/>
        <v>16.4375</v>
      </c>
      <c r="AB19" s="55">
        <v>204</v>
      </c>
      <c r="AC19" s="55">
        <v>967.78</v>
      </c>
      <c r="AD19" s="30">
        <f t="shared" si="26"/>
        <v>4.7440196078431374</v>
      </c>
      <c r="AE19" s="48">
        <f t="shared" si="6"/>
        <v>33634.04</v>
      </c>
      <c r="AF19" s="62">
        <v>140</v>
      </c>
      <c r="AG19" s="47">
        <v>3255.7852690310501</v>
      </c>
      <c r="AH19" s="30">
        <f t="shared" si="7"/>
        <v>23.2556090645075</v>
      </c>
      <c r="AI19" s="47">
        <v>77.14</v>
      </c>
      <c r="AJ19" s="48">
        <f t="shared" si="8"/>
        <v>0.55100000000000005</v>
      </c>
      <c r="AK19" s="68"/>
      <c r="AL19" s="46">
        <v>35</v>
      </c>
      <c r="AM19" s="71"/>
      <c r="AN19" s="48">
        <f t="shared" si="9"/>
        <v>0</v>
      </c>
      <c r="AO19" s="46">
        <v>75</v>
      </c>
      <c r="AP19" s="47"/>
      <c r="AQ19" s="48">
        <f t="shared" si="10"/>
        <v>0</v>
      </c>
      <c r="AR19" s="46">
        <v>75</v>
      </c>
      <c r="AS19" s="71">
        <v>2245.0223567425701</v>
      </c>
      <c r="AT19" s="48">
        <f t="shared" si="11"/>
        <v>29.933631423234267</v>
      </c>
      <c r="AV19" s="77">
        <v>78.400000000000006</v>
      </c>
      <c r="AW19" s="78">
        <v>4989.12</v>
      </c>
      <c r="AX19" s="83">
        <f t="shared" si="12"/>
        <v>63.636734693877543</v>
      </c>
      <c r="AY19" s="84"/>
      <c r="AZ19" s="85">
        <v>15</v>
      </c>
      <c r="BA19" s="85">
        <v>212.78</v>
      </c>
      <c r="BB19" s="30">
        <f t="shared" si="27"/>
        <v>14.185333333333334</v>
      </c>
      <c r="BC19" s="86">
        <v>0</v>
      </c>
      <c r="BD19" s="86">
        <v>0</v>
      </c>
      <c r="BE19" s="30" t="e">
        <f t="shared" si="28"/>
        <v>#DIV/0!</v>
      </c>
      <c r="BF19" s="48">
        <f t="shared" si="13"/>
        <v>212.78</v>
      </c>
      <c r="BG19" s="88"/>
      <c r="BH19" s="77">
        <v>5.8</v>
      </c>
      <c r="BI19" s="78">
        <v>87.73</v>
      </c>
      <c r="BJ19" s="48">
        <f t="shared" si="14"/>
        <v>15.125862068965519</v>
      </c>
      <c r="BL19" s="93">
        <v>202.4</v>
      </c>
      <c r="BM19" s="94">
        <v>12252.389545735599</v>
      </c>
      <c r="BN19" s="83">
        <f t="shared" si="15"/>
        <v>60.535521471025689</v>
      </c>
      <c r="BO19" s="100">
        <v>0</v>
      </c>
      <c r="BP19" s="101">
        <v>23</v>
      </c>
      <c r="BQ19" s="101">
        <v>9.6645001921697506</v>
      </c>
      <c r="BR19" s="30">
        <f t="shared" si="29"/>
        <v>0.42019566052911961</v>
      </c>
      <c r="BS19" s="101">
        <v>53</v>
      </c>
      <c r="BT19" s="101">
        <v>112.32534064913099</v>
      </c>
      <c r="BU19" s="30">
        <f t="shared" si="30"/>
        <v>2.1193460499836037</v>
      </c>
      <c r="BV19" s="48">
        <f t="shared" si="16"/>
        <v>121.98984084130075</v>
      </c>
      <c r="BW19" s="154"/>
      <c r="BX19" s="93">
        <v>42.6</v>
      </c>
      <c r="BY19" s="94">
        <v>871.52555830879805</v>
      </c>
      <c r="BZ19" s="108">
        <f t="shared" si="17"/>
        <v>20.458346439173663</v>
      </c>
      <c r="CB19" s="109">
        <v>189.2</v>
      </c>
      <c r="CC19" s="110">
        <v>11303.6</v>
      </c>
      <c r="CD19" s="83">
        <f t="shared" si="18"/>
        <v>59.744186046511636</v>
      </c>
      <c r="CE19" s="113"/>
      <c r="CF19" s="114">
        <v>145</v>
      </c>
      <c r="CG19" s="114">
        <v>1953</v>
      </c>
      <c r="CH19" s="30">
        <f t="shared" si="19"/>
        <v>13.468965517241379</v>
      </c>
      <c r="CI19" s="115">
        <v>177</v>
      </c>
      <c r="CJ19" s="114">
        <v>217.42</v>
      </c>
      <c r="CK19" s="30">
        <f t="shared" si="31"/>
        <v>1.2283615819209039</v>
      </c>
      <c r="CL19" s="48">
        <f t="shared" si="20"/>
        <v>2170.42</v>
      </c>
      <c r="CM19" s="119"/>
      <c r="CN19" s="124">
        <v>45</v>
      </c>
      <c r="CO19" s="125">
        <v>2970.22</v>
      </c>
      <c r="CP19" s="15">
        <f t="shared" si="21"/>
        <v>66.004888888888885</v>
      </c>
      <c r="CQ19" s="126"/>
      <c r="CR19" s="127"/>
      <c r="CS19" s="127"/>
      <c r="CT19" s="127" t="e">
        <f t="shared" si="32"/>
        <v>#DIV/0!</v>
      </c>
      <c r="CU19" s="127"/>
      <c r="CV19" s="127"/>
      <c r="CW19" s="127" t="e">
        <f t="shared" si="33"/>
        <v>#DIV/0!</v>
      </c>
      <c r="CX19" s="133">
        <f t="shared" si="22"/>
        <v>0</v>
      </c>
      <c r="CY19" s="156"/>
      <c r="CZ19" s="124">
        <v>6.2</v>
      </c>
      <c r="DA19" s="125">
        <v>53.23</v>
      </c>
      <c r="DB19" s="31">
        <f t="shared" si="23"/>
        <v>8.5854838709677406</v>
      </c>
    </row>
    <row r="20" spans="1:106" ht="13.95" customHeight="1">
      <c r="A20" s="12">
        <v>14</v>
      </c>
      <c r="B20" s="13">
        <v>95.8</v>
      </c>
      <c r="C20" s="14">
        <v>4877.4157270031701</v>
      </c>
      <c r="D20" s="15">
        <f t="shared" si="0"/>
        <v>50.912481492726201</v>
      </c>
      <c r="E20" s="16"/>
      <c r="F20" s="17">
        <v>15</v>
      </c>
      <c r="G20" s="17">
        <v>157.82490239801999</v>
      </c>
      <c r="H20" s="18">
        <f t="shared" si="24"/>
        <v>10.521660159867999</v>
      </c>
      <c r="I20" s="17">
        <v>3</v>
      </c>
      <c r="J20" s="17">
        <v>25.2</v>
      </c>
      <c r="K20" s="17">
        <f t="shared" si="25"/>
        <v>8.4</v>
      </c>
      <c r="L20" s="31">
        <f t="shared" si="1"/>
        <v>183.02490239801998</v>
      </c>
      <c r="M20" s="151"/>
      <c r="N20" s="13">
        <v>2</v>
      </c>
      <c r="O20" s="14">
        <v>30.510075941765798</v>
      </c>
      <c r="P20" s="31">
        <f t="shared" si="2"/>
        <v>15.255037970882899</v>
      </c>
      <c r="Q20" s="32"/>
      <c r="R20" s="44"/>
      <c r="S20" s="45" t="e">
        <f t="shared" si="3"/>
        <v>#DIV/0!</v>
      </c>
      <c r="U20" s="46">
        <v>231</v>
      </c>
      <c r="V20" s="47">
        <v>21059.03</v>
      </c>
      <c r="W20" s="30">
        <f t="shared" si="4"/>
        <v>91.164632034632035</v>
      </c>
      <c r="X20" s="49">
        <v>0</v>
      </c>
      <c r="Y20" s="50">
        <v>0</v>
      </c>
      <c r="Z20" s="50">
        <v>0</v>
      </c>
      <c r="AA20" s="30" t="e">
        <f t="shared" si="5"/>
        <v>#DIV/0!</v>
      </c>
      <c r="AB20" s="55">
        <v>51</v>
      </c>
      <c r="AC20" s="55">
        <v>376.48</v>
      </c>
      <c r="AD20" s="30">
        <f t="shared" si="26"/>
        <v>7.3819607843137263</v>
      </c>
      <c r="AE20" s="48">
        <f t="shared" si="6"/>
        <v>21435.51</v>
      </c>
      <c r="AF20" s="62">
        <v>140</v>
      </c>
      <c r="AG20" s="47">
        <v>3111.0902163027599</v>
      </c>
      <c r="AH20" s="30">
        <f t="shared" si="7"/>
        <v>22.222072973591143</v>
      </c>
      <c r="AI20" s="47">
        <v>77.14</v>
      </c>
      <c r="AJ20" s="48">
        <f t="shared" si="8"/>
        <v>0.55100000000000005</v>
      </c>
      <c r="AK20" s="68"/>
      <c r="AL20" s="46">
        <v>41</v>
      </c>
      <c r="AM20" s="71"/>
      <c r="AN20" s="48">
        <f t="shared" si="9"/>
        <v>0</v>
      </c>
      <c r="AO20" s="46">
        <v>75</v>
      </c>
      <c r="AP20" s="47"/>
      <c r="AQ20" s="48">
        <f t="shared" si="10"/>
        <v>0</v>
      </c>
      <c r="AR20" s="46">
        <v>75</v>
      </c>
      <c r="AS20" s="71">
        <v>2467.4357297894899</v>
      </c>
      <c r="AT20" s="48">
        <f t="shared" si="11"/>
        <v>32.899143063859867</v>
      </c>
      <c r="AV20" s="77">
        <v>73.8</v>
      </c>
      <c r="AW20" s="78">
        <v>4200.17</v>
      </c>
      <c r="AX20" s="83">
        <f t="shared" si="12"/>
        <v>56.912872628726291</v>
      </c>
      <c r="AY20" s="84"/>
      <c r="AZ20" s="85">
        <v>15</v>
      </c>
      <c r="BA20" s="85">
        <v>212.03</v>
      </c>
      <c r="BB20" s="30">
        <f t="shared" si="27"/>
        <v>14.135333333333334</v>
      </c>
      <c r="BC20" s="86">
        <v>0</v>
      </c>
      <c r="BD20" s="86">
        <v>0</v>
      </c>
      <c r="BE20" s="30" t="e">
        <f t="shared" si="28"/>
        <v>#DIV/0!</v>
      </c>
      <c r="BF20" s="48">
        <f t="shared" si="13"/>
        <v>212.03</v>
      </c>
      <c r="BG20" s="88"/>
      <c r="BH20" s="77">
        <v>5.8</v>
      </c>
      <c r="BI20" s="78">
        <v>88.22</v>
      </c>
      <c r="BJ20" s="48">
        <f t="shared" si="14"/>
        <v>15.210344827586207</v>
      </c>
      <c r="BL20" s="93">
        <v>148.19999999999999</v>
      </c>
      <c r="BM20" s="94">
        <v>8087.0695998552801</v>
      </c>
      <c r="BN20" s="83">
        <f t="shared" si="15"/>
        <v>54.56862078174953</v>
      </c>
      <c r="BO20" s="102"/>
      <c r="BP20" s="101">
        <v>3</v>
      </c>
      <c r="BQ20" s="101">
        <v>6.9171684056268301</v>
      </c>
      <c r="BR20" s="30">
        <f t="shared" si="29"/>
        <v>2.3057228018756102</v>
      </c>
      <c r="BS20" s="101">
        <v>43</v>
      </c>
      <c r="BT20" s="101">
        <v>91.467787826403395</v>
      </c>
      <c r="BU20" s="30">
        <f t="shared" si="30"/>
        <v>2.1271578564279858</v>
      </c>
      <c r="BV20" s="48">
        <f t="shared" si="16"/>
        <v>98.38495623203022</v>
      </c>
      <c r="BW20" s="154"/>
      <c r="BX20" s="93">
        <v>65.2</v>
      </c>
      <c r="BY20" s="94">
        <v>882.59441684677699</v>
      </c>
      <c r="BZ20" s="108">
        <f t="shared" si="17"/>
        <v>13.536724184766518</v>
      </c>
      <c r="CB20" s="109">
        <v>172</v>
      </c>
      <c r="CC20" s="110">
        <v>10699.09</v>
      </c>
      <c r="CD20" s="83">
        <f t="shared" si="18"/>
        <v>62.204011627906979</v>
      </c>
      <c r="CE20" s="113"/>
      <c r="CF20" s="114">
        <v>145</v>
      </c>
      <c r="CG20" s="114">
        <v>1257.75</v>
      </c>
      <c r="CH20" s="30">
        <f t="shared" si="19"/>
        <v>8.6741379310344833</v>
      </c>
      <c r="CI20" s="115">
        <v>177</v>
      </c>
      <c r="CJ20" s="114">
        <v>236.98</v>
      </c>
      <c r="CK20" s="30">
        <f t="shared" si="31"/>
        <v>1.3388700564971752</v>
      </c>
      <c r="CL20" s="48">
        <f t="shared" si="20"/>
        <v>1494.73</v>
      </c>
      <c r="CM20" s="119"/>
      <c r="CN20" s="124">
        <v>37</v>
      </c>
      <c r="CO20" s="125">
        <v>2795.84</v>
      </c>
      <c r="CP20" s="15">
        <f t="shared" si="21"/>
        <v>75.563243243243249</v>
      </c>
      <c r="CQ20" s="126"/>
      <c r="CR20" s="127"/>
      <c r="CS20" s="127"/>
      <c r="CT20" s="127" t="e">
        <f t="shared" si="32"/>
        <v>#DIV/0!</v>
      </c>
      <c r="CU20" s="127"/>
      <c r="CV20" s="127"/>
      <c r="CW20" s="127" t="e">
        <f t="shared" si="33"/>
        <v>#DIV/0!</v>
      </c>
      <c r="CX20" s="133">
        <f t="shared" si="22"/>
        <v>0</v>
      </c>
      <c r="CY20" s="156"/>
      <c r="CZ20" s="124">
        <v>2</v>
      </c>
      <c r="DA20" s="125">
        <v>12.43</v>
      </c>
      <c r="DB20" s="31">
        <f t="shared" si="23"/>
        <v>6.2149999999999999</v>
      </c>
    </row>
    <row r="21" spans="1:106" ht="13.95" customHeight="1">
      <c r="A21" s="12">
        <v>15</v>
      </c>
      <c r="B21" s="13">
        <v>99.8</v>
      </c>
      <c r="C21" s="14">
        <v>5188.7635545974099</v>
      </c>
      <c r="D21" s="15">
        <f t="shared" si="0"/>
        <v>51.991618783541185</v>
      </c>
      <c r="E21" s="16"/>
      <c r="F21" s="17">
        <v>15</v>
      </c>
      <c r="G21" s="17">
        <v>142.645949291367</v>
      </c>
      <c r="H21" s="18">
        <f t="shared" si="24"/>
        <v>9.5097299527577999</v>
      </c>
      <c r="I21" s="17">
        <v>3</v>
      </c>
      <c r="J21" s="17">
        <v>27.950843370483302</v>
      </c>
      <c r="K21" s="17">
        <f t="shared" si="25"/>
        <v>9.3169477901611</v>
      </c>
      <c r="L21" s="31">
        <f t="shared" si="1"/>
        <v>170.59679266185032</v>
      </c>
      <c r="M21" s="151"/>
      <c r="N21" s="13">
        <v>3</v>
      </c>
      <c r="O21" s="14">
        <v>28.968149347000299</v>
      </c>
      <c r="P21" s="31">
        <f t="shared" si="2"/>
        <v>9.656049782333433</v>
      </c>
      <c r="Q21" s="32"/>
      <c r="R21" s="44"/>
      <c r="S21" s="45" t="e">
        <f t="shared" si="3"/>
        <v>#DIV/0!</v>
      </c>
      <c r="U21" s="46">
        <v>230.2</v>
      </c>
      <c r="V21" s="47">
        <v>19932.41</v>
      </c>
      <c r="W21" s="30">
        <f t="shared" si="4"/>
        <v>86.587358818418764</v>
      </c>
      <c r="X21" s="49">
        <v>0</v>
      </c>
      <c r="Y21" s="50">
        <v>0</v>
      </c>
      <c r="Z21" s="50">
        <v>0</v>
      </c>
      <c r="AA21" s="30" t="e">
        <f t="shared" si="5"/>
        <v>#DIV/0!</v>
      </c>
      <c r="AB21" s="55">
        <v>54</v>
      </c>
      <c r="AC21" s="55">
        <v>374</v>
      </c>
      <c r="AD21" s="30">
        <f t="shared" si="26"/>
        <v>6.9259259259259256</v>
      </c>
      <c r="AE21" s="48">
        <f t="shared" si="6"/>
        <v>20306.41</v>
      </c>
      <c r="AF21" s="62">
        <v>140</v>
      </c>
      <c r="AG21" s="47">
        <v>3238.7114118700601</v>
      </c>
      <c r="AH21" s="30">
        <f t="shared" si="7"/>
        <v>23.133652941929</v>
      </c>
      <c r="AI21" s="47">
        <v>77.14</v>
      </c>
      <c r="AJ21" s="48">
        <f t="shared" si="8"/>
        <v>0.55100000000000005</v>
      </c>
      <c r="AK21" s="68"/>
      <c r="AL21" s="46">
        <v>34</v>
      </c>
      <c r="AM21" s="71">
        <v>3010.6367816833299</v>
      </c>
      <c r="AN21" s="48">
        <f t="shared" si="9"/>
        <v>88.548140637744993</v>
      </c>
      <c r="AO21" s="46">
        <v>75</v>
      </c>
      <c r="AP21" s="47">
        <v>8114.5712584641497</v>
      </c>
      <c r="AQ21" s="48">
        <f t="shared" si="10"/>
        <v>108.19428344618866</v>
      </c>
      <c r="AR21" s="46">
        <v>75</v>
      </c>
      <c r="AS21" s="71">
        <v>1929.5800514346399</v>
      </c>
      <c r="AT21" s="48">
        <f t="shared" si="11"/>
        <v>25.727734019128533</v>
      </c>
      <c r="AV21" s="77">
        <v>75</v>
      </c>
      <c r="AW21" s="78">
        <v>3575.31</v>
      </c>
      <c r="AX21" s="83">
        <f t="shared" si="12"/>
        <v>47.6708</v>
      </c>
      <c r="AY21" s="84"/>
      <c r="AZ21" s="85">
        <v>15</v>
      </c>
      <c r="BA21" s="85">
        <v>212.17</v>
      </c>
      <c r="BB21" s="30">
        <f t="shared" si="27"/>
        <v>14.144666666666666</v>
      </c>
      <c r="BC21" s="86">
        <v>0</v>
      </c>
      <c r="BD21" s="86">
        <v>0</v>
      </c>
      <c r="BE21" s="30" t="e">
        <f t="shared" si="28"/>
        <v>#DIV/0!</v>
      </c>
      <c r="BF21" s="48">
        <f t="shared" si="13"/>
        <v>212.17</v>
      </c>
      <c r="BG21" s="88"/>
      <c r="BH21" s="77">
        <v>4.4000000000000004</v>
      </c>
      <c r="BI21" s="78">
        <v>65.03</v>
      </c>
      <c r="BJ21" s="48">
        <f t="shared" si="14"/>
        <v>14.779545454545454</v>
      </c>
      <c r="BL21" s="93">
        <v>144.6</v>
      </c>
      <c r="BM21" s="94">
        <v>7913.8338456972297</v>
      </c>
      <c r="BN21" s="83">
        <f t="shared" si="15"/>
        <v>54.729141394863277</v>
      </c>
      <c r="BO21" s="102"/>
      <c r="BP21" s="101">
        <v>3</v>
      </c>
      <c r="BQ21" s="101">
        <v>11.7655459498491</v>
      </c>
      <c r="BR21" s="30">
        <f t="shared" si="29"/>
        <v>3.9218486499497001</v>
      </c>
      <c r="BS21" s="101">
        <v>44</v>
      </c>
      <c r="BT21" s="101">
        <v>99.211515151515201</v>
      </c>
      <c r="BU21" s="30">
        <f t="shared" si="30"/>
        <v>2.2548071625344366</v>
      </c>
      <c r="BV21" s="48">
        <f t="shared" si="16"/>
        <v>110.9770611013643</v>
      </c>
      <c r="BW21" s="154"/>
      <c r="BX21" s="93">
        <v>78.2</v>
      </c>
      <c r="BY21" s="94">
        <v>1249.5685599859501</v>
      </c>
      <c r="BZ21" s="108">
        <f t="shared" si="17"/>
        <v>15.979137595728261</v>
      </c>
      <c r="CB21" s="109">
        <v>171.4</v>
      </c>
      <c r="CC21" s="110">
        <v>10821.3</v>
      </c>
      <c r="CD21" s="83">
        <f t="shared" si="18"/>
        <v>63.134772462077009</v>
      </c>
      <c r="CE21" s="113"/>
      <c r="CF21" s="114">
        <v>145</v>
      </c>
      <c r="CG21" s="114">
        <v>1320</v>
      </c>
      <c r="CH21" s="30">
        <f t="shared" si="19"/>
        <v>9.1034482758620694</v>
      </c>
      <c r="CI21" s="115">
        <v>177</v>
      </c>
      <c r="CJ21" s="114">
        <v>450.49</v>
      </c>
      <c r="CK21" s="30">
        <f t="shared" si="31"/>
        <v>2.545141242937853</v>
      </c>
      <c r="CL21" s="48">
        <f t="shared" si="20"/>
        <v>1770.49</v>
      </c>
      <c r="CM21" s="119"/>
      <c r="CN21" s="124">
        <v>40.799999999999997</v>
      </c>
      <c r="CO21" s="125">
        <v>2870.28</v>
      </c>
      <c r="CP21" s="15">
        <f t="shared" si="21"/>
        <v>70.350000000000009</v>
      </c>
      <c r="CQ21" s="126"/>
      <c r="CR21" s="127"/>
      <c r="CS21" s="127"/>
      <c r="CT21" s="127" t="e">
        <f t="shared" si="32"/>
        <v>#DIV/0!</v>
      </c>
      <c r="CU21" s="127"/>
      <c r="CV21" s="127"/>
      <c r="CW21" s="127" t="e">
        <f t="shared" si="33"/>
        <v>#DIV/0!</v>
      </c>
      <c r="CX21" s="133">
        <f t="shared" si="22"/>
        <v>0</v>
      </c>
      <c r="CY21" s="156"/>
      <c r="CZ21" s="124">
        <v>4</v>
      </c>
      <c r="DA21" s="125">
        <v>40.65</v>
      </c>
      <c r="DB21" s="31">
        <f t="shared" si="23"/>
        <v>10.1625</v>
      </c>
    </row>
    <row r="22" spans="1:106" ht="13.95" customHeight="1">
      <c r="A22" s="12">
        <v>16</v>
      </c>
      <c r="B22" s="13">
        <v>128.4</v>
      </c>
      <c r="C22" s="14">
        <v>9665.1991370927808</v>
      </c>
      <c r="D22" s="15">
        <f t="shared" si="0"/>
        <v>75.274136581719475</v>
      </c>
      <c r="E22" s="16"/>
      <c r="F22" s="17">
        <v>15</v>
      </c>
      <c r="G22" s="17">
        <v>234.745651575838</v>
      </c>
      <c r="H22" s="18">
        <f t="shared" si="24"/>
        <v>15.649710105055867</v>
      </c>
      <c r="I22" s="17">
        <v>6</v>
      </c>
      <c r="J22" s="17">
        <v>55.850548223354103</v>
      </c>
      <c r="K22" s="17">
        <f t="shared" si="25"/>
        <v>9.3084247038923511</v>
      </c>
      <c r="L22" s="31">
        <f t="shared" si="1"/>
        <v>290.59619979919211</v>
      </c>
      <c r="M22" s="151"/>
      <c r="N22" s="13">
        <v>12</v>
      </c>
      <c r="O22" s="14">
        <v>129.84691391881</v>
      </c>
      <c r="P22" s="31">
        <f t="shared" si="2"/>
        <v>10.820576159900833</v>
      </c>
      <c r="Q22" s="32"/>
      <c r="R22" s="44"/>
      <c r="S22" s="45" t="e">
        <f t="shared" si="3"/>
        <v>#DIV/0!</v>
      </c>
      <c r="U22" s="46">
        <v>356</v>
      </c>
      <c r="V22" s="47">
        <v>28388.55</v>
      </c>
      <c r="W22" s="30">
        <f t="shared" si="4"/>
        <v>79.743117977528087</v>
      </c>
      <c r="X22" s="49"/>
      <c r="Y22" s="50">
        <v>172</v>
      </c>
      <c r="Z22" s="50">
        <v>2630.81</v>
      </c>
      <c r="AA22" s="30">
        <f t="shared" si="5"/>
        <v>15.295406976744186</v>
      </c>
      <c r="AB22" s="55">
        <v>254</v>
      </c>
      <c r="AC22" s="55">
        <v>1862.67</v>
      </c>
      <c r="AD22" s="30">
        <f t="shared" si="26"/>
        <v>7.3333464566929134</v>
      </c>
      <c r="AE22" s="48">
        <f t="shared" si="6"/>
        <v>32882.03</v>
      </c>
      <c r="AF22" s="62">
        <v>140</v>
      </c>
      <c r="AG22" s="47">
        <v>3165.7972646261201</v>
      </c>
      <c r="AH22" s="30">
        <f t="shared" si="7"/>
        <v>22.612837604472286</v>
      </c>
      <c r="AI22" s="47">
        <v>77.14</v>
      </c>
      <c r="AJ22" s="48">
        <f t="shared" si="8"/>
        <v>0.55100000000000005</v>
      </c>
      <c r="AK22" s="68"/>
      <c r="AL22" s="46">
        <v>28</v>
      </c>
      <c r="AM22" s="71">
        <v>3254.5149334430998</v>
      </c>
      <c r="AN22" s="48">
        <f t="shared" si="9"/>
        <v>116.23267619439642</v>
      </c>
      <c r="AO22" s="46">
        <v>75</v>
      </c>
      <c r="AP22" s="47"/>
      <c r="AQ22" s="48">
        <f t="shared" si="10"/>
        <v>0</v>
      </c>
      <c r="AR22" s="46">
        <v>75</v>
      </c>
      <c r="AS22" s="71">
        <v>2376.9864336873702</v>
      </c>
      <c r="AT22" s="48">
        <f t="shared" si="11"/>
        <v>31.693152449164938</v>
      </c>
      <c r="AV22" s="77">
        <v>88.4</v>
      </c>
      <c r="AW22" s="78">
        <v>4929.1899999999996</v>
      </c>
      <c r="AX22" s="83">
        <f t="shared" si="12"/>
        <v>55.760067873303157</v>
      </c>
      <c r="AY22" s="84"/>
      <c r="AZ22" s="85">
        <v>15</v>
      </c>
      <c r="BA22" s="85">
        <v>207.81</v>
      </c>
      <c r="BB22" s="30">
        <f t="shared" si="27"/>
        <v>13.854000000000001</v>
      </c>
      <c r="BC22" s="86"/>
      <c r="BD22" s="86"/>
      <c r="BE22" s="30" t="e">
        <f t="shared" si="28"/>
        <v>#DIV/0!</v>
      </c>
      <c r="BF22" s="48">
        <f t="shared" si="13"/>
        <v>207.81</v>
      </c>
      <c r="BG22" s="88"/>
      <c r="BH22" s="77">
        <v>6.8</v>
      </c>
      <c r="BI22" s="78">
        <v>102.43</v>
      </c>
      <c r="BJ22" s="48">
        <f t="shared" si="14"/>
        <v>15.063235294117648</v>
      </c>
      <c r="BL22" s="93">
        <v>198.4</v>
      </c>
      <c r="BM22" s="94">
        <v>12560.5619097134</v>
      </c>
      <c r="BN22" s="83">
        <f t="shared" si="15"/>
        <v>63.309283819119962</v>
      </c>
      <c r="BO22" s="102"/>
      <c r="BP22" s="101">
        <v>18</v>
      </c>
      <c r="BQ22" s="101">
        <v>137.42775259989</v>
      </c>
      <c r="BR22" s="30">
        <f t="shared" si="29"/>
        <v>7.6348751444383334</v>
      </c>
      <c r="BS22" s="101">
        <v>54</v>
      </c>
      <c r="BT22" s="101">
        <v>128.65107526881701</v>
      </c>
      <c r="BU22" s="30">
        <f t="shared" si="30"/>
        <v>2.3824273197929076</v>
      </c>
      <c r="BV22" s="48">
        <f t="shared" si="16"/>
        <v>266.07882786870698</v>
      </c>
      <c r="BW22" s="154"/>
      <c r="BX22" s="93">
        <v>76.599999999999994</v>
      </c>
      <c r="BY22" s="94">
        <v>1489.80632019974</v>
      </c>
      <c r="BZ22" s="108">
        <f t="shared" si="17"/>
        <v>19.449168671014885</v>
      </c>
      <c r="CB22" s="109">
        <v>196.4</v>
      </c>
      <c r="CC22" s="110">
        <v>11290.43</v>
      </c>
      <c r="CD22" s="83">
        <f t="shared" si="18"/>
        <v>57.486914460285135</v>
      </c>
      <c r="CE22" s="113"/>
      <c r="CF22" s="114">
        <v>145</v>
      </c>
      <c r="CG22" s="114">
        <v>1676.96</v>
      </c>
      <c r="CH22" s="30">
        <f t="shared" si="19"/>
        <v>11.565241379310345</v>
      </c>
      <c r="CI22" s="115">
        <v>177</v>
      </c>
      <c r="CJ22" s="114">
        <v>249.29</v>
      </c>
      <c r="CK22" s="30">
        <f t="shared" si="31"/>
        <v>1.4084180790960452</v>
      </c>
      <c r="CL22" s="48">
        <f t="shared" si="20"/>
        <v>1926.25</v>
      </c>
      <c r="CM22" s="119"/>
      <c r="CN22" s="124">
        <v>46.2</v>
      </c>
      <c r="CO22" s="125">
        <v>3529.98</v>
      </c>
      <c r="CP22" s="15">
        <f t="shared" si="21"/>
        <v>76.406493506493504</v>
      </c>
      <c r="CQ22" s="126"/>
      <c r="CR22" s="127"/>
      <c r="CS22" s="127"/>
      <c r="CT22" s="127" t="e">
        <f t="shared" si="32"/>
        <v>#DIV/0!</v>
      </c>
      <c r="CU22" s="127"/>
      <c r="CV22" s="127"/>
      <c r="CW22" s="127" t="e">
        <f t="shared" si="33"/>
        <v>#DIV/0!</v>
      </c>
      <c r="CX22" s="133">
        <f t="shared" si="22"/>
        <v>0</v>
      </c>
      <c r="CY22" s="156"/>
      <c r="CZ22" s="124">
        <v>6.2</v>
      </c>
      <c r="DA22" s="125">
        <v>49.04</v>
      </c>
      <c r="DB22" s="31">
        <f t="shared" si="23"/>
        <v>7.9096774193548383</v>
      </c>
    </row>
    <row r="23" spans="1:106" ht="13.95" customHeight="1">
      <c r="A23" s="12">
        <v>17</v>
      </c>
      <c r="B23" s="13">
        <v>133.19999999999999</v>
      </c>
      <c r="C23" s="14">
        <v>6052.9947844675098</v>
      </c>
      <c r="D23" s="15">
        <f t="shared" si="0"/>
        <v>45.442903787293623</v>
      </c>
      <c r="E23" s="16"/>
      <c r="F23" s="17">
        <v>15</v>
      </c>
      <c r="G23" s="17">
        <v>203.17966342497999</v>
      </c>
      <c r="H23" s="18">
        <f t="shared" si="24"/>
        <v>13.545310894998666</v>
      </c>
      <c r="I23" s="17">
        <v>6</v>
      </c>
      <c r="J23" s="17">
        <v>53.850446428571402</v>
      </c>
      <c r="K23" s="17">
        <f t="shared" si="25"/>
        <v>8.9750744047618998</v>
      </c>
      <c r="L23" s="31">
        <f t="shared" si="1"/>
        <v>257.03010985355138</v>
      </c>
      <c r="M23" s="151"/>
      <c r="N23" s="13">
        <v>12</v>
      </c>
      <c r="O23" s="14">
        <v>121.8</v>
      </c>
      <c r="P23" s="31">
        <f t="shared" si="2"/>
        <v>10.15</v>
      </c>
      <c r="Q23" s="32"/>
      <c r="R23" s="44"/>
      <c r="S23" s="45" t="e">
        <f t="shared" si="3"/>
        <v>#DIV/0!</v>
      </c>
      <c r="U23" s="46">
        <v>355.6</v>
      </c>
      <c r="V23" s="47">
        <v>27036.14</v>
      </c>
      <c r="W23" s="30">
        <f t="shared" si="4"/>
        <v>76.029640044994366</v>
      </c>
      <c r="X23" s="49"/>
      <c r="Y23" s="50">
        <v>19</v>
      </c>
      <c r="Z23" s="50">
        <v>385</v>
      </c>
      <c r="AA23" s="30">
        <f t="shared" si="5"/>
        <v>20.263157894736842</v>
      </c>
      <c r="AB23" s="55">
        <v>276</v>
      </c>
      <c r="AC23" s="55">
        <v>2162.92</v>
      </c>
      <c r="AD23" s="30">
        <f t="shared" si="26"/>
        <v>7.8366666666666669</v>
      </c>
      <c r="AE23" s="48">
        <f t="shared" si="6"/>
        <v>29584.059999999998</v>
      </c>
      <c r="AF23" s="62">
        <v>140</v>
      </c>
      <c r="AG23" s="47">
        <v>3005.1304345734402</v>
      </c>
      <c r="AH23" s="30">
        <f t="shared" si="7"/>
        <v>21.465217389810288</v>
      </c>
      <c r="AI23" s="47">
        <v>77.14</v>
      </c>
      <c r="AJ23" s="48">
        <f t="shared" si="8"/>
        <v>0.55100000000000005</v>
      </c>
      <c r="AK23" s="68"/>
      <c r="AL23" s="46">
        <v>37</v>
      </c>
      <c r="AM23" s="71"/>
      <c r="AN23" s="48">
        <f t="shared" si="9"/>
        <v>0</v>
      </c>
      <c r="AO23" s="46">
        <v>75</v>
      </c>
      <c r="AP23" s="47"/>
      <c r="AQ23" s="48">
        <f t="shared" si="10"/>
        <v>0</v>
      </c>
      <c r="AR23" s="46">
        <v>75</v>
      </c>
      <c r="AS23" s="71">
        <v>2260.9989085273401</v>
      </c>
      <c r="AT23" s="48">
        <f t="shared" si="11"/>
        <v>30.146652113697868</v>
      </c>
      <c r="AV23" s="77">
        <v>89.4</v>
      </c>
      <c r="AW23" s="78">
        <v>5047.88</v>
      </c>
      <c r="AX23" s="83">
        <f t="shared" si="12"/>
        <v>56.463982102908275</v>
      </c>
      <c r="AY23" s="84"/>
      <c r="AZ23" s="85">
        <v>15</v>
      </c>
      <c r="BA23" s="85">
        <v>209.21</v>
      </c>
      <c r="BB23" s="30">
        <f t="shared" si="27"/>
        <v>13.947333333333335</v>
      </c>
      <c r="BC23" s="86"/>
      <c r="BD23" s="86"/>
      <c r="BE23" s="30" t="e">
        <f t="shared" si="28"/>
        <v>#DIV/0!</v>
      </c>
      <c r="BF23" s="48">
        <f t="shared" si="13"/>
        <v>209.21</v>
      </c>
      <c r="BG23" s="88"/>
      <c r="BH23" s="77">
        <v>8.4</v>
      </c>
      <c r="BI23" s="78">
        <v>126.31</v>
      </c>
      <c r="BJ23" s="48">
        <f t="shared" si="14"/>
        <v>15.036904761904761</v>
      </c>
      <c r="BL23" s="93">
        <v>199.2</v>
      </c>
      <c r="BM23" s="94">
        <v>12383.1445601303</v>
      </c>
      <c r="BN23" s="83">
        <f t="shared" si="15"/>
        <v>62.164380321939262</v>
      </c>
      <c r="BO23" s="102"/>
      <c r="BP23" s="101">
        <v>28</v>
      </c>
      <c r="BQ23" s="101">
        <v>116.879740314488</v>
      </c>
      <c r="BR23" s="30">
        <f t="shared" si="29"/>
        <v>4.1742764398031431</v>
      </c>
      <c r="BS23" s="101">
        <v>79</v>
      </c>
      <c r="BT23" s="101">
        <v>108.454934122343</v>
      </c>
      <c r="BU23" s="30">
        <f t="shared" si="30"/>
        <v>1.3728472673714305</v>
      </c>
      <c r="BV23" s="48">
        <f t="shared" si="16"/>
        <v>225.33467443683099</v>
      </c>
      <c r="BW23" s="154"/>
      <c r="BX23" s="93">
        <v>76.599999999999994</v>
      </c>
      <c r="BY23" s="94">
        <v>1437.6208266375399</v>
      </c>
      <c r="BZ23" s="108">
        <f t="shared" si="17"/>
        <v>18.767895909106269</v>
      </c>
      <c r="CB23" s="109">
        <v>199.4</v>
      </c>
      <c r="CC23" s="110">
        <v>12079.37</v>
      </c>
      <c r="CD23" s="83">
        <f t="shared" si="18"/>
        <v>60.578585757271817</v>
      </c>
      <c r="CE23" s="113"/>
      <c r="CF23" s="114">
        <v>162</v>
      </c>
      <c r="CG23" s="114">
        <v>1688.38</v>
      </c>
      <c r="CH23" s="30">
        <f t="shared" si="19"/>
        <v>10.4220987654321</v>
      </c>
      <c r="CI23" s="115">
        <v>194</v>
      </c>
      <c r="CJ23" s="114">
        <v>473.56</v>
      </c>
      <c r="CK23" s="30">
        <f t="shared" si="31"/>
        <v>2.4410309278350515</v>
      </c>
      <c r="CL23" s="48">
        <f t="shared" si="20"/>
        <v>2161.94</v>
      </c>
      <c r="CM23" s="119"/>
      <c r="CN23" s="124">
        <v>45.2</v>
      </c>
      <c r="CO23" s="125">
        <v>3921.65</v>
      </c>
      <c r="CP23" s="15">
        <f t="shared" si="21"/>
        <v>86.762168141592923</v>
      </c>
      <c r="CQ23" s="126"/>
      <c r="CR23" s="127"/>
      <c r="CS23" s="127"/>
      <c r="CT23" s="127" t="e">
        <f t="shared" si="32"/>
        <v>#DIV/0!</v>
      </c>
      <c r="CU23" s="127"/>
      <c r="CV23" s="127"/>
      <c r="CW23" s="127" t="e">
        <f t="shared" si="33"/>
        <v>#DIV/0!</v>
      </c>
      <c r="CX23" s="133">
        <f t="shared" si="22"/>
        <v>0</v>
      </c>
      <c r="CY23" s="156"/>
      <c r="CZ23" s="124">
        <v>7</v>
      </c>
      <c r="DA23" s="125">
        <v>69.28</v>
      </c>
      <c r="DB23" s="31">
        <f t="shared" si="23"/>
        <v>9.8971428571428568</v>
      </c>
    </row>
    <row r="24" spans="1:106" ht="13.95" customHeight="1">
      <c r="A24" s="12">
        <v>18</v>
      </c>
      <c r="B24" s="13">
        <v>132</v>
      </c>
      <c r="C24" s="14">
        <v>8198.0498051105205</v>
      </c>
      <c r="D24" s="15">
        <f t="shared" si="0"/>
        <v>62.106437917503946</v>
      </c>
      <c r="E24" s="16"/>
      <c r="F24" s="17">
        <v>15</v>
      </c>
      <c r="G24" s="17">
        <v>128.95742597965599</v>
      </c>
      <c r="H24" s="18">
        <f t="shared" si="24"/>
        <v>8.5971617319770655</v>
      </c>
      <c r="I24" s="17">
        <v>6</v>
      </c>
      <c r="J24" s="17">
        <v>38.850446428571402</v>
      </c>
      <c r="K24" s="17">
        <f t="shared" si="25"/>
        <v>6.4750744047619007</v>
      </c>
      <c r="L24" s="31">
        <f t="shared" si="1"/>
        <v>167.80787240822741</v>
      </c>
      <c r="M24" s="151"/>
      <c r="N24" s="13">
        <v>12</v>
      </c>
      <c r="O24" s="14">
        <v>117.88512805948299</v>
      </c>
      <c r="P24" s="31">
        <f t="shared" si="2"/>
        <v>9.8237606716235835</v>
      </c>
      <c r="Q24" s="32"/>
      <c r="R24" s="44"/>
      <c r="S24" s="45" t="e">
        <f t="shared" si="3"/>
        <v>#DIV/0!</v>
      </c>
      <c r="U24" s="46">
        <v>353.2</v>
      </c>
      <c r="V24" s="47">
        <v>27617.61</v>
      </c>
      <c r="W24" s="30">
        <f t="shared" si="4"/>
        <v>78.192553793884485</v>
      </c>
      <c r="X24" s="49"/>
      <c r="Y24" s="50">
        <v>19</v>
      </c>
      <c r="Z24" s="50">
        <v>262.5</v>
      </c>
      <c r="AA24" s="30">
        <f t="shared" si="5"/>
        <v>13.815789473684211</v>
      </c>
      <c r="AB24" s="55">
        <v>260</v>
      </c>
      <c r="AC24" s="55">
        <v>1858.15</v>
      </c>
      <c r="AD24" s="30">
        <f t="shared" si="26"/>
        <v>7.1467307692307696</v>
      </c>
      <c r="AE24" s="48">
        <f t="shared" si="6"/>
        <v>29738.260000000002</v>
      </c>
      <c r="AF24" s="62">
        <v>140</v>
      </c>
      <c r="AG24" s="47">
        <v>2947.42102486473</v>
      </c>
      <c r="AH24" s="30">
        <f t="shared" si="7"/>
        <v>21.053007320462356</v>
      </c>
      <c r="AI24" s="47">
        <v>77.14</v>
      </c>
      <c r="AJ24" s="48">
        <f t="shared" si="8"/>
        <v>0.55100000000000005</v>
      </c>
      <c r="AK24" s="68"/>
      <c r="AL24" s="46">
        <v>34</v>
      </c>
      <c r="AM24" s="152"/>
      <c r="AN24" s="48">
        <f t="shared" si="9"/>
        <v>0</v>
      </c>
      <c r="AO24" s="46">
        <v>75</v>
      </c>
      <c r="AP24" s="47"/>
      <c r="AQ24" s="48">
        <f t="shared" si="10"/>
        <v>0</v>
      </c>
      <c r="AR24" s="46">
        <v>75</v>
      </c>
      <c r="AS24" s="71">
        <v>2216.4415963982701</v>
      </c>
      <c r="AT24" s="48">
        <f t="shared" si="11"/>
        <v>29.552554618643601</v>
      </c>
      <c r="AV24" s="77">
        <v>90.4</v>
      </c>
      <c r="AW24" s="78">
        <v>5356.22</v>
      </c>
      <c r="AX24" s="83">
        <f t="shared" si="12"/>
        <v>59.250221238938053</v>
      </c>
      <c r="AY24" s="84"/>
      <c r="AZ24" s="85">
        <v>15</v>
      </c>
      <c r="BA24" s="85">
        <v>208.36</v>
      </c>
      <c r="BB24" s="30">
        <f t="shared" si="27"/>
        <v>13.890666666666668</v>
      </c>
      <c r="BC24" s="86"/>
      <c r="BD24" s="86"/>
      <c r="BE24" s="30" t="e">
        <f t="shared" si="28"/>
        <v>#DIV/0!</v>
      </c>
      <c r="BF24" s="48">
        <f t="shared" si="13"/>
        <v>208.36</v>
      </c>
      <c r="BG24" s="88"/>
      <c r="BH24" s="77">
        <v>11.2</v>
      </c>
      <c r="BI24" s="78">
        <v>167.47</v>
      </c>
      <c r="BJ24" s="48">
        <f t="shared" si="14"/>
        <v>14.952678571428573</v>
      </c>
      <c r="BL24" s="93">
        <v>200</v>
      </c>
      <c r="BM24" s="94">
        <v>12057.672277039501</v>
      </c>
      <c r="BN24" s="83">
        <f t="shared" si="15"/>
        <v>60.288361385197504</v>
      </c>
      <c r="BO24" s="102"/>
      <c r="BP24" s="101">
        <v>3</v>
      </c>
      <c r="BQ24" s="101">
        <v>52.327854001486301</v>
      </c>
      <c r="BR24" s="30">
        <f t="shared" si="29"/>
        <v>17.442618000495433</v>
      </c>
      <c r="BS24" s="101">
        <v>64</v>
      </c>
      <c r="BT24" s="101">
        <v>112.231353844246</v>
      </c>
      <c r="BU24" s="30">
        <f t="shared" si="30"/>
        <v>1.7536149038163438</v>
      </c>
      <c r="BV24" s="48">
        <f t="shared" si="16"/>
        <v>164.55920784573232</v>
      </c>
      <c r="BW24" s="154"/>
      <c r="BX24" s="93">
        <v>76.599999999999994</v>
      </c>
      <c r="BY24" s="94">
        <v>1528.6599911598801</v>
      </c>
      <c r="BZ24" s="108">
        <f t="shared" si="17"/>
        <v>19.956396751434468</v>
      </c>
      <c r="CB24" s="109">
        <v>198.2</v>
      </c>
      <c r="CC24" s="110">
        <v>12029.01</v>
      </c>
      <c r="CD24" s="83">
        <f t="shared" si="18"/>
        <v>60.691271442986888</v>
      </c>
      <c r="CE24" s="113"/>
      <c r="CF24" s="114">
        <v>155</v>
      </c>
      <c r="CG24" s="114">
        <v>1896.59</v>
      </c>
      <c r="CH24" s="30">
        <f t="shared" si="19"/>
        <v>12.236064516129032</v>
      </c>
      <c r="CI24" s="115">
        <v>187</v>
      </c>
      <c r="CJ24" s="114">
        <v>331.41</v>
      </c>
      <c r="CK24" s="30">
        <f t="shared" si="31"/>
        <v>1.772245989304813</v>
      </c>
      <c r="CL24" s="48">
        <f t="shared" si="20"/>
        <v>2228</v>
      </c>
      <c r="CM24" s="119"/>
      <c r="CN24" s="124">
        <v>45</v>
      </c>
      <c r="CO24" s="125">
        <v>3848.72</v>
      </c>
      <c r="CP24" s="15">
        <f t="shared" si="21"/>
        <v>85.527111111111111</v>
      </c>
      <c r="CQ24" s="126"/>
      <c r="CR24" s="127"/>
      <c r="CS24" s="127"/>
      <c r="CT24" s="127" t="e">
        <f t="shared" si="32"/>
        <v>#DIV/0!</v>
      </c>
      <c r="CU24" s="127"/>
      <c r="CV24" s="127"/>
      <c r="CW24" s="127" t="e">
        <f t="shared" si="33"/>
        <v>#DIV/0!</v>
      </c>
      <c r="CX24" s="133">
        <f t="shared" si="22"/>
        <v>0</v>
      </c>
      <c r="CY24" s="156"/>
      <c r="CZ24" s="124">
        <v>6.2</v>
      </c>
      <c r="DA24" s="125">
        <v>60.26</v>
      </c>
      <c r="DB24" s="31">
        <f t="shared" si="23"/>
        <v>9.7193548387096769</v>
      </c>
    </row>
    <row r="25" spans="1:106" ht="13.95" customHeight="1">
      <c r="A25" s="12">
        <v>19</v>
      </c>
      <c r="B25" s="13">
        <v>128.4</v>
      </c>
      <c r="C25" s="14">
        <v>6407.7177267032403</v>
      </c>
      <c r="D25" s="15">
        <f t="shared" si="0"/>
        <v>49.904343665913082</v>
      </c>
      <c r="E25" s="16"/>
      <c r="F25" s="17">
        <v>15</v>
      </c>
      <c r="G25" s="17">
        <v>103.66837952299601</v>
      </c>
      <c r="H25" s="18">
        <f t="shared" si="24"/>
        <v>6.9112253015330669</v>
      </c>
      <c r="I25" s="17">
        <v>6</v>
      </c>
      <c r="J25" s="17">
        <v>35.850446428571402</v>
      </c>
      <c r="K25" s="17">
        <f t="shared" si="25"/>
        <v>5.9750744047619007</v>
      </c>
      <c r="L25" s="31">
        <f t="shared" si="1"/>
        <v>139.51882595156741</v>
      </c>
      <c r="M25" s="151"/>
      <c r="N25" s="13">
        <v>12</v>
      </c>
      <c r="O25" s="14">
        <v>121.731481798885</v>
      </c>
      <c r="P25" s="31">
        <f t="shared" si="2"/>
        <v>10.144290149907084</v>
      </c>
      <c r="Q25" s="32"/>
      <c r="R25" s="44"/>
      <c r="S25" s="45" t="e">
        <f t="shared" si="3"/>
        <v>#DIV/0!</v>
      </c>
      <c r="U25" s="46">
        <v>358</v>
      </c>
      <c r="V25" s="47">
        <v>19010.830000000002</v>
      </c>
      <c r="W25" s="30">
        <f t="shared" si="4"/>
        <v>53.102877094972072</v>
      </c>
      <c r="X25" s="49"/>
      <c r="Y25" s="50">
        <v>19</v>
      </c>
      <c r="Z25" s="50">
        <v>249.75</v>
      </c>
      <c r="AA25" s="30">
        <f t="shared" si="5"/>
        <v>13.144736842105264</v>
      </c>
      <c r="AB25" s="55">
        <v>248</v>
      </c>
      <c r="AC25" s="55">
        <v>1553.95</v>
      </c>
      <c r="AD25" s="30">
        <f t="shared" si="26"/>
        <v>6.2659274193548393</v>
      </c>
      <c r="AE25" s="48">
        <f t="shared" si="6"/>
        <v>20814.530000000002</v>
      </c>
      <c r="AF25" s="62">
        <v>140</v>
      </c>
      <c r="AG25" s="47">
        <v>3256.78544965022</v>
      </c>
      <c r="AH25" s="30">
        <f t="shared" si="7"/>
        <v>23.262753211787285</v>
      </c>
      <c r="AI25" s="47">
        <v>0</v>
      </c>
      <c r="AJ25" s="48">
        <f t="shared" si="8"/>
        <v>0</v>
      </c>
      <c r="AK25" s="68"/>
      <c r="AL25" s="46">
        <v>37</v>
      </c>
      <c r="AM25" s="71">
        <v>3847.1028189986</v>
      </c>
      <c r="AN25" s="48">
        <f t="shared" si="9"/>
        <v>103.97575186482703</v>
      </c>
      <c r="AO25" s="46">
        <v>75</v>
      </c>
      <c r="AP25" s="47"/>
      <c r="AQ25" s="48">
        <f t="shared" si="10"/>
        <v>0</v>
      </c>
      <c r="AR25" s="46">
        <v>75</v>
      </c>
      <c r="AS25" s="71">
        <v>2664.0587019394302</v>
      </c>
      <c r="AT25" s="48">
        <f t="shared" si="11"/>
        <v>35.520782692525735</v>
      </c>
      <c r="AV25" s="77">
        <v>89.6</v>
      </c>
      <c r="AW25" s="78">
        <v>5499.65</v>
      </c>
      <c r="AX25" s="83">
        <f t="shared" si="12"/>
        <v>61.380022321428569</v>
      </c>
      <c r="AY25" s="84"/>
      <c r="AZ25" s="85">
        <v>15</v>
      </c>
      <c r="BA25" s="85">
        <v>211.06</v>
      </c>
      <c r="BB25" s="30">
        <f t="shared" si="27"/>
        <v>14.070666666666666</v>
      </c>
      <c r="BC25" s="86"/>
      <c r="BD25" s="86"/>
      <c r="BE25" s="30" t="e">
        <f t="shared" si="28"/>
        <v>#DIV/0!</v>
      </c>
      <c r="BF25" s="48">
        <f t="shared" si="13"/>
        <v>211.06</v>
      </c>
      <c r="BG25" s="88"/>
      <c r="BH25" s="77">
        <v>12.4</v>
      </c>
      <c r="BI25" s="78">
        <v>185.19</v>
      </c>
      <c r="BJ25" s="48">
        <f t="shared" si="14"/>
        <v>14.934677419354838</v>
      </c>
      <c r="BL25" s="93">
        <v>200.4</v>
      </c>
      <c r="BM25" s="94">
        <v>11830.178412467099</v>
      </c>
      <c r="BN25" s="83">
        <f t="shared" si="15"/>
        <v>59.03282640951646</v>
      </c>
      <c r="BO25" s="102"/>
      <c r="BP25" s="101">
        <v>18</v>
      </c>
      <c r="BQ25" s="101">
        <v>103.802641743941</v>
      </c>
      <c r="BR25" s="30">
        <f t="shared" si="29"/>
        <v>5.766813430218944</v>
      </c>
      <c r="BS25" s="101">
        <v>56</v>
      </c>
      <c r="BT25" s="101">
        <v>205.22092846535699</v>
      </c>
      <c r="BU25" s="30">
        <f t="shared" si="30"/>
        <v>3.664659436881375</v>
      </c>
      <c r="BV25" s="48">
        <f t="shared" si="16"/>
        <v>309.02357020929799</v>
      </c>
      <c r="BW25" s="154"/>
      <c r="BX25" s="93">
        <v>77</v>
      </c>
      <c r="BY25" s="94">
        <v>1435.1335619650899</v>
      </c>
      <c r="BZ25" s="108">
        <f t="shared" si="17"/>
        <v>18.638098207338832</v>
      </c>
      <c r="CB25" s="109">
        <v>211.4</v>
      </c>
      <c r="CC25" s="110">
        <v>14747.27</v>
      </c>
      <c r="CD25" s="83">
        <f t="shared" si="18"/>
        <v>69.760028382213818</v>
      </c>
      <c r="CE25" s="113"/>
      <c r="CF25" s="114">
        <v>155</v>
      </c>
      <c r="CG25" s="114">
        <v>1920.33</v>
      </c>
      <c r="CH25" s="30">
        <f t="shared" si="19"/>
        <v>12.389225806451613</v>
      </c>
      <c r="CI25" s="115">
        <v>187</v>
      </c>
      <c r="CJ25" s="114">
        <v>310.33</v>
      </c>
      <c r="CK25" s="30">
        <f t="shared" si="31"/>
        <v>1.65951871657754</v>
      </c>
      <c r="CL25" s="48">
        <f t="shared" si="20"/>
        <v>2230.66</v>
      </c>
      <c r="CM25" s="119"/>
      <c r="CN25" s="124">
        <v>42</v>
      </c>
      <c r="CO25" s="125">
        <v>2524.92</v>
      </c>
      <c r="CP25" s="15">
        <f t="shared" si="21"/>
        <v>60.117142857142859</v>
      </c>
      <c r="CQ25" s="126"/>
      <c r="CR25" s="127">
        <v>10</v>
      </c>
      <c r="CS25" s="127">
        <v>93.11</v>
      </c>
      <c r="CT25" s="127">
        <f t="shared" si="32"/>
        <v>9.3109999999999999</v>
      </c>
      <c r="CU25" s="127"/>
      <c r="CV25" s="127"/>
      <c r="CW25" s="127" t="e">
        <f t="shared" si="33"/>
        <v>#DIV/0!</v>
      </c>
      <c r="CX25" s="133">
        <f t="shared" si="22"/>
        <v>93.11</v>
      </c>
      <c r="CY25" s="156"/>
      <c r="CZ25" s="124">
        <v>7.2</v>
      </c>
      <c r="DA25" s="125">
        <v>60.26</v>
      </c>
      <c r="DB25" s="31">
        <f t="shared" si="23"/>
        <v>8.3694444444444436</v>
      </c>
    </row>
    <row r="26" spans="1:106" ht="13.95" customHeight="1">
      <c r="A26" s="12">
        <v>20</v>
      </c>
      <c r="B26" s="13">
        <v>125.6</v>
      </c>
      <c r="C26" s="14">
        <v>6719.9309822011601</v>
      </c>
      <c r="D26" s="15">
        <f t="shared" si="0"/>
        <v>53.502635208607963</v>
      </c>
      <c r="E26" s="16"/>
      <c r="F26" s="17">
        <v>15</v>
      </c>
      <c r="G26" s="17">
        <v>159.347164770495</v>
      </c>
      <c r="H26" s="18">
        <f t="shared" si="24"/>
        <v>10.623144318033001</v>
      </c>
      <c r="I26" s="17">
        <v>6</v>
      </c>
      <c r="J26" s="17">
        <v>33.974335033192901</v>
      </c>
      <c r="K26" s="17">
        <f t="shared" si="25"/>
        <v>5.6623891721988171</v>
      </c>
      <c r="L26" s="31">
        <f t="shared" si="1"/>
        <v>193.32149980368791</v>
      </c>
      <c r="M26" s="151"/>
      <c r="N26" s="13">
        <v>12</v>
      </c>
      <c r="O26" s="14">
        <v>120.00019866057799</v>
      </c>
      <c r="P26" s="31">
        <f t="shared" si="2"/>
        <v>10.000016555048166</v>
      </c>
      <c r="Q26" s="32"/>
      <c r="R26" s="44"/>
      <c r="S26" s="45" t="e">
        <f t="shared" si="3"/>
        <v>#DIV/0!</v>
      </c>
      <c r="U26" s="46">
        <v>352.8</v>
      </c>
      <c r="V26" s="47">
        <v>15037.31</v>
      </c>
      <c r="W26" s="30">
        <f t="shared" si="4"/>
        <v>42.622760770975056</v>
      </c>
      <c r="X26" s="49"/>
      <c r="Y26" s="50">
        <v>19</v>
      </c>
      <c r="Z26" s="50">
        <v>249.75</v>
      </c>
      <c r="AA26" s="30">
        <f t="shared" si="5"/>
        <v>13.144736842105264</v>
      </c>
      <c r="AB26" s="55">
        <v>218</v>
      </c>
      <c r="AC26" s="55">
        <v>1306.8499999999999</v>
      </c>
      <c r="AD26" s="30">
        <f t="shared" si="26"/>
        <v>5.9947247706422013</v>
      </c>
      <c r="AE26" s="48">
        <f t="shared" si="6"/>
        <v>16593.91</v>
      </c>
      <c r="AF26" s="62">
        <v>140</v>
      </c>
      <c r="AG26" s="47">
        <v>3119.81962246792</v>
      </c>
      <c r="AH26" s="30">
        <f t="shared" si="7"/>
        <v>22.284425874770857</v>
      </c>
      <c r="AI26" s="47">
        <v>0</v>
      </c>
      <c r="AJ26" s="48">
        <f t="shared" si="8"/>
        <v>0</v>
      </c>
      <c r="AK26" s="68"/>
      <c r="AL26" s="46">
        <v>36</v>
      </c>
      <c r="AM26" s="71">
        <v>171.690376597648</v>
      </c>
      <c r="AN26" s="48">
        <f t="shared" si="9"/>
        <v>4.7691771277124442</v>
      </c>
      <c r="AO26" s="46">
        <v>75</v>
      </c>
      <c r="AP26" s="47">
        <v>4690.3970468086</v>
      </c>
      <c r="AQ26" s="48">
        <f t="shared" si="10"/>
        <v>62.538627290781335</v>
      </c>
      <c r="AR26" s="46">
        <v>75</v>
      </c>
      <c r="AS26" s="71">
        <v>3533.81624218243</v>
      </c>
      <c r="AT26" s="48">
        <f t="shared" si="11"/>
        <v>47.117549895765734</v>
      </c>
      <c r="AV26" s="77">
        <v>78.599999999999994</v>
      </c>
      <c r="AW26" s="78">
        <v>5014.66</v>
      </c>
      <c r="AX26" s="83">
        <f t="shared" si="12"/>
        <v>63.799745547073798</v>
      </c>
      <c r="AY26" s="84"/>
      <c r="AZ26" s="85">
        <v>15</v>
      </c>
      <c r="BA26" s="85">
        <v>106.43</v>
      </c>
      <c r="BB26" s="30">
        <f t="shared" si="27"/>
        <v>7.0953333333333335</v>
      </c>
      <c r="BC26" s="86"/>
      <c r="BD26" s="86"/>
      <c r="BE26" s="30" t="e">
        <f t="shared" si="28"/>
        <v>#DIV/0!</v>
      </c>
      <c r="BF26" s="48">
        <f t="shared" si="13"/>
        <v>106.43</v>
      </c>
      <c r="BG26" s="88"/>
      <c r="BH26" s="77">
        <v>10</v>
      </c>
      <c r="BI26" s="78">
        <v>150.87</v>
      </c>
      <c r="BJ26" s="48">
        <f t="shared" si="14"/>
        <v>15.087</v>
      </c>
      <c r="BL26" s="93">
        <v>198.8</v>
      </c>
      <c r="BM26" s="94">
        <v>12189.2593457824</v>
      </c>
      <c r="BN26" s="83">
        <f t="shared" si="15"/>
        <v>61.314181819830985</v>
      </c>
      <c r="BO26" s="102"/>
      <c r="BP26" s="101">
        <v>23</v>
      </c>
      <c r="BQ26" s="101">
        <v>100.661549117907</v>
      </c>
      <c r="BR26" s="30">
        <f t="shared" si="29"/>
        <v>4.3765890920829129</v>
      </c>
      <c r="BS26" s="101">
        <v>53</v>
      </c>
      <c r="BT26" s="101">
        <v>214.96043741564901</v>
      </c>
      <c r="BU26" s="30">
        <f t="shared" si="30"/>
        <v>4.0558573097292268</v>
      </c>
      <c r="BV26" s="48">
        <f t="shared" si="16"/>
        <v>315.62198653355603</v>
      </c>
      <c r="BW26" s="154"/>
      <c r="BX26" s="93">
        <v>77.599999999999994</v>
      </c>
      <c r="BY26" s="94">
        <v>1335.0912414888201</v>
      </c>
      <c r="BZ26" s="108">
        <f t="shared" si="17"/>
        <v>17.204784039804384</v>
      </c>
      <c r="CB26" s="109">
        <v>172.8</v>
      </c>
      <c r="CC26" s="110">
        <v>12030.87</v>
      </c>
      <c r="CD26" s="83">
        <f t="shared" si="18"/>
        <v>69.623090277777777</v>
      </c>
      <c r="CE26" s="113"/>
      <c r="CF26" s="114">
        <v>145</v>
      </c>
      <c r="CG26" s="114">
        <v>2260.91</v>
      </c>
      <c r="CH26" s="30">
        <f t="shared" si="19"/>
        <v>15.592482758620688</v>
      </c>
      <c r="CI26" s="115">
        <v>177</v>
      </c>
      <c r="CJ26" s="114">
        <v>303.37</v>
      </c>
      <c r="CK26" s="30">
        <f t="shared" si="31"/>
        <v>1.7139548022598869</v>
      </c>
      <c r="CL26" s="48">
        <f t="shared" si="20"/>
        <v>2564.2799999999997</v>
      </c>
      <c r="CM26" s="119"/>
      <c r="CN26" s="124">
        <v>44.2</v>
      </c>
      <c r="CO26" s="125">
        <v>2973.13</v>
      </c>
      <c r="CP26" s="15">
        <f t="shared" si="21"/>
        <v>67.265384615384619</v>
      </c>
      <c r="CQ26" s="126"/>
      <c r="CR26" s="127">
        <v>10</v>
      </c>
      <c r="CS26" s="127">
        <v>79.16</v>
      </c>
      <c r="CT26" s="127">
        <f t="shared" si="32"/>
        <v>7.9159999999999995</v>
      </c>
      <c r="CU26" s="127"/>
      <c r="CV26" s="127"/>
      <c r="CW26" s="127" t="e">
        <f t="shared" si="33"/>
        <v>#DIV/0!</v>
      </c>
      <c r="CX26" s="133">
        <f t="shared" si="22"/>
        <v>79.16</v>
      </c>
      <c r="CY26" s="156"/>
      <c r="CZ26" s="124">
        <v>6.2</v>
      </c>
      <c r="DA26" s="125">
        <v>63.09</v>
      </c>
      <c r="DB26" s="31">
        <f t="shared" si="23"/>
        <v>10.175806451612903</v>
      </c>
    </row>
    <row r="27" spans="1:106" ht="13.95" customHeight="1">
      <c r="A27" s="12">
        <v>21</v>
      </c>
      <c r="B27" s="13">
        <v>99</v>
      </c>
      <c r="C27" s="14">
        <v>4705.9995987667398</v>
      </c>
      <c r="D27" s="15">
        <f t="shared" si="0"/>
        <v>47.535349482492322</v>
      </c>
      <c r="E27" s="16"/>
      <c r="F27" s="17">
        <v>15</v>
      </c>
      <c r="G27" s="17">
        <v>122.12828551491199</v>
      </c>
      <c r="H27" s="18">
        <f t="shared" si="24"/>
        <v>8.1418857009941323</v>
      </c>
      <c r="I27" s="17">
        <v>3</v>
      </c>
      <c r="J27" s="17">
        <v>26</v>
      </c>
      <c r="K27" s="17">
        <f t="shared" si="25"/>
        <v>8.6666666666666661</v>
      </c>
      <c r="L27" s="31">
        <f t="shared" si="1"/>
        <v>148.12828551491199</v>
      </c>
      <c r="M27" s="151"/>
      <c r="N27" s="13">
        <v>2</v>
      </c>
      <c r="O27" s="14">
        <v>22.000036421106</v>
      </c>
      <c r="P27" s="31">
        <f t="shared" si="2"/>
        <v>11.000018210553</v>
      </c>
      <c r="Q27" s="32"/>
      <c r="R27" s="44"/>
      <c r="S27" s="45" t="e">
        <f t="shared" si="3"/>
        <v>#DIV/0!</v>
      </c>
      <c r="U27" s="46">
        <v>227</v>
      </c>
      <c r="V27" s="47">
        <v>13666.34</v>
      </c>
      <c r="W27" s="30">
        <f t="shared" si="4"/>
        <v>60.204140969162999</v>
      </c>
      <c r="X27" s="49"/>
      <c r="Y27" s="50">
        <v>15</v>
      </c>
      <c r="Z27" s="50">
        <v>185</v>
      </c>
      <c r="AA27" s="30">
        <f t="shared" si="5"/>
        <v>12.333333333333334</v>
      </c>
      <c r="AB27" s="55">
        <v>62</v>
      </c>
      <c r="AC27" s="55">
        <v>340.22</v>
      </c>
      <c r="AD27" s="30">
        <f t="shared" si="26"/>
        <v>5.4874193548387105</v>
      </c>
      <c r="AE27" s="48">
        <f t="shared" si="6"/>
        <v>14191.56</v>
      </c>
      <c r="AF27" s="62">
        <v>140</v>
      </c>
      <c r="AG27" s="47">
        <v>3882.4615040569902</v>
      </c>
      <c r="AH27" s="30">
        <f t="shared" si="7"/>
        <v>27.731867886121357</v>
      </c>
      <c r="AI27" s="47">
        <v>0</v>
      </c>
      <c r="AJ27" s="48">
        <f t="shared" si="8"/>
        <v>0</v>
      </c>
      <c r="AK27" s="68"/>
      <c r="AL27" s="46">
        <v>47</v>
      </c>
      <c r="AM27" s="71">
        <v>3427.7398827042798</v>
      </c>
      <c r="AN27" s="48">
        <f t="shared" si="9"/>
        <v>72.930635802218717</v>
      </c>
      <c r="AO27" s="46">
        <v>75</v>
      </c>
      <c r="AP27" s="47">
        <v>8272.8547066740903</v>
      </c>
      <c r="AQ27" s="48">
        <f t="shared" si="10"/>
        <v>110.3047294223212</v>
      </c>
      <c r="AR27" s="46">
        <v>75</v>
      </c>
      <c r="AS27" s="71">
        <v>2334.21416363145</v>
      </c>
      <c r="AT27" s="48">
        <f t="shared" si="11"/>
        <v>31.122855515085998</v>
      </c>
      <c r="AV27" s="77">
        <v>75.2</v>
      </c>
      <c r="AW27" s="78">
        <v>4496.82</v>
      </c>
      <c r="AX27" s="83">
        <f t="shared" si="12"/>
        <v>59.798138297872335</v>
      </c>
      <c r="AY27" s="84"/>
      <c r="AZ27" s="85">
        <v>15</v>
      </c>
      <c r="BA27" s="85">
        <v>106.03</v>
      </c>
      <c r="BB27" s="30">
        <f t="shared" si="27"/>
        <v>7.0686666666666671</v>
      </c>
      <c r="BC27" s="86"/>
      <c r="BD27" s="86"/>
      <c r="BE27" s="30" t="e">
        <f t="shared" si="28"/>
        <v>#DIV/0!</v>
      </c>
      <c r="BF27" s="48">
        <f t="shared" si="13"/>
        <v>106.03</v>
      </c>
      <c r="BG27" s="88"/>
      <c r="BH27" s="77">
        <v>8</v>
      </c>
      <c r="BI27" s="78">
        <v>120.04</v>
      </c>
      <c r="BJ27" s="48">
        <f t="shared" si="14"/>
        <v>15.005000000000001</v>
      </c>
      <c r="BL27" s="93">
        <v>144.19999999999999</v>
      </c>
      <c r="BM27" s="94">
        <v>7212.2760711436504</v>
      </c>
      <c r="BN27" s="83">
        <f t="shared" si="15"/>
        <v>50.015784127209784</v>
      </c>
      <c r="BO27" s="102"/>
      <c r="BP27" s="101">
        <v>3</v>
      </c>
      <c r="BQ27" s="101">
        <v>22.4500037092517</v>
      </c>
      <c r="BR27" s="30">
        <f t="shared" si="29"/>
        <v>7.4833345697505669</v>
      </c>
      <c r="BS27" s="101">
        <v>46</v>
      </c>
      <c r="BT27" s="101">
        <v>128.523965934404</v>
      </c>
      <c r="BU27" s="30">
        <f t="shared" si="30"/>
        <v>2.7939992594435652</v>
      </c>
      <c r="BV27" s="48">
        <f t="shared" si="16"/>
        <v>150.97396964365569</v>
      </c>
      <c r="BW27" s="154"/>
      <c r="BX27" s="93">
        <v>64.599999999999994</v>
      </c>
      <c r="BY27" s="94">
        <v>1450.67857567787</v>
      </c>
      <c r="BZ27" s="108">
        <f t="shared" si="17"/>
        <v>22.45632470089582</v>
      </c>
      <c r="CB27" s="109">
        <v>165</v>
      </c>
      <c r="CC27" s="110">
        <v>11276.9</v>
      </c>
      <c r="CD27" s="83">
        <f t="shared" si="18"/>
        <v>68.344848484848484</v>
      </c>
      <c r="CE27" s="113"/>
      <c r="CF27" s="114">
        <v>86</v>
      </c>
      <c r="CG27" s="114">
        <v>1364.12</v>
      </c>
      <c r="CH27" s="30">
        <f t="shared" si="19"/>
        <v>15.861860465116278</v>
      </c>
      <c r="CI27" s="115">
        <v>86</v>
      </c>
      <c r="CJ27" s="114">
        <v>220.04</v>
      </c>
      <c r="CK27" s="30">
        <f t="shared" si="31"/>
        <v>2.5586046511627907</v>
      </c>
      <c r="CL27" s="48">
        <f t="shared" si="20"/>
        <v>1584.1599999999999</v>
      </c>
      <c r="CM27" s="119"/>
      <c r="CN27" s="124">
        <v>36.799999999999997</v>
      </c>
      <c r="CO27" s="125">
        <v>2682.34</v>
      </c>
      <c r="CP27" s="15">
        <f t="shared" si="21"/>
        <v>72.889673913043481</v>
      </c>
      <c r="CQ27" s="126"/>
      <c r="CR27" s="127">
        <v>10</v>
      </c>
      <c r="CS27" s="127">
        <v>79.45</v>
      </c>
      <c r="CT27" s="127">
        <f t="shared" si="32"/>
        <v>7.9450000000000003</v>
      </c>
      <c r="CU27" s="127"/>
      <c r="CV27" s="127"/>
      <c r="CW27" s="127" t="e">
        <f t="shared" si="33"/>
        <v>#DIV/0!</v>
      </c>
      <c r="CX27" s="133">
        <f t="shared" si="22"/>
        <v>79.45</v>
      </c>
      <c r="CY27" s="156"/>
      <c r="CZ27" s="124">
        <v>1.4</v>
      </c>
      <c r="DA27" s="125">
        <v>13.83</v>
      </c>
      <c r="DB27" s="31">
        <f t="shared" si="23"/>
        <v>9.8785714285714299</v>
      </c>
    </row>
    <row r="28" spans="1:106" ht="13.95" customHeight="1">
      <c r="A28" s="12">
        <v>22</v>
      </c>
      <c r="B28" s="13">
        <v>102.2</v>
      </c>
      <c r="C28" s="14">
        <v>5731.6507361489203</v>
      </c>
      <c r="D28" s="15">
        <f t="shared" si="0"/>
        <v>56.082688220635227</v>
      </c>
      <c r="E28" s="16"/>
      <c r="F28" s="17">
        <v>15</v>
      </c>
      <c r="G28" s="17">
        <v>188.76840352046801</v>
      </c>
      <c r="H28" s="18">
        <f t="shared" si="24"/>
        <v>12.584560234697868</v>
      </c>
      <c r="I28" s="17">
        <v>3</v>
      </c>
      <c r="J28" s="17">
        <v>35.889802631578902</v>
      </c>
      <c r="K28" s="17">
        <f t="shared" si="25"/>
        <v>11.963267543859635</v>
      </c>
      <c r="L28" s="31">
        <f t="shared" si="1"/>
        <v>224.65820615204692</v>
      </c>
      <c r="M28" s="151"/>
      <c r="N28" s="13">
        <v>3</v>
      </c>
      <c r="O28" s="14">
        <v>31.107930218274198</v>
      </c>
      <c r="P28" s="31">
        <f t="shared" si="2"/>
        <v>10.369310072758067</v>
      </c>
      <c r="Q28" s="32"/>
      <c r="R28" s="44"/>
      <c r="S28" s="45" t="e">
        <f t="shared" si="3"/>
        <v>#DIV/0!</v>
      </c>
      <c r="U28" s="46">
        <v>224.2</v>
      </c>
      <c r="V28" s="47">
        <v>20659.25</v>
      </c>
      <c r="W28" s="30">
        <f t="shared" si="4"/>
        <v>92.146520963425516</v>
      </c>
      <c r="X28" s="49"/>
      <c r="Y28" s="50">
        <v>0</v>
      </c>
      <c r="Z28" s="50"/>
      <c r="AA28" s="30" t="e">
        <f t="shared" si="5"/>
        <v>#DIV/0!</v>
      </c>
      <c r="AB28" s="55">
        <v>53</v>
      </c>
      <c r="AC28" s="55">
        <v>277.77999999999997</v>
      </c>
      <c r="AD28" s="30">
        <f t="shared" si="26"/>
        <v>5.2411320754716977</v>
      </c>
      <c r="AE28" s="48">
        <f t="shared" si="6"/>
        <v>20937.03</v>
      </c>
      <c r="AF28" s="62">
        <v>140</v>
      </c>
      <c r="AG28" s="47">
        <v>3114.6771970404202</v>
      </c>
      <c r="AH28" s="30">
        <f t="shared" si="7"/>
        <v>22.247694264574431</v>
      </c>
      <c r="AI28" s="47">
        <v>0</v>
      </c>
      <c r="AJ28" s="48">
        <f t="shared" si="8"/>
        <v>0</v>
      </c>
      <c r="AK28" s="68"/>
      <c r="AL28" s="46">
        <v>36</v>
      </c>
      <c r="AM28" s="71">
        <v>1485.6474096270999</v>
      </c>
      <c r="AN28" s="48">
        <f t="shared" si="9"/>
        <v>41.267983600752778</v>
      </c>
      <c r="AO28" s="46">
        <v>75</v>
      </c>
      <c r="AP28" s="47">
        <v>9055.8727627858898</v>
      </c>
      <c r="AQ28" s="48">
        <f t="shared" si="10"/>
        <v>120.74497017047852</v>
      </c>
      <c r="AR28" s="46">
        <v>75</v>
      </c>
      <c r="AS28" s="71">
        <v>2482.0179776017799</v>
      </c>
      <c r="AT28" s="48">
        <f t="shared" si="11"/>
        <v>33.093573034690401</v>
      </c>
      <c r="AV28" s="77">
        <v>73.2</v>
      </c>
      <c r="AW28" s="78">
        <v>4008.66</v>
      </c>
      <c r="AX28" s="83">
        <f t="shared" si="12"/>
        <v>54.763114754098353</v>
      </c>
      <c r="AY28" s="84"/>
      <c r="AZ28" s="85">
        <v>15</v>
      </c>
      <c r="BA28" s="85">
        <v>111.08</v>
      </c>
      <c r="BB28" s="30">
        <f t="shared" si="27"/>
        <v>7.4053333333333331</v>
      </c>
      <c r="BC28" s="86"/>
      <c r="BD28" s="86"/>
      <c r="BE28" s="30" t="e">
        <f t="shared" si="28"/>
        <v>#DIV/0!</v>
      </c>
      <c r="BF28" s="48">
        <f t="shared" si="13"/>
        <v>111.08</v>
      </c>
      <c r="BG28" s="88"/>
      <c r="BH28" s="77">
        <v>7.8</v>
      </c>
      <c r="BI28" s="78">
        <v>119.13</v>
      </c>
      <c r="BJ28" s="48">
        <f t="shared" si="14"/>
        <v>15.273076923076923</v>
      </c>
      <c r="BL28" s="93">
        <v>143</v>
      </c>
      <c r="BM28" s="94">
        <v>8419.12655376562</v>
      </c>
      <c r="BN28" s="83">
        <f t="shared" si="15"/>
        <v>58.875010865493849</v>
      </c>
      <c r="BO28" s="102"/>
      <c r="BP28" s="101">
        <v>3</v>
      </c>
      <c r="BQ28" s="101">
        <v>19.097160794927898</v>
      </c>
      <c r="BR28" s="30">
        <f t="shared" si="29"/>
        <v>6.3657202649759661</v>
      </c>
      <c r="BS28" s="101">
        <v>46</v>
      </c>
      <c r="BT28" s="101">
        <v>139.39896173699699</v>
      </c>
      <c r="BU28" s="30">
        <f t="shared" si="30"/>
        <v>3.0304122116738479</v>
      </c>
      <c r="BV28" s="48">
        <f t="shared" si="16"/>
        <v>158.4961225319249</v>
      </c>
      <c r="BW28" s="154"/>
      <c r="BX28" s="93">
        <v>77.599999999999994</v>
      </c>
      <c r="BY28" s="94">
        <v>1358.10786445854</v>
      </c>
      <c r="BZ28" s="108">
        <f t="shared" si="17"/>
        <v>17.501390005909023</v>
      </c>
      <c r="CB28" s="109">
        <v>159.80000000000001</v>
      </c>
      <c r="CC28" s="110">
        <v>10648.74</v>
      </c>
      <c r="CD28" s="83">
        <f t="shared" si="18"/>
        <v>66.637922403003742</v>
      </c>
      <c r="CE28" s="113"/>
      <c r="CF28" s="114">
        <v>86</v>
      </c>
      <c r="CG28" s="114">
        <v>1007.98</v>
      </c>
      <c r="CH28" s="30">
        <f t="shared" si="19"/>
        <v>11.720697674418604</v>
      </c>
      <c r="CI28" s="115">
        <v>86</v>
      </c>
      <c r="CJ28" s="114">
        <v>614.30999999999995</v>
      </c>
      <c r="CK28" s="30">
        <f t="shared" si="31"/>
        <v>7.1431395348837201</v>
      </c>
      <c r="CL28" s="48">
        <f t="shared" si="20"/>
        <v>1622.29</v>
      </c>
      <c r="CM28" s="119"/>
      <c r="CN28" s="124">
        <v>40</v>
      </c>
      <c r="CO28" s="125">
        <v>2697.8</v>
      </c>
      <c r="CP28" s="15">
        <f t="shared" si="21"/>
        <v>67.445000000000007</v>
      </c>
      <c r="CQ28" s="126"/>
      <c r="CR28" s="127">
        <v>10</v>
      </c>
      <c r="CS28" s="127">
        <v>82.52</v>
      </c>
      <c r="CT28" s="127">
        <f t="shared" si="32"/>
        <v>8.2519999999999989</v>
      </c>
      <c r="CU28" s="127"/>
      <c r="CV28" s="127"/>
      <c r="CW28" s="127" t="e">
        <f t="shared" si="33"/>
        <v>#DIV/0!</v>
      </c>
      <c r="CX28" s="133">
        <f t="shared" si="22"/>
        <v>82.52</v>
      </c>
      <c r="CY28" s="156"/>
      <c r="CZ28" s="124">
        <v>4.4000000000000004</v>
      </c>
      <c r="DA28" s="125">
        <v>43.8</v>
      </c>
      <c r="DB28" s="31">
        <f t="shared" si="23"/>
        <v>9.9545454545454533</v>
      </c>
    </row>
    <row r="29" spans="1:106" ht="13.95" customHeight="1">
      <c r="A29" s="12">
        <v>23</v>
      </c>
      <c r="B29" s="13">
        <v>130</v>
      </c>
      <c r="C29" s="14">
        <v>4879.9696857378904</v>
      </c>
      <c r="D29" s="15">
        <f t="shared" si="0"/>
        <v>37.538228351829929</v>
      </c>
      <c r="E29" s="16"/>
      <c r="F29" s="17">
        <v>15</v>
      </c>
      <c r="G29" s="17">
        <v>233.44532578918901</v>
      </c>
      <c r="H29" s="18">
        <f t="shared" si="24"/>
        <v>15.563021719279268</v>
      </c>
      <c r="I29" s="17">
        <v>6</v>
      </c>
      <c r="J29" s="17">
        <v>35.889802631578902</v>
      </c>
      <c r="K29" s="17">
        <f t="shared" si="25"/>
        <v>5.9816337719298174</v>
      </c>
      <c r="L29" s="31">
        <f t="shared" si="1"/>
        <v>269.33512842076789</v>
      </c>
      <c r="M29" s="151"/>
      <c r="N29" s="13">
        <v>3</v>
      </c>
      <c r="O29" s="14">
        <v>35.889802631578902</v>
      </c>
      <c r="P29" s="31">
        <f t="shared" si="2"/>
        <v>11.963267543859635</v>
      </c>
      <c r="Q29" s="32"/>
      <c r="R29" s="44"/>
      <c r="S29" s="45" t="e">
        <f t="shared" si="3"/>
        <v>#DIV/0!</v>
      </c>
      <c r="U29" s="46">
        <v>349.2</v>
      </c>
      <c r="V29" s="47">
        <v>22954.02</v>
      </c>
      <c r="W29" s="30">
        <f t="shared" si="4"/>
        <v>65.733161512027493</v>
      </c>
      <c r="X29" s="49"/>
      <c r="Y29" s="50">
        <v>0</v>
      </c>
      <c r="Z29" s="50"/>
      <c r="AA29" s="30" t="e">
        <f t="shared" si="5"/>
        <v>#DIV/0!</v>
      </c>
      <c r="AB29" s="55">
        <v>71</v>
      </c>
      <c r="AC29" s="55">
        <v>411.6</v>
      </c>
      <c r="AD29" s="30">
        <f t="shared" si="26"/>
        <v>5.7971830985915496</v>
      </c>
      <c r="AE29" s="48">
        <f t="shared" si="6"/>
        <v>23365.62</v>
      </c>
      <c r="AF29" s="62">
        <v>140</v>
      </c>
      <c r="AG29" s="47">
        <v>2915.0182176252201</v>
      </c>
      <c r="AH29" s="30">
        <f t="shared" si="7"/>
        <v>20.821558697323002</v>
      </c>
      <c r="AI29" s="47">
        <v>0</v>
      </c>
      <c r="AJ29" s="48">
        <f t="shared" si="8"/>
        <v>0</v>
      </c>
      <c r="AK29" s="68"/>
      <c r="AL29" s="46">
        <v>43</v>
      </c>
      <c r="AM29" s="71">
        <v>5342.2277077550998</v>
      </c>
      <c r="AN29" s="48">
        <f t="shared" si="9"/>
        <v>124.23785366872325</v>
      </c>
      <c r="AO29" s="46">
        <v>75</v>
      </c>
      <c r="AP29" s="47">
        <v>2991.07773754557</v>
      </c>
      <c r="AQ29" s="48">
        <f t="shared" si="10"/>
        <v>39.8810365006076</v>
      </c>
      <c r="AR29" s="46">
        <v>75</v>
      </c>
      <c r="AS29" s="71">
        <v>3125.0860866881999</v>
      </c>
      <c r="AT29" s="48">
        <f t="shared" si="11"/>
        <v>41.667814489175996</v>
      </c>
      <c r="AV29" s="77">
        <v>75.400000000000006</v>
      </c>
      <c r="AW29" s="78">
        <v>4217.24</v>
      </c>
      <c r="AX29" s="83">
        <f t="shared" si="12"/>
        <v>55.931564986737392</v>
      </c>
      <c r="AY29" s="84"/>
      <c r="AZ29" s="85">
        <v>15</v>
      </c>
      <c r="BA29" s="85">
        <v>105.4</v>
      </c>
      <c r="BB29" s="30">
        <f t="shared" si="27"/>
        <v>7.0266666666666673</v>
      </c>
      <c r="BC29" s="86"/>
      <c r="BD29" s="86"/>
      <c r="BE29" s="30" t="e">
        <f t="shared" si="28"/>
        <v>#DIV/0!</v>
      </c>
      <c r="BF29" s="48">
        <f t="shared" si="13"/>
        <v>105.4</v>
      </c>
      <c r="BG29" s="88"/>
      <c r="BH29" s="77">
        <v>8.8000000000000007</v>
      </c>
      <c r="BI29" s="78">
        <v>133.54</v>
      </c>
      <c r="BJ29" s="48">
        <f t="shared" si="14"/>
        <v>15.174999999999997</v>
      </c>
      <c r="BL29" s="93">
        <v>196</v>
      </c>
      <c r="BM29" s="94">
        <v>12585.6808046925</v>
      </c>
      <c r="BN29" s="83">
        <f t="shared" si="15"/>
        <v>64.212657166798465</v>
      </c>
      <c r="BO29" s="102"/>
      <c r="BP29" s="101">
        <v>18</v>
      </c>
      <c r="BQ29" s="101">
        <v>111.936746925414</v>
      </c>
      <c r="BR29" s="30">
        <f t="shared" si="29"/>
        <v>6.2187081625229998</v>
      </c>
      <c r="BS29" s="101">
        <v>54</v>
      </c>
      <c r="BT29" s="101">
        <v>264.683333333333</v>
      </c>
      <c r="BU29" s="30">
        <f t="shared" si="30"/>
        <v>4.9015432098765368</v>
      </c>
      <c r="BV29" s="48">
        <f t="shared" si="16"/>
        <v>376.62008025874701</v>
      </c>
      <c r="BW29" s="154"/>
      <c r="BX29" s="93">
        <v>77.599999999999994</v>
      </c>
      <c r="BY29" s="94">
        <v>1420.1996129088</v>
      </c>
      <c r="BZ29" s="108">
        <f t="shared" si="17"/>
        <v>18.301541403463919</v>
      </c>
      <c r="CB29" s="109">
        <v>160.6</v>
      </c>
      <c r="CC29" s="110">
        <v>10680.77</v>
      </c>
      <c r="CD29" s="83">
        <f t="shared" si="18"/>
        <v>66.50541718555418</v>
      </c>
      <c r="CE29" s="113"/>
      <c r="CF29" s="114">
        <v>145</v>
      </c>
      <c r="CG29" s="114">
        <v>1864.44</v>
      </c>
      <c r="CH29" s="30">
        <f t="shared" si="19"/>
        <v>12.858206896551724</v>
      </c>
      <c r="CI29" s="115">
        <v>177</v>
      </c>
      <c r="CJ29" s="114">
        <v>1004.91</v>
      </c>
      <c r="CK29" s="30">
        <f t="shared" si="31"/>
        <v>5.6774576271186437</v>
      </c>
      <c r="CL29" s="48">
        <f t="shared" si="20"/>
        <v>2869.35</v>
      </c>
      <c r="CM29" s="119"/>
      <c r="CN29" s="124">
        <v>45.2</v>
      </c>
      <c r="CO29" s="125">
        <v>3154.68</v>
      </c>
      <c r="CP29" s="15">
        <f t="shared" si="21"/>
        <v>69.793805309734509</v>
      </c>
      <c r="CQ29" s="126"/>
      <c r="CR29" s="127">
        <v>10</v>
      </c>
      <c r="CS29" s="127">
        <v>68.680000000000007</v>
      </c>
      <c r="CT29" s="127">
        <f t="shared" si="32"/>
        <v>6.8680000000000003</v>
      </c>
      <c r="CU29" s="127"/>
      <c r="CV29" s="127"/>
      <c r="CW29" s="127" t="e">
        <f t="shared" si="33"/>
        <v>#DIV/0!</v>
      </c>
      <c r="CX29" s="133">
        <f t="shared" si="22"/>
        <v>68.680000000000007</v>
      </c>
      <c r="CY29" s="156"/>
      <c r="CZ29" s="124">
        <v>7</v>
      </c>
      <c r="DA29" s="125">
        <v>73.650000000000006</v>
      </c>
      <c r="DB29" s="31">
        <f t="shared" si="23"/>
        <v>10.521428571428572</v>
      </c>
    </row>
    <row r="30" spans="1:106" ht="13.95" customHeight="1">
      <c r="A30" s="12">
        <v>24</v>
      </c>
      <c r="B30" s="13">
        <v>130</v>
      </c>
      <c r="C30" s="14">
        <v>15055.7663244956</v>
      </c>
      <c r="D30" s="15">
        <f t="shared" si="0"/>
        <v>115.81358711150462</v>
      </c>
      <c r="E30" s="16">
        <v>8462.8440570243802</v>
      </c>
      <c r="F30" s="17">
        <v>15</v>
      </c>
      <c r="G30" s="17">
        <v>129.54755156521699</v>
      </c>
      <c r="H30" s="18">
        <f t="shared" si="24"/>
        <v>8.6365034376811334</v>
      </c>
      <c r="I30" s="17">
        <v>6</v>
      </c>
      <c r="J30" s="17">
        <v>45.889802631578902</v>
      </c>
      <c r="K30" s="17">
        <f t="shared" si="25"/>
        <v>7.6483004385964835</v>
      </c>
      <c r="L30" s="31">
        <f t="shared" si="1"/>
        <v>8638.2814112211763</v>
      </c>
      <c r="M30" s="151"/>
      <c r="N30" s="13">
        <v>12</v>
      </c>
      <c r="O30" s="14">
        <v>126.663475484385</v>
      </c>
      <c r="P30" s="31">
        <f t="shared" si="2"/>
        <v>10.55528962369875</v>
      </c>
      <c r="Q30" s="32"/>
      <c r="R30" s="44"/>
      <c r="S30" s="45" t="e">
        <f t="shared" si="3"/>
        <v>#DIV/0!</v>
      </c>
      <c r="U30" s="46">
        <v>353.6</v>
      </c>
      <c r="V30" s="47">
        <v>29067.94</v>
      </c>
      <c r="W30" s="30">
        <f t="shared" si="4"/>
        <v>82.205712669683251</v>
      </c>
      <c r="X30" s="49"/>
      <c r="Y30" s="50">
        <v>159</v>
      </c>
      <c r="Z30" s="50">
        <v>2351.5700000000002</v>
      </c>
      <c r="AA30" s="30">
        <f t="shared" si="5"/>
        <v>14.789748427672958</v>
      </c>
      <c r="AB30" s="55">
        <v>283</v>
      </c>
      <c r="AC30" s="55">
        <v>1807.72</v>
      </c>
      <c r="AD30" s="30">
        <f t="shared" si="26"/>
        <v>6.3877031802120143</v>
      </c>
      <c r="AE30" s="48">
        <f t="shared" si="6"/>
        <v>33227.229999999996</v>
      </c>
      <c r="AF30" s="62">
        <v>140</v>
      </c>
      <c r="AG30" s="47">
        <v>3601.89658943118</v>
      </c>
      <c r="AH30" s="30">
        <f t="shared" si="7"/>
        <v>25.727832781651287</v>
      </c>
      <c r="AI30" s="47"/>
      <c r="AJ30" s="48">
        <f t="shared" si="8"/>
        <v>0</v>
      </c>
      <c r="AK30" s="68"/>
      <c r="AL30" s="46">
        <v>50</v>
      </c>
      <c r="AM30" s="71">
        <v>9436.4512548546409</v>
      </c>
      <c r="AN30" s="48">
        <f t="shared" si="9"/>
        <v>188.72902509709283</v>
      </c>
      <c r="AO30" s="46">
        <v>75</v>
      </c>
      <c r="AP30" s="47">
        <v>9630.0256924046498</v>
      </c>
      <c r="AQ30" s="48">
        <f t="shared" si="10"/>
        <v>128.40034256539533</v>
      </c>
      <c r="AR30" s="46">
        <v>75</v>
      </c>
      <c r="AS30" s="71">
        <v>2201.87756746881</v>
      </c>
      <c r="AT30" s="48">
        <f t="shared" si="11"/>
        <v>29.358367566250799</v>
      </c>
      <c r="AV30" s="77">
        <v>93</v>
      </c>
      <c r="AW30" s="78">
        <v>5025.18</v>
      </c>
      <c r="AX30" s="83">
        <f t="shared" si="12"/>
        <v>54.034193548387101</v>
      </c>
      <c r="AY30" s="84">
        <v>3020.44</v>
      </c>
      <c r="AZ30" s="85">
        <v>15</v>
      </c>
      <c r="BA30" s="85">
        <v>105.99</v>
      </c>
      <c r="BB30" s="30">
        <f t="shared" si="27"/>
        <v>7.0659999999999998</v>
      </c>
      <c r="BC30" s="86"/>
      <c r="BD30" s="86"/>
      <c r="BE30" s="30" t="e">
        <f t="shared" si="28"/>
        <v>#DIV/0!</v>
      </c>
      <c r="BF30" s="48">
        <f t="shared" si="13"/>
        <v>3126.43</v>
      </c>
      <c r="BG30" s="88"/>
      <c r="BH30" s="77">
        <v>9.1999999999999993</v>
      </c>
      <c r="BI30" s="78">
        <v>138.68</v>
      </c>
      <c r="BJ30" s="48">
        <f t="shared" si="14"/>
        <v>15.073913043478262</v>
      </c>
      <c r="BL30" s="93">
        <v>196.8</v>
      </c>
      <c r="BM30" s="94">
        <v>12025.187509785301</v>
      </c>
      <c r="BN30" s="83">
        <f t="shared" si="15"/>
        <v>61.103595070047255</v>
      </c>
      <c r="BO30" s="102"/>
      <c r="BP30" s="101">
        <v>28</v>
      </c>
      <c r="BQ30" s="101">
        <v>348.47878431403899</v>
      </c>
      <c r="BR30" s="30">
        <f t="shared" si="29"/>
        <v>12.445670868358535</v>
      </c>
      <c r="BS30" s="101">
        <v>91</v>
      </c>
      <c r="BT30" s="101">
        <v>536.04002225551005</v>
      </c>
      <c r="BU30" s="30">
        <f t="shared" si="30"/>
        <v>5.890549695115495</v>
      </c>
      <c r="BV30" s="48">
        <f t="shared" si="16"/>
        <v>884.51880656954904</v>
      </c>
      <c r="BW30" s="154"/>
      <c r="BX30" s="93">
        <v>77.599999999999994</v>
      </c>
      <c r="BY30" s="94">
        <v>1475.46089929802</v>
      </c>
      <c r="BZ30" s="108">
        <f t="shared" si="17"/>
        <v>19.013671382706445</v>
      </c>
      <c r="CB30" s="109">
        <v>202.6</v>
      </c>
      <c r="CC30" s="110">
        <v>13157.06</v>
      </c>
      <c r="CD30" s="83">
        <f t="shared" si="18"/>
        <v>64.941066140177696</v>
      </c>
      <c r="CE30" s="113"/>
      <c r="CF30" s="114">
        <v>145</v>
      </c>
      <c r="CG30" s="114">
        <v>1577.59</v>
      </c>
      <c r="CH30" s="30">
        <f t="shared" si="19"/>
        <v>10.879931034482759</v>
      </c>
      <c r="CI30" s="115">
        <v>177</v>
      </c>
      <c r="CJ30" s="114">
        <v>1041.6099999999999</v>
      </c>
      <c r="CK30" s="30">
        <f t="shared" si="31"/>
        <v>5.8848022598870049</v>
      </c>
      <c r="CL30" s="48">
        <f t="shared" si="20"/>
        <v>2619.1999999999998</v>
      </c>
      <c r="CM30" s="119"/>
      <c r="CN30" s="124">
        <v>69.599999999999994</v>
      </c>
      <c r="CO30" s="125">
        <v>4227.8900000000003</v>
      </c>
      <c r="CP30" s="15">
        <f t="shared" si="21"/>
        <v>60.745545977011503</v>
      </c>
      <c r="CQ30" s="126"/>
      <c r="CR30" s="127">
        <v>10</v>
      </c>
      <c r="CS30" s="127">
        <v>142.63</v>
      </c>
      <c r="CT30" s="127">
        <f t="shared" si="32"/>
        <v>14.263</v>
      </c>
      <c r="CU30" s="127"/>
      <c r="CV30" s="127"/>
      <c r="CW30" s="127" t="e">
        <f t="shared" si="33"/>
        <v>#DIV/0!</v>
      </c>
      <c r="CX30" s="133">
        <f t="shared" si="22"/>
        <v>142.63</v>
      </c>
      <c r="CY30" s="156"/>
      <c r="CZ30" s="124">
        <v>6.2</v>
      </c>
      <c r="DA30" s="125">
        <v>55.6</v>
      </c>
      <c r="DB30" s="31">
        <f t="shared" si="23"/>
        <v>8.9677419354838701</v>
      </c>
    </row>
    <row r="31" spans="1:106" ht="13.95" customHeight="1">
      <c r="A31" s="12">
        <v>25</v>
      </c>
      <c r="B31" s="13">
        <v>126.8</v>
      </c>
      <c r="C31" s="14">
        <v>5616.3969957090403</v>
      </c>
      <c r="D31" s="15">
        <f t="shared" si="0"/>
        <v>44.293351701175396</v>
      </c>
      <c r="E31" s="16"/>
      <c r="F31" s="17">
        <v>15</v>
      </c>
      <c r="G31" s="17">
        <v>180.11009334381501</v>
      </c>
      <c r="H31" s="18">
        <f t="shared" si="24"/>
        <v>12.007339556254333</v>
      </c>
      <c r="I31" s="17">
        <v>6</v>
      </c>
      <c r="J31" s="17">
        <v>49.921558143148097</v>
      </c>
      <c r="K31" s="17">
        <f t="shared" si="25"/>
        <v>8.3202596905246828</v>
      </c>
      <c r="L31" s="31">
        <f t="shared" si="1"/>
        <v>230.03165148696311</v>
      </c>
      <c r="M31" s="151"/>
      <c r="N31" s="13">
        <v>12</v>
      </c>
      <c r="O31" s="14">
        <v>112.82019007035299</v>
      </c>
      <c r="P31" s="31">
        <f t="shared" si="2"/>
        <v>9.40168250586275</v>
      </c>
      <c r="Q31" s="32"/>
      <c r="R31" s="44"/>
      <c r="S31" s="45" t="e">
        <f t="shared" si="3"/>
        <v>#DIV/0!</v>
      </c>
      <c r="U31" s="46">
        <v>356.4</v>
      </c>
      <c r="V31" s="47">
        <v>4538.24</v>
      </c>
      <c r="W31" s="30">
        <f t="shared" si="4"/>
        <v>12.733557800224467</v>
      </c>
      <c r="X31" s="49"/>
      <c r="Y31" s="50">
        <v>26</v>
      </c>
      <c r="Z31" s="50">
        <v>241.52</v>
      </c>
      <c r="AA31" s="30">
        <f t="shared" si="5"/>
        <v>9.2892307692307696</v>
      </c>
      <c r="AB31" s="55">
        <v>220</v>
      </c>
      <c r="AC31" s="55">
        <v>1318.88</v>
      </c>
      <c r="AD31" s="30">
        <f t="shared" si="26"/>
        <v>5.9949090909090916</v>
      </c>
      <c r="AE31" s="48">
        <f t="shared" si="6"/>
        <v>6098.6399999999994</v>
      </c>
      <c r="AF31" s="62">
        <v>140</v>
      </c>
      <c r="AG31" s="47">
        <v>3214.5253090261599</v>
      </c>
      <c r="AH31" s="30">
        <f t="shared" si="7"/>
        <v>22.96089506447257</v>
      </c>
      <c r="AI31" s="47"/>
      <c r="AJ31" s="48">
        <f t="shared" si="8"/>
        <v>0</v>
      </c>
      <c r="AK31" s="68"/>
      <c r="AL31" s="46">
        <v>29</v>
      </c>
      <c r="AM31" s="71">
        <v>1617.4289693231501</v>
      </c>
      <c r="AN31" s="48">
        <f t="shared" si="9"/>
        <v>55.773412735281042</v>
      </c>
      <c r="AO31" s="46">
        <v>75</v>
      </c>
      <c r="AP31" s="47">
        <v>11262.4715640332</v>
      </c>
      <c r="AQ31" s="48">
        <f t="shared" si="10"/>
        <v>150.16628752044267</v>
      </c>
      <c r="AR31" s="46">
        <v>75</v>
      </c>
      <c r="AS31" s="71">
        <v>1805.95484870064</v>
      </c>
      <c r="AT31" s="48">
        <f t="shared" si="11"/>
        <v>24.0793979826752</v>
      </c>
      <c r="AV31" s="77">
        <v>84.8</v>
      </c>
      <c r="AW31" s="78">
        <v>5760.25</v>
      </c>
      <c r="AX31" s="83">
        <f t="shared" si="12"/>
        <v>67.927476415094347</v>
      </c>
      <c r="AY31" s="84"/>
      <c r="AZ31" s="85">
        <v>15</v>
      </c>
      <c r="BA31" s="85">
        <v>109.97</v>
      </c>
      <c r="BB31" s="30">
        <f t="shared" si="27"/>
        <v>7.3313333333333333</v>
      </c>
      <c r="BC31" s="86"/>
      <c r="BD31" s="86"/>
      <c r="BE31" s="30" t="e">
        <f t="shared" si="28"/>
        <v>#DIV/0!</v>
      </c>
      <c r="BF31" s="48">
        <f t="shared" si="13"/>
        <v>109.97</v>
      </c>
      <c r="BG31" s="88"/>
      <c r="BH31" s="77">
        <v>11.2</v>
      </c>
      <c r="BI31" s="78">
        <v>169.21</v>
      </c>
      <c r="BJ31" s="48">
        <f t="shared" si="14"/>
        <v>15.108035714285716</v>
      </c>
      <c r="BL31" s="93">
        <v>199.6</v>
      </c>
      <c r="BM31" s="94">
        <v>11741.288452926499</v>
      </c>
      <c r="BN31" s="83">
        <f t="shared" si="15"/>
        <v>58.824090445523545</v>
      </c>
      <c r="BO31" s="102"/>
      <c r="BP31" s="101">
        <v>3</v>
      </c>
      <c r="BQ31" s="101">
        <v>37.550018531003403</v>
      </c>
      <c r="BR31" s="30">
        <f t="shared" si="29"/>
        <v>12.5166728436678</v>
      </c>
      <c r="BS31" s="101">
        <v>58</v>
      </c>
      <c r="BT31" s="101">
        <v>311.872622552108</v>
      </c>
      <c r="BU31" s="30">
        <f t="shared" si="30"/>
        <v>5.3771141819328969</v>
      </c>
      <c r="BV31" s="48">
        <f t="shared" si="16"/>
        <v>349.42264108311139</v>
      </c>
      <c r="BW31" s="154"/>
      <c r="BX31" s="93">
        <v>77.599999999999994</v>
      </c>
      <c r="BY31" s="94">
        <v>1461.9245804268401</v>
      </c>
      <c r="BZ31" s="108">
        <f t="shared" si="17"/>
        <v>18.839234283851034</v>
      </c>
      <c r="CB31" s="109">
        <v>192</v>
      </c>
      <c r="CC31" s="110">
        <v>12544.71</v>
      </c>
      <c r="CD31" s="83">
        <f t="shared" si="18"/>
        <v>65.337031249999995</v>
      </c>
      <c r="CE31" s="113"/>
      <c r="CF31" s="114">
        <v>145</v>
      </c>
      <c r="CG31" s="114">
        <v>1523.14</v>
      </c>
      <c r="CH31" s="30">
        <f t="shared" si="19"/>
        <v>10.504413793103449</v>
      </c>
      <c r="CI31" s="115">
        <v>177</v>
      </c>
      <c r="CJ31" s="114">
        <v>932.63</v>
      </c>
      <c r="CK31" s="30">
        <f t="shared" si="31"/>
        <v>5.26909604519774</v>
      </c>
      <c r="CL31" s="48">
        <f t="shared" si="20"/>
        <v>2455.77</v>
      </c>
      <c r="CM31" s="119"/>
      <c r="CN31" s="124">
        <v>68</v>
      </c>
      <c r="CO31" s="125">
        <v>4207.17</v>
      </c>
      <c r="CP31" s="15">
        <f t="shared" si="21"/>
        <v>61.870147058823534</v>
      </c>
      <c r="CQ31" s="126"/>
      <c r="CR31" s="127">
        <v>10</v>
      </c>
      <c r="CS31" s="127">
        <v>132.76</v>
      </c>
      <c r="CT31" s="127">
        <f t="shared" si="32"/>
        <v>13.276</v>
      </c>
      <c r="CU31" s="127"/>
      <c r="CV31" s="127"/>
      <c r="CW31" s="127" t="e">
        <f t="shared" si="33"/>
        <v>#DIV/0!</v>
      </c>
      <c r="CX31" s="133">
        <f t="shared" si="22"/>
        <v>132.76</v>
      </c>
      <c r="CY31" s="156"/>
      <c r="CZ31" s="124">
        <v>6.2</v>
      </c>
      <c r="DA31" s="125">
        <v>50.78</v>
      </c>
      <c r="DB31" s="31">
        <f t="shared" si="23"/>
        <v>8.1903225806451605</v>
      </c>
    </row>
    <row r="32" spans="1:106" ht="13.95" customHeight="1">
      <c r="A32" s="12">
        <v>26</v>
      </c>
      <c r="B32" s="13">
        <v>131.6</v>
      </c>
      <c r="C32" s="14">
        <v>6762.1148444003802</v>
      </c>
      <c r="D32" s="15">
        <f t="shared" si="0"/>
        <v>51.383851401218699</v>
      </c>
      <c r="E32" s="16"/>
      <c r="F32" s="17">
        <v>15</v>
      </c>
      <c r="G32" s="17">
        <v>139.31292839221399</v>
      </c>
      <c r="H32" s="18">
        <f t="shared" si="24"/>
        <v>9.2875285594809327</v>
      </c>
      <c r="I32" s="17">
        <v>6</v>
      </c>
      <c r="J32" s="17">
        <v>35.9127604166667</v>
      </c>
      <c r="K32" s="17">
        <f t="shared" si="25"/>
        <v>5.98546006944445</v>
      </c>
      <c r="L32" s="31">
        <f t="shared" si="1"/>
        <v>175.2256888088807</v>
      </c>
      <c r="M32" s="151"/>
      <c r="N32" s="13">
        <v>12</v>
      </c>
      <c r="O32" s="14">
        <v>126.663475484385</v>
      </c>
      <c r="P32" s="31">
        <f t="shared" si="2"/>
        <v>10.55528962369875</v>
      </c>
      <c r="Q32" s="32"/>
      <c r="R32" s="44"/>
      <c r="S32" s="45" t="e">
        <f t="shared" si="3"/>
        <v>#DIV/0!</v>
      </c>
      <c r="U32" s="46">
        <v>350.4</v>
      </c>
      <c r="V32" s="47">
        <v>2468.44</v>
      </c>
      <c r="W32" s="30">
        <f t="shared" si="4"/>
        <v>7.0446347031963477</v>
      </c>
      <c r="X32" s="49"/>
      <c r="Y32" s="50">
        <v>16</v>
      </c>
      <c r="Z32" s="50">
        <v>167</v>
      </c>
      <c r="AA32" s="30">
        <f t="shared" si="5"/>
        <v>10.4375</v>
      </c>
      <c r="AB32" s="55">
        <v>243</v>
      </c>
      <c r="AC32" s="55">
        <v>1592.52</v>
      </c>
      <c r="AD32" s="30">
        <f t="shared" si="26"/>
        <v>6.5535802469135804</v>
      </c>
      <c r="AE32" s="48">
        <f t="shared" si="6"/>
        <v>4227.96</v>
      </c>
      <c r="AF32" s="62">
        <v>140</v>
      </c>
      <c r="AG32" s="47">
        <v>2990.2348988763501</v>
      </c>
      <c r="AH32" s="30">
        <f t="shared" si="7"/>
        <v>21.358820706259642</v>
      </c>
      <c r="AI32" s="47"/>
      <c r="AJ32" s="48">
        <f t="shared" si="8"/>
        <v>0</v>
      </c>
      <c r="AK32" s="68"/>
      <c r="AL32" s="46">
        <v>34</v>
      </c>
      <c r="AM32" s="71">
        <v>7226.3447105522901</v>
      </c>
      <c r="AN32" s="48">
        <f t="shared" si="9"/>
        <v>212.53955031036148</v>
      </c>
      <c r="AO32" s="46">
        <v>75</v>
      </c>
      <c r="AP32" s="47">
        <v>14949.568745329299</v>
      </c>
      <c r="AQ32" s="48">
        <f t="shared" si="10"/>
        <v>199.32758327105734</v>
      </c>
      <c r="AR32" s="46">
        <v>75</v>
      </c>
      <c r="AS32" s="71">
        <v>2210.5551037402902</v>
      </c>
      <c r="AT32" s="48">
        <f t="shared" si="11"/>
        <v>29.474068049870535</v>
      </c>
      <c r="AV32" s="77">
        <v>81.8</v>
      </c>
      <c r="AW32" s="78">
        <v>6071.25</v>
      </c>
      <c r="AX32" s="83">
        <f t="shared" si="12"/>
        <v>74.220660146699274</v>
      </c>
      <c r="AY32" s="84"/>
      <c r="AZ32" s="85">
        <v>15</v>
      </c>
      <c r="BA32" s="85">
        <v>105.59</v>
      </c>
      <c r="BB32" s="30">
        <f t="shared" si="27"/>
        <v>7.0393333333333334</v>
      </c>
      <c r="BC32" s="86"/>
      <c r="BD32" s="86"/>
      <c r="BE32" s="30" t="e">
        <f t="shared" si="28"/>
        <v>#DIV/0!</v>
      </c>
      <c r="BF32" s="48">
        <f t="shared" si="13"/>
        <v>105.59</v>
      </c>
      <c r="BG32" s="88"/>
      <c r="BH32" s="77">
        <v>10</v>
      </c>
      <c r="BI32" s="78">
        <v>150.43</v>
      </c>
      <c r="BJ32" s="48">
        <f t="shared" si="14"/>
        <v>15.043000000000001</v>
      </c>
      <c r="BL32" s="93">
        <v>199.6</v>
      </c>
      <c r="BM32" s="94">
        <v>9231.0485484075798</v>
      </c>
      <c r="BN32" s="83">
        <f t="shared" si="15"/>
        <v>46.247738218474851</v>
      </c>
      <c r="BO32" s="102"/>
      <c r="BP32" s="101">
        <v>18</v>
      </c>
      <c r="BQ32" s="101">
        <v>37.330503455310897</v>
      </c>
      <c r="BR32" s="30">
        <f t="shared" si="29"/>
        <v>2.0739168586283832</v>
      </c>
      <c r="BS32" s="101">
        <v>68</v>
      </c>
      <c r="BT32" s="101">
        <v>340.96716992032702</v>
      </c>
      <c r="BU32" s="30">
        <f t="shared" si="30"/>
        <v>5.0142230870636331</v>
      </c>
      <c r="BV32" s="48">
        <f t="shared" si="16"/>
        <v>378.29767337563794</v>
      </c>
      <c r="BW32" s="154"/>
      <c r="BX32" s="93">
        <v>78</v>
      </c>
      <c r="BY32" s="94">
        <v>1635.36488085219</v>
      </c>
      <c r="BZ32" s="108">
        <f t="shared" si="17"/>
        <v>20.966216421181922</v>
      </c>
      <c r="CB32" s="109">
        <v>200.6</v>
      </c>
      <c r="CC32" s="110">
        <v>13976.14</v>
      </c>
      <c r="CD32" s="83">
        <f t="shared" si="18"/>
        <v>69.6716849451645</v>
      </c>
      <c r="CE32" s="113"/>
      <c r="CF32" s="114">
        <v>145</v>
      </c>
      <c r="CG32" s="114">
        <v>1538.16</v>
      </c>
      <c r="CH32" s="30">
        <f t="shared" si="19"/>
        <v>10.608000000000001</v>
      </c>
      <c r="CI32" s="115">
        <v>177</v>
      </c>
      <c r="CJ32" s="114">
        <v>1062.43</v>
      </c>
      <c r="CK32" s="30">
        <f t="shared" si="31"/>
        <v>6.0024293785310734</v>
      </c>
      <c r="CL32" s="48">
        <f t="shared" si="20"/>
        <v>2600.59</v>
      </c>
      <c r="CM32" s="119"/>
      <c r="CN32" s="124">
        <v>71.400000000000006</v>
      </c>
      <c r="CO32" s="125">
        <v>4408.04</v>
      </c>
      <c r="CP32" s="15">
        <f t="shared" si="21"/>
        <v>61.737254901960782</v>
      </c>
      <c r="CQ32" s="126"/>
      <c r="CR32" s="127">
        <v>35</v>
      </c>
      <c r="CS32" s="127">
        <v>424.75</v>
      </c>
      <c r="CT32" s="127">
        <f t="shared" si="32"/>
        <v>12.135714285714286</v>
      </c>
      <c r="CU32" s="127"/>
      <c r="CV32" s="127"/>
      <c r="CW32" s="127" t="e">
        <f t="shared" si="33"/>
        <v>#DIV/0!</v>
      </c>
      <c r="CX32" s="133">
        <f t="shared" si="22"/>
        <v>424.75</v>
      </c>
      <c r="CY32" s="156"/>
      <c r="CZ32" s="124">
        <v>7</v>
      </c>
      <c r="DA32" s="125">
        <v>69.209999999999994</v>
      </c>
      <c r="DB32" s="31">
        <f t="shared" si="23"/>
        <v>9.887142857142857</v>
      </c>
    </row>
    <row r="33" spans="1:106" ht="13.95" customHeight="1">
      <c r="A33" s="12">
        <v>27</v>
      </c>
      <c r="B33" s="13">
        <v>123.2</v>
      </c>
      <c r="C33" s="14">
        <v>5112.3011621146698</v>
      </c>
      <c r="D33" s="15">
        <f t="shared" si="0"/>
        <v>41.495950991190497</v>
      </c>
      <c r="E33" s="16"/>
      <c r="F33" s="17">
        <v>15</v>
      </c>
      <c r="G33" s="17">
        <v>180.45426048678999</v>
      </c>
      <c r="H33" s="18">
        <f t="shared" si="24"/>
        <v>12.030284032452666</v>
      </c>
      <c r="I33" s="17">
        <v>6</v>
      </c>
      <c r="J33" s="17">
        <v>49.929268292682899</v>
      </c>
      <c r="K33" s="17">
        <f t="shared" si="25"/>
        <v>8.3215447154471498</v>
      </c>
      <c r="L33" s="31">
        <f t="shared" si="1"/>
        <v>230.3835287794729</v>
      </c>
      <c r="M33" s="151"/>
      <c r="N33" s="13">
        <v>12</v>
      </c>
      <c r="O33" s="14">
        <v>125.28</v>
      </c>
      <c r="P33" s="31">
        <f t="shared" si="2"/>
        <v>10.44</v>
      </c>
      <c r="Q33" s="32"/>
      <c r="R33" s="44"/>
      <c r="S33" s="45" t="e">
        <f t="shared" si="3"/>
        <v>#DIV/0!</v>
      </c>
      <c r="U33" s="46">
        <v>354.8</v>
      </c>
      <c r="V33" s="47">
        <v>2829.3299874458098</v>
      </c>
      <c r="W33" s="30">
        <f t="shared" si="4"/>
        <v>7.9744362667582012</v>
      </c>
      <c r="X33" s="49"/>
      <c r="Y33" s="50">
        <v>16</v>
      </c>
      <c r="Z33" s="50">
        <v>250.5</v>
      </c>
      <c r="AA33" s="30">
        <f t="shared" si="5"/>
        <v>15.65625</v>
      </c>
      <c r="AB33" s="55">
        <v>210</v>
      </c>
      <c r="AC33" s="55">
        <v>1384.8</v>
      </c>
      <c r="AD33" s="30">
        <f t="shared" si="26"/>
        <v>6.5942857142857143</v>
      </c>
      <c r="AE33" s="48">
        <f t="shared" si="6"/>
        <v>4464.62998744581</v>
      </c>
      <c r="AF33" s="62">
        <v>140</v>
      </c>
      <c r="AG33" s="47">
        <v>3279.1758916546</v>
      </c>
      <c r="AH33" s="30">
        <f t="shared" si="7"/>
        <v>23.422684940389999</v>
      </c>
      <c r="AI33" s="47"/>
      <c r="AJ33" s="48">
        <f t="shared" si="8"/>
        <v>0</v>
      </c>
      <c r="AK33" s="68"/>
      <c r="AL33" s="46">
        <v>50</v>
      </c>
      <c r="AM33" s="71">
        <v>803.11375276783394</v>
      </c>
      <c r="AN33" s="48">
        <f t="shared" si="9"/>
        <v>16.062275055356679</v>
      </c>
      <c r="AO33" s="46">
        <v>75</v>
      </c>
      <c r="AP33" s="47">
        <v>15350.8771046564</v>
      </c>
      <c r="AQ33" s="48">
        <f t="shared" si="10"/>
        <v>204.67836139541868</v>
      </c>
      <c r="AR33" s="46">
        <v>75</v>
      </c>
      <c r="AS33" s="71">
        <v>2394.5233310615999</v>
      </c>
      <c r="AT33" s="48">
        <f t="shared" si="11"/>
        <v>31.926977747487999</v>
      </c>
      <c r="AV33" s="77">
        <v>74</v>
      </c>
      <c r="AW33" s="78">
        <v>4909.8900000000003</v>
      </c>
      <c r="AX33" s="83">
        <f t="shared" si="12"/>
        <v>66.34986486486487</v>
      </c>
      <c r="AY33" s="84"/>
      <c r="AZ33" s="85">
        <v>15</v>
      </c>
      <c r="BA33" s="85">
        <v>107.09</v>
      </c>
      <c r="BB33" s="30">
        <f t="shared" si="27"/>
        <v>7.139333333333334</v>
      </c>
      <c r="BC33" s="86"/>
      <c r="BD33" s="86"/>
      <c r="BE33" s="30" t="e">
        <f t="shared" si="28"/>
        <v>#DIV/0!</v>
      </c>
      <c r="BF33" s="48">
        <f t="shared" si="13"/>
        <v>107.09</v>
      </c>
      <c r="BG33" s="88"/>
      <c r="BH33" s="77">
        <v>10.199999999999999</v>
      </c>
      <c r="BI33" s="78">
        <v>152.93</v>
      </c>
      <c r="BJ33" s="48">
        <f t="shared" si="14"/>
        <v>14.993137254901962</v>
      </c>
      <c r="BL33" s="93">
        <v>199.2</v>
      </c>
      <c r="BM33" s="94">
        <v>11349.2496448776</v>
      </c>
      <c r="BN33" s="83">
        <f t="shared" si="15"/>
        <v>56.974144803602414</v>
      </c>
      <c r="BO33" s="102"/>
      <c r="BP33" s="101">
        <v>23</v>
      </c>
      <c r="BQ33" s="101">
        <v>256.00507002340299</v>
      </c>
      <c r="BR33" s="30">
        <f t="shared" si="29"/>
        <v>11.130655218408826</v>
      </c>
      <c r="BS33" s="101">
        <v>53</v>
      </c>
      <c r="BT33" s="101">
        <v>322.38647190677102</v>
      </c>
      <c r="BU33" s="30">
        <f t="shared" si="30"/>
        <v>6.0827636208824725</v>
      </c>
      <c r="BV33" s="48">
        <f t="shared" si="16"/>
        <v>578.39154193017407</v>
      </c>
      <c r="BW33" s="154"/>
      <c r="BX33" s="93">
        <v>76.400000000000006</v>
      </c>
      <c r="BY33" s="94">
        <v>1833.5581972395701</v>
      </c>
      <c r="BZ33" s="108">
        <f t="shared" si="17"/>
        <v>23.99945284344987</v>
      </c>
      <c r="CB33" s="109">
        <v>195</v>
      </c>
      <c r="CC33" s="110">
        <v>13086.76</v>
      </c>
      <c r="CD33" s="83">
        <f t="shared" si="18"/>
        <v>67.111589743589747</v>
      </c>
      <c r="CE33" s="113"/>
      <c r="CF33" s="114">
        <v>145</v>
      </c>
      <c r="CG33" s="114">
        <v>1177.4000000000001</v>
      </c>
      <c r="CH33" s="30">
        <f t="shared" si="19"/>
        <v>8.120000000000001</v>
      </c>
      <c r="CI33" s="114">
        <v>177</v>
      </c>
      <c r="CJ33" s="114">
        <v>934.64</v>
      </c>
      <c r="CK33" s="30">
        <f t="shared" si="31"/>
        <v>5.28045197740113</v>
      </c>
      <c r="CL33" s="48">
        <f t="shared" si="20"/>
        <v>2112.04</v>
      </c>
      <c r="CM33" s="119"/>
      <c r="CN33" s="124">
        <v>61.2</v>
      </c>
      <c r="CO33" s="125">
        <v>3810.4484131812101</v>
      </c>
      <c r="CP33" s="15">
        <f t="shared" si="21"/>
        <v>62.262228973549185</v>
      </c>
      <c r="CQ33" s="126"/>
      <c r="CR33" s="127">
        <v>10</v>
      </c>
      <c r="CS33" s="127">
        <v>137.487772598356</v>
      </c>
      <c r="CT33" s="127">
        <f t="shared" si="32"/>
        <v>13.748777259835601</v>
      </c>
      <c r="CU33" s="127"/>
      <c r="CV33" s="127"/>
      <c r="CW33" s="127" t="e">
        <f t="shared" si="33"/>
        <v>#DIV/0!</v>
      </c>
      <c r="CX33" s="133">
        <f t="shared" si="22"/>
        <v>137.487772598356</v>
      </c>
      <c r="CY33" s="156"/>
      <c r="CZ33" s="124">
        <v>6.2</v>
      </c>
      <c r="DA33" s="125">
        <v>70.956373251605001</v>
      </c>
      <c r="DB33" s="31">
        <f t="shared" si="23"/>
        <v>11.444576330904033</v>
      </c>
    </row>
    <row r="34" spans="1:106" ht="13.95" customHeight="1">
      <c r="A34" s="12">
        <v>28</v>
      </c>
      <c r="B34" s="13">
        <v>100.6</v>
      </c>
      <c r="C34" s="14">
        <v>4343.5524294721499</v>
      </c>
      <c r="D34" s="15">
        <f t="shared" si="0"/>
        <v>43.176465501711235</v>
      </c>
      <c r="E34" s="16"/>
      <c r="F34" s="17">
        <v>15</v>
      </c>
      <c r="G34" s="17">
        <v>168.18551134369</v>
      </c>
      <c r="H34" s="18">
        <f t="shared" si="24"/>
        <v>11.212367422912667</v>
      </c>
      <c r="I34" s="17">
        <v>3</v>
      </c>
      <c r="J34" s="17">
        <v>47.929777675282097</v>
      </c>
      <c r="K34" s="17">
        <f t="shared" si="25"/>
        <v>15.976592558427365</v>
      </c>
      <c r="L34" s="31">
        <f t="shared" si="1"/>
        <v>216.11528901897208</v>
      </c>
      <c r="M34" s="151"/>
      <c r="N34" s="13">
        <v>2.4</v>
      </c>
      <c r="O34" s="14">
        <v>29.059420191305101</v>
      </c>
      <c r="P34" s="31">
        <f t="shared" si="2"/>
        <v>12.108091746377125</v>
      </c>
      <c r="Q34" s="32"/>
      <c r="R34" s="44"/>
      <c r="S34" s="45" t="e">
        <f t="shared" si="3"/>
        <v>#DIV/0!</v>
      </c>
      <c r="U34" s="46">
        <v>222.2</v>
      </c>
      <c r="V34" s="47">
        <v>8065.6591566788702</v>
      </c>
      <c r="W34" s="30">
        <f t="shared" si="4"/>
        <v>36.299096114666384</v>
      </c>
      <c r="X34" s="54"/>
      <c r="Y34" s="50">
        <v>0</v>
      </c>
      <c r="Z34" s="50">
        <v>0</v>
      </c>
      <c r="AA34" s="30" t="e">
        <f t="shared" si="5"/>
        <v>#DIV/0!</v>
      </c>
      <c r="AB34" s="55">
        <v>66</v>
      </c>
      <c r="AC34" s="55">
        <v>424.14</v>
      </c>
      <c r="AD34" s="30">
        <f t="shared" si="26"/>
        <v>6.4263636363636358</v>
      </c>
      <c r="AE34" s="48">
        <f t="shared" si="6"/>
        <v>8489.7991566788696</v>
      </c>
      <c r="AF34" s="62">
        <v>140</v>
      </c>
      <c r="AG34" s="47">
        <v>3170.43981784895</v>
      </c>
      <c r="AH34" s="30">
        <f t="shared" si="7"/>
        <v>22.645998698921073</v>
      </c>
      <c r="AI34" s="47"/>
      <c r="AJ34" s="48">
        <f t="shared" si="8"/>
        <v>0</v>
      </c>
      <c r="AK34" s="68"/>
      <c r="AL34" s="46">
        <v>44</v>
      </c>
      <c r="AM34" s="71">
        <v>3923.68748070831</v>
      </c>
      <c r="AN34" s="48">
        <f t="shared" si="9"/>
        <v>89.174715470643406</v>
      </c>
      <c r="AO34" s="46">
        <v>75</v>
      </c>
      <c r="AP34" s="47">
        <v>22682.885053226699</v>
      </c>
      <c r="AQ34" s="48">
        <f t="shared" si="10"/>
        <v>302.43846737635596</v>
      </c>
      <c r="AR34" s="46">
        <v>75</v>
      </c>
      <c r="AS34" s="71">
        <v>1790.9206365406801</v>
      </c>
      <c r="AT34" s="48">
        <f t="shared" si="11"/>
        <v>23.878941820542401</v>
      </c>
      <c r="AV34" s="77">
        <v>74.400000000000006</v>
      </c>
      <c r="AW34" s="78">
        <v>4600.63</v>
      </c>
      <c r="AX34" s="83">
        <f t="shared" si="12"/>
        <v>61.836424731182795</v>
      </c>
      <c r="AY34" s="84"/>
      <c r="AZ34" s="85">
        <v>15</v>
      </c>
      <c r="BA34" s="85">
        <v>108.89</v>
      </c>
      <c r="BB34" s="30">
        <f t="shared" si="27"/>
        <v>7.2593333333333332</v>
      </c>
      <c r="BC34" s="86"/>
      <c r="BD34" s="86"/>
      <c r="BE34" s="30" t="e">
        <f t="shared" si="28"/>
        <v>#DIV/0!</v>
      </c>
      <c r="BF34" s="48">
        <f t="shared" si="13"/>
        <v>108.89</v>
      </c>
      <c r="BG34" s="88"/>
      <c r="BH34" s="77">
        <v>8.8000000000000007</v>
      </c>
      <c r="BI34" s="78">
        <v>132.72</v>
      </c>
      <c r="BJ34" s="48">
        <f t="shared" si="14"/>
        <v>15.08181818181818</v>
      </c>
      <c r="BL34" s="93">
        <v>144.19999999999999</v>
      </c>
      <c r="BM34" s="94">
        <v>8367.4976852218497</v>
      </c>
      <c r="BN34" s="83">
        <f t="shared" si="15"/>
        <v>58.027029717211164</v>
      </c>
      <c r="BO34" s="102"/>
      <c r="BP34" s="101">
        <v>3</v>
      </c>
      <c r="BQ34" s="101">
        <v>32.160800332038697</v>
      </c>
      <c r="BR34" s="30">
        <f t="shared" si="29"/>
        <v>10.720266777346232</v>
      </c>
      <c r="BS34" s="101">
        <v>47</v>
      </c>
      <c r="BT34" s="101">
        <v>288.45816496710199</v>
      </c>
      <c r="BU34" s="30">
        <f t="shared" si="30"/>
        <v>6.137407765257489</v>
      </c>
      <c r="BV34" s="48">
        <f t="shared" si="16"/>
        <v>320.61896529914071</v>
      </c>
      <c r="BW34" s="154"/>
      <c r="BX34" s="93">
        <v>65.599999999999994</v>
      </c>
      <c r="BY34" s="94">
        <v>1810.1635118940301</v>
      </c>
      <c r="BZ34" s="108">
        <f t="shared" si="17"/>
        <v>27.593955973994362</v>
      </c>
      <c r="CB34" s="109">
        <v>161</v>
      </c>
      <c r="CC34" s="110">
        <v>10402.469999999999</v>
      </c>
      <c r="CD34" s="83">
        <f t="shared" si="18"/>
        <v>64.611614906832301</v>
      </c>
      <c r="CE34" s="113"/>
      <c r="CF34" s="114">
        <v>86</v>
      </c>
      <c r="CG34" s="114">
        <v>1254.74</v>
      </c>
      <c r="CH34" s="30">
        <f t="shared" si="19"/>
        <v>14.59</v>
      </c>
      <c r="CI34" s="114">
        <v>86</v>
      </c>
      <c r="CJ34" s="114">
        <v>588.91999999999996</v>
      </c>
      <c r="CK34" s="30">
        <f t="shared" si="31"/>
        <v>6.8479069767441851</v>
      </c>
      <c r="CL34" s="48">
        <f t="shared" si="20"/>
        <v>1843.6599999999999</v>
      </c>
      <c r="CM34" s="119"/>
      <c r="CN34" s="124">
        <v>56.8</v>
      </c>
      <c r="CO34" s="125">
        <v>3652.83014764994</v>
      </c>
      <c r="CP34" s="15">
        <f t="shared" si="21"/>
        <v>64.310389923414434</v>
      </c>
      <c r="CQ34" s="126"/>
      <c r="CR34" s="127">
        <v>10</v>
      </c>
      <c r="CS34" s="127">
        <v>137.79937801504499</v>
      </c>
      <c r="CT34" s="127">
        <f t="shared" si="32"/>
        <v>13.779937801504499</v>
      </c>
      <c r="CU34" s="127"/>
      <c r="CV34" s="127"/>
      <c r="CW34" s="127" t="e">
        <f t="shared" si="33"/>
        <v>#DIV/0!</v>
      </c>
      <c r="CX34" s="133">
        <f t="shared" si="22"/>
        <v>137.79937801504499</v>
      </c>
      <c r="CY34" s="156"/>
      <c r="CZ34" s="124">
        <v>1.8</v>
      </c>
      <c r="DA34" s="125">
        <v>20.2333935579666</v>
      </c>
      <c r="DB34" s="31">
        <f t="shared" si="23"/>
        <v>11.240774198870334</v>
      </c>
    </row>
    <row r="35" spans="1:106" ht="13.95" customHeight="1">
      <c r="A35" s="12">
        <v>29</v>
      </c>
      <c r="B35" s="13"/>
      <c r="C35" s="14"/>
      <c r="D35" s="15" t="e">
        <f t="shared" si="0"/>
        <v>#DIV/0!</v>
      </c>
      <c r="E35" s="16"/>
      <c r="F35" s="17"/>
      <c r="G35" s="17"/>
      <c r="H35" s="18" t="e">
        <f t="shared" si="24"/>
        <v>#DIV/0!</v>
      </c>
      <c r="I35" s="17"/>
      <c r="J35" s="17"/>
      <c r="K35" s="17" t="e">
        <f t="shared" si="25"/>
        <v>#DIV/0!</v>
      </c>
      <c r="L35" s="31">
        <f t="shared" si="1"/>
        <v>0</v>
      </c>
      <c r="M35" s="151"/>
      <c r="N35" s="13"/>
      <c r="O35" s="14"/>
      <c r="P35" s="31" t="e">
        <f t="shared" si="2"/>
        <v>#DIV/0!</v>
      </c>
      <c r="Q35" s="32"/>
      <c r="R35" s="44"/>
      <c r="S35" s="45" t="e">
        <f t="shared" si="3"/>
        <v>#DIV/0!</v>
      </c>
      <c r="U35" s="46"/>
      <c r="V35" s="47"/>
      <c r="W35" s="30" t="e">
        <f t="shared" si="4"/>
        <v>#DIV/0!</v>
      </c>
      <c r="X35" s="54"/>
      <c r="Y35" s="55"/>
      <c r="Z35" s="55"/>
      <c r="AA35" s="30" t="e">
        <f t="shared" si="5"/>
        <v>#DIV/0!</v>
      </c>
      <c r="AB35" s="55"/>
      <c r="AC35" s="55"/>
      <c r="AD35" s="30" t="e">
        <f t="shared" si="26"/>
        <v>#DIV/0!</v>
      </c>
      <c r="AE35" s="48">
        <f t="shared" si="6"/>
        <v>0</v>
      </c>
      <c r="AF35" s="62"/>
      <c r="AG35" s="47"/>
      <c r="AH35" s="30" t="e">
        <f t="shared" si="7"/>
        <v>#DIV/0!</v>
      </c>
      <c r="AI35" s="47"/>
      <c r="AJ35" s="48" t="e">
        <f t="shared" si="8"/>
        <v>#DIV/0!</v>
      </c>
      <c r="AK35" s="68"/>
      <c r="AL35" s="46"/>
      <c r="AM35" s="71"/>
      <c r="AN35" s="48" t="e">
        <f t="shared" si="9"/>
        <v>#DIV/0!</v>
      </c>
      <c r="AO35" s="46"/>
      <c r="AP35" s="47"/>
      <c r="AQ35" s="48" t="e">
        <f t="shared" si="10"/>
        <v>#DIV/0!</v>
      </c>
      <c r="AR35" s="46"/>
      <c r="AS35" s="71"/>
      <c r="AT35" s="48" t="e">
        <f t="shared" si="11"/>
        <v>#DIV/0!</v>
      </c>
      <c r="AV35" s="77"/>
      <c r="AW35" s="78"/>
      <c r="AX35" s="83" t="e">
        <f t="shared" si="12"/>
        <v>#DIV/0!</v>
      </c>
      <c r="AY35" s="84"/>
      <c r="AZ35" s="85"/>
      <c r="BA35" s="85"/>
      <c r="BB35" s="30" t="e">
        <f t="shared" si="27"/>
        <v>#DIV/0!</v>
      </c>
      <c r="BC35" s="86"/>
      <c r="BD35" s="86"/>
      <c r="BE35" s="30" t="e">
        <f t="shared" si="28"/>
        <v>#DIV/0!</v>
      </c>
      <c r="BF35" s="48">
        <f t="shared" si="13"/>
        <v>0</v>
      </c>
      <c r="BG35" s="88"/>
      <c r="BH35" s="77"/>
      <c r="BI35" s="78"/>
      <c r="BJ35" s="48" t="e">
        <f t="shared" si="14"/>
        <v>#DIV/0!</v>
      </c>
      <c r="BL35" s="93"/>
      <c r="BM35" s="94"/>
      <c r="BN35" s="83" t="e">
        <f t="shared" si="15"/>
        <v>#DIV/0!</v>
      </c>
      <c r="BO35" s="102"/>
      <c r="BP35" s="101"/>
      <c r="BQ35" s="101"/>
      <c r="BR35" s="30" t="e">
        <f t="shared" si="29"/>
        <v>#DIV/0!</v>
      </c>
      <c r="BS35" s="101"/>
      <c r="BT35" s="101"/>
      <c r="BU35" s="30" t="e">
        <f t="shared" si="30"/>
        <v>#DIV/0!</v>
      </c>
      <c r="BV35" s="48">
        <f t="shared" si="16"/>
        <v>0</v>
      </c>
      <c r="BW35" s="154"/>
      <c r="BX35" s="93"/>
      <c r="BY35" s="94"/>
      <c r="BZ35" s="108" t="e">
        <f t="shared" si="17"/>
        <v>#DIV/0!</v>
      </c>
      <c r="CB35" s="109"/>
      <c r="CC35" s="110"/>
      <c r="CD35" s="83" t="e">
        <f t="shared" si="18"/>
        <v>#DIV/0!</v>
      </c>
      <c r="CE35" s="113"/>
      <c r="CF35" s="114"/>
      <c r="CG35" s="114"/>
      <c r="CH35" s="30" t="e">
        <f t="shared" si="19"/>
        <v>#DIV/0!</v>
      </c>
      <c r="CI35" s="114"/>
      <c r="CJ35" s="114"/>
      <c r="CK35" s="30" t="e">
        <f t="shared" si="31"/>
        <v>#DIV/0!</v>
      </c>
      <c r="CL35" s="48">
        <f t="shared" si="20"/>
        <v>0</v>
      </c>
      <c r="CM35" s="119"/>
      <c r="CN35" s="124"/>
      <c r="CO35" s="125"/>
      <c r="CP35" s="15" t="e">
        <f t="shared" si="21"/>
        <v>#DIV/0!</v>
      </c>
      <c r="CQ35" s="126"/>
      <c r="CR35" s="127"/>
      <c r="CS35" s="127"/>
      <c r="CT35" s="127" t="e">
        <f t="shared" si="32"/>
        <v>#DIV/0!</v>
      </c>
      <c r="CU35" s="127"/>
      <c r="CV35" s="127"/>
      <c r="CW35" s="127" t="e">
        <f t="shared" si="33"/>
        <v>#DIV/0!</v>
      </c>
      <c r="CX35" s="133">
        <f t="shared" si="22"/>
        <v>0</v>
      </c>
      <c r="CY35" s="156"/>
      <c r="CZ35" s="124"/>
      <c r="DA35" s="125"/>
      <c r="DB35" s="31" t="e">
        <f t="shared" si="23"/>
        <v>#DIV/0!</v>
      </c>
    </row>
    <row r="36" spans="1:106" ht="13.95" customHeight="1">
      <c r="A36" s="19">
        <v>30</v>
      </c>
      <c r="B36" s="13"/>
      <c r="C36" s="14"/>
      <c r="D36" s="15" t="e">
        <f t="shared" si="0"/>
        <v>#DIV/0!</v>
      </c>
      <c r="E36" s="16"/>
      <c r="F36" s="17"/>
      <c r="G36" s="17"/>
      <c r="H36" s="18" t="e">
        <f t="shared" si="24"/>
        <v>#DIV/0!</v>
      </c>
      <c r="I36" s="17"/>
      <c r="J36" s="17"/>
      <c r="K36" s="17" t="e">
        <f t="shared" si="25"/>
        <v>#DIV/0!</v>
      </c>
      <c r="L36" s="31">
        <f t="shared" si="1"/>
        <v>0</v>
      </c>
      <c r="M36" s="151"/>
      <c r="N36" s="13"/>
      <c r="O36" s="14"/>
      <c r="P36" s="31" t="e">
        <f t="shared" si="2"/>
        <v>#DIV/0!</v>
      </c>
      <c r="Q36" s="32"/>
      <c r="R36" s="44"/>
      <c r="S36" s="45" t="e">
        <f t="shared" si="3"/>
        <v>#DIV/0!</v>
      </c>
      <c r="U36" s="46"/>
      <c r="V36" s="47"/>
      <c r="W36" s="30" t="e">
        <f t="shared" si="4"/>
        <v>#DIV/0!</v>
      </c>
      <c r="X36" s="54"/>
      <c r="Y36" s="55"/>
      <c r="Z36" s="55"/>
      <c r="AA36" s="30" t="e">
        <f t="shared" si="5"/>
        <v>#DIV/0!</v>
      </c>
      <c r="AB36" s="55"/>
      <c r="AC36" s="55"/>
      <c r="AD36" s="30" t="e">
        <f t="shared" si="26"/>
        <v>#DIV/0!</v>
      </c>
      <c r="AE36" s="48">
        <f t="shared" si="6"/>
        <v>0</v>
      </c>
      <c r="AF36" s="62"/>
      <c r="AG36" s="47"/>
      <c r="AH36" s="30" t="e">
        <f t="shared" si="7"/>
        <v>#DIV/0!</v>
      </c>
      <c r="AI36" s="47"/>
      <c r="AJ36" s="48" t="e">
        <f t="shared" si="8"/>
        <v>#DIV/0!</v>
      </c>
      <c r="AK36" s="68"/>
      <c r="AL36" s="46"/>
      <c r="AM36" s="71"/>
      <c r="AN36" s="48" t="e">
        <f t="shared" si="9"/>
        <v>#DIV/0!</v>
      </c>
      <c r="AO36" s="46"/>
      <c r="AP36" s="47"/>
      <c r="AQ36" s="48" t="e">
        <f t="shared" si="10"/>
        <v>#DIV/0!</v>
      </c>
      <c r="AR36" s="46"/>
      <c r="AS36" s="71"/>
      <c r="AT36" s="48" t="e">
        <f t="shared" si="11"/>
        <v>#DIV/0!</v>
      </c>
      <c r="AV36" s="77"/>
      <c r="AW36" s="78"/>
      <c r="AX36" s="83" t="e">
        <f t="shared" si="12"/>
        <v>#DIV/0!</v>
      </c>
      <c r="AY36" s="84"/>
      <c r="AZ36" s="85"/>
      <c r="BA36" s="85"/>
      <c r="BB36" s="30" t="e">
        <f t="shared" si="27"/>
        <v>#DIV/0!</v>
      </c>
      <c r="BC36" s="86"/>
      <c r="BD36" s="86"/>
      <c r="BE36" s="30" t="e">
        <f t="shared" si="28"/>
        <v>#DIV/0!</v>
      </c>
      <c r="BF36" s="48">
        <f t="shared" si="13"/>
        <v>0</v>
      </c>
      <c r="BG36" s="88"/>
      <c r="BH36" s="77"/>
      <c r="BI36" s="78"/>
      <c r="BJ36" s="48" t="e">
        <f t="shared" si="14"/>
        <v>#DIV/0!</v>
      </c>
      <c r="BL36" s="93"/>
      <c r="BM36" s="94"/>
      <c r="BN36" s="83" t="e">
        <f t="shared" si="15"/>
        <v>#DIV/0!</v>
      </c>
      <c r="BO36" s="102"/>
      <c r="BP36" s="101"/>
      <c r="BQ36" s="101"/>
      <c r="BR36" s="30" t="e">
        <f t="shared" si="29"/>
        <v>#DIV/0!</v>
      </c>
      <c r="BS36" s="101"/>
      <c r="BT36" s="101"/>
      <c r="BU36" s="30" t="e">
        <f t="shared" si="30"/>
        <v>#DIV/0!</v>
      </c>
      <c r="BV36" s="48">
        <f t="shared" si="16"/>
        <v>0</v>
      </c>
      <c r="BW36" s="154"/>
      <c r="BX36" s="93"/>
      <c r="BY36" s="94"/>
      <c r="BZ36" s="108" t="e">
        <f t="shared" si="17"/>
        <v>#DIV/0!</v>
      </c>
      <c r="CB36" s="109"/>
      <c r="CC36" s="110"/>
      <c r="CD36" s="83" t="e">
        <f t="shared" si="18"/>
        <v>#DIV/0!</v>
      </c>
      <c r="CE36" s="113"/>
      <c r="CF36" s="114"/>
      <c r="CG36" s="114"/>
      <c r="CH36" s="30" t="e">
        <f t="shared" si="19"/>
        <v>#DIV/0!</v>
      </c>
      <c r="CI36" s="114"/>
      <c r="CJ36" s="114"/>
      <c r="CK36" s="30" t="e">
        <f t="shared" si="31"/>
        <v>#DIV/0!</v>
      </c>
      <c r="CL36" s="48">
        <f t="shared" si="20"/>
        <v>0</v>
      </c>
      <c r="CM36" s="119"/>
      <c r="CN36" s="124"/>
      <c r="CO36" s="125"/>
      <c r="CP36" s="15" t="e">
        <f t="shared" si="21"/>
        <v>#DIV/0!</v>
      </c>
      <c r="CQ36" s="126"/>
      <c r="CR36" s="127"/>
      <c r="CS36" s="127"/>
      <c r="CT36" s="127" t="e">
        <f t="shared" si="32"/>
        <v>#DIV/0!</v>
      </c>
      <c r="CU36" s="127"/>
      <c r="CV36" s="127"/>
      <c r="CW36" s="127" t="e">
        <f t="shared" si="33"/>
        <v>#DIV/0!</v>
      </c>
      <c r="CX36" s="133">
        <f t="shared" si="22"/>
        <v>0</v>
      </c>
      <c r="CY36" s="156"/>
      <c r="CZ36" s="124"/>
      <c r="DA36" s="125"/>
      <c r="DB36" s="31" t="e">
        <f t="shared" si="23"/>
        <v>#DIV/0!</v>
      </c>
    </row>
    <row r="37" spans="1:106" ht="13.95" customHeight="1">
      <c r="A37" s="12">
        <v>31</v>
      </c>
      <c r="B37" s="13"/>
      <c r="C37" s="14"/>
      <c r="D37" s="15" t="e">
        <f t="shared" si="0"/>
        <v>#DIV/0!</v>
      </c>
      <c r="E37" s="16"/>
      <c r="F37" s="17"/>
      <c r="G37" s="17"/>
      <c r="H37" s="18" t="e">
        <f t="shared" si="24"/>
        <v>#DIV/0!</v>
      </c>
      <c r="I37" s="17"/>
      <c r="J37" s="17"/>
      <c r="K37" s="17" t="e">
        <f t="shared" si="25"/>
        <v>#DIV/0!</v>
      </c>
      <c r="L37" s="31">
        <f t="shared" si="1"/>
        <v>0</v>
      </c>
      <c r="M37" s="151"/>
      <c r="N37" s="13"/>
      <c r="O37" s="14"/>
      <c r="P37" s="31" t="e">
        <f t="shared" si="2"/>
        <v>#DIV/0!</v>
      </c>
      <c r="Q37" s="32"/>
      <c r="R37" s="44"/>
      <c r="S37" s="45" t="e">
        <f t="shared" si="3"/>
        <v>#DIV/0!</v>
      </c>
      <c r="U37" s="46"/>
      <c r="V37" s="47"/>
      <c r="W37" s="30" t="e">
        <f t="shared" si="4"/>
        <v>#DIV/0!</v>
      </c>
      <c r="X37" s="54"/>
      <c r="Y37" s="55"/>
      <c r="Z37" s="55"/>
      <c r="AA37" s="30" t="e">
        <f t="shared" si="5"/>
        <v>#DIV/0!</v>
      </c>
      <c r="AB37" s="55"/>
      <c r="AC37" s="55"/>
      <c r="AD37" s="30" t="e">
        <f t="shared" si="26"/>
        <v>#DIV/0!</v>
      </c>
      <c r="AE37" s="48">
        <f t="shared" si="6"/>
        <v>0</v>
      </c>
      <c r="AF37" s="62"/>
      <c r="AG37" s="47"/>
      <c r="AH37" s="30" t="e">
        <f t="shared" si="7"/>
        <v>#DIV/0!</v>
      </c>
      <c r="AI37" s="47"/>
      <c r="AJ37" s="48" t="e">
        <f t="shared" si="8"/>
        <v>#DIV/0!</v>
      </c>
      <c r="AK37" s="68"/>
      <c r="AL37" s="46"/>
      <c r="AM37" s="71"/>
      <c r="AN37" s="48" t="e">
        <f t="shared" si="9"/>
        <v>#DIV/0!</v>
      </c>
      <c r="AO37" s="46"/>
      <c r="AP37" s="47"/>
      <c r="AQ37" s="48" t="e">
        <f t="shared" si="10"/>
        <v>#DIV/0!</v>
      </c>
      <c r="AR37" s="46"/>
      <c r="AS37" s="71"/>
      <c r="AT37" s="48" t="e">
        <f t="shared" si="11"/>
        <v>#DIV/0!</v>
      </c>
      <c r="AV37" s="77"/>
      <c r="AW37" s="78"/>
      <c r="AX37" s="83" t="e">
        <f t="shared" si="12"/>
        <v>#DIV/0!</v>
      </c>
      <c r="AY37" s="84"/>
      <c r="AZ37" s="85"/>
      <c r="BA37" s="85"/>
      <c r="BB37" s="30" t="e">
        <f t="shared" si="27"/>
        <v>#DIV/0!</v>
      </c>
      <c r="BC37" s="86"/>
      <c r="BD37" s="86"/>
      <c r="BE37" s="30" t="e">
        <f t="shared" si="28"/>
        <v>#DIV/0!</v>
      </c>
      <c r="BF37" s="48">
        <f t="shared" si="13"/>
        <v>0</v>
      </c>
      <c r="BG37" s="88"/>
      <c r="BH37" s="77"/>
      <c r="BI37" s="78"/>
      <c r="BJ37" s="48" t="e">
        <f t="shared" si="14"/>
        <v>#DIV/0!</v>
      </c>
      <c r="BL37" s="93"/>
      <c r="BM37" s="94"/>
      <c r="BN37" s="83" t="e">
        <f t="shared" si="15"/>
        <v>#DIV/0!</v>
      </c>
      <c r="BO37" s="102"/>
      <c r="BP37" s="101"/>
      <c r="BQ37" s="101"/>
      <c r="BR37" s="30" t="e">
        <f t="shared" si="29"/>
        <v>#DIV/0!</v>
      </c>
      <c r="BS37" s="101"/>
      <c r="BT37" s="101"/>
      <c r="BU37" s="30" t="e">
        <f t="shared" si="30"/>
        <v>#DIV/0!</v>
      </c>
      <c r="BV37" s="48">
        <f t="shared" si="16"/>
        <v>0</v>
      </c>
      <c r="BW37" s="154"/>
      <c r="BX37" s="93"/>
      <c r="BY37" s="94"/>
      <c r="BZ37" s="108" t="e">
        <f t="shared" si="17"/>
        <v>#DIV/0!</v>
      </c>
      <c r="CB37" s="109"/>
      <c r="CC37" s="110"/>
      <c r="CD37" s="83" t="e">
        <f t="shared" si="18"/>
        <v>#DIV/0!</v>
      </c>
      <c r="CE37" s="113"/>
      <c r="CF37" s="114"/>
      <c r="CG37" s="114"/>
      <c r="CH37" s="30" t="e">
        <f t="shared" si="19"/>
        <v>#DIV/0!</v>
      </c>
      <c r="CI37" s="114"/>
      <c r="CJ37" s="114"/>
      <c r="CK37" s="30" t="e">
        <f t="shared" si="31"/>
        <v>#DIV/0!</v>
      </c>
      <c r="CL37" s="48">
        <f t="shared" si="20"/>
        <v>0</v>
      </c>
      <c r="CM37" s="119"/>
      <c r="CN37" s="124"/>
      <c r="CO37" s="125"/>
      <c r="CP37" s="15" t="e">
        <f t="shared" si="21"/>
        <v>#DIV/0!</v>
      </c>
      <c r="CQ37" s="126"/>
      <c r="CR37" s="127"/>
      <c r="CS37" s="127"/>
      <c r="CT37" s="127" t="e">
        <f t="shared" si="32"/>
        <v>#DIV/0!</v>
      </c>
      <c r="CU37" s="127"/>
      <c r="CV37" s="127"/>
      <c r="CW37" s="127" t="e">
        <f t="shared" si="33"/>
        <v>#DIV/0!</v>
      </c>
      <c r="CX37" s="133">
        <f t="shared" si="22"/>
        <v>0</v>
      </c>
      <c r="CY37" s="156"/>
      <c r="CZ37" s="124"/>
      <c r="DA37" s="125"/>
      <c r="DB37" s="31" t="e">
        <f t="shared" si="23"/>
        <v>#DIV/0!</v>
      </c>
    </row>
    <row r="38" spans="1:106" ht="13.95" customHeight="1">
      <c r="B38" s="20">
        <f>SUM(B7:B37)</f>
        <v>3352.7999999999997</v>
      </c>
      <c r="C38" s="21">
        <f>SUM(C7:C37)</f>
        <v>178329.54902156038</v>
      </c>
      <c r="D38" s="22">
        <f t="shared" si="0"/>
        <v>53.188245353603079</v>
      </c>
      <c r="E38" s="20">
        <f>SUM(E7:E37)</f>
        <v>8462.8440570243802</v>
      </c>
      <c r="F38" s="21">
        <f>SUM(F7:F37)</f>
        <v>420</v>
      </c>
      <c r="G38" s="21">
        <f>SUM(G7:G37)</f>
        <v>4683.8764178295296</v>
      </c>
      <c r="H38" s="22">
        <f t="shared" si="24"/>
        <v>11.152086709117928</v>
      </c>
      <c r="I38" s="21">
        <f>SUM(I7:I37)</f>
        <v>144</v>
      </c>
      <c r="J38" s="21">
        <f>SUM(J7:J37)</f>
        <v>1251.9801806628179</v>
      </c>
      <c r="K38" s="22">
        <f t="shared" si="25"/>
        <v>8.6943068101584586</v>
      </c>
      <c r="L38" s="33">
        <f>SUM(L7:L37)</f>
        <v>14398.700655516728</v>
      </c>
      <c r="M38" s="96"/>
      <c r="N38" s="34">
        <f>SUM(N7:N37)</f>
        <v>241</v>
      </c>
      <c r="O38" s="97">
        <f>SUM(O7:O37)</f>
        <v>2524.1562070685486</v>
      </c>
      <c r="P38" s="35">
        <f t="shared" si="2"/>
        <v>10.473677207753314</v>
      </c>
      <c r="Q38" s="36">
        <f>SUM(Q7:Q37)</f>
        <v>0</v>
      </c>
      <c r="R38" s="56">
        <f>SUM(R7:R37)</f>
        <v>0</v>
      </c>
      <c r="S38" s="57" t="e">
        <f t="shared" si="3"/>
        <v>#DIV/0!</v>
      </c>
      <c r="U38" s="20">
        <f>SUM(U7:U37)</f>
        <v>8914.4</v>
      </c>
      <c r="V38" s="21">
        <f>SUM(V7:V37)</f>
        <v>632541.0491441245</v>
      </c>
      <c r="W38" s="58">
        <f t="shared" si="4"/>
        <v>70.957220805003644</v>
      </c>
      <c r="X38" s="20">
        <f>SUM(X7:X37)</f>
        <v>0</v>
      </c>
      <c r="Y38" s="21">
        <f>SUM(Y7:Y37)</f>
        <v>987</v>
      </c>
      <c r="Z38" s="21">
        <f>SUM(Z7:Z37)</f>
        <v>14273.58</v>
      </c>
      <c r="AA38" s="58">
        <f t="shared" si="5"/>
        <v>14.461580547112462</v>
      </c>
      <c r="AB38" s="20">
        <f>SUM(AB7:AB37)</f>
        <v>4601</v>
      </c>
      <c r="AC38" s="21">
        <f>SUM(AC7:AC37)</f>
        <v>26517.68</v>
      </c>
      <c r="AD38" s="58">
        <f t="shared" si="26"/>
        <v>5.7634601173657902</v>
      </c>
      <c r="AE38" s="33">
        <f>SUM(AE7:AE37)</f>
        <v>673332.30914412462</v>
      </c>
      <c r="AF38" s="36">
        <f>SUM(AF7:AF37)</f>
        <v>3920</v>
      </c>
      <c r="AG38" s="56">
        <f>SUM(AG7:AG37)</f>
        <v>89446.182827775832</v>
      </c>
      <c r="AH38" s="57">
        <f t="shared" si="7"/>
        <v>22.817903782595877</v>
      </c>
      <c r="AI38" s="56">
        <f>SUM(AI7:AI37)</f>
        <v>1398.4800000000002</v>
      </c>
      <c r="AJ38" s="35">
        <f t="shared" si="8"/>
        <v>0.3567551020408164</v>
      </c>
      <c r="AL38" s="34">
        <f>SUM(AL7:AL37)</f>
        <v>1073</v>
      </c>
      <c r="AM38" s="56">
        <f>SUM(AM7:AM37)</f>
        <v>61481.765786906239</v>
      </c>
      <c r="AN38" s="35">
        <f t="shared" si="9"/>
        <v>57.298942951450364</v>
      </c>
      <c r="AO38" s="34">
        <f>SUM(AO7:AO37)</f>
        <v>2100</v>
      </c>
      <c r="AP38" s="56">
        <f>SUM(AP7:AP37)</f>
        <v>123044.9268822814</v>
      </c>
      <c r="AQ38" s="79">
        <f t="shared" si="10"/>
        <v>58.592822324895906</v>
      </c>
      <c r="AR38" s="34">
        <f>SUM(AR7:AR37)</f>
        <v>2100</v>
      </c>
      <c r="AS38" s="56">
        <f>SUM(AS7:AS37)</f>
        <v>64926.128958644113</v>
      </c>
      <c r="AT38" s="79">
        <f t="shared" si="11"/>
        <v>30.917204266021006</v>
      </c>
      <c r="AV38" s="20">
        <f>SUM(AV7:AV37)</f>
        <v>2299.8000000000006</v>
      </c>
      <c r="AW38" s="21">
        <f>SUM(AW7:AW37)</f>
        <v>140105.17000000004</v>
      </c>
      <c r="AX38" s="22">
        <f t="shared" si="12"/>
        <v>60.920588746847557</v>
      </c>
      <c r="AY38" s="21">
        <f t="shared" ref="AY38:BA38" si="34">SUM(AY7:AY37)</f>
        <v>3020.44</v>
      </c>
      <c r="AZ38" s="21">
        <f t="shared" si="34"/>
        <v>420</v>
      </c>
      <c r="BA38" s="21">
        <f t="shared" si="34"/>
        <v>4983.3600000000006</v>
      </c>
      <c r="BB38" s="58">
        <f t="shared" si="27"/>
        <v>11.865142857142859</v>
      </c>
      <c r="BC38" s="21">
        <f t="shared" ref="BC38" si="35">SUM(BC7:BC37)</f>
        <v>0</v>
      </c>
      <c r="BD38" s="21">
        <f t="shared" ref="BD38" si="36">SUM(BD7:BD37)</f>
        <v>0</v>
      </c>
      <c r="BE38" s="58" t="e">
        <f t="shared" si="28"/>
        <v>#DIV/0!</v>
      </c>
      <c r="BF38" s="95">
        <f>SUM(BF7:BF37)</f>
        <v>8003.8000000000011</v>
      </c>
      <c r="BG38" s="96"/>
      <c r="BH38" s="34">
        <f>SUM(BH7:BH37)</f>
        <v>226.79999999999998</v>
      </c>
      <c r="BI38" s="97">
        <f>SUM(BI7:BI37)</f>
        <v>3452.9399999999991</v>
      </c>
      <c r="BJ38" s="35">
        <f t="shared" si="14"/>
        <v>15.224603174603171</v>
      </c>
      <c r="BL38" s="20">
        <f>SUM(BL7:BL37)</f>
        <v>5186.0000000000009</v>
      </c>
      <c r="BM38" s="21">
        <f>SUM(BM7:BM37)</f>
        <v>302081.61765779048</v>
      </c>
      <c r="BN38" s="22">
        <f t="shared" si="15"/>
        <v>58.249444207055618</v>
      </c>
      <c r="BO38" s="21">
        <f t="shared" ref="BO38:BQ38" si="37">SUM(BO7:BO37)</f>
        <v>0</v>
      </c>
      <c r="BP38" s="21">
        <f t="shared" si="37"/>
        <v>364</v>
      </c>
      <c r="BQ38" s="21">
        <f t="shared" si="37"/>
        <v>2307.7430905033016</v>
      </c>
      <c r="BR38" s="101">
        <f t="shared" si="29"/>
        <v>6.3399535453387408</v>
      </c>
      <c r="BS38" s="21">
        <f t="shared" ref="BS38:BV38" si="38">SUM(BS7:BS37)</f>
        <v>1517</v>
      </c>
      <c r="BT38" s="21">
        <f t="shared" si="38"/>
        <v>4616.0553929239031</v>
      </c>
      <c r="BU38" s="101">
        <f t="shared" si="30"/>
        <v>3.0428842405562975</v>
      </c>
      <c r="BV38" s="21">
        <f t="shared" si="38"/>
        <v>6923.7984834272065</v>
      </c>
      <c r="BW38" s="96"/>
      <c r="BX38" s="34">
        <f>SUM(BX7:BX37)</f>
        <v>2031.7999999999995</v>
      </c>
      <c r="BY38" s="97">
        <f>SUM(BY7:BY37)</f>
        <v>36330.407680406024</v>
      </c>
      <c r="BZ38" s="35">
        <f t="shared" si="17"/>
        <v>17.88089756885817</v>
      </c>
      <c r="CB38" s="20">
        <f>SUM(CB7:CB37)</f>
        <v>5107.8000000000011</v>
      </c>
      <c r="CC38" s="21">
        <f>SUM(CC7:CC37)</f>
        <v>313851.78999999998</v>
      </c>
      <c r="CD38" s="22">
        <f t="shared" si="18"/>
        <v>61.445591056815047</v>
      </c>
      <c r="CE38" s="116">
        <f>SUM(CE7:CE37)</f>
        <v>0</v>
      </c>
      <c r="CF38" s="116">
        <f t="shared" ref="CF38:CG38" si="39">SUM(CF7:CF37)</f>
        <v>3743</v>
      </c>
      <c r="CG38" s="116">
        <f t="shared" si="39"/>
        <v>52606.44</v>
      </c>
      <c r="CH38" s="58">
        <f t="shared" si="19"/>
        <v>14.054619289340103</v>
      </c>
      <c r="CI38" s="116">
        <f t="shared" ref="CI38" si="40">SUM(CI7:CI37)</f>
        <v>4447</v>
      </c>
      <c r="CJ38" s="116">
        <f t="shared" ref="CJ38:CL38" si="41">SUM(CJ7:CJ37)</f>
        <v>20089.739999999998</v>
      </c>
      <c r="CK38" s="58">
        <f t="shared" si="31"/>
        <v>4.5175938835169775</v>
      </c>
      <c r="CL38" s="117">
        <f t="shared" si="41"/>
        <v>72696.179999999993</v>
      </c>
      <c r="CM38" s="96"/>
      <c r="CN38" s="20">
        <f>SUM(CN7:CN37)</f>
        <v>1292.2</v>
      </c>
      <c r="CO38" s="21">
        <f>SUM(CO7:CO37)</f>
        <v>100011.62187631248</v>
      </c>
      <c r="CP38" s="22">
        <f t="shared" si="21"/>
        <v>77.39639519912744</v>
      </c>
      <c r="CQ38" s="116"/>
      <c r="CR38" s="134"/>
      <c r="CS38" s="134"/>
      <c r="CT38" s="135"/>
      <c r="CU38" s="134"/>
      <c r="CV38" s="134"/>
      <c r="CW38" s="135"/>
      <c r="CX38" s="95"/>
      <c r="CY38" s="96"/>
      <c r="CZ38" s="34">
        <f>SUM(CZ7:CZ37)</f>
        <v>160.19999999999999</v>
      </c>
      <c r="DA38" s="97">
        <f>SUM(DA7:DA37)</f>
        <v>1428.8397668095713</v>
      </c>
      <c r="DB38" s="35">
        <f t="shared" si="23"/>
        <v>8.9190996679748533</v>
      </c>
    </row>
  </sheetData>
  <mergeCells count="28">
    <mergeCell ref="CQ5:CX5"/>
    <mergeCell ref="CZ5:DB5"/>
    <mergeCell ref="BO5:BV5"/>
    <mergeCell ref="BX5:BZ5"/>
    <mergeCell ref="CB5:CD5"/>
    <mergeCell ref="CE5:CL5"/>
    <mergeCell ref="CN5:CP5"/>
    <mergeCell ref="BL4:BZ4"/>
    <mergeCell ref="CB4:CM4"/>
    <mergeCell ref="CN4:DB4"/>
    <mergeCell ref="B5:D5"/>
    <mergeCell ref="E5:L5"/>
    <mergeCell ref="N5:P5"/>
    <mergeCell ref="U5:W5"/>
    <mergeCell ref="X5:AE5"/>
    <mergeCell ref="AF5:AJ5"/>
    <mergeCell ref="AL5:AN5"/>
    <mergeCell ref="AO5:AQ5"/>
    <mergeCell ref="AR5:AT5"/>
    <mergeCell ref="AV5:AX5"/>
    <mergeCell ref="AY5:BF5"/>
    <mergeCell ref="BH5:BJ5"/>
    <mergeCell ref="BL5:BN5"/>
    <mergeCell ref="A2:AU2"/>
    <mergeCell ref="A3:AU3"/>
    <mergeCell ref="B4:P4"/>
    <mergeCell ref="U4:AT4"/>
    <mergeCell ref="AV4:BJ4"/>
  </mergeCells>
  <pageMargins left="0.2" right="0.2" top="0.25" bottom="0.25" header="0.3" footer="0.3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H38"/>
  <sheetViews>
    <sheetView workbookViewId="0">
      <pane xSplit="1" ySplit="6" topLeftCell="AA7" activePane="bottomRight" state="frozen"/>
      <selection pane="topRight"/>
      <selection pane="bottomLeft"/>
      <selection pane="bottomRight" activeCell="AR42" sqref="AR42"/>
    </sheetView>
  </sheetViews>
  <sheetFormatPr defaultColWidth="9" defaultRowHeight="14.4"/>
  <cols>
    <col min="1" max="1" width="8.5546875" style="2" customWidth="1"/>
    <col min="5" max="5" width="9.33203125" customWidth="1"/>
    <col min="7" max="7" width="8.44140625" customWidth="1"/>
    <col min="8" max="8" width="7.33203125" customWidth="1"/>
    <col min="9" max="9" width="5.33203125" customWidth="1"/>
    <col min="10" max="10" width="7" customWidth="1"/>
    <col min="11" max="11" width="7.88671875" customWidth="1"/>
    <col min="12" max="12" width="8.21875" customWidth="1"/>
    <col min="16" max="18" width="9" hidden="1" customWidth="1"/>
    <col min="19" max="19" width="0.88671875" customWidth="1"/>
    <col min="20" max="20" width="7.109375" customWidth="1"/>
    <col min="21" max="21" width="9" customWidth="1"/>
    <col min="22" max="22" width="7.6640625" customWidth="1"/>
    <col min="23" max="23" width="9.109375" customWidth="1"/>
    <col min="24" max="24" width="6.33203125" customWidth="1"/>
    <col min="25" max="25" width="7.6640625" customWidth="1"/>
    <col min="26" max="26" width="6" customWidth="1"/>
    <col min="27" max="27" width="6.109375" customWidth="1"/>
    <col min="28" max="28" width="7.77734375" customWidth="1"/>
    <col min="29" max="29" width="8" customWidth="1"/>
    <col min="30" max="30" width="9" customWidth="1"/>
    <col min="31" max="31" width="5.6640625" customWidth="1"/>
    <col min="32" max="32" width="8" customWidth="1"/>
    <col min="33" max="33" width="7.6640625" customWidth="1"/>
    <col min="34" max="34" width="7" customWidth="1"/>
    <col min="35" max="35" width="6" customWidth="1"/>
    <col min="36" max="36" width="0.88671875" customWidth="1"/>
    <col min="37" max="37" width="6.88671875" customWidth="1"/>
    <col min="38" max="38" width="7.44140625" customWidth="1"/>
    <col min="39" max="39" width="7.77734375" customWidth="1"/>
    <col min="40" max="40" width="5.109375" customWidth="1"/>
    <col min="41" max="41" width="9" customWidth="1"/>
    <col min="42" max="42" width="6" customWidth="1"/>
    <col min="43" max="43" width="5.109375" customWidth="1"/>
    <col min="44" max="44" width="8.77734375" customWidth="1"/>
    <col min="45" max="45" width="6" customWidth="1"/>
    <col min="46" max="46" width="0.88671875" customWidth="1"/>
    <col min="50" max="50" width="9.5546875" customWidth="1"/>
    <col min="52" max="52" width="8.44140625" customWidth="1"/>
    <col min="53" max="53" width="6" customWidth="1"/>
    <col min="54" max="54" width="5.33203125" hidden="1" customWidth="1"/>
    <col min="55" max="55" width="7" hidden="1" customWidth="1"/>
    <col min="56" max="56" width="6" hidden="1" customWidth="1"/>
    <col min="57" max="57" width="0.88671875" customWidth="1"/>
    <col min="61" max="61" width="2" customWidth="1"/>
    <col min="65" max="65" width="5.109375" hidden="1" customWidth="1"/>
    <col min="66" max="66" width="9" hidden="1" customWidth="1"/>
    <col min="67" max="67" width="8.44140625" hidden="1" customWidth="1"/>
    <col min="68" max="68" width="7" hidden="1" customWidth="1"/>
    <col min="69" max="69" width="10.33203125" customWidth="1"/>
    <col min="70" max="70" width="7" customWidth="1"/>
    <col min="71" max="71" width="6.5546875" customWidth="1"/>
    <col min="72" max="72" width="8.21875" customWidth="1"/>
    <col min="73" max="75" width="8.88671875" customWidth="1"/>
    <col min="76" max="76" width="1.44140625" customWidth="1"/>
    <col min="80" max="80" width="5.109375" customWidth="1"/>
    <col min="81" max="81" width="8.88671875" customWidth="1"/>
    <col min="82" max="82" width="8.44140625" customWidth="1"/>
    <col min="83" max="83" width="7.109375" customWidth="1"/>
    <col min="84" max="84" width="6.21875" hidden="1" customWidth="1"/>
    <col min="85" max="85" width="7.44140625" hidden="1" customWidth="1"/>
    <col min="86" max="86" width="7.88671875" hidden="1" customWidth="1"/>
    <col min="87" max="87" width="8.21875" customWidth="1"/>
    <col min="88" max="88" width="0.88671875" customWidth="1"/>
    <col min="92" max="92" width="5.109375" customWidth="1"/>
    <col min="93" max="93" width="6" customWidth="1"/>
    <col min="94" max="94" width="8.44140625" customWidth="1"/>
    <col min="95" max="95" width="7.88671875" customWidth="1"/>
    <col min="96" max="96" width="5.33203125" hidden="1" customWidth="1"/>
    <col min="97" max="97" width="7" hidden="1" customWidth="1"/>
    <col min="98" max="98" width="8" hidden="1" customWidth="1"/>
    <col min="99" max="99" width="8.21875" customWidth="1"/>
    <col min="103" max="103" width="0.88671875" customWidth="1"/>
    <col min="104" max="104" width="7.44140625" customWidth="1"/>
    <col min="105" max="105" width="8" customWidth="1"/>
    <col min="106" max="106" width="7.77734375" customWidth="1"/>
    <col min="107" max="107" width="6.6640625" customWidth="1"/>
    <col min="108" max="108" width="7.33203125" customWidth="1"/>
    <col min="109" max="109" width="7.109375" customWidth="1"/>
    <col min="110" max="110" width="8.109375" customWidth="1"/>
    <col min="111" max="112" width="7.44140625" customWidth="1"/>
  </cols>
  <sheetData>
    <row r="1" spans="1:112" ht="18" hidden="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</row>
    <row r="2" spans="1:112" ht="18">
      <c r="A2" s="993" t="s">
        <v>82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</row>
    <row r="3" spans="1:112" ht="18.600000000000001" thickBot="1">
      <c r="A3" s="993" t="s">
        <v>118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</row>
    <row r="4" spans="1:112" ht="22.2" thickTop="1" thickBot="1">
      <c r="A4" s="3"/>
      <c r="B4" s="1037" t="s">
        <v>94</v>
      </c>
      <c r="C4" s="1038"/>
      <c r="D4" s="1038"/>
      <c r="E4" s="1038"/>
      <c r="F4" s="1038"/>
      <c r="G4" s="1038"/>
      <c r="H4" s="1038"/>
      <c r="I4" s="1038"/>
      <c r="J4" s="1038"/>
      <c r="K4" s="1038"/>
      <c r="L4" s="1038"/>
      <c r="M4" s="1038"/>
      <c r="N4" s="1038"/>
      <c r="O4" s="1039"/>
      <c r="P4" s="3"/>
      <c r="Q4" s="3"/>
      <c r="R4" s="3"/>
      <c r="S4" s="3"/>
      <c r="T4" s="1040" t="s">
        <v>95</v>
      </c>
      <c r="U4" s="1041"/>
      <c r="V4" s="1041"/>
      <c r="W4" s="1041"/>
      <c r="X4" s="1041"/>
      <c r="Y4" s="1041"/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2"/>
      <c r="AT4" s="3"/>
      <c r="AU4" s="1043" t="s">
        <v>96</v>
      </c>
      <c r="AV4" s="1044"/>
      <c r="AW4" s="1044"/>
      <c r="AX4" s="1044"/>
      <c r="AY4" s="1044"/>
      <c r="AZ4" s="1044"/>
      <c r="BA4" s="1044"/>
      <c r="BB4" s="1044"/>
      <c r="BC4" s="1044"/>
      <c r="BD4" s="1044"/>
      <c r="BE4" s="1044"/>
      <c r="BF4" s="1044"/>
      <c r="BG4" s="1044"/>
      <c r="BH4" s="1045"/>
      <c r="BJ4" s="1046" t="s">
        <v>97</v>
      </c>
      <c r="BK4" s="1047"/>
      <c r="BL4" s="1047"/>
      <c r="BM4" s="1048"/>
      <c r="BN4" s="1048"/>
      <c r="BO4" s="1048"/>
      <c r="BP4" s="1048"/>
      <c r="BQ4" s="1048"/>
      <c r="BR4" s="1048"/>
      <c r="BS4" s="1048"/>
      <c r="BT4" s="1048"/>
      <c r="BU4" s="1048"/>
      <c r="BV4" s="1048"/>
      <c r="BW4" s="1049"/>
      <c r="BY4" s="1050" t="s">
        <v>98</v>
      </c>
      <c r="BZ4" s="1051"/>
      <c r="CA4" s="1051"/>
      <c r="CB4" s="1051"/>
      <c r="CC4" s="1051"/>
      <c r="CD4" s="1051"/>
      <c r="CE4" s="1051"/>
      <c r="CF4" s="1051"/>
      <c r="CG4" s="1051"/>
      <c r="CH4" s="1051"/>
      <c r="CI4" s="1051"/>
      <c r="CJ4" s="1051"/>
      <c r="CK4" s="1052" t="s">
        <v>99</v>
      </c>
      <c r="CL4" s="1053"/>
      <c r="CM4" s="1053"/>
      <c r="CN4" s="1053"/>
      <c r="CO4" s="1053"/>
      <c r="CP4" s="1053"/>
      <c r="CQ4" s="1053"/>
      <c r="CR4" s="1053"/>
      <c r="CS4" s="1053"/>
      <c r="CT4" s="1053"/>
      <c r="CU4" s="1053"/>
      <c r="CV4" s="1053"/>
      <c r="CW4" s="1053"/>
      <c r="CX4" s="1054"/>
      <c r="CZ4" s="1096" t="s">
        <v>9</v>
      </c>
      <c r="DA4" s="1097"/>
      <c r="DB4" s="1097"/>
      <c r="DC4" s="1097"/>
      <c r="DD4" s="1097"/>
      <c r="DE4" s="1097"/>
      <c r="DF4" s="1097"/>
      <c r="DG4" s="1097"/>
      <c r="DH4" s="1098"/>
    </row>
    <row r="5" spans="1:112" s="1" customFormat="1" ht="16.8" thickTop="1" thickBot="1">
      <c r="A5" s="4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9"/>
      <c r="M5" s="1055" t="s">
        <v>102</v>
      </c>
      <c r="N5" s="1056"/>
      <c r="O5" s="1060"/>
      <c r="P5" s="23"/>
      <c r="Q5" s="23"/>
      <c r="R5" s="23"/>
      <c r="T5" s="1061" t="s">
        <v>100</v>
      </c>
      <c r="U5" s="1062"/>
      <c r="V5" s="1063"/>
      <c r="W5" s="1064" t="s">
        <v>101</v>
      </c>
      <c r="X5" s="1065"/>
      <c r="Y5" s="1065"/>
      <c r="Z5" s="1065"/>
      <c r="AA5" s="1065"/>
      <c r="AB5" s="1065"/>
      <c r="AC5" s="1065"/>
      <c r="AD5" s="1066"/>
      <c r="AE5" s="1065" t="s">
        <v>102</v>
      </c>
      <c r="AF5" s="1065"/>
      <c r="AG5" s="1062"/>
      <c r="AH5" s="1062"/>
      <c r="AI5" s="1063"/>
      <c r="AJ5" s="64"/>
      <c r="AK5" s="1067" t="s">
        <v>103</v>
      </c>
      <c r="AL5" s="1068"/>
      <c r="AM5" s="1069"/>
      <c r="AN5" s="1067" t="s">
        <v>84</v>
      </c>
      <c r="AO5" s="1068"/>
      <c r="AP5" s="1069"/>
      <c r="AQ5" s="1067" t="s">
        <v>77</v>
      </c>
      <c r="AR5" s="1068"/>
      <c r="AS5" s="1069"/>
      <c r="AU5" s="1070" t="s">
        <v>100</v>
      </c>
      <c r="AV5" s="1071"/>
      <c r="AW5" s="1072"/>
      <c r="AX5" s="1073" t="s">
        <v>101</v>
      </c>
      <c r="AY5" s="1072"/>
      <c r="AZ5" s="1072"/>
      <c r="BA5" s="1072"/>
      <c r="BB5" s="1072"/>
      <c r="BC5" s="1072"/>
      <c r="BD5" s="1072"/>
      <c r="BE5" s="87"/>
      <c r="BF5" s="1070" t="s">
        <v>102</v>
      </c>
      <c r="BG5" s="1071"/>
      <c r="BH5" s="1075"/>
      <c r="BJ5" s="1076" t="s">
        <v>100</v>
      </c>
      <c r="BK5" s="1077"/>
      <c r="BL5" s="1078"/>
      <c r="BM5" s="1085" t="s">
        <v>101</v>
      </c>
      <c r="BN5" s="1086"/>
      <c r="BO5" s="1086"/>
      <c r="BP5" s="1086"/>
      <c r="BQ5" s="1086"/>
      <c r="BR5" s="1086"/>
      <c r="BS5" s="1086"/>
      <c r="BT5" s="1087"/>
      <c r="BU5" s="1088" t="s">
        <v>102</v>
      </c>
      <c r="BV5" s="1089"/>
      <c r="BW5" s="1090"/>
      <c r="BY5" s="1091" t="s">
        <v>100</v>
      </c>
      <c r="BZ5" s="1092"/>
      <c r="CA5" s="1093"/>
      <c r="CB5" s="1094" t="s">
        <v>101</v>
      </c>
      <c r="CC5" s="1093"/>
      <c r="CD5" s="1093"/>
      <c r="CE5" s="1093"/>
      <c r="CF5" s="1093"/>
      <c r="CG5" s="1093"/>
      <c r="CH5" s="1093"/>
      <c r="CI5" s="1095"/>
      <c r="CJ5" s="118"/>
      <c r="CK5" s="1082" t="s">
        <v>100</v>
      </c>
      <c r="CL5" s="1083"/>
      <c r="CM5" s="1080"/>
      <c r="CN5" s="1079" t="s">
        <v>101</v>
      </c>
      <c r="CO5" s="1080"/>
      <c r="CP5" s="1080"/>
      <c r="CQ5" s="1080"/>
      <c r="CR5" s="1080"/>
      <c r="CS5" s="1080"/>
      <c r="CT5" s="1080"/>
      <c r="CU5" s="1081"/>
      <c r="CV5" s="1082" t="s">
        <v>102</v>
      </c>
      <c r="CW5" s="1083"/>
      <c r="CX5" s="1084"/>
      <c r="CY5" s="118"/>
      <c r="CZ5" s="1099"/>
      <c r="DA5" s="1100"/>
      <c r="DB5" s="1100"/>
      <c r="DC5" s="1100"/>
      <c r="DD5" s="1100"/>
      <c r="DE5" s="1100"/>
      <c r="DF5" s="1100"/>
      <c r="DG5" s="1100"/>
      <c r="DH5" s="1101"/>
    </row>
    <row r="6" spans="1:112" ht="49.2" thickTop="1" thickBot="1">
      <c r="A6" s="5"/>
      <c r="B6" s="6" t="s">
        <v>54</v>
      </c>
      <c r="C6" s="7" t="s">
        <v>22</v>
      </c>
      <c r="D6" s="8" t="s">
        <v>73</v>
      </c>
      <c r="E6" s="9" t="s">
        <v>104</v>
      </c>
      <c r="F6" s="10" t="s">
        <v>105</v>
      </c>
      <c r="G6" s="10" t="s">
        <v>106</v>
      </c>
      <c r="H6" s="11" t="s">
        <v>107</v>
      </c>
      <c r="I6" s="10" t="s">
        <v>108</v>
      </c>
      <c r="J6" s="10" t="s">
        <v>109</v>
      </c>
      <c r="K6" s="24" t="s">
        <v>110</v>
      </c>
      <c r="L6" s="25" t="s">
        <v>111</v>
      </c>
      <c r="M6" s="26" t="s">
        <v>57</v>
      </c>
      <c r="N6" s="27" t="s">
        <v>22</v>
      </c>
      <c r="O6" s="28" t="s">
        <v>58</v>
      </c>
      <c r="P6" s="29" t="s">
        <v>59</v>
      </c>
      <c r="Q6" s="37" t="s">
        <v>22</v>
      </c>
      <c r="R6" s="38" t="s">
        <v>60</v>
      </c>
      <c r="T6" s="39" t="s">
        <v>54</v>
      </c>
      <c r="U6" s="40" t="s">
        <v>22</v>
      </c>
      <c r="V6" s="41" t="s">
        <v>112</v>
      </c>
      <c r="W6" s="42" t="s">
        <v>104</v>
      </c>
      <c r="X6" s="43" t="s">
        <v>113</v>
      </c>
      <c r="Y6" s="43" t="s">
        <v>114</v>
      </c>
      <c r="Z6" s="24" t="s">
        <v>107</v>
      </c>
      <c r="AA6" s="43" t="s">
        <v>108</v>
      </c>
      <c r="AB6" s="43" t="s">
        <v>109</v>
      </c>
      <c r="AC6" s="24" t="s">
        <v>110</v>
      </c>
      <c r="AD6" s="59" t="s">
        <v>111</v>
      </c>
      <c r="AE6" s="60" t="s">
        <v>57</v>
      </c>
      <c r="AF6" s="61" t="s">
        <v>22</v>
      </c>
      <c r="AG6" s="65" t="s">
        <v>58</v>
      </c>
      <c r="AH6" s="66" t="s">
        <v>48</v>
      </c>
      <c r="AI6" s="67" t="s">
        <v>47</v>
      </c>
      <c r="AJ6" s="68"/>
      <c r="AK6" s="69" t="s">
        <v>54</v>
      </c>
      <c r="AL6" s="70" t="s">
        <v>22</v>
      </c>
      <c r="AM6" s="67" t="s">
        <v>90</v>
      </c>
      <c r="AN6" s="69" t="s">
        <v>54</v>
      </c>
      <c r="AO6" s="70" t="s">
        <v>22</v>
      </c>
      <c r="AP6" s="67" t="s">
        <v>23</v>
      </c>
      <c r="AQ6" s="69" t="s">
        <v>54</v>
      </c>
      <c r="AR6" s="70" t="s">
        <v>22</v>
      </c>
      <c r="AS6" s="67" t="s">
        <v>23</v>
      </c>
      <c r="AU6" s="75" t="s">
        <v>54</v>
      </c>
      <c r="AV6" s="76" t="s">
        <v>22</v>
      </c>
      <c r="AW6" s="80" t="s">
        <v>73</v>
      </c>
      <c r="AX6" s="81" t="s">
        <v>104</v>
      </c>
      <c r="AY6" s="82" t="s">
        <v>105</v>
      </c>
      <c r="AZ6" s="82" t="s">
        <v>106</v>
      </c>
      <c r="BA6" s="24" t="s">
        <v>107</v>
      </c>
      <c r="BB6" s="82" t="s">
        <v>108</v>
      </c>
      <c r="BC6" s="82" t="s">
        <v>109</v>
      </c>
      <c r="BD6" s="24" t="s">
        <v>110</v>
      </c>
      <c r="BE6" s="88"/>
      <c r="BF6" s="89" t="s">
        <v>57</v>
      </c>
      <c r="BG6" s="90" t="s">
        <v>22</v>
      </c>
      <c r="BH6" s="67" t="s">
        <v>58</v>
      </c>
      <c r="BJ6" s="91" t="s">
        <v>54</v>
      </c>
      <c r="BK6" s="92" t="s">
        <v>22</v>
      </c>
      <c r="BL6" s="80" t="s">
        <v>73</v>
      </c>
      <c r="BM6" s="98" t="s">
        <v>104</v>
      </c>
      <c r="BN6" s="99" t="s">
        <v>105</v>
      </c>
      <c r="BO6" s="99" t="s">
        <v>115</v>
      </c>
      <c r="BP6" s="24" t="s">
        <v>107</v>
      </c>
      <c r="BQ6" s="99" t="s">
        <v>108</v>
      </c>
      <c r="BR6" s="99" t="s">
        <v>109</v>
      </c>
      <c r="BS6" s="24" t="s">
        <v>110</v>
      </c>
      <c r="BT6" s="59" t="s">
        <v>111</v>
      </c>
      <c r="BU6" s="103" t="s">
        <v>57</v>
      </c>
      <c r="BV6" s="104" t="s">
        <v>22</v>
      </c>
      <c r="BW6" s="105" t="s">
        <v>58</v>
      </c>
      <c r="BY6" s="106" t="s">
        <v>54</v>
      </c>
      <c r="BZ6" s="107" t="s">
        <v>22</v>
      </c>
      <c r="CA6" s="80" t="s">
        <v>73</v>
      </c>
      <c r="CB6" s="111" t="s">
        <v>104</v>
      </c>
      <c r="CC6" s="112" t="s">
        <v>105</v>
      </c>
      <c r="CD6" s="112" t="s">
        <v>106</v>
      </c>
      <c r="CE6" s="24" t="s">
        <v>107</v>
      </c>
      <c r="CF6" s="112" t="s">
        <v>108</v>
      </c>
      <c r="CG6" s="112" t="s">
        <v>109</v>
      </c>
      <c r="CH6" s="24" t="s">
        <v>110</v>
      </c>
      <c r="CI6" s="59" t="s">
        <v>111</v>
      </c>
      <c r="CJ6" s="119"/>
      <c r="CK6" s="120" t="s">
        <v>54</v>
      </c>
      <c r="CL6" s="121" t="s">
        <v>22</v>
      </c>
      <c r="CM6" s="8" t="s">
        <v>73</v>
      </c>
      <c r="CN6" s="122" t="s">
        <v>104</v>
      </c>
      <c r="CO6" s="123" t="s">
        <v>116</v>
      </c>
      <c r="CP6" s="123" t="s">
        <v>114</v>
      </c>
      <c r="CQ6" s="123" t="s">
        <v>117</v>
      </c>
      <c r="CR6" s="123" t="s">
        <v>108</v>
      </c>
      <c r="CS6" s="123" t="s">
        <v>109</v>
      </c>
      <c r="CT6" s="123" t="s">
        <v>110</v>
      </c>
      <c r="CU6" s="130" t="s">
        <v>111</v>
      </c>
      <c r="CV6" s="131" t="s">
        <v>57</v>
      </c>
      <c r="CW6" s="132" t="s">
        <v>22</v>
      </c>
      <c r="CX6" s="28" t="s">
        <v>58</v>
      </c>
      <c r="CY6" s="119"/>
      <c r="CZ6" s="136" t="s">
        <v>119</v>
      </c>
      <c r="DA6" s="137" t="s">
        <v>120</v>
      </c>
      <c r="DB6" s="138" t="s">
        <v>121</v>
      </c>
      <c r="DC6" s="137" t="s">
        <v>122</v>
      </c>
      <c r="DD6" s="137" t="s">
        <v>120</v>
      </c>
      <c r="DE6" s="138" t="s">
        <v>121</v>
      </c>
      <c r="DF6" s="137" t="s">
        <v>123</v>
      </c>
      <c r="DG6" s="137" t="s">
        <v>120</v>
      </c>
      <c r="DH6" s="138" t="s">
        <v>121</v>
      </c>
    </row>
    <row r="7" spans="1:112" ht="16.5" customHeight="1">
      <c r="A7" s="12">
        <v>1</v>
      </c>
      <c r="B7" s="13">
        <v>96.600000000000009</v>
      </c>
      <c r="C7" s="14">
        <v>3690.705938658708</v>
      </c>
      <c r="D7" s="15">
        <f>+C7/B7</f>
        <v>38.206065617584969</v>
      </c>
      <c r="E7" s="16"/>
      <c r="F7" s="17">
        <v>15</v>
      </c>
      <c r="G7" s="17">
        <v>130.76855942866351</v>
      </c>
      <c r="H7" s="18">
        <f>+G7/F7</f>
        <v>8.7179039619109009</v>
      </c>
      <c r="I7" s="17">
        <v>3</v>
      </c>
      <c r="J7" s="17">
        <v>35.912760416666671</v>
      </c>
      <c r="K7" s="30">
        <f>+J7/I7</f>
        <v>11.970920138888891</v>
      </c>
      <c r="L7" s="31">
        <f>+J7+G7+E7</f>
        <v>166.68131984533017</v>
      </c>
      <c r="M7" s="13">
        <v>3.0000000000000004</v>
      </c>
      <c r="N7" s="14">
        <v>35.912760416666671</v>
      </c>
      <c r="O7" s="31">
        <f>+N7/M7</f>
        <v>11.970920138888889</v>
      </c>
      <c r="P7" s="32"/>
      <c r="Q7" s="44"/>
      <c r="R7" s="45" t="e">
        <f>+Q7/P7</f>
        <v>#DIV/0!</v>
      </c>
      <c r="T7" s="46">
        <v>208.20000000000002</v>
      </c>
      <c r="U7" s="47">
        <v>11247.806275404184</v>
      </c>
      <c r="V7" s="48">
        <f>+U7/T7</f>
        <v>54.024045511067165</v>
      </c>
      <c r="W7" s="49"/>
      <c r="X7" s="50">
        <v>0</v>
      </c>
      <c r="Y7" s="50">
        <v>0</v>
      </c>
      <c r="Z7" s="30" t="e">
        <f>+Y7/X7</f>
        <v>#DIV/0!</v>
      </c>
      <c r="AA7" s="49">
        <v>19</v>
      </c>
      <c r="AB7" s="49">
        <v>132.30000000000001</v>
      </c>
      <c r="AC7" s="30">
        <f>+AB7/AA7</f>
        <v>6.9631578947368427</v>
      </c>
      <c r="AD7" s="48">
        <f>+AB7+Y7+U7</f>
        <v>11380.106275404183</v>
      </c>
      <c r="AE7" s="62">
        <v>130</v>
      </c>
      <c r="AF7" s="47">
        <v>3038.0513705220301</v>
      </c>
      <c r="AG7" s="30">
        <f>+AF7/AE7</f>
        <v>23.369625927092539</v>
      </c>
      <c r="AH7" s="47"/>
      <c r="AI7" s="48">
        <f>+AH7/AE7</f>
        <v>0</v>
      </c>
      <c r="AJ7" s="68"/>
      <c r="AK7" s="46">
        <v>47</v>
      </c>
      <c r="AL7" s="47">
        <v>3034.4339033624915</v>
      </c>
      <c r="AM7" s="48">
        <f>+AL7/AK7</f>
        <v>64.562423475797686</v>
      </c>
      <c r="AN7" s="46">
        <v>75</v>
      </c>
      <c r="AO7" s="47">
        <v>5144.874386484671</v>
      </c>
      <c r="AP7" s="48">
        <f>+AO7/AN7</f>
        <v>68.598325153128954</v>
      </c>
      <c r="AQ7" s="46">
        <v>25</v>
      </c>
      <c r="AR7" s="71">
        <v>1725.8657009375729</v>
      </c>
      <c r="AS7" s="48">
        <f>+AR7/AQ7</f>
        <v>69.034628037502912</v>
      </c>
      <c r="AU7" s="77">
        <v>69.2</v>
      </c>
      <c r="AV7" s="78">
        <v>4522.7299999999996</v>
      </c>
      <c r="AW7" s="83">
        <f>+AV7/AU7</f>
        <v>65.357369942196527</v>
      </c>
      <c r="AX7" s="84"/>
      <c r="AY7" s="85">
        <v>15</v>
      </c>
      <c r="AZ7" s="85">
        <v>104.74</v>
      </c>
      <c r="BA7" s="30">
        <f>+AZ7/AY7</f>
        <v>6.9826666666666659</v>
      </c>
      <c r="BB7" s="86">
        <v>0</v>
      </c>
      <c r="BC7" s="86"/>
      <c r="BD7" s="30" t="e">
        <f>+BC7/BB7</f>
        <v>#DIV/0!</v>
      </c>
      <c r="BE7" s="88"/>
      <c r="BF7" s="77">
        <v>6</v>
      </c>
      <c r="BG7" s="78">
        <v>91.94</v>
      </c>
      <c r="BH7" s="48">
        <f>+BG7/BF7</f>
        <v>15.323333333333332</v>
      </c>
      <c r="BJ7" s="93">
        <v>134.20000000000002</v>
      </c>
      <c r="BK7" s="94">
        <v>10813.279740268359</v>
      </c>
      <c r="BL7" s="83">
        <f>+BK7/BJ7</f>
        <v>80.575854994548123</v>
      </c>
      <c r="BM7" s="100">
        <v>0</v>
      </c>
      <c r="BN7" s="101"/>
      <c r="BO7" s="101"/>
      <c r="BP7" s="30" t="e">
        <f>+BO7/BN7</f>
        <v>#DIV/0!</v>
      </c>
      <c r="BQ7" s="101">
        <v>40</v>
      </c>
      <c r="BR7" s="101">
        <v>284.66038722903579</v>
      </c>
      <c r="BS7" s="30">
        <f>+BR7/BQ7</f>
        <v>7.116509680725895</v>
      </c>
      <c r="BT7" s="48">
        <f>+BR7+BO7+BM7</f>
        <v>284.66038722903579</v>
      </c>
      <c r="BU7" s="93">
        <v>45.6</v>
      </c>
      <c r="BV7" s="94">
        <v>1659.2220018384021</v>
      </c>
      <c r="BW7" s="108">
        <f>+BV7/BU7</f>
        <v>36.386447408736885</v>
      </c>
      <c r="BY7" s="109">
        <v>142.4</v>
      </c>
      <c r="BZ7" s="110">
        <v>12265.81</v>
      </c>
      <c r="CA7" s="83">
        <f>+BZ7/BY7</f>
        <v>86.136306179775275</v>
      </c>
      <c r="CB7" s="113">
        <v>0</v>
      </c>
      <c r="CC7" s="114"/>
      <c r="CD7" s="114"/>
      <c r="CE7" s="30" t="e">
        <f>+CD7/CC7</f>
        <v>#DIV/0!</v>
      </c>
      <c r="CF7" s="115"/>
      <c r="CG7" s="114"/>
      <c r="CH7" s="30" t="e">
        <f>+CG7/CF7</f>
        <v>#DIV/0!</v>
      </c>
      <c r="CI7" s="48">
        <f>+CG7+CD7+CB7</f>
        <v>0</v>
      </c>
      <c r="CJ7" s="119"/>
      <c r="CK7" s="124">
        <v>51</v>
      </c>
      <c r="CL7" s="125">
        <v>3377.8706858991336</v>
      </c>
      <c r="CM7" s="15">
        <f>+CL7/CK7</f>
        <v>66.23275854704184</v>
      </c>
      <c r="CN7" s="126">
        <v>0</v>
      </c>
      <c r="CO7" s="127">
        <v>21</v>
      </c>
      <c r="CP7" s="127">
        <v>262.5</v>
      </c>
      <c r="CQ7" s="127">
        <f>+CP7/CO7</f>
        <v>12.5</v>
      </c>
      <c r="CR7" s="127"/>
      <c r="CS7" s="127"/>
      <c r="CT7" s="127" t="e">
        <f>+CS7/CR7</f>
        <v>#DIV/0!</v>
      </c>
      <c r="CU7" s="133">
        <f>+CS7+CP7+CN7</f>
        <v>262.5</v>
      </c>
      <c r="CV7" s="124">
        <v>4.5999999999999996</v>
      </c>
      <c r="CW7" s="125">
        <v>40.920758974440858</v>
      </c>
      <c r="CX7" s="31">
        <f>+CW7/CV7</f>
        <v>8.8958171683567091</v>
      </c>
      <c r="CY7" s="119"/>
      <c r="CZ7" s="139">
        <v>18</v>
      </c>
      <c r="DA7" s="140">
        <v>358.61836685965244</v>
      </c>
      <c r="DB7" s="141">
        <f>+DA7/CZ7</f>
        <v>19.923242603314023</v>
      </c>
      <c r="DC7" s="142">
        <v>19</v>
      </c>
      <c r="DD7" s="143">
        <v>354.55313728413455</v>
      </c>
      <c r="DE7" s="141">
        <f>+DD7/DC7</f>
        <v>18.660691436007081</v>
      </c>
      <c r="DF7" s="142">
        <v>24</v>
      </c>
      <c r="DG7" s="140">
        <v>343.64632739026172</v>
      </c>
      <c r="DH7" s="148">
        <f>+DG7/DF7</f>
        <v>14.318596974594238</v>
      </c>
    </row>
    <row r="8" spans="1:112" ht="13.95" customHeight="1">
      <c r="A8" s="12">
        <v>2</v>
      </c>
      <c r="B8" s="13">
        <v>117.20000000000002</v>
      </c>
      <c r="C8" s="14">
        <v>7283.2737566444921</v>
      </c>
      <c r="D8" s="15">
        <f t="shared" ref="D8:D38" si="0">+C8/B8</f>
        <v>62.143974032802824</v>
      </c>
      <c r="E8" s="16"/>
      <c r="F8" s="17">
        <v>15</v>
      </c>
      <c r="G8" s="17">
        <v>135.37352185833987</v>
      </c>
      <c r="H8" s="18">
        <f>+G8/F8</f>
        <v>9.0249014572226578</v>
      </c>
      <c r="I8" s="17">
        <v>6</v>
      </c>
      <c r="J8" s="17">
        <v>53.912760416666671</v>
      </c>
      <c r="K8" s="30">
        <f>+J8/I8</f>
        <v>8.9854600694444446</v>
      </c>
      <c r="L8" s="31">
        <f t="shared" ref="L8:L37" si="1">+J8+G8+E8</f>
        <v>189.28628227500656</v>
      </c>
      <c r="M8" s="13">
        <v>11</v>
      </c>
      <c r="N8" s="14">
        <v>119.87217123116059</v>
      </c>
      <c r="O8" s="31">
        <f t="shared" ref="O8:O38" si="2">+N8/M8</f>
        <v>10.89747011192369</v>
      </c>
      <c r="P8" s="32"/>
      <c r="Q8" s="44"/>
      <c r="R8" s="45" t="e">
        <f t="shared" ref="R8:R38" si="3">+Q8/P8</f>
        <v>#DIV/0!</v>
      </c>
      <c r="T8" s="46">
        <v>329.2</v>
      </c>
      <c r="U8" s="51">
        <v>24711.341078243979</v>
      </c>
      <c r="V8" s="48">
        <f t="shared" ref="V8:V38" si="4">+U8/T8</f>
        <v>75.064827090656081</v>
      </c>
      <c r="W8" s="49"/>
      <c r="X8" s="50">
        <v>0</v>
      </c>
      <c r="Y8" s="50">
        <v>0</v>
      </c>
      <c r="Z8" s="30" t="e">
        <f t="shared" ref="Z8:Z38" si="5">+Y8/X8</f>
        <v>#DIV/0!</v>
      </c>
      <c r="AA8" s="49">
        <v>100</v>
      </c>
      <c r="AB8" s="49">
        <v>663.4</v>
      </c>
      <c r="AC8" s="30">
        <f>+AB8/AA8</f>
        <v>6.6339999999999995</v>
      </c>
      <c r="AD8" s="48">
        <f t="shared" ref="AD8:AD37" si="6">+AB8+Y8+U8</f>
        <v>25374.74107824398</v>
      </c>
      <c r="AE8" s="62">
        <v>130</v>
      </c>
      <c r="AF8" s="47">
        <v>3390.3953495267301</v>
      </c>
      <c r="AG8" s="30">
        <f t="shared" ref="AG8:AG38" si="7">+AF8/AE8</f>
        <v>26.079964227128695</v>
      </c>
      <c r="AH8" s="47"/>
      <c r="AI8" s="48">
        <f t="shared" ref="AI8:AI38" si="8">+AH8/AE8</f>
        <v>0</v>
      </c>
      <c r="AJ8" s="68"/>
      <c r="AK8" s="46">
        <v>46</v>
      </c>
      <c r="AL8" s="47">
        <v>1870.8036557775943</v>
      </c>
      <c r="AM8" s="48">
        <f t="shared" ref="AM8:AM38" si="9">+AL8/AK8</f>
        <v>40.669644690817265</v>
      </c>
      <c r="AN8" s="46">
        <v>75</v>
      </c>
      <c r="AO8" s="47">
        <v>3470.7174791546586</v>
      </c>
      <c r="AP8" s="48">
        <f t="shared" ref="AP8:AP38" si="10">+AO8/AN8</f>
        <v>46.276233055395444</v>
      </c>
      <c r="AQ8" s="46">
        <v>25</v>
      </c>
      <c r="AR8" s="71">
        <v>1346.7546042175691</v>
      </c>
      <c r="AS8" s="48">
        <f t="shared" ref="AS8:AS38" si="11">+AR8/AQ8</f>
        <v>53.870184168702764</v>
      </c>
      <c r="AU8" s="77">
        <v>71</v>
      </c>
      <c r="AV8" s="78">
        <v>6055.12</v>
      </c>
      <c r="AW8" s="83">
        <f t="shared" ref="AW8:AW38" si="12">+AV8/AU8</f>
        <v>85.283380281690143</v>
      </c>
      <c r="AX8" s="84"/>
      <c r="AY8" s="85">
        <v>15</v>
      </c>
      <c r="AZ8" s="85">
        <v>106.75</v>
      </c>
      <c r="BA8" s="30">
        <f>+AZ8/AY8</f>
        <v>7.1166666666666663</v>
      </c>
      <c r="BB8" s="86">
        <v>0</v>
      </c>
      <c r="BC8" s="86"/>
      <c r="BD8" s="30" t="e">
        <f>+BC8/BB8</f>
        <v>#DIV/0!</v>
      </c>
      <c r="BE8" s="88"/>
      <c r="BF8" s="77">
        <v>7.4</v>
      </c>
      <c r="BG8" s="78">
        <v>112.3</v>
      </c>
      <c r="BH8" s="48">
        <f t="shared" ref="BH8:BH38" si="13">+BG8/BF8</f>
        <v>15.175675675675675</v>
      </c>
      <c r="BJ8" s="93">
        <v>187.60000000000002</v>
      </c>
      <c r="BK8" s="94">
        <v>13235.015869498939</v>
      </c>
      <c r="BL8" s="83">
        <f t="shared" ref="BL8:BL38" si="14">+BK8/BJ8</f>
        <v>70.549125103938891</v>
      </c>
      <c r="BM8" s="100">
        <v>0</v>
      </c>
      <c r="BN8" s="101"/>
      <c r="BO8" s="101"/>
      <c r="BP8" s="30" t="e">
        <f>+BO8/BN8</f>
        <v>#DIV/0!</v>
      </c>
      <c r="BQ8" s="101">
        <v>40</v>
      </c>
      <c r="BR8" s="101">
        <v>281.43707871080403</v>
      </c>
      <c r="BS8" s="30">
        <f>+BR8/BQ8</f>
        <v>7.0359269677701004</v>
      </c>
      <c r="BT8" s="48">
        <f t="shared" ref="BT8:BT37" si="15">+BR8+BO8+BM8</f>
        <v>281.43707871080403</v>
      </c>
      <c r="BU8" s="93">
        <v>61.6</v>
      </c>
      <c r="BV8" s="94">
        <v>1245.4976279449543</v>
      </c>
      <c r="BW8" s="108">
        <f t="shared" ref="BW8:BW38" si="16">+BV8/BU8</f>
        <v>20.219117336768736</v>
      </c>
      <c r="BY8" s="109">
        <v>164.4</v>
      </c>
      <c r="BZ8" s="110">
        <v>12409.59</v>
      </c>
      <c r="CA8" s="83">
        <f t="shared" ref="CA8:CA38" si="17">+BZ8/BY8</f>
        <v>75.48412408759124</v>
      </c>
      <c r="CB8" s="113">
        <v>0</v>
      </c>
      <c r="CC8" s="114"/>
      <c r="CD8" s="114"/>
      <c r="CE8" s="30" t="e">
        <f t="shared" ref="CE8:CE38" si="18">+CD8/CC8</f>
        <v>#DIV/0!</v>
      </c>
      <c r="CF8" s="115"/>
      <c r="CG8" s="114"/>
      <c r="CH8" s="30" t="e">
        <f>+CG8/CF8</f>
        <v>#DIV/0!</v>
      </c>
      <c r="CI8" s="48">
        <f t="shared" ref="CI8:CI37" si="19">+CG8+CD8+CB8</f>
        <v>0</v>
      </c>
      <c r="CJ8" s="119"/>
      <c r="CK8" s="124">
        <v>53.6</v>
      </c>
      <c r="CL8" s="125">
        <v>3253.621607028912</v>
      </c>
      <c r="CM8" s="15">
        <f t="shared" ref="CM8:CM38" si="20">+CL8/CK8</f>
        <v>60.701895653524474</v>
      </c>
      <c r="CN8" s="126">
        <v>0</v>
      </c>
      <c r="CO8" s="127">
        <v>20</v>
      </c>
      <c r="CP8" s="127">
        <v>245.00000000000003</v>
      </c>
      <c r="CQ8" s="127">
        <f>+CP8/CO8</f>
        <v>12.250000000000002</v>
      </c>
      <c r="CR8" s="127"/>
      <c r="CS8" s="127"/>
      <c r="CT8" s="127" t="e">
        <f>+CS8/CR8</f>
        <v>#DIV/0!</v>
      </c>
      <c r="CU8" s="133">
        <f t="shared" ref="CU8:CU37" si="21">+CS8+CP8+CN8</f>
        <v>245.00000000000003</v>
      </c>
      <c r="CV8" s="124">
        <v>6.2</v>
      </c>
      <c r="CW8" s="125">
        <v>64.570700700818051</v>
      </c>
      <c r="CX8" s="31">
        <f t="shared" ref="CX8:CX38" si="22">+CW8/CV8</f>
        <v>10.414629145293233</v>
      </c>
      <c r="CY8" s="119"/>
      <c r="CZ8" s="139">
        <v>18</v>
      </c>
      <c r="DA8" s="140">
        <v>384.5965221995454</v>
      </c>
      <c r="DB8" s="141">
        <f t="shared" ref="DB8:DB38" si="23">+DA8/CZ8</f>
        <v>21.366473455530301</v>
      </c>
      <c r="DC8" s="142">
        <v>21</v>
      </c>
      <c r="DD8" s="143">
        <v>406.55732140457849</v>
      </c>
      <c r="DE8" s="141">
        <f t="shared" ref="DE8:DE38" si="24">+DD8/DC8</f>
        <v>19.35987244783707</v>
      </c>
      <c r="DF8" s="142">
        <v>22</v>
      </c>
      <c r="DG8" s="140">
        <v>357.48456265091249</v>
      </c>
      <c r="DH8" s="148">
        <f t="shared" ref="DH8:DH38" si="25">+DG8/DF8</f>
        <v>16.249298302314205</v>
      </c>
    </row>
    <row r="9" spans="1:112" ht="13.95" customHeight="1">
      <c r="A9" s="12">
        <v>3</v>
      </c>
      <c r="B9" s="13">
        <v>117.20000000000002</v>
      </c>
      <c r="C9" s="14">
        <v>7204.3074589646048</v>
      </c>
      <c r="D9" s="15">
        <f t="shared" si="0"/>
        <v>61.470200161814027</v>
      </c>
      <c r="E9" s="16"/>
      <c r="F9" s="17">
        <v>15</v>
      </c>
      <c r="G9" s="17">
        <v>156.60000000000002</v>
      </c>
      <c r="H9" s="18">
        <f t="shared" ref="H9:H38" si="26">+G9/F9</f>
        <v>10.440000000000001</v>
      </c>
      <c r="I9" s="17">
        <v>6</v>
      </c>
      <c r="J9" s="17">
        <v>56.912760416666671</v>
      </c>
      <c r="K9" s="30">
        <f t="shared" ref="K9:K38" si="27">+J9/I9</f>
        <v>9.4854600694444446</v>
      </c>
      <c r="L9" s="31">
        <f t="shared" si="1"/>
        <v>213.51276041666671</v>
      </c>
      <c r="M9" s="13">
        <v>11</v>
      </c>
      <c r="N9" s="14">
        <v>119.16274495027919</v>
      </c>
      <c r="O9" s="31">
        <f t="shared" si="2"/>
        <v>10.832976813661745</v>
      </c>
      <c r="P9" s="32"/>
      <c r="Q9" s="44"/>
      <c r="R9" s="45" t="e">
        <f t="shared" si="3"/>
        <v>#DIV/0!</v>
      </c>
      <c r="T9" s="46">
        <v>334</v>
      </c>
      <c r="U9" s="47">
        <v>31341.205894801657</v>
      </c>
      <c r="V9" s="48">
        <f t="shared" si="4"/>
        <v>93.835945792819331</v>
      </c>
      <c r="W9" s="49"/>
      <c r="X9" s="49">
        <v>139</v>
      </c>
      <c r="Y9" s="49">
        <v>1292.1348915033836</v>
      </c>
      <c r="Z9" s="30">
        <f t="shared" si="5"/>
        <v>9.2959344712473637</v>
      </c>
      <c r="AA9" s="49">
        <v>101</v>
      </c>
      <c r="AB9" s="49">
        <v>687.75</v>
      </c>
      <c r="AC9" s="30">
        <f t="shared" ref="AC9:AC38" si="28">+AB9/AA9</f>
        <v>6.8094059405940595</v>
      </c>
      <c r="AD9" s="48">
        <f t="shared" si="6"/>
        <v>33321.090786305038</v>
      </c>
      <c r="AE9" s="62">
        <v>130</v>
      </c>
      <c r="AF9" s="47">
        <v>2859.7774931420599</v>
      </c>
      <c r="AG9" s="30">
        <f t="shared" si="7"/>
        <v>21.998288408785076</v>
      </c>
      <c r="AH9" s="47"/>
      <c r="AI9" s="48">
        <f t="shared" si="8"/>
        <v>0</v>
      </c>
      <c r="AJ9" s="68"/>
      <c r="AK9" s="46">
        <v>46</v>
      </c>
      <c r="AL9" s="47">
        <v>1808.6095037793964</v>
      </c>
      <c r="AM9" s="48">
        <f t="shared" si="9"/>
        <v>39.317597908247748</v>
      </c>
      <c r="AN9" s="46">
        <v>75</v>
      </c>
      <c r="AO9" s="47">
        <v>2534.3862799948274</v>
      </c>
      <c r="AP9" s="48">
        <f t="shared" si="10"/>
        <v>33.791817066597702</v>
      </c>
      <c r="AQ9" s="46">
        <v>25</v>
      </c>
      <c r="AR9" s="71">
        <v>1754.339283657022</v>
      </c>
      <c r="AS9" s="48">
        <f t="shared" si="11"/>
        <v>70.17357134628088</v>
      </c>
      <c r="AU9" s="77">
        <v>72.2</v>
      </c>
      <c r="AV9" s="78">
        <v>4994.41</v>
      </c>
      <c r="AW9" s="83">
        <f t="shared" si="12"/>
        <v>69.174653739612182</v>
      </c>
      <c r="AX9" s="84"/>
      <c r="AY9" s="85">
        <v>15</v>
      </c>
      <c r="AZ9" s="85">
        <v>105.88</v>
      </c>
      <c r="BA9" s="30">
        <f t="shared" ref="BA9:BA38" si="29">+AZ9/AY9</f>
        <v>7.0586666666666664</v>
      </c>
      <c r="BB9" s="86">
        <v>0</v>
      </c>
      <c r="BC9" s="86">
        <v>0</v>
      </c>
      <c r="BD9" s="30" t="e">
        <f t="shared" ref="BD9:BD38" si="30">+BC9/BB9</f>
        <v>#DIV/0!</v>
      </c>
      <c r="BE9" s="88"/>
      <c r="BF9" s="77">
        <v>8</v>
      </c>
      <c r="BG9" s="78">
        <v>165.94</v>
      </c>
      <c r="BH9" s="48">
        <f t="shared" si="13"/>
        <v>20.7425</v>
      </c>
      <c r="BJ9" s="93">
        <v>187.60000000000002</v>
      </c>
      <c r="BK9" s="94">
        <v>11548.608109083863</v>
      </c>
      <c r="BL9" s="83">
        <f t="shared" si="14"/>
        <v>61.559744717931032</v>
      </c>
      <c r="BM9" s="100">
        <v>0</v>
      </c>
      <c r="BN9" s="101"/>
      <c r="BO9" s="101"/>
      <c r="BP9" s="30" t="e">
        <f t="shared" ref="BP9:BP38" si="31">+BO9/BN9</f>
        <v>#DIV/0!</v>
      </c>
      <c r="BQ9" s="101">
        <v>40</v>
      </c>
      <c r="BR9" s="101">
        <v>177.48291328326792</v>
      </c>
      <c r="BS9" s="30">
        <f t="shared" ref="BS9:BS38" si="32">+BR9/BQ9</f>
        <v>4.4370728320816983</v>
      </c>
      <c r="BT9" s="48">
        <f t="shared" si="15"/>
        <v>177.48291328326792</v>
      </c>
      <c r="BU9" s="93">
        <v>61</v>
      </c>
      <c r="BV9" s="94">
        <v>1597.6333178231112</v>
      </c>
      <c r="BW9" s="108">
        <f t="shared" si="16"/>
        <v>26.190710128247723</v>
      </c>
      <c r="BY9" s="109">
        <v>164.8</v>
      </c>
      <c r="BZ9" s="110">
        <v>12677.31</v>
      </c>
      <c r="CA9" s="83">
        <f t="shared" si="17"/>
        <v>76.925424757281547</v>
      </c>
      <c r="CB9" s="113"/>
      <c r="CC9" s="114"/>
      <c r="CD9" s="114"/>
      <c r="CE9" s="30" t="e">
        <f t="shared" si="18"/>
        <v>#DIV/0!</v>
      </c>
      <c r="CF9" s="115"/>
      <c r="CG9" s="114"/>
      <c r="CH9" s="30" t="e">
        <f t="shared" ref="CH9:CH38" si="33">+CG9/CF9</f>
        <v>#DIV/0!</v>
      </c>
      <c r="CI9" s="48">
        <f t="shared" si="19"/>
        <v>0</v>
      </c>
      <c r="CJ9" s="119"/>
      <c r="CK9" s="124">
        <v>49.6</v>
      </c>
      <c r="CL9" s="125">
        <v>3287.5955452655767</v>
      </c>
      <c r="CM9" s="15">
        <f t="shared" si="20"/>
        <v>66.282168251322105</v>
      </c>
      <c r="CN9" s="126"/>
      <c r="CO9" s="127">
        <v>23</v>
      </c>
      <c r="CP9" s="127">
        <v>280</v>
      </c>
      <c r="CQ9" s="127">
        <f t="shared" ref="CQ9:CQ38" si="34">+CP9/CO9</f>
        <v>12.173913043478262</v>
      </c>
      <c r="CR9" s="127"/>
      <c r="CS9" s="127"/>
      <c r="CT9" s="127" t="e">
        <f t="shared" ref="CT9:CT37" si="35">+CS9/CR9</f>
        <v>#DIV/0!</v>
      </c>
      <c r="CU9" s="133">
        <f t="shared" si="21"/>
        <v>280</v>
      </c>
      <c r="CV9" s="124">
        <v>6.2</v>
      </c>
      <c r="CW9" s="125">
        <v>63.110700698574405</v>
      </c>
      <c r="CX9" s="31">
        <f t="shared" si="22"/>
        <v>10.179145273963613</v>
      </c>
      <c r="CY9" s="119"/>
      <c r="CZ9" s="139">
        <v>17</v>
      </c>
      <c r="DA9" s="140">
        <v>339.28604375794515</v>
      </c>
      <c r="DB9" s="141">
        <f t="shared" si="23"/>
        <v>19.958002573996772</v>
      </c>
      <c r="DC9" s="44">
        <v>24</v>
      </c>
      <c r="DD9" s="44">
        <v>447.02452490094515</v>
      </c>
      <c r="DE9" s="141">
        <f t="shared" si="24"/>
        <v>18.626021870872716</v>
      </c>
      <c r="DF9" s="142">
        <v>24</v>
      </c>
      <c r="DG9" s="140">
        <v>374.97093602541202</v>
      </c>
      <c r="DH9" s="148">
        <f t="shared" si="25"/>
        <v>15.623789001058833</v>
      </c>
    </row>
    <row r="10" spans="1:112" ht="13.95" customHeight="1">
      <c r="A10" s="12">
        <v>4</v>
      </c>
      <c r="B10" s="13">
        <v>117.20000000000002</v>
      </c>
      <c r="C10" s="14">
        <v>8244.1030180083617</v>
      </c>
      <c r="D10" s="15">
        <f t="shared" si="0"/>
        <v>70.342175921573045</v>
      </c>
      <c r="E10" s="16"/>
      <c r="F10" s="17">
        <v>15</v>
      </c>
      <c r="G10" s="17">
        <v>160.09198039826376</v>
      </c>
      <c r="H10" s="18">
        <f t="shared" si="26"/>
        <v>10.672798693217583</v>
      </c>
      <c r="I10" s="17">
        <v>6</v>
      </c>
      <c r="J10" s="17">
        <v>53.73828125</v>
      </c>
      <c r="K10" s="30">
        <f t="shared" si="27"/>
        <v>8.9563802083333339</v>
      </c>
      <c r="L10" s="31">
        <f t="shared" si="1"/>
        <v>213.83026164826376</v>
      </c>
      <c r="M10" s="13">
        <v>11</v>
      </c>
      <c r="N10" s="14">
        <v>129.82388085885751</v>
      </c>
      <c r="O10" s="31">
        <f t="shared" si="2"/>
        <v>11.802170987168864</v>
      </c>
      <c r="P10" s="32"/>
      <c r="Q10" s="44"/>
      <c r="R10" s="45" t="e">
        <f t="shared" si="3"/>
        <v>#DIV/0!</v>
      </c>
      <c r="T10" s="46">
        <v>326.8</v>
      </c>
      <c r="U10" s="47">
        <v>31782.628384993881</v>
      </c>
      <c r="V10" s="48">
        <f t="shared" si="4"/>
        <v>97.254064825562665</v>
      </c>
      <c r="W10" s="49"/>
      <c r="X10" s="49">
        <v>0</v>
      </c>
      <c r="Y10" s="49"/>
      <c r="Z10" s="30" t="e">
        <f t="shared" si="5"/>
        <v>#DIV/0!</v>
      </c>
      <c r="AA10" s="49">
        <v>79</v>
      </c>
      <c r="AB10" s="49">
        <v>566.79999999999995</v>
      </c>
      <c r="AC10" s="30">
        <f t="shared" si="28"/>
        <v>7.1746835443037966</v>
      </c>
      <c r="AD10" s="48">
        <f t="shared" si="6"/>
        <v>32349.42838499388</v>
      </c>
      <c r="AE10" s="62">
        <v>135</v>
      </c>
      <c r="AF10" s="47">
        <v>3579.17</v>
      </c>
      <c r="AG10" s="30">
        <f t="shared" si="7"/>
        <v>26.51237037037037</v>
      </c>
      <c r="AH10" s="47"/>
      <c r="AI10" s="48">
        <f t="shared" si="8"/>
        <v>0</v>
      </c>
      <c r="AJ10" s="68"/>
      <c r="AK10" s="46">
        <v>47</v>
      </c>
      <c r="AL10" s="71">
        <v>4381.4737474050198</v>
      </c>
      <c r="AM10" s="48">
        <f t="shared" si="9"/>
        <v>93.222845689468514</v>
      </c>
      <c r="AN10" s="46">
        <v>75</v>
      </c>
      <c r="AO10" s="47">
        <v>6989.0835455314327</v>
      </c>
      <c r="AP10" s="48">
        <f t="shared" si="10"/>
        <v>93.18778060708577</v>
      </c>
      <c r="AQ10" s="46">
        <v>25</v>
      </c>
      <c r="AR10" s="71">
        <v>1674.8973096739564</v>
      </c>
      <c r="AS10" s="48">
        <f t="shared" si="11"/>
        <v>66.995892386958261</v>
      </c>
      <c r="AU10" s="77">
        <v>71.000000000000014</v>
      </c>
      <c r="AV10" s="78">
        <v>4321.12</v>
      </c>
      <c r="AW10" s="83">
        <f t="shared" si="12"/>
        <v>60.860845070422521</v>
      </c>
      <c r="AX10" s="84"/>
      <c r="AY10" s="85">
        <v>15</v>
      </c>
      <c r="AZ10" s="85">
        <v>103.55</v>
      </c>
      <c r="BA10" s="30">
        <f t="shared" si="29"/>
        <v>6.9033333333333333</v>
      </c>
      <c r="BB10" s="86">
        <v>0</v>
      </c>
      <c r="BC10" s="86">
        <v>0</v>
      </c>
      <c r="BD10" s="30" t="e">
        <f t="shared" si="30"/>
        <v>#DIV/0!</v>
      </c>
      <c r="BE10" s="88"/>
      <c r="BF10" s="77">
        <v>9.2000000000000011</v>
      </c>
      <c r="BG10" s="78">
        <v>130.76</v>
      </c>
      <c r="BH10" s="48">
        <f t="shared" si="13"/>
        <v>14.213043478260866</v>
      </c>
      <c r="BJ10" s="93">
        <v>187.60000000000002</v>
      </c>
      <c r="BK10" s="94">
        <v>10409.888058121473</v>
      </c>
      <c r="BL10" s="83">
        <f t="shared" si="14"/>
        <v>55.489808412161359</v>
      </c>
      <c r="BM10" s="100">
        <v>0</v>
      </c>
      <c r="BN10" s="101"/>
      <c r="BO10" s="101"/>
      <c r="BP10" s="30" t="e">
        <f t="shared" si="31"/>
        <v>#DIV/0!</v>
      </c>
      <c r="BQ10" s="101">
        <v>40</v>
      </c>
      <c r="BR10" s="101">
        <v>173.56009504291853</v>
      </c>
      <c r="BS10" s="30">
        <f t="shared" si="32"/>
        <v>4.3390023760729637</v>
      </c>
      <c r="BT10" s="48">
        <f t="shared" si="15"/>
        <v>173.56009504291853</v>
      </c>
      <c r="BU10" s="93">
        <v>61.4</v>
      </c>
      <c r="BV10" s="94">
        <v>1136.1304116746994</v>
      </c>
      <c r="BW10" s="108">
        <f t="shared" si="16"/>
        <v>18.503752633138426</v>
      </c>
      <c r="BY10" s="109">
        <v>163.19999999999999</v>
      </c>
      <c r="BZ10" s="110">
        <v>12790.45</v>
      </c>
      <c r="CA10" s="83">
        <f t="shared" si="17"/>
        <v>78.372855392156879</v>
      </c>
      <c r="CB10" s="113"/>
      <c r="CC10" s="114"/>
      <c r="CD10" s="114"/>
      <c r="CE10" s="30" t="e">
        <f t="shared" si="18"/>
        <v>#DIV/0!</v>
      </c>
      <c r="CF10" s="115"/>
      <c r="CG10" s="114"/>
      <c r="CH10" s="30" t="e">
        <f t="shared" si="33"/>
        <v>#DIV/0!</v>
      </c>
      <c r="CI10" s="48">
        <f t="shared" si="19"/>
        <v>0</v>
      </c>
      <c r="CJ10" s="119"/>
      <c r="CK10" s="124">
        <v>51</v>
      </c>
      <c r="CL10" s="125">
        <v>3322.802217754197</v>
      </c>
      <c r="CM10" s="15">
        <f t="shared" si="20"/>
        <v>65.152984661847</v>
      </c>
      <c r="CN10" s="126"/>
      <c r="CO10" s="127">
        <v>25</v>
      </c>
      <c r="CP10" s="127">
        <v>306.25</v>
      </c>
      <c r="CQ10" s="127">
        <f t="shared" si="34"/>
        <v>12.25</v>
      </c>
      <c r="CR10" s="127"/>
      <c r="CS10" s="127"/>
      <c r="CT10" s="127" t="e">
        <f t="shared" si="35"/>
        <v>#DIV/0!</v>
      </c>
      <c r="CU10" s="133">
        <f t="shared" si="21"/>
        <v>306.25</v>
      </c>
      <c r="CV10" s="124">
        <v>6.2</v>
      </c>
      <c r="CW10" s="125">
        <v>67.657397779856495</v>
      </c>
      <c r="CX10" s="31">
        <f t="shared" si="22"/>
        <v>10.91248351288008</v>
      </c>
      <c r="CY10" s="119"/>
      <c r="CZ10" s="139">
        <v>17</v>
      </c>
      <c r="DA10" s="140">
        <v>341.98759850216493</v>
      </c>
      <c r="DB10" s="141">
        <f t="shared" si="23"/>
        <v>20.116917558950878</v>
      </c>
      <c r="DC10" s="44">
        <v>24</v>
      </c>
      <c r="DD10" s="44">
        <v>468.53578724882129</v>
      </c>
      <c r="DE10" s="141">
        <f t="shared" si="24"/>
        <v>19.522324468700887</v>
      </c>
      <c r="DF10" s="142">
        <v>24</v>
      </c>
      <c r="DG10" s="140">
        <v>394.09938521076776</v>
      </c>
      <c r="DH10" s="148">
        <f t="shared" si="25"/>
        <v>16.420807717115323</v>
      </c>
    </row>
    <row r="11" spans="1:112" ht="13.95" customHeight="1" thickBot="1">
      <c r="A11" s="12">
        <v>5</v>
      </c>
      <c r="B11" s="13">
        <v>117.20000000000002</v>
      </c>
      <c r="C11" s="14">
        <v>8994.8384634790145</v>
      </c>
      <c r="D11" s="15">
        <f t="shared" si="0"/>
        <v>76.747768459718543</v>
      </c>
      <c r="E11" s="16"/>
      <c r="F11" s="17">
        <v>15</v>
      </c>
      <c r="G11" s="17">
        <v>126.66347548438503</v>
      </c>
      <c r="H11" s="18">
        <f t="shared" si="26"/>
        <v>8.4442316989590029</v>
      </c>
      <c r="I11" s="17">
        <v>6</v>
      </c>
      <c r="J11" s="17">
        <v>50.031632955253471</v>
      </c>
      <c r="K11" s="30">
        <f t="shared" si="27"/>
        <v>8.3386054925422446</v>
      </c>
      <c r="L11" s="31">
        <f t="shared" si="1"/>
        <v>176.69510843963849</v>
      </c>
      <c r="M11" s="13">
        <v>11</v>
      </c>
      <c r="N11" s="14">
        <v>126.66347548438503</v>
      </c>
      <c r="O11" s="31">
        <f t="shared" si="2"/>
        <v>11.514861407671367</v>
      </c>
      <c r="P11" s="32"/>
      <c r="Q11" s="52"/>
      <c r="R11" s="45" t="e">
        <f t="shared" si="3"/>
        <v>#DIV/0!</v>
      </c>
      <c r="T11" s="46">
        <v>326</v>
      </c>
      <c r="U11" s="47">
        <v>36765.724005374563</v>
      </c>
      <c r="V11" s="48">
        <f t="shared" si="4"/>
        <v>112.77829449501399</v>
      </c>
      <c r="W11" s="49"/>
      <c r="X11" s="49">
        <v>0</v>
      </c>
      <c r="Y11" s="49"/>
      <c r="Z11" s="30" t="e">
        <f t="shared" si="5"/>
        <v>#DIV/0!</v>
      </c>
      <c r="AA11" s="49">
        <v>0</v>
      </c>
      <c r="AB11" s="49"/>
      <c r="AC11" s="30" t="e">
        <f t="shared" si="28"/>
        <v>#DIV/0!</v>
      </c>
      <c r="AD11" s="48">
        <f t="shared" si="6"/>
        <v>36765.724005374563</v>
      </c>
      <c r="AE11" s="62">
        <v>135</v>
      </c>
      <c r="AF11" s="47">
        <v>3508.62059011984</v>
      </c>
      <c r="AG11" s="30">
        <f t="shared" si="7"/>
        <v>25.98978214903585</v>
      </c>
      <c r="AH11" s="47"/>
      <c r="AI11" s="48">
        <f t="shared" si="8"/>
        <v>0</v>
      </c>
      <c r="AJ11" s="68"/>
      <c r="AK11" s="46">
        <v>48</v>
      </c>
      <c r="AL11" s="71">
        <v>3536.7106597430497</v>
      </c>
      <c r="AM11" s="48">
        <f t="shared" si="9"/>
        <v>73.681472077980203</v>
      </c>
      <c r="AN11" s="46">
        <v>75</v>
      </c>
      <c r="AO11" s="47">
        <v>5091.7792212297518</v>
      </c>
      <c r="AP11" s="48">
        <f t="shared" si="10"/>
        <v>67.890389616396689</v>
      </c>
      <c r="AQ11" s="46">
        <v>25</v>
      </c>
      <c r="AR11" s="71">
        <v>1693.1594060870248</v>
      </c>
      <c r="AS11" s="48">
        <f t="shared" si="11"/>
        <v>67.726376243480985</v>
      </c>
      <c r="AU11" s="77">
        <v>72.2</v>
      </c>
      <c r="AV11" s="78">
        <v>3892.29</v>
      </c>
      <c r="AW11" s="83">
        <f t="shared" si="12"/>
        <v>53.909833795013846</v>
      </c>
      <c r="AX11" s="84"/>
      <c r="AY11" s="85">
        <v>15</v>
      </c>
      <c r="AZ11" s="85">
        <v>107.07</v>
      </c>
      <c r="BA11" s="30">
        <f t="shared" si="29"/>
        <v>7.1379999999999999</v>
      </c>
      <c r="BB11" s="86">
        <v>0</v>
      </c>
      <c r="BC11" s="86">
        <v>0</v>
      </c>
      <c r="BD11" s="30" t="e">
        <f t="shared" si="30"/>
        <v>#DIV/0!</v>
      </c>
      <c r="BE11" s="88"/>
      <c r="BF11" s="77">
        <v>7.6</v>
      </c>
      <c r="BG11" s="78">
        <v>114.15</v>
      </c>
      <c r="BH11" s="48">
        <f t="shared" si="13"/>
        <v>15.019736842105265</v>
      </c>
      <c r="BJ11" s="93">
        <v>188</v>
      </c>
      <c r="BK11" s="94">
        <v>10554.941562043521</v>
      </c>
      <c r="BL11" s="83">
        <f t="shared" si="14"/>
        <v>56.143306181082558</v>
      </c>
      <c r="BM11" s="100">
        <v>0</v>
      </c>
      <c r="BN11" s="101"/>
      <c r="BO11" s="101"/>
      <c r="BP11" s="30" t="e">
        <f t="shared" si="31"/>
        <v>#DIV/0!</v>
      </c>
      <c r="BQ11" s="101">
        <v>40</v>
      </c>
      <c r="BR11" s="101">
        <v>220.81486308967186</v>
      </c>
      <c r="BS11" s="30">
        <f t="shared" si="32"/>
        <v>5.5203715772417965</v>
      </c>
      <c r="BT11" s="48">
        <f t="shared" si="15"/>
        <v>220.81486308967186</v>
      </c>
      <c r="BU11" s="93">
        <v>37.4</v>
      </c>
      <c r="BV11" s="94">
        <v>1150.4873531584606</v>
      </c>
      <c r="BW11" s="108">
        <f t="shared" si="16"/>
        <v>30.761693934718199</v>
      </c>
      <c r="BY11" s="109">
        <v>172.40000000000003</v>
      </c>
      <c r="BZ11" s="110">
        <v>11996.94</v>
      </c>
      <c r="CA11" s="83">
        <f t="shared" si="17"/>
        <v>69.587819025522037</v>
      </c>
      <c r="CB11" s="113"/>
      <c r="CC11" s="114"/>
      <c r="CD11" s="114"/>
      <c r="CE11" s="30" t="e">
        <f t="shared" si="18"/>
        <v>#DIV/0!</v>
      </c>
      <c r="CF11" s="115"/>
      <c r="CG11" s="114"/>
      <c r="CH11" s="30" t="e">
        <f t="shared" si="33"/>
        <v>#DIV/0!</v>
      </c>
      <c r="CI11" s="48">
        <f t="shared" si="19"/>
        <v>0</v>
      </c>
      <c r="CJ11" s="119"/>
      <c r="CK11" s="124">
        <v>49.400000000000006</v>
      </c>
      <c r="CL11" s="125">
        <v>3373.0033539808373</v>
      </c>
      <c r="CM11" s="15">
        <f t="shared" si="20"/>
        <v>68.279420121069577</v>
      </c>
      <c r="CN11" s="126"/>
      <c r="CO11" s="127">
        <v>26</v>
      </c>
      <c r="CP11" s="127">
        <v>315</v>
      </c>
      <c r="CQ11" s="127">
        <f t="shared" si="34"/>
        <v>12.115384615384615</v>
      </c>
      <c r="CR11" s="127"/>
      <c r="CS11" s="127"/>
      <c r="CT11" s="127" t="e">
        <f t="shared" si="35"/>
        <v>#DIV/0!</v>
      </c>
      <c r="CU11" s="133">
        <f t="shared" si="21"/>
        <v>315</v>
      </c>
      <c r="CV11" s="124">
        <v>6.2</v>
      </c>
      <c r="CW11" s="125">
        <v>63.716674461545011</v>
      </c>
      <c r="CX11" s="31">
        <f t="shared" si="22"/>
        <v>10.276882977668549</v>
      </c>
      <c r="CY11" s="119"/>
      <c r="CZ11" s="139">
        <v>17</v>
      </c>
      <c r="DA11" s="140">
        <v>341.36832873215747</v>
      </c>
      <c r="DB11" s="141">
        <f t="shared" si="23"/>
        <v>20.080489925421027</v>
      </c>
      <c r="DC11" s="44">
        <v>24</v>
      </c>
      <c r="DD11" s="44">
        <v>442.91821066801327</v>
      </c>
      <c r="DE11" s="141">
        <f t="shared" si="24"/>
        <v>18.454925444500553</v>
      </c>
      <c r="DF11" s="142">
        <v>24</v>
      </c>
      <c r="DG11" s="140">
        <v>397.37076344672164</v>
      </c>
      <c r="DH11" s="148">
        <f t="shared" si="25"/>
        <v>16.557115143613402</v>
      </c>
    </row>
    <row r="12" spans="1:112" ht="13.95" customHeight="1" thickTop="1">
      <c r="A12" s="12">
        <v>6</v>
      </c>
      <c r="B12" s="13">
        <v>117.20000000000002</v>
      </c>
      <c r="C12" s="14">
        <v>5572.657333202982</v>
      </c>
      <c r="D12" s="15">
        <f t="shared" si="0"/>
        <v>47.548270761117585</v>
      </c>
      <c r="E12" s="16"/>
      <c r="F12" s="17">
        <v>15</v>
      </c>
      <c r="G12" s="17">
        <v>171.16906626284776</v>
      </c>
      <c r="H12" s="18">
        <f t="shared" si="26"/>
        <v>11.411271084189851</v>
      </c>
      <c r="I12" s="17">
        <v>6</v>
      </c>
      <c r="J12" s="17">
        <v>46.683904504596704</v>
      </c>
      <c r="K12" s="30">
        <f t="shared" si="27"/>
        <v>7.7806507507661173</v>
      </c>
      <c r="L12" s="31">
        <f t="shared" si="1"/>
        <v>217.85297076744448</v>
      </c>
      <c r="M12" s="13">
        <v>11</v>
      </c>
      <c r="N12" s="14">
        <v>130.5</v>
      </c>
      <c r="O12" s="31">
        <f t="shared" si="2"/>
        <v>11.863636363636363</v>
      </c>
      <c r="P12" s="32"/>
      <c r="Q12" s="53"/>
      <c r="R12" s="45" t="e">
        <f t="shared" si="3"/>
        <v>#DIV/0!</v>
      </c>
      <c r="T12" s="46">
        <v>328</v>
      </c>
      <c r="U12" s="47">
        <v>24509.059838083835</v>
      </c>
      <c r="V12" s="48">
        <f t="shared" si="4"/>
        <v>74.722743408792184</v>
      </c>
      <c r="W12" s="49"/>
      <c r="X12" s="49">
        <v>0</v>
      </c>
      <c r="Y12" s="49"/>
      <c r="Z12" s="30" t="e">
        <f t="shared" si="5"/>
        <v>#DIV/0!</v>
      </c>
      <c r="AA12" s="49">
        <v>0</v>
      </c>
      <c r="AB12" s="49"/>
      <c r="AC12" s="30" t="e">
        <f t="shared" si="28"/>
        <v>#DIV/0!</v>
      </c>
      <c r="AD12" s="48">
        <f t="shared" si="6"/>
        <v>24509.059838083835</v>
      </c>
      <c r="AE12" s="62">
        <v>135</v>
      </c>
      <c r="AF12" s="47">
        <v>3122.5101029657299</v>
      </c>
      <c r="AG12" s="30">
        <f t="shared" si="7"/>
        <v>23.129704466412814</v>
      </c>
      <c r="AH12" s="47"/>
      <c r="AI12" s="48">
        <f t="shared" si="8"/>
        <v>0</v>
      </c>
      <c r="AJ12" s="68"/>
      <c r="AK12" s="46">
        <v>47</v>
      </c>
      <c r="AL12" s="71">
        <v>3862.2480694488095</v>
      </c>
      <c r="AM12" s="48">
        <f t="shared" si="9"/>
        <v>82.175490839336376</v>
      </c>
      <c r="AN12" s="46">
        <v>75</v>
      </c>
      <c r="AO12" s="47">
        <v>4374.5485129601784</v>
      </c>
      <c r="AP12" s="48">
        <f t="shared" si="10"/>
        <v>58.32731350613571</v>
      </c>
      <c r="AQ12" s="46">
        <v>25</v>
      </c>
      <c r="AR12" s="71">
        <v>1686.6708849763259</v>
      </c>
      <c r="AS12" s="48">
        <f t="shared" si="11"/>
        <v>67.466835399053039</v>
      </c>
      <c r="AU12" s="77">
        <v>71.2</v>
      </c>
      <c r="AV12" s="78">
        <v>3294.81</v>
      </c>
      <c r="AW12" s="83">
        <f t="shared" si="12"/>
        <v>46.275421348314602</v>
      </c>
      <c r="AX12" s="84"/>
      <c r="AY12" s="85">
        <v>15</v>
      </c>
      <c r="AZ12" s="85">
        <v>106.16</v>
      </c>
      <c r="BA12" s="30">
        <f t="shared" si="29"/>
        <v>7.0773333333333328</v>
      </c>
      <c r="BB12" s="86">
        <v>0</v>
      </c>
      <c r="BC12" s="86">
        <v>0</v>
      </c>
      <c r="BD12" s="30" t="e">
        <f t="shared" si="30"/>
        <v>#DIV/0!</v>
      </c>
      <c r="BE12" s="88"/>
      <c r="BF12" s="77">
        <v>7.6000000000000005</v>
      </c>
      <c r="BG12" s="78">
        <v>120.34</v>
      </c>
      <c r="BH12" s="48">
        <f t="shared" si="13"/>
        <v>15.834210526315788</v>
      </c>
      <c r="BJ12" s="93">
        <v>187.20000000000002</v>
      </c>
      <c r="BK12" s="94">
        <v>10535.389376856363</v>
      </c>
      <c r="BL12" s="83">
        <f t="shared" si="14"/>
        <v>56.278789406283984</v>
      </c>
      <c r="BM12" s="100">
        <v>0</v>
      </c>
      <c r="BN12" s="101"/>
      <c r="BO12" s="101"/>
      <c r="BP12" s="30" t="e">
        <f t="shared" si="31"/>
        <v>#DIV/0!</v>
      </c>
      <c r="BQ12" s="101">
        <v>40</v>
      </c>
      <c r="BR12" s="101">
        <v>221.80666666666667</v>
      </c>
      <c r="BS12" s="30">
        <f t="shared" si="32"/>
        <v>5.5451666666666668</v>
      </c>
      <c r="BT12" s="48">
        <f t="shared" si="15"/>
        <v>221.80666666666667</v>
      </c>
      <c r="BU12" s="93">
        <v>55</v>
      </c>
      <c r="BV12" s="94">
        <v>1318.4883215289126</v>
      </c>
      <c r="BW12" s="108">
        <f t="shared" si="16"/>
        <v>23.972514936889318</v>
      </c>
      <c r="BY12" s="109">
        <v>169.60000000000002</v>
      </c>
      <c r="BZ12" s="110">
        <v>11572.79</v>
      </c>
      <c r="CA12" s="83">
        <f t="shared" si="17"/>
        <v>68.23579009433962</v>
      </c>
      <c r="CB12" s="113"/>
      <c r="CC12" s="114"/>
      <c r="CD12" s="114"/>
      <c r="CE12" s="30" t="e">
        <f t="shared" si="18"/>
        <v>#DIV/0!</v>
      </c>
      <c r="CF12" s="115"/>
      <c r="CG12" s="114"/>
      <c r="CH12" s="30" t="e">
        <f t="shared" si="33"/>
        <v>#DIV/0!</v>
      </c>
      <c r="CI12" s="48">
        <f t="shared" si="19"/>
        <v>0</v>
      </c>
      <c r="CJ12" s="119"/>
      <c r="CK12" s="124">
        <v>49.6</v>
      </c>
      <c r="CL12" s="125">
        <v>3418.6638796908101</v>
      </c>
      <c r="CM12" s="15">
        <f t="shared" si="20"/>
        <v>68.924674993766331</v>
      </c>
      <c r="CN12" s="126"/>
      <c r="CO12" s="127">
        <v>19</v>
      </c>
      <c r="CP12" s="127">
        <v>227.5</v>
      </c>
      <c r="CQ12" s="127">
        <f t="shared" si="34"/>
        <v>11.973684210526315</v>
      </c>
      <c r="CR12" s="127"/>
      <c r="CS12" s="127"/>
      <c r="CT12" s="127" t="e">
        <f t="shared" si="35"/>
        <v>#DIV/0!</v>
      </c>
      <c r="CU12" s="133">
        <f t="shared" si="21"/>
        <v>227.5</v>
      </c>
      <c r="CV12" s="124">
        <v>6.2</v>
      </c>
      <c r="CW12" s="125">
        <v>66.673883198062939</v>
      </c>
      <c r="CX12" s="31">
        <f t="shared" si="22"/>
        <v>10.753852128719828</v>
      </c>
      <c r="CY12" s="119"/>
      <c r="CZ12" s="139">
        <v>17</v>
      </c>
      <c r="DA12" s="140">
        <v>348.7366531488704</v>
      </c>
      <c r="DB12" s="141">
        <f t="shared" si="23"/>
        <v>20.513920773462964</v>
      </c>
      <c r="DC12" s="44">
        <v>24</v>
      </c>
      <c r="DD12" s="44">
        <v>446.50380112726663</v>
      </c>
      <c r="DE12" s="141">
        <f t="shared" si="24"/>
        <v>18.604325046969443</v>
      </c>
      <c r="DF12" s="142">
        <v>24</v>
      </c>
      <c r="DG12" s="140">
        <v>387.69521682425307</v>
      </c>
      <c r="DH12" s="148">
        <f t="shared" si="25"/>
        <v>16.153967367677211</v>
      </c>
    </row>
    <row r="13" spans="1:112" ht="13.95" customHeight="1">
      <c r="A13" s="12">
        <v>7</v>
      </c>
      <c r="B13" s="13">
        <v>96.600000000000009</v>
      </c>
      <c r="C13" s="14">
        <v>4599.3121829091988</v>
      </c>
      <c r="D13" s="15">
        <f t="shared" si="0"/>
        <v>47.611927359308474</v>
      </c>
      <c r="E13" s="16"/>
      <c r="F13" s="17">
        <v>15</v>
      </c>
      <c r="G13" s="17">
        <v>137.57618215735977</v>
      </c>
      <c r="H13" s="18">
        <f t="shared" si="26"/>
        <v>9.1717454771573177</v>
      </c>
      <c r="I13" s="17">
        <v>3</v>
      </c>
      <c r="J13" s="17">
        <v>23.320351830115314</v>
      </c>
      <c r="K13" s="30">
        <f t="shared" si="27"/>
        <v>7.773450610038438</v>
      </c>
      <c r="L13" s="31">
        <f t="shared" si="1"/>
        <v>160.8965339874751</v>
      </c>
      <c r="M13" s="13">
        <v>3.0000000000000004</v>
      </c>
      <c r="N13" s="14">
        <v>22.240351830115312</v>
      </c>
      <c r="O13" s="31">
        <f t="shared" si="2"/>
        <v>7.4134506100384359</v>
      </c>
      <c r="P13" s="32"/>
      <c r="Q13" s="44"/>
      <c r="R13" s="45" t="e">
        <f t="shared" si="3"/>
        <v>#DIV/0!</v>
      </c>
      <c r="T13" s="46">
        <v>205</v>
      </c>
      <c r="U13" s="47">
        <v>11340.097500113989</v>
      </c>
      <c r="V13" s="48">
        <f t="shared" si="4"/>
        <v>55.317548781043847</v>
      </c>
      <c r="W13" s="49"/>
      <c r="X13" s="49"/>
      <c r="Y13" s="49"/>
      <c r="Z13" s="30" t="e">
        <f t="shared" si="5"/>
        <v>#DIV/0!</v>
      </c>
      <c r="AA13" s="49"/>
      <c r="AB13" s="49"/>
      <c r="AC13" s="30" t="e">
        <f t="shared" si="28"/>
        <v>#DIV/0!</v>
      </c>
      <c r="AD13" s="48">
        <f t="shared" si="6"/>
        <v>11340.097500113989</v>
      </c>
      <c r="AE13" s="62">
        <v>135</v>
      </c>
      <c r="AF13" s="47">
        <v>3139.11</v>
      </c>
      <c r="AG13" s="30">
        <f t="shared" si="7"/>
        <v>23.252666666666666</v>
      </c>
      <c r="AH13" s="47"/>
      <c r="AI13" s="48">
        <f t="shared" si="8"/>
        <v>0</v>
      </c>
      <c r="AJ13" s="68"/>
      <c r="AK13" s="46">
        <v>46</v>
      </c>
      <c r="AL13" s="71">
        <v>1615.8765654981514</v>
      </c>
      <c r="AM13" s="48">
        <f t="shared" si="9"/>
        <v>35.127751423872859</v>
      </c>
      <c r="AN13" s="46">
        <v>75</v>
      </c>
      <c r="AO13" s="47">
        <v>3936.4188892158054</v>
      </c>
      <c r="AP13" s="48">
        <f t="shared" si="10"/>
        <v>52.485585189544075</v>
      </c>
      <c r="AQ13" s="46">
        <v>25</v>
      </c>
      <c r="AR13" s="71">
        <v>1699.8031105249847</v>
      </c>
      <c r="AS13" s="48">
        <f t="shared" si="11"/>
        <v>67.992124420999389</v>
      </c>
      <c r="AU13" s="77">
        <v>69.400000000000006</v>
      </c>
      <c r="AV13" s="78">
        <v>3552.75</v>
      </c>
      <c r="AW13" s="83">
        <f t="shared" si="12"/>
        <v>51.192363112391924</v>
      </c>
      <c r="AX13" s="84"/>
      <c r="AY13" s="85">
        <v>15</v>
      </c>
      <c r="AZ13" s="85">
        <v>109.95</v>
      </c>
      <c r="BA13" s="30">
        <f t="shared" si="29"/>
        <v>7.33</v>
      </c>
      <c r="BB13" s="86">
        <v>0</v>
      </c>
      <c r="BC13" s="86">
        <v>0</v>
      </c>
      <c r="BD13" s="30" t="e">
        <f t="shared" si="30"/>
        <v>#DIV/0!</v>
      </c>
      <c r="BE13" s="88"/>
      <c r="BF13" s="77">
        <v>6.2</v>
      </c>
      <c r="BG13" s="78">
        <v>94.92</v>
      </c>
      <c r="BH13" s="48">
        <f t="shared" si="13"/>
        <v>15.309677419354838</v>
      </c>
      <c r="BJ13" s="93">
        <v>132.20000000000002</v>
      </c>
      <c r="BK13" s="94">
        <v>6948.3426152810371</v>
      </c>
      <c r="BL13" s="83">
        <f t="shared" si="14"/>
        <v>52.559323867481361</v>
      </c>
      <c r="BM13" s="100">
        <v>0</v>
      </c>
      <c r="BN13" s="101"/>
      <c r="BO13" s="101"/>
      <c r="BP13" s="30" t="e">
        <f t="shared" si="31"/>
        <v>#DIV/0!</v>
      </c>
      <c r="BQ13" s="101">
        <v>40</v>
      </c>
      <c r="BR13" s="101">
        <v>207.21764494359132</v>
      </c>
      <c r="BS13" s="30">
        <f t="shared" si="32"/>
        <v>5.1804411235897829</v>
      </c>
      <c r="BT13" s="48">
        <f t="shared" si="15"/>
        <v>207.21764494359132</v>
      </c>
      <c r="BU13" s="93">
        <v>50.4</v>
      </c>
      <c r="BV13" s="94">
        <v>1325.9972909753469</v>
      </c>
      <c r="BW13" s="108">
        <f t="shared" si="16"/>
        <v>26.309470059034663</v>
      </c>
      <c r="BY13" s="109">
        <v>152.40000000000003</v>
      </c>
      <c r="BZ13" s="110">
        <v>11797.9</v>
      </c>
      <c r="CA13" s="83">
        <f t="shared" si="17"/>
        <v>77.414041994750633</v>
      </c>
      <c r="CB13" s="113"/>
      <c r="CC13" s="114"/>
      <c r="CD13" s="114"/>
      <c r="CE13" s="30" t="e">
        <f t="shared" si="18"/>
        <v>#DIV/0!</v>
      </c>
      <c r="CF13" s="115"/>
      <c r="CG13" s="114"/>
      <c r="CH13" s="30" t="e">
        <f t="shared" si="33"/>
        <v>#DIV/0!</v>
      </c>
      <c r="CI13" s="48">
        <f t="shared" si="19"/>
        <v>0</v>
      </c>
      <c r="CJ13" s="119"/>
      <c r="CK13" s="124">
        <v>40.200000000000003</v>
      </c>
      <c r="CL13" s="125">
        <v>2665.253755913624</v>
      </c>
      <c r="CM13" s="15">
        <f t="shared" si="20"/>
        <v>66.299844674468247</v>
      </c>
      <c r="CN13" s="126"/>
      <c r="CO13" s="127">
        <v>0</v>
      </c>
      <c r="CP13" s="127">
        <v>0</v>
      </c>
      <c r="CQ13" s="127"/>
      <c r="CR13" s="127"/>
      <c r="CS13" s="127"/>
      <c r="CT13" s="127" t="e">
        <f t="shared" si="35"/>
        <v>#DIV/0!</v>
      </c>
      <c r="CU13" s="133">
        <f t="shared" si="21"/>
        <v>0</v>
      </c>
      <c r="CV13" s="124">
        <v>2</v>
      </c>
      <c r="CW13" s="125">
        <v>10.125001946523152</v>
      </c>
      <c r="CX13" s="31">
        <f t="shared" si="22"/>
        <v>5.0625009732615762</v>
      </c>
      <c r="CY13" s="119"/>
      <c r="CZ13" s="144">
        <v>17</v>
      </c>
      <c r="DA13" s="44">
        <v>369.176172555025</v>
      </c>
      <c r="DB13" s="141">
        <f t="shared" si="23"/>
        <v>21.716245444413236</v>
      </c>
      <c r="DC13" s="44">
        <v>25</v>
      </c>
      <c r="DD13" s="44">
        <v>489.62537141488826</v>
      </c>
      <c r="DE13" s="141">
        <f t="shared" si="24"/>
        <v>19.585014856595532</v>
      </c>
      <c r="DF13" s="142">
        <v>26</v>
      </c>
      <c r="DG13" s="44">
        <v>428.85943811798199</v>
      </c>
      <c r="DH13" s="148">
        <f t="shared" si="25"/>
        <v>16.494593773768539</v>
      </c>
    </row>
    <row r="14" spans="1:112" ht="13.95" customHeight="1">
      <c r="A14" s="12">
        <v>8</v>
      </c>
      <c r="B14" s="13">
        <v>96.600000000000009</v>
      </c>
      <c r="C14" s="14">
        <v>5344.511700220326</v>
      </c>
      <c r="D14" s="15">
        <f t="shared" si="0"/>
        <v>55.326208076814964</v>
      </c>
      <c r="E14" s="16"/>
      <c r="F14" s="17">
        <v>15</v>
      </c>
      <c r="G14" s="17">
        <v>163.70431780804239</v>
      </c>
      <c r="H14" s="18">
        <f t="shared" si="26"/>
        <v>10.913621187202827</v>
      </c>
      <c r="I14" s="17">
        <v>3</v>
      </c>
      <c r="J14" s="17">
        <v>43.333950165182955</v>
      </c>
      <c r="K14" s="30">
        <f t="shared" si="27"/>
        <v>14.444650055060984</v>
      </c>
      <c r="L14" s="31">
        <f t="shared" si="1"/>
        <v>207.03826797322535</v>
      </c>
      <c r="M14" s="13">
        <v>3.0000000000000004</v>
      </c>
      <c r="N14" s="14">
        <v>29.267725770743525</v>
      </c>
      <c r="O14" s="31">
        <f t="shared" si="2"/>
        <v>9.7559085902478397</v>
      </c>
      <c r="P14" s="32"/>
      <c r="Q14" s="44"/>
      <c r="R14" s="45" t="e">
        <f t="shared" si="3"/>
        <v>#DIV/0!</v>
      </c>
      <c r="T14" s="46">
        <v>205</v>
      </c>
      <c r="U14" s="47">
        <v>13333.282945039351</v>
      </c>
      <c r="V14" s="48">
        <f t="shared" si="4"/>
        <v>65.040404609948055</v>
      </c>
      <c r="W14" s="49"/>
      <c r="X14" s="49"/>
      <c r="Y14" s="49"/>
      <c r="Z14" s="30" t="e">
        <f t="shared" si="5"/>
        <v>#DIV/0!</v>
      </c>
      <c r="AA14" s="49"/>
      <c r="AB14" s="49"/>
      <c r="AC14" s="30" t="e">
        <f t="shared" si="28"/>
        <v>#DIV/0!</v>
      </c>
      <c r="AD14" s="48">
        <f t="shared" si="6"/>
        <v>13333.282945039351</v>
      </c>
      <c r="AE14" s="62">
        <v>135</v>
      </c>
      <c r="AF14" s="47">
        <v>3418.31</v>
      </c>
      <c r="AG14" s="30">
        <f t="shared" si="7"/>
        <v>25.320814814814813</v>
      </c>
      <c r="AH14" s="47"/>
      <c r="AI14" s="48">
        <f t="shared" si="8"/>
        <v>0</v>
      </c>
      <c r="AJ14" s="68"/>
      <c r="AK14" s="46">
        <v>46</v>
      </c>
      <c r="AL14" s="71">
        <v>1619.9888107936977</v>
      </c>
      <c r="AM14" s="48">
        <f t="shared" si="9"/>
        <v>35.217148060732555</v>
      </c>
      <c r="AN14" s="46">
        <v>75</v>
      </c>
      <c r="AO14" s="47">
        <v>5160.9958538441861</v>
      </c>
      <c r="AP14" s="48">
        <f t="shared" si="10"/>
        <v>68.813278051255807</v>
      </c>
      <c r="AQ14" s="46">
        <v>25</v>
      </c>
      <c r="AR14" s="71">
        <v>1755.9619964094838</v>
      </c>
      <c r="AS14" s="48">
        <f t="shared" si="11"/>
        <v>70.238479856379357</v>
      </c>
      <c r="AU14" s="77">
        <v>69.600000000000009</v>
      </c>
      <c r="AV14" s="78">
        <v>3622.75</v>
      </c>
      <c r="AW14" s="83">
        <f t="shared" si="12"/>
        <v>52.051005747126432</v>
      </c>
      <c r="AX14" s="84"/>
      <c r="AY14" s="85">
        <v>15</v>
      </c>
      <c r="AZ14" s="85">
        <v>105.52</v>
      </c>
      <c r="BA14" s="30">
        <f t="shared" si="29"/>
        <v>7.0346666666666664</v>
      </c>
      <c r="BB14" s="86">
        <v>0</v>
      </c>
      <c r="BC14" s="86">
        <v>0</v>
      </c>
      <c r="BD14" s="30" t="e">
        <f t="shared" si="30"/>
        <v>#DIV/0!</v>
      </c>
      <c r="BE14" s="88"/>
      <c r="BF14" s="77">
        <v>6.8000000000000007</v>
      </c>
      <c r="BG14" s="78">
        <v>102.53</v>
      </c>
      <c r="BH14" s="48">
        <f t="shared" si="13"/>
        <v>15.077941176470587</v>
      </c>
      <c r="BJ14" s="93">
        <v>133.80000000000001</v>
      </c>
      <c r="BK14" s="94">
        <v>6672.1183514813638</v>
      </c>
      <c r="BL14" s="83">
        <f t="shared" si="14"/>
        <v>49.866355392237395</v>
      </c>
      <c r="BM14" s="100">
        <v>0</v>
      </c>
      <c r="BN14" s="101"/>
      <c r="BO14" s="101"/>
      <c r="BP14" s="30" t="e">
        <f t="shared" si="31"/>
        <v>#DIV/0!</v>
      </c>
      <c r="BQ14" s="101">
        <v>40</v>
      </c>
      <c r="BR14" s="101">
        <v>181.614883065886</v>
      </c>
      <c r="BS14" s="30">
        <f t="shared" si="32"/>
        <v>4.5403720766471505</v>
      </c>
      <c r="BT14" s="48">
        <f t="shared" si="15"/>
        <v>181.614883065886</v>
      </c>
      <c r="BU14" s="93">
        <v>61.4</v>
      </c>
      <c r="BV14" s="94">
        <v>1099.5241545998088</v>
      </c>
      <c r="BW14" s="108">
        <f t="shared" si="16"/>
        <v>17.907559521169524</v>
      </c>
      <c r="BY14" s="109">
        <v>152.80000000000001</v>
      </c>
      <c r="BZ14" s="110">
        <v>11922.73</v>
      </c>
      <c r="CA14" s="83">
        <f t="shared" si="17"/>
        <v>78.028337696335072</v>
      </c>
      <c r="CB14" s="113"/>
      <c r="CC14" s="114"/>
      <c r="CD14" s="114"/>
      <c r="CE14" s="30" t="e">
        <f t="shared" si="18"/>
        <v>#DIV/0!</v>
      </c>
      <c r="CF14" s="115"/>
      <c r="CG14" s="114"/>
      <c r="CH14" s="30" t="e">
        <f t="shared" si="33"/>
        <v>#DIV/0!</v>
      </c>
      <c r="CI14" s="48">
        <f t="shared" si="19"/>
        <v>0</v>
      </c>
      <c r="CJ14" s="119"/>
      <c r="CK14" s="124">
        <v>47.4</v>
      </c>
      <c r="CL14" s="125">
        <v>3127.1944026655133</v>
      </c>
      <c r="CM14" s="15">
        <f t="shared" si="20"/>
        <v>65.974565457078342</v>
      </c>
      <c r="CN14" s="126"/>
      <c r="CO14" s="127">
        <v>35</v>
      </c>
      <c r="CP14" s="127">
        <v>420</v>
      </c>
      <c r="CQ14" s="127">
        <f t="shared" si="34"/>
        <v>12</v>
      </c>
      <c r="CR14" s="127"/>
      <c r="CS14" s="127"/>
      <c r="CT14" s="127" t="e">
        <f t="shared" si="35"/>
        <v>#DIV/0!</v>
      </c>
      <c r="CU14" s="133">
        <f t="shared" si="21"/>
        <v>420</v>
      </c>
      <c r="CV14" s="124">
        <v>4.4000000000000004</v>
      </c>
      <c r="CW14" s="125">
        <v>32.250008197349743</v>
      </c>
      <c r="CX14" s="31">
        <f t="shared" si="22"/>
        <v>7.3295473175794861</v>
      </c>
      <c r="CY14" s="119"/>
      <c r="CZ14" s="144">
        <v>17</v>
      </c>
      <c r="DA14" s="44">
        <v>348.07537675775671</v>
      </c>
      <c r="DB14" s="141">
        <f t="shared" si="23"/>
        <v>20.475022162220984</v>
      </c>
      <c r="DC14" s="44">
        <v>25</v>
      </c>
      <c r="DD14" s="44">
        <v>490.50187468635608</v>
      </c>
      <c r="DE14" s="141">
        <f t="shared" si="24"/>
        <v>19.620074987454242</v>
      </c>
      <c r="DF14" s="44">
        <v>26</v>
      </c>
      <c r="DG14" s="44">
        <v>432.5201133953064</v>
      </c>
      <c r="DH14" s="148">
        <f t="shared" si="25"/>
        <v>16.635388976742554</v>
      </c>
    </row>
    <row r="15" spans="1:112" ht="13.95" customHeight="1">
      <c r="A15" s="12">
        <v>9</v>
      </c>
      <c r="B15" s="13">
        <v>117.20000000000002</v>
      </c>
      <c r="C15" s="14">
        <v>6371.6979460364582</v>
      </c>
      <c r="D15" s="15">
        <f t="shared" si="0"/>
        <v>54.366023430345201</v>
      </c>
      <c r="E15" s="16"/>
      <c r="F15" s="17">
        <v>15</v>
      </c>
      <c r="G15" s="17">
        <v>97.030472415530625</v>
      </c>
      <c r="H15" s="18">
        <f t="shared" si="26"/>
        <v>6.4686981610353751</v>
      </c>
      <c r="I15" s="17">
        <v>6</v>
      </c>
      <c r="J15" s="17">
        <v>43.333950165182955</v>
      </c>
      <c r="K15" s="30">
        <f t="shared" si="27"/>
        <v>7.2223250275304922</v>
      </c>
      <c r="L15" s="31">
        <f t="shared" si="1"/>
        <v>140.36442258071358</v>
      </c>
      <c r="M15" s="13">
        <v>11</v>
      </c>
      <c r="N15" s="14">
        <v>123.83668643065783</v>
      </c>
      <c r="O15" s="31">
        <f t="shared" si="2"/>
        <v>11.257880584605259</v>
      </c>
      <c r="P15" s="32"/>
      <c r="Q15" s="44"/>
      <c r="R15" s="45" t="e">
        <f t="shared" si="3"/>
        <v>#DIV/0!</v>
      </c>
      <c r="T15" s="46">
        <v>340.8</v>
      </c>
      <c r="U15" s="47">
        <v>27194.554316904825</v>
      </c>
      <c r="V15" s="30">
        <f t="shared" si="4"/>
        <v>79.796227455706642</v>
      </c>
      <c r="W15" s="49"/>
      <c r="X15" s="50">
        <v>139</v>
      </c>
      <c r="Y15" s="50">
        <v>1336.35</v>
      </c>
      <c r="Z15" s="30">
        <f t="shared" si="5"/>
        <v>9.614028776978417</v>
      </c>
      <c r="AA15" s="63">
        <v>2</v>
      </c>
      <c r="AB15" s="55">
        <v>13.14</v>
      </c>
      <c r="AC15" s="30">
        <f t="shared" si="28"/>
        <v>6.57</v>
      </c>
      <c r="AD15" s="48">
        <f t="shared" si="6"/>
        <v>28544.044316904827</v>
      </c>
      <c r="AE15" s="62">
        <v>135</v>
      </c>
      <c r="AF15" s="47">
        <v>3556.4</v>
      </c>
      <c r="AG15" s="30">
        <f t="shared" si="7"/>
        <v>26.343703703703703</v>
      </c>
      <c r="AH15" s="47"/>
      <c r="AI15" s="48">
        <f t="shared" si="8"/>
        <v>0</v>
      </c>
      <c r="AJ15" s="68"/>
      <c r="AK15" s="46">
        <v>45</v>
      </c>
      <c r="AL15" s="71">
        <v>3799.6498671857253</v>
      </c>
      <c r="AM15" s="48">
        <f t="shared" si="9"/>
        <v>84.436663715238339</v>
      </c>
      <c r="AN15" s="46">
        <v>75</v>
      </c>
      <c r="AO15" s="47">
        <v>5469.4213870809826</v>
      </c>
      <c r="AP15" s="48">
        <f t="shared" si="10"/>
        <v>72.925618494413101</v>
      </c>
      <c r="AQ15" s="46">
        <v>25</v>
      </c>
      <c r="AR15" s="71">
        <v>1834.5164086608927</v>
      </c>
      <c r="AS15" s="48">
        <f t="shared" si="11"/>
        <v>73.380656346435714</v>
      </c>
      <c r="AU15" s="77">
        <v>72.600000000000009</v>
      </c>
      <c r="AV15" s="78">
        <v>4764.4799999999996</v>
      </c>
      <c r="AW15" s="83">
        <f t="shared" si="12"/>
        <v>65.626446280991715</v>
      </c>
      <c r="AX15" s="84"/>
      <c r="AY15" s="85">
        <v>15</v>
      </c>
      <c r="AZ15" s="85">
        <v>104.39</v>
      </c>
      <c r="BA15" s="30">
        <f t="shared" si="29"/>
        <v>6.9593333333333334</v>
      </c>
      <c r="BB15" s="86">
        <v>0</v>
      </c>
      <c r="BC15" s="86">
        <v>0</v>
      </c>
      <c r="BD15" s="30" t="e">
        <f t="shared" si="30"/>
        <v>#DIV/0!</v>
      </c>
      <c r="BE15" s="88"/>
      <c r="BF15" s="77">
        <v>8.2000000000000011</v>
      </c>
      <c r="BG15" s="78">
        <v>122.55</v>
      </c>
      <c r="BH15" s="48">
        <f t="shared" si="13"/>
        <v>14.945121951219511</v>
      </c>
      <c r="BJ15" s="93">
        <v>186.8</v>
      </c>
      <c r="BK15" s="94">
        <v>11519.80684436125</v>
      </c>
      <c r="BL15" s="83">
        <f t="shared" si="14"/>
        <v>61.669201522276495</v>
      </c>
      <c r="BM15" s="100">
        <v>0</v>
      </c>
      <c r="BN15" s="101"/>
      <c r="BO15" s="101"/>
      <c r="BP15" s="30" t="e">
        <f t="shared" si="31"/>
        <v>#DIV/0!</v>
      </c>
      <c r="BQ15" s="101">
        <v>40</v>
      </c>
      <c r="BR15" s="101">
        <v>242.66206971488546</v>
      </c>
      <c r="BS15" s="30">
        <f t="shared" si="32"/>
        <v>6.0665517428721367</v>
      </c>
      <c r="BT15" s="48">
        <f t="shared" si="15"/>
        <v>242.66206971488546</v>
      </c>
      <c r="BU15" s="93">
        <v>61.4</v>
      </c>
      <c r="BV15" s="94">
        <v>1385.6443773648211</v>
      </c>
      <c r="BW15" s="108">
        <f t="shared" si="16"/>
        <v>22.567498002684385</v>
      </c>
      <c r="BY15" s="109">
        <v>167.6</v>
      </c>
      <c r="BZ15" s="110">
        <v>11582.12</v>
      </c>
      <c r="CA15" s="83">
        <f t="shared" si="17"/>
        <v>69.105727923627697</v>
      </c>
      <c r="CB15" s="113"/>
      <c r="CC15" s="114"/>
      <c r="CD15" s="114"/>
      <c r="CE15" s="30" t="e">
        <f t="shared" si="18"/>
        <v>#DIV/0!</v>
      </c>
      <c r="CF15" s="115"/>
      <c r="CG15" s="114"/>
      <c r="CH15" s="30" t="e">
        <f t="shared" si="33"/>
        <v>#DIV/0!</v>
      </c>
      <c r="CI15" s="48">
        <f t="shared" si="19"/>
        <v>0</v>
      </c>
      <c r="CJ15" s="119"/>
      <c r="CK15" s="124">
        <v>50.600000000000009</v>
      </c>
      <c r="CL15" s="125">
        <v>3312.337933613222</v>
      </c>
      <c r="CM15" s="15">
        <f t="shared" si="20"/>
        <v>65.461223984451024</v>
      </c>
      <c r="CN15" s="126"/>
      <c r="CO15" s="127">
        <v>37</v>
      </c>
      <c r="CP15" s="127">
        <v>444.5</v>
      </c>
      <c r="CQ15" s="127">
        <f t="shared" si="34"/>
        <v>12.013513513513514</v>
      </c>
      <c r="CR15" s="127"/>
      <c r="CS15" s="127"/>
      <c r="CT15" s="127" t="e">
        <f t="shared" si="35"/>
        <v>#DIV/0!</v>
      </c>
      <c r="CU15" s="133">
        <f t="shared" si="21"/>
        <v>444.5</v>
      </c>
      <c r="CV15" s="124">
        <v>4.4000000000000004</v>
      </c>
      <c r="CW15" s="125">
        <v>34.879029933232864</v>
      </c>
      <c r="CX15" s="31">
        <f t="shared" si="22"/>
        <v>7.9270522575529228</v>
      </c>
      <c r="CY15" s="119"/>
      <c r="CZ15" s="44">
        <v>17</v>
      </c>
      <c r="DA15" s="44">
        <v>344.27811741154301</v>
      </c>
      <c r="DB15" s="141">
        <f t="shared" si="23"/>
        <v>20.251653965384882</v>
      </c>
      <c r="DC15" s="44">
        <v>25</v>
      </c>
      <c r="DD15" s="44">
        <v>468.72522981829252</v>
      </c>
      <c r="DE15" s="141">
        <f t="shared" si="24"/>
        <v>18.749009192731702</v>
      </c>
      <c r="DF15" s="44">
        <v>25</v>
      </c>
      <c r="DG15" s="44">
        <v>422.25164584041886</v>
      </c>
      <c r="DH15" s="148">
        <f t="shared" si="25"/>
        <v>16.890065833616756</v>
      </c>
    </row>
    <row r="16" spans="1:112" ht="13.95" customHeight="1">
      <c r="A16" s="12">
        <v>10</v>
      </c>
      <c r="B16" s="13">
        <v>117.20000000000002</v>
      </c>
      <c r="C16" s="14">
        <v>5537.637804813311</v>
      </c>
      <c r="D16" s="15">
        <f t="shared" si="0"/>
        <v>47.249469324345654</v>
      </c>
      <c r="E16" s="16"/>
      <c r="F16" s="17">
        <v>15</v>
      </c>
      <c r="G16" s="17">
        <v>109.02246149156531</v>
      </c>
      <c r="H16" s="18">
        <f t="shared" si="26"/>
        <v>7.268164099437687</v>
      </c>
      <c r="I16" s="17">
        <v>6</v>
      </c>
      <c r="J16" s="17">
        <v>29.95737394869122</v>
      </c>
      <c r="K16" s="30">
        <f t="shared" si="27"/>
        <v>4.9928956581152031</v>
      </c>
      <c r="L16" s="31">
        <f t="shared" si="1"/>
        <v>138.97983544025652</v>
      </c>
      <c r="M16" s="13">
        <v>11</v>
      </c>
      <c r="N16" s="14">
        <v>103</v>
      </c>
      <c r="O16" s="31">
        <f t="shared" si="2"/>
        <v>9.3636363636363633</v>
      </c>
      <c r="P16" s="32"/>
      <c r="Q16" s="44"/>
      <c r="R16" s="45" t="e">
        <f t="shared" si="3"/>
        <v>#DIV/0!</v>
      </c>
      <c r="T16" s="46">
        <v>334</v>
      </c>
      <c r="U16" s="47">
        <v>26714.560244258253</v>
      </c>
      <c r="V16" s="30">
        <f t="shared" si="4"/>
        <v>79.983713306162429</v>
      </c>
      <c r="W16" s="49"/>
      <c r="X16" s="50"/>
      <c r="Y16" s="50"/>
      <c r="Z16" s="30" t="e">
        <f t="shared" si="5"/>
        <v>#DIV/0!</v>
      </c>
      <c r="AA16" s="63"/>
      <c r="AB16" s="55"/>
      <c r="AC16" s="30" t="e">
        <f t="shared" si="28"/>
        <v>#DIV/0!</v>
      </c>
      <c r="AD16" s="48">
        <f t="shared" si="6"/>
        <v>26714.560244258253</v>
      </c>
      <c r="AE16" s="62">
        <v>135</v>
      </c>
      <c r="AF16" s="47">
        <v>3551.05</v>
      </c>
      <c r="AG16" s="30">
        <f t="shared" si="7"/>
        <v>26.304074074074077</v>
      </c>
      <c r="AH16" s="47"/>
      <c r="AI16" s="48">
        <f t="shared" si="8"/>
        <v>0</v>
      </c>
      <c r="AJ16" s="68"/>
      <c r="AK16" s="46">
        <v>46</v>
      </c>
      <c r="AL16" s="71">
        <v>4530.7986676794781</v>
      </c>
      <c r="AM16" s="48">
        <f t="shared" si="9"/>
        <v>98.495623210423432</v>
      </c>
      <c r="AN16" s="46">
        <v>75</v>
      </c>
      <c r="AO16" s="47">
        <v>4130.9550486401286</v>
      </c>
      <c r="AP16" s="48">
        <f t="shared" si="10"/>
        <v>55.079400648535049</v>
      </c>
      <c r="AQ16" s="46">
        <v>25</v>
      </c>
      <c r="AR16" s="71">
        <v>1970.2276199956711</v>
      </c>
      <c r="AS16" s="48">
        <f t="shared" si="11"/>
        <v>78.809104799826841</v>
      </c>
      <c r="AU16" s="77">
        <v>72.400000000000006</v>
      </c>
      <c r="AV16" s="78">
        <v>4204.37</v>
      </c>
      <c r="AW16" s="83">
        <f t="shared" si="12"/>
        <v>58.071408839778996</v>
      </c>
      <c r="AX16" s="84"/>
      <c r="AY16" s="85">
        <v>15</v>
      </c>
      <c r="AZ16" s="85">
        <v>105.41</v>
      </c>
      <c r="BA16" s="30">
        <f t="shared" si="29"/>
        <v>7.027333333333333</v>
      </c>
      <c r="BB16" s="86">
        <v>0</v>
      </c>
      <c r="BC16" s="86">
        <v>0</v>
      </c>
      <c r="BD16" s="30" t="e">
        <f t="shared" si="30"/>
        <v>#DIV/0!</v>
      </c>
      <c r="BE16" s="88"/>
      <c r="BF16" s="77">
        <v>9.4</v>
      </c>
      <c r="BG16" s="78">
        <v>142.71</v>
      </c>
      <c r="BH16" s="48">
        <f t="shared" si="13"/>
        <v>15.181914893617021</v>
      </c>
      <c r="BJ16" s="93">
        <v>186.8</v>
      </c>
      <c r="BK16" s="94">
        <v>11751.167554690863</v>
      </c>
      <c r="BL16" s="83">
        <f t="shared" si="14"/>
        <v>62.907749222113821</v>
      </c>
      <c r="BM16" s="100">
        <v>0</v>
      </c>
      <c r="BN16" s="101"/>
      <c r="BO16" s="101"/>
      <c r="BP16" s="30" t="e">
        <f t="shared" si="31"/>
        <v>#DIV/0!</v>
      </c>
      <c r="BQ16" s="101">
        <v>40</v>
      </c>
      <c r="BR16" s="101">
        <v>219.49555379287111</v>
      </c>
      <c r="BS16" s="30">
        <f t="shared" si="32"/>
        <v>5.487388844821778</v>
      </c>
      <c r="BT16" s="48">
        <f t="shared" si="15"/>
        <v>219.49555379287111</v>
      </c>
      <c r="BU16" s="93">
        <v>61.4</v>
      </c>
      <c r="BV16" s="94">
        <v>1416.0118836656163</v>
      </c>
      <c r="BW16" s="108">
        <f t="shared" si="16"/>
        <v>23.062082795856945</v>
      </c>
      <c r="BY16" s="109">
        <v>173.4</v>
      </c>
      <c r="BZ16" s="110">
        <v>12115.17</v>
      </c>
      <c r="CA16" s="83">
        <f t="shared" si="17"/>
        <v>69.86833910034602</v>
      </c>
      <c r="CB16" s="113"/>
      <c r="CC16" s="114"/>
      <c r="CD16" s="114"/>
      <c r="CE16" s="30" t="e">
        <f t="shared" si="18"/>
        <v>#DIV/0!</v>
      </c>
      <c r="CF16" s="115"/>
      <c r="CG16" s="114"/>
      <c r="CH16" s="30" t="e">
        <f t="shared" si="33"/>
        <v>#DIV/0!</v>
      </c>
      <c r="CI16" s="48">
        <f t="shared" si="19"/>
        <v>0</v>
      </c>
      <c r="CJ16" s="119"/>
      <c r="CK16" s="124">
        <v>46.000000000000007</v>
      </c>
      <c r="CL16" s="125">
        <v>2905.8296582328439</v>
      </c>
      <c r="CM16" s="15">
        <f t="shared" si="20"/>
        <v>63.170209961583552</v>
      </c>
      <c r="CN16" s="126"/>
      <c r="CO16" s="127">
        <v>31</v>
      </c>
      <c r="CP16" s="127">
        <v>371</v>
      </c>
      <c r="CQ16" s="127">
        <f t="shared" si="34"/>
        <v>11.96774193548387</v>
      </c>
      <c r="CR16" s="127"/>
      <c r="CS16" s="127"/>
      <c r="CT16" s="127" t="e">
        <f t="shared" si="35"/>
        <v>#DIV/0!</v>
      </c>
      <c r="CU16" s="133">
        <f t="shared" si="21"/>
        <v>371</v>
      </c>
      <c r="CV16" s="124">
        <v>4.4000000000000004</v>
      </c>
      <c r="CW16" s="125">
        <v>34.879029933232864</v>
      </c>
      <c r="CX16" s="31">
        <f t="shared" si="22"/>
        <v>7.9270522575529228</v>
      </c>
      <c r="CY16" s="119"/>
      <c r="CZ16" s="142">
        <v>17</v>
      </c>
      <c r="DA16" s="145">
        <v>355.20260772000717</v>
      </c>
      <c r="DB16" s="141">
        <f t="shared" si="23"/>
        <v>20.894271042353363</v>
      </c>
      <c r="DC16" s="44">
        <v>25</v>
      </c>
      <c r="DD16" s="44">
        <v>460.15812306322306</v>
      </c>
      <c r="DE16" s="141">
        <f t="shared" si="24"/>
        <v>18.406324922528924</v>
      </c>
      <c r="DF16" s="44">
        <v>25</v>
      </c>
      <c r="DG16" s="44">
        <v>414.12816689215117</v>
      </c>
      <c r="DH16" s="148">
        <f t="shared" si="25"/>
        <v>16.565126675686045</v>
      </c>
    </row>
    <row r="17" spans="1:112" ht="13.95" customHeight="1">
      <c r="A17" s="12">
        <v>11</v>
      </c>
      <c r="B17" s="13">
        <v>117.20000000000002</v>
      </c>
      <c r="C17" s="14">
        <v>5976.9269840368488</v>
      </c>
      <c r="D17" s="15">
        <f t="shared" si="0"/>
        <v>50.997670512259795</v>
      </c>
      <c r="E17" s="16"/>
      <c r="F17" s="17">
        <v>15</v>
      </c>
      <c r="G17" s="17">
        <v>149.18788259070703</v>
      </c>
      <c r="H17" s="18">
        <f t="shared" si="26"/>
        <v>9.9458588393804686</v>
      </c>
      <c r="I17" s="17">
        <v>6</v>
      </c>
      <c r="J17" s="17">
        <v>39.569796515535899</v>
      </c>
      <c r="K17" s="30">
        <f t="shared" si="27"/>
        <v>6.5949660859226498</v>
      </c>
      <c r="L17" s="31">
        <f t="shared" si="1"/>
        <v>188.75767910624293</v>
      </c>
      <c r="M17" s="13">
        <v>11</v>
      </c>
      <c r="N17" s="14">
        <v>107.78267485654992</v>
      </c>
      <c r="O17" s="31">
        <f t="shared" si="2"/>
        <v>9.798424986959084</v>
      </c>
      <c r="P17" s="32"/>
      <c r="Q17" s="44"/>
      <c r="R17" s="45" t="e">
        <f t="shared" si="3"/>
        <v>#DIV/0!</v>
      </c>
      <c r="T17" s="46">
        <v>342.40000000000003</v>
      </c>
      <c r="U17" s="47">
        <v>24250.016101724374</v>
      </c>
      <c r="V17" s="30">
        <f t="shared" si="4"/>
        <v>70.823645156905286</v>
      </c>
      <c r="W17" s="49"/>
      <c r="X17" s="50"/>
      <c r="Y17" s="50"/>
      <c r="Z17" s="30" t="e">
        <f t="shared" si="5"/>
        <v>#DIV/0!</v>
      </c>
      <c r="AA17" s="63">
        <v>22</v>
      </c>
      <c r="AB17" s="55">
        <v>148.12</v>
      </c>
      <c r="AC17" s="30">
        <f t="shared" si="28"/>
        <v>6.7327272727272733</v>
      </c>
      <c r="AD17" s="48">
        <f t="shared" si="6"/>
        <v>24398.136101724373</v>
      </c>
      <c r="AE17" s="62">
        <v>135</v>
      </c>
      <c r="AF17" s="47">
        <v>3586.77</v>
      </c>
      <c r="AG17" s="30">
        <f t="shared" si="7"/>
        <v>26.568666666666665</v>
      </c>
      <c r="AH17" s="47"/>
      <c r="AI17" s="48">
        <f t="shared" si="8"/>
        <v>0</v>
      </c>
      <c r="AJ17" s="68"/>
      <c r="AK17" s="46">
        <v>49</v>
      </c>
      <c r="AL17" s="71">
        <v>3540.645519311423</v>
      </c>
      <c r="AM17" s="48">
        <f t="shared" si="9"/>
        <v>72.258071822682098</v>
      </c>
      <c r="AN17" s="46">
        <v>75</v>
      </c>
      <c r="AO17" s="47">
        <v>4307.5712373025872</v>
      </c>
      <c r="AP17" s="48">
        <f t="shared" si="10"/>
        <v>57.434283164034497</v>
      </c>
      <c r="AQ17" s="46">
        <v>25</v>
      </c>
      <c r="AR17" s="71">
        <v>1922.4508187291469</v>
      </c>
      <c r="AS17" s="48">
        <f t="shared" si="11"/>
        <v>76.898032749165878</v>
      </c>
      <c r="AU17" s="77">
        <v>70.400000000000006</v>
      </c>
      <c r="AV17" s="78">
        <v>4014.44</v>
      </c>
      <c r="AW17" s="83">
        <f t="shared" si="12"/>
        <v>57.023295454545448</v>
      </c>
      <c r="AX17" s="84"/>
      <c r="AY17" s="85">
        <v>15</v>
      </c>
      <c r="AZ17" s="85">
        <v>106.09</v>
      </c>
      <c r="BA17" s="30">
        <f t="shared" si="29"/>
        <v>7.0726666666666667</v>
      </c>
      <c r="BB17" s="86">
        <v>0</v>
      </c>
      <c r="BC17" s="86">
        <v>0</v>
      </c>
      <c r="BD17" s="30" t="e">
        <f t="shared" si="30"/>
        <v>#DIV/0!</v>
      </c>
      <c r="BE17" s="88"/>
      <c r="BF17" s="77">
        <v>8.6000000000000014</v>
      </c>
      <c r="BG17" s="78">
        <v>135.15</v>
      </c>
      <c r="BH17" s="48">
        <f t="shared" si="13"/>
        <v>15.715116279069765</v>
      </c>
      <c r="BJ17" s="93">
        <v>185.20000000000002</v>
      </c>
      <c r="BK17" s="94">
        <v>11131.02742418128</v>
      </c>
      <c r="BL17" s="83">
        <f t="shared" si="14"/>
        <v>60.102739871389197</v>
      </c>
      <c r="BM17" s="100"/>
      <c r="BN17" s="101"/>
      <c r="BO17" s="101"/>
      <c r="BP17" s="30" t="e">
        <f t="shared" si="31"/>
        <v>#DIV/0!</v>
      </c>
      <c r="BQ17" s="101">
        <v>40</v>
      </c>
      <c r="BR17" s="101">
        <v>205.67050691244239</v>
      </c>
      <c r="BS17" s="30">
        <f t="shared" si="32"/>
        <v>5.1417626728110601</v>
      </c>
      <c r="BT17" s="48">
        <f t="shared" si="15"/>
        <v>205.67050691244239</v>
      </c>
      <c r="BU17" s="93">
        <v>62.6</v>
      </c>
      <c r="BV17" s="94">
        <v>1446.3186034922942</v>
      </c>
      <c r="BW17" s="108">
        <f t="shared" si="16"/>
        <v>23.104131046202781</v>
      </c>
      <c r="BY17" s="109">
        <v>166.60000000000002</v>
      </c>
      <c r="BZ17" s="110">
        <v>11075.86</v>
      </c>
      <c r="CA17" s="83">
        <f t="shared" si="17"/>
        <v>66.481752701080424</v>
      </c>
      <c r="CB17" s="113"/>
      <c r="CC17" s="114">
        <v>60</v>
      </c>
      <c r="CD17" s="114">
        <v>703.01</v>
      </c>
      <c r="CE17" s="30">
        <f t="shared" si="18"/>
        <v>11.716833333333334</v>
      </c>
      <c r="CF17" s="115"/>
      <c r="CG17" s="114"/>
      <c r="CH17" s="30" t="e">
        <f t="shared" si="33"/>
        <v>#DIV/0!</v>
      </c>
      <c r="CI17" s="48">
        <f t="shared" si="19"/>
        <v>703.01</v>
      </c>
      <c r="CJ17" s="119"/>
      <c r="CK17" s="124">
        <v>46.6</v>
      </c>
      <c r="CL17" s="125">
        <v>3006.3979808276708</v>
      </c>
      <c r="CM17" s="15">
        <f t="shared" si="20"/>
        <v>64.51497812934916</v>
      </c>
      <c r="CN17" s="126"/>
      <c r="CO17" s="127">
        <v>42</v>
      </c>
      <c r="CP17" s="127">
        <v>503.99999999999994</v>
      </c>
      <c r="CQ17" s="127">
        <f t="shared" si="34"/>
        <v>11.999999999999998</v>
      </c>
      <c r="CR17" s="127"/>
      <c r="CS17" s="127"/>
      <c r="CT17" s="127" t="e">
        <f t="shared" si="35"/>
        <v>#DIV/0!</v>
      </c>
      <c r="CU17" s="133">
        <f t="shared" si="21"/>
        <v>503.99999999999994</v>
      </c>
      <c r="CV17" s="124">
        <v>4.4000000000000004</v>
      </c>
      <c r="CW17" s="125">
        <v>38.612363266566199</v>
      </c>
      <c r="CX17" s="31">
        <f t="shared" si="22"/>
        <v>8.7755371060377723</v>
      </c>
      <c r="CY17" s="119"/>
      <c r="CZ17" s="44">
        <v>17</v>
      </c>
      <c r="DA17" s="44">
        <v>349.51696185405905</v>
      </c>
      <c r="DB17" s="141">
        <f t="shared" si="23"/>
        <v>20.559821285532884</v>
      </c>
      <c r="DC17" s="44">
        <v>25</v>
      </c>
      <c r="DD17" s="44">
        <v>461.05224382505298</v>
      </c>
      <c r="DE17" s="141">
        <f t="shared" si="24"/>
        <v>18.442089753002119</v>
      </c>
      <c r="DF17" s="44">
        <v>27</v>
      </c>
      <c r="DG17" s="44">
        <v>445.06053260823313</v>
      </c>
      <c r="DH17" s="148">
        <f t="shared" si="25"/>
        <v>16.48372342993456</v>
      </c>
    </row>
    <row r="18" spans="1:112" ht="13.95" customHeight="1">
      <c r="A18" s="12">
        <v>12</v>
      </c>
      <c r="B18" s="13">
        <v>117.20000000000002</v>
      </c>
      <c r="C18" s="14">
        <v>5880.7113581919029</v>
      </c>
      <c r="D18" s="15">
        <f t="shared" si="0"/>
        <v>50.176718073309743</v>
      </c>
      <c r="E18" s="16"/>
      <c r="F18" s="17">
        <v>15</v>
      </c>
      <c r="G18" s="17">
        <v>140.22370805925715</v>
      </c>
      <c r="H18" s="18">
        <f t="shared" si="26"/>
        <v>9.3482472039504767</v>
      </c>
      <c r="I18" s="17">
        <v>6</v>
      </c>
      <c r="J18" s="17">
        <v>27.327150997649131</v>
      </c>
      <c r="K18" s="30">
        <f t="shared" si="27"/>
        <v>4.5545251662748552</v>
      </c>
      <c r="L18" s="31">
        <f t="shared" si="1"/>
        <v>167.55085905690629</v>
      </c>
      <c r="M18" s="13">
        <v>11</v>
      </c>
      <c r="N18" s="14">
        <v>106.74001598068031</v>
      </c>
      <c r="O18" s="31">
        <f t="shared" si="2"/>
        <v>9.7036378164254824</v>
      </c>
      <c r="P18" s="32"/>
      <c r="Q18" s="44"/>
      <c r="R18" s="45" t="e">
        <f t="shared" si="3"/>
        <v>#DIV/0!</v>
      </c>
      <c r="T18" s="46">
        <v>340.8</v>
      </c>
      <c r="U18" s="47">
        <v>12891.392278159643</v>
      </c>
      <c r="V18" s="30">
        <f t="shared" si="4"/>
        <v>37.826855276290033</v>
      </c>
      <c r="W18" s="49"/>
      <c r="X18" s="50"/>
      <c r="Y18" s="50"/>
      <c r="Z18" s="30" t="e">
        <f t="shared" si="5"/>
        <v>#DIV/0!</v>
      </c>
      <c r="AA18" s="63">
        <v>19</v>
      </c>
      <c r="AB18" s="55">
        <v>144.38999999999999</v>
      </c>
      <c r="AC18" s="30">
        <f t="shared" si="28"/>
        <v>7.5994736842105253</v>
      </c>
      <c r="AD18" s="48">
        <f t="shared" si="6"/>
        <v>13035.782278159642</v>
      </c>
      <c r="AE18" s="62">
        <v>135</v>
      </c>
      <c r="AF18" s="47">
        <v>3242.81</v>
      </c>
      <c r="AG18" s="30">
        <f t="shared" si="7"/>
        <v>24.020814814814816</v>
      </c>
      <c r="AH18" s="47"/>
      <c r="AI18" s="48">
        <f t="shared" si="8"/>
        <v>0</v>
      </c>
      <c r="AJ18" s="68"/>
      <c r="AK18" s="46">
        <v>47</v>
      </c>
      <c r="AL18" s="71">
        <v>3480.641249569961</v>
      </c>
      <c r="AM18" s="48">
        <f t="shared" si="9"/>
        <v>74.056196799360876</v>
      </c>
      <c r="AN18" s="46">
        <v>75</v>
      </c>
      <c r="AO18" s="47">
        <v>3409.465438947278</v>
      </c>
      <c r="AP18" s="48">
        <f t="shared" si="10"/>
        <v>45.459539185963706</v>
      </c>
      <c r="AQ18" s="46">
        <v>25</v>
      </c>
      <c r="AR18" s="71">
        <v>1504.7630425661121</v>
      </c>
      <c r="AS18" s="48">
        <f t="shared" si="11"/>
        <v>60.190521702644482</v>
      </c>
      <c r="AU18" s="77">
        <v>71.2</v>
      </c>
      <c r="AV18" s="78">
        <v>3711.2</v>
      </c>
      <c r="AW18" s="83">
        <f t="shared" si="12"/>
        <v>52.123595505617971</v>
      </c>
      <c r="AX18" s="84"/>
      <c r="AY18" s="85">
        <v>15</v>
      </c>
      <c r="AZ18" s="85">
        <v>104.61</v>
      </c>
      <c r="BA18" s="30">
        <f t="shared" si="29"/>
        <v>6.9740000000000002</v>
      </c>
      <c r="BB18" s="86">
        <v>0</v>
      </c>
      <c r="BC18" s="86">
        <v>0</v>
      </c>
      <c r="BD18" s="30" t="e">
        <f t="shared" si="30"/>
        <v>#DIV/0!</v>
      </c>
      <c r="BE18" s="88"/>
      <c r="BF18" s="77">
        <v>7</v>
      </c>
      <c r="BG18" s="78">
        <v>127.11</v>
      </c>
      <c r="BH18" s="48">
        <f t="shared" si="13"/>
        <v>18.158571428571427</v>
      </c>
      <c r="BJ18" s="93">
        <v>182.8</v>
      </c>
      <c r="BK18" s="94">
        <v>10511.114719298814</v>
      </c>
      <c r="BL18" s="83">
        <f t="shared" si="14"/>
        <v>57.500627567280162</v>
      </c>
      <c r="BM18" s="100"/>
      <c r="BN18" s="101"/>
      <c r="BO18" s="101"/>
      <c r="BP18" s="30" t="e">
        <f t="shared" si="31"/>
        <v>#DIV/0!</v>
      </c>
      <c r="BQ18" s="101">
        <v>37</v>
      </c>
      <c r="BR18" s="101">
        <v>167.42011422068936</v>
      </c>
      <c r="BS18" s="30">
        <f t="shared" si="32"/>
        <v>4.5248679519105233</v>
      </c>
      <c r="BT18" s="48">
        <f t="shared" si="15"/>
        <v>167.42011422068936</v>
      </c>
      <c r="BU18" s="93">
        <v>63.800000000000004</v>
      </c>
      <c r="BV18" s="94">
        <v>1473.0791802707354</v>
      </c>
      <c r="BW18" s="108">
        <f t="shared" si="16"/>
        <v>23.089015364745066</v>
      </c>
      <c r="BY18" s="109">
        <v>159.80000000000001</v>
      </c>
      <c r="BZ18" s="110">
        <v>10982.67</v>
      </c>
      <c r="CA18" s="83">
        <f t="shared" si="17"/>
        <v>68.727596996245296</v>
      </c>
      <c r="CB18" s="113"/>
      <c r="CC18" s="114">
        <v>58</v>
      </c>
      <c r="CD18" s="114">
        <v>683.55</v>
      </c>
      <c r="CE18" s="30">
        <f t="shared" si="18"/>
        <v>11.785344827586206</v>
      </c>
      <c r="CF18" s="115"/>
      <c r="CG18" s="114"/>
      <c r="CH18" s="30" t="e">
        <f t="shared" si="33"/>
        <v>#DIV/0!</v>
      </c>
      <c r="CI18" s="48">
        <f t="shared" si="19"/>
        <v>683.55</v>
      </c>
      <c r="CJ18" s="119"/>
      <c r="CK18" s="124">
        <v>46.000000000000007</v>
      </c>
      <c r="CL18" s="125">
        <v>2913.4322936954468</v>
      </c>
      <c r="CM18" s="15">
        <f t="shared" si="20"/>
        <v>63.33548464555318</v>
      </c>
      <c r="CN18" s="126"/>
      <c r="CO18" s="127">
        <v>24</v>
      </c>
      <c r="CP18" s="127">
        <v>288.75</v>
      </c>
      <c r="CQ18" s="127">
        <f t="shared" si="34"/>
        <v>12.03125</v>
      </c>
      <c r="CR18" s="127"/>
      <c r="CS18" s="127"/>
      <c r="CT18" s="127" t="e">
        <f t="shared" si="35"/>
        <v>#DIV/0!</v>
      </c>
      <c r="CU18" s="133">
        <f t="shared" si="21"/>
        <v>288.75</v>
      </c>
      <c r="CV18" s="124">
        <v>4.8</v>
      </c>
      <c r="CW18" s="125">
        <v>45.237363266566199</v>
      </c>
      <c r="CX18" s="31">
        <f t="shared" si="22"/>
        <v>9.4244506805346244</v>
      </c>
      <c r="CY18" s="119"/>
      <c r="CZ18" s="44">
        <v>17</v>
      </c>
      <c r="DA18" s="44">
        <v>371.50309513435303</v>
      </c>
      <c r="DB18" s="141">
        <f t="shared" si="23"/>
        <v>21.853123243197238</v>
      </c>
      <c r="DC18" s="44">
        <v>29</v>
      </c>
      <c r="DD18" s="44">
        <v>563.91509889880842</v>
      </c>
      <c r="DE18" s="141">
        <f t="shared" si="24"/>
        <v>19.445348237889945</v>
      </c>
      <c r="DF18" s="44">
        <v>27</v>
      </c>
      <c r="DG18" s="44">
        <v>456.48395154831371</v>
      </c>
      <c r="DH18" s="148">
        <f t="shared" si="25"/>
        <v>16.906813020307915</v>
      </c>
    </row>
    <row r="19" spans="1:112" ht="13.95" customHeight="1">
      <c r="A19" s="12">
        <v>13</v>
      </c>
      <c r="B19" s="13">
        <v>117.20000000000002</v>
      </c>
      <c r="C19" s="14">
        <v>5491.9208878273266</v>
      </c>
      <c r="D19" s="15">
        <f t="shared" si="0"/>
        <v>46.859393240847488</v>
      </c>
      <c r="E19" s="16"/>
      <c r="F19" s="17">
        <v>15</v>
      </c>
      <c r="G19" s="17">
        <v>113.45736564371408</v>
      </c>
      <c r="H19" s="18">
        <f t="shared" si="26"/>
        <v>7.5638243762476058</v>
      </c>
      <c r="I19" s="17">
        <v>6</v>
      </c>
      <c r="J19" s="17">
        <v>38.85</v>
      </c>
      <c r="K19" s="30">
        <f t="shared" si="27"/>
        <v>6.4750000000000005</v>
      </c>
      <c r="L19" s="31">
        <f t="shared" si="1"/>
        <v>152.30736564371409</v>
      </c>
      <c r="M19" s="13">
        <v>11</v>
      </c>
      <c r="N19" s="14">
        <v>105.80005326893441</v>
      </c>
      <c r="O19" s="31">
        <f t="shared" si="2"/>
        <v>9.6181866608122188</v>
      </c>
      <c r="P19" s="32"/>
      <c r="Q19" s="44"/>
      <c r="R19" s="45" t="e">
        <f t="shared" si="3"/>
        <v>#DIV/0!</v>
      </c>
      <c r="T19" s="46">
        <v>328.40000000000003</v>
      </c>
      <c r="U19" s="47">
        <v>19629.477268949111</v>
      </c>
      <c r="V19" s="30">
        <f t="shared" si="4"/>
        <v>59.773073291562454</v>
      </c>
      <c r="W19" s="49"/>
      <c r="X19" s="50"/>
      <c r="Y19" s="50"/>
      <c r="Z19" s="30" t="e">
        <f t="shared" si="5"/>
        <v>#DIV/0!</v>
      </c>
      <c r="AA19" s="55"/>
      <c r="AB19" s="55"/>
      <c r="AC19" s="30" t="e">
        <f t="shared" si="28"/>
        <v>#DIV/0!</v>
      </c>
      <c r="AD19" s="48">
        <f t="shared" si="6"/>
        <v>19629.477268949111</v>
      </c>
      <c r="AE19" s="62">
        <v>135</v>
      </c>
      <c r="AF19" s="47">
        <v>3429.18</v>
      </c>
      <c r="AG19" s="30">
        <f t="shared" si="7"/>
        <v>25.401333333333334</v>
      </c>
      <c r="AH19" s="47"/>
      <c r="AI19" s="48">
        <f t="shared" si="8"/>
        <v>0</v>
      </c>
      <c r="AJ19" s="68"/>
      <c r="AK19" s="46">
        <v>48</v>
      </c>
      <c r="AL19" s="71">
        <v>2848.9390654205608</v>
      </c>
      <c r="AM19" s="48">
        <f t="shared" si="9"/>
        <v>59.352897196261686</v>
      </c>
      <c r="AN19" s="46">
        <v>75</v>
      </c>
      <c r="AO19" s="47">
        <v>3393.5572443797346</v>
      </c>
      <c r="AP19" s="48">
        <f t="shared" si="10"/>
        <v>45.24742992506313</v>
      </c>
      <c r="AQ19" s="46">
        <v>25</v>
      </c>
      <c r="AR19" s="71">
        <v>1693.4519426567772</v>
      </c>
      <c r="AS19" s="48">
        <f t="shared" si="11"/>
        <v>67.738077706271085</v>
      </c>
      <c r="AU19" s="77">
        <v>71</v>
      </c>
      <c r="AV19" s="78">
        <v>3962.37</v>
      </c>
      <c r="AW19" s="83">
        <f t="shared" si="12"/>
        <v>55.808028169014086</v>
      </c>
      <c r="AX19" s="84"/>
      <c r="AY19" s="85">
        <v>15</v>
      </c>
      <c r="AZ19" s="85">
        <v>107.04</v>
      </c>
      <c r="BA19" s="30">
        <f t="shared" si="29"/>
        <v>7.1360000000000001</v>
      </c>
      <c r="BB19" s="86">
        <v>0</v>
      </c>
      <c r="BC19" s="86">
        <v>0</v>
      </c>
      <c r="BD19" s="30" t="e">
        <f t="shared" si="30"/>
        <v>#DIV/0!</v>
      </c>
      <c r="BE19" s="88"/>
      <c r="BF19" s="77">
        <v>7.4</v>
      </c>
      <c r="BG19" s="78">
        <v>111.65</v>
      </c>
      <c r="BH19" s="48">
        <f t="shared" si="13"/>
        <v>15.087837837837839</v>
      </c>
      <c r="BJ19" s="93">
        <v>182.8</v>
      </c>
      <c r="BK19" s="94">
        <v>9841.0279991961488</v>
      </c>
      <c r="BL19" s="83">
        <f t="shared" si="14"/>
        <v>53.834945291007372</v>
      </c>
      <c r="BM19" s="100"/>
      <c r="BN19" s="101"/>
      <c r="BO19" s="101"/>
      <c r="BP19" s="30" t="e">
        <f t="shared" si="31"/>
        <v>#DIV/0!</v>
      </c>
      <c r="BQ19" s="101">
        <v>37</v>
      </c>
      <c r="BR19" s="101">
        <v>201.44424643507855</v>
      </c>
      <c r="BS19" s="30">
        <f t="shared" si="32"/>
        <v>5.4444390928399606</v>
      </c>
      <c r="BT19" s="48">
        <f t="shared" si="15"/>
        <v>201.44424643507855</v>
      </c>
      <c r="BU19" s="93">
        <v>63.800000000000004</v>
      </c>
      <c r="BV19" s="94">
        <v>1358.995713800253</v>
      </c>
      <c r="BW19" s="108">
        <f t="shared" si="16"/>
        <v>21.300873257057255</v>
      </c>
      <c r="BY19" s="109">
        <v>177.8</v>
      </c>
      <c r="BZ19" s="110">
        <v>12391.82</v>
      </c>
      <c r="CA19" s="83">
        <f t="shared" si="17"/>
        <v>69.695275590551176</v>
      </c>
      <c r="CB19" s="113"/>
      <c r="CC19" s="114">
        <v>59</v>
      </c>
      <c r="CD19" s="114">
        <v>730.74</v>
      </c>
      <c r="CE19" s="30">
        <f t="shared" si="18"/>
        <v>12.38542372881356</v>
      </c>
      <c r="CF19" s="115"/>
      <c r="CG19" s="114"/>
      <c r="CH19" s="30" t="e">
        <f t="shared" si="33"/>
        <v>#DIV/0!</v>
      </c>
      <c r="CI19" s="48">
        <f t="shared" si="19"/>
        <v>730.74</v>
      </c>
      <c r="CJ19" s="119"/>
      <c r="CK19" s="124">
        <v>47.8</v>
      </c>
      <c r="CL19" s="125">
        <v>3066.0628493219629</v>
      </c>
      <c r="CM19" s="15">
        <f t="shared" si="20"/>
        <v>64.143574253597549</v>
      </c>
      <c r="CN19" s="126"/>
      <c r="CO19" s="127">
        <v>33</v>
      </c>
      <c r="CP19" s="127">
        <v>402.5</v>
      </c>
      <c r="CQ19" s="127">
        <f t="shared" si="34"/>
        <v>12.196969696969697</v>
      </c>
      <c r="CR19" s="127"/>
      <c r="CS19" s="127"/>
      <c r="CT19" s="127" t="e">
        <f t="shared" si="35"/>
        <v>#DIV/0!</v>
      </c>
      <c r="CU19" s="133">
        <f t="shared" si="21"/>
        <v>402.5</v>
      </c>
      <c r="CV19" s="124">
        <v>7.4</v>
      </c>
      <c r="CW19" s="125">
        <v>60.237363266566199</v>
      </c>
      <c r="CX19" s="31">
        <f t="shared" si="22"/>
        <v>8.1401842252116481</v>
      </c>
      <c r="CY19" s="119"/>
      <c r="CZ19" s="144">
        <v>17</v>
      </c>
      <c r="DA19" s="44">
        <v>352.06536897075904</v>
      </c>
      <c r="DB19" s="141">
        <f t="shared" si="23"/>
        <v>20.709727586515239</v>
      </c>
      <c r="DC19" s="44">
        <v>29</v>
      </c>
      <c r="DD19" s="44">
        <v>548.4112562812013</v>
      </c>
      <c r="DE19" s="141">
        <f t="shared" si="24"/>
        <v>18.91073297521384</v>
      </c>
      <c r="DF19" s="44">
        <v>27</v>
      </c>
      <c r="DG19" s="44">
        <v>438.58584955801382</v>
      </c>
      <c r="DH19" s="148">
        <f t="shared" si="25"/>
        <v>16.243920354000512</v>
      </c>
    </row>
    <row r="20" spans="1:112" ht="13.95" customHeight="1">
      <c r="A20" s="12">
        <v>14</v>
      </c>
      <c r="B20" s="13">
        <v>96.600000000000009</v>
      </c>
      <c r="C20" s="14">
        <v>4532.6761515989328</v>
      </c>
      <c r="D20" s="15">
        <f t="shared" si="0"/>
        <v>46.922113370589365</v>
      </c>
      <c r="E20" s="16"/>
      <c r="F20" s="17">
        <v>15</v>
      </c>
      <c r="G20" s="17">
        <v>124.27672474125922</v>
      </c>
      <c r="H20" s="18">
        <f t="shared" si="26"/>
        <v>8.2851149827506152</v>
      </c>
      <c r="I20" s="17">
        <v>3</v>
      </c>
      <c r="J20" s="17">
        <v>33.672459171799801</v>
      </c>
      <c r="K20" s="30">
        <f t="shared" si="27"/>
        <v>11.2241530572666</v>
      </c>
      <c r="L20" s="31">
        <f t="shared" si="1"/>
        <v>157.94918391305902</v>
      </c>
      <c r="M20" s="13">
        <v>3.0000000000000004</v>
      </c>
      <c r="N20" s="14">
        <v>26.100000000000005</v>
      </c>
      <c r="O20" s="31">
        <f t="shared" si="2"/>
        <v>8.7000000000000011</v>
      </c>
      <c r="P20" s="32"/>
      <c r="Q20" s="44"/>
      <c r="R20" s="45" t="e">
        <f t="shared" si="3"/>
        <v>#DIV/0!</v>
      </c>
      <c r="T20" s="46">
        <v>211.8</v>
      </c>
      <c r="U20" s="47">
        <v>13491.226540270796</v>
      </c>
      <c r="V20" s="30">
        <f t="shared" si="4"/>
        <v>63.697953447926324</v>
      </c>
      <c r="W20" s="49"/>
      <c r="X20" s="50"/>
      <c r="Y20" s="50"/>
      <c r="Z20" s="30" t="e">
        <f t="shared" si="5"/>
        <v>#DIV/0!</v>
      </c>
      <c r="AA20" s="55"/>
      <c r="AB20" s="55"/>
      <c r="AC20" s="30" t="e">
        <f t="shared" si="28"/>
        <v>#DIV/0!</v>
      </c>
      <c r="AD20" s="48">
        <f t="shared" si="6"/>
        <v>13491.226540270796</v>
      </c>
      <c r="AE20" s="62">
        <v>135</v>
      </c>
      <c r="AF20" s="47">
        <v>3284.49</v>
      </c>
      <c r="AG20" s="30">
        <f t="shared" si="7"/>
        <v>24.329555555555554</v>
      </c>
      <c r="AH20" s="47"/>
      <c r="AI20" s="48">
        <f t="shared" si="8"/>
        <v>0</v>
      </c>
      <c r="AJ20" s="68"/>
      <c r="AK20" s="46">
        <v>44</v>
      </c>
      <c r="AL20" s="71">
        <v>3131.3605242048961</v>
      </c>
      <c r="AM20" s="48">
        <f t="shared" si="9"/>
        <v>71.167284641020373</v>
      </c>
      <c r="AN20" s="46">
        <v>75</v>
      </c>
      <c r="AO20" s="47">
        <v>4500.2416307797412</v>
      </c>
      <c r="AP20" s="48">
        <f t="shared" si="10"/>
        <v>60.003221743729881</v>
      </c>
      <c r="AQ20" s="46">
        <v>25</v>
      </c>
      <c r="AR20" s="71">
        <v>1869.6600807806785</v>
      </c>
      <c r="AS20" s="48">
        <f t="shared" si="11"/>
        <v>74.786403231227141</v>
      </c>
      <c r="AU20" s="77">
        <v>69.8</v>
      </c>
      <c r="AV20" s="78">
        <v>3629.54</v>
      </c>
      <c r="AW20" s="83">
        <f t="shared" si="12"/>
        <v>51.999140401146136</v>
      </c>
      <c r="AX20" s="84"/>
      <c r="AY20" s="85">
        <v>15</v>
      </c>
      <c r="AZ20" s="85">
        <v>105.25</v>
      </c>
      <c r="BA20" s="30">
        <f t="shared" si="29"/>
        <v>7.0166666666666666</v>
      </c>
      <c r="BB20" s="86">
        <v>0</v>
      </c>
      <c r="BC20" s="86">
        <v>0</v>
      </c>
      <c r="BD20" s="30" t="e">
        <f t="shared" si="30"/>
        <v>#DIV/0!</v>
      </c>
      <c r="BE20" s="88"/>
      <c r="BF20" s="77">
        <v>6.2</v>
      </c>
      <c r="BG20" s="78">
        <v>107.41</v>
      </c>
      <c r="BH20" s="48">
        <f t="shared" si="13"/>
        <v>17.324193548387097</v>
      </c>
      <c r="BJ20" s="93">
        <v>129.80000000000001</v>
      </c>
      <c r="BK20" s="94">
        <v>7199.1436322105083</v>
      </c>
      <c r="BL20" s="83">
        <f t="shared" si="14"/>
        <v>55.463356180358304</v>
      </c>
      <c r="BM20" s="102"/>
      <c r="BN20" s="101"/>
      <c r="BO20" s="101"/>
      <c r="BP20" s="30" t="e">
        <f t="shared" si="31"/>
        <v>#DIV/0!</v>
      </c>
      <c r="BQ20" s="101">
        <v>37</v>
      </c>
      <c r="BR20" s="101">
        <v>182.39098756239977</v>
      </c>
      <c r="BS20" s="30">
        <f t="shared" si="32"/>
        <v>4.929486150335129</v>
      </c>
      <c r="BT20" s="48">
        <f t="shared" si="15"/>
        <v>182.39098756239977</v>
      </c>
      <c r="BU20" s="93">
        <v>50</v>
      </c>
      <c r="BV20" s="94">
        <v>1317.551235193002</v>
      </c>
      <c r="BW20" s="108">
        <f t="shared" si="16"/>
        <v>26.351024703860038</v>
      </c>
      <c r="BY20" s="109">
        <v>141.4</v>
      </c>
      <c r="BZ20" s="110">
        <v>9471.98</v>
      </c>
      <c r="CA20" s="83">
        <f t="shared" si="17"/>
        <v>66.987128712871282</v>
      </c>
      <c r="CB20" s="113"/>
      <c r="CC20" s="114">
        <v>50</v>
      </c>
      <c r="CD20" s="114">
        <v>625.21</v>
      </c>
      <c r="CE20" s="30">
        <f t="shared" si="18"/>
        <v>12.504200000000001</v>
      </c>
      <c r="CF20" s="115"/>
      <c r="CG20" s="114"/>
      <c r="CH20" s="30" t="e">
        <f t="shared" si="33"/>
        <v>#DIV/0!</v>
      </c>
      <c r="CI20" s="48">
        <f t="shared" si="19"/>
        <v>625.21</v>
      </c>
      <c r="CJ20" s="119"/>
      <c r="CK20" s="124">
        <v>42.2</v>
      </c>
      <c r="CL20" s="125">
        <v>2757.7938596750673</v>
      </c>
      <c r="CM20" s="15">
        <f t="shared" si="20"/>
        <v>65.350565395143775</v>
      </c>
      <c r="CN20" s="126"/>
      <c r="CO20" s="127">
        <v>0</v>
      </c>
      <c r="CP20" s="127">
        <v>0</v>
      </c>
      <c r="CQ20" s="127" t="e">
        <f t="shared" si="34"/>
        <v>#DIV/0!</v>
      </c>
      <c r="CR20" s="127"/>
      <c r="CS20" s="127"/>
      <c r="CT20" s="127" t="e">
        <f t="shared" si="35"/>
        <v>#DIV/0!</v>
      </c>
      <c r="CU20" s="133">
        <f t="shared" si="21"/>
        <v>0</v>
      </c>
      <c r="CV20" s="124">
        <v>2.4000000000000004</v>
      </c>
      <c r="CW20" s="125">
        <v>21.625</v>
      </c>
      <c r="CX20" s="31">
        <f t="shared" si="22"/>
        <v>9.0104166666666661</v>
      </c>
      <c r="CY20" s="119"/>
      <c r="CZ20" s="144">
        <v>17</v>
      </c>
      <c r="DA20" s="44">
        <v>358.56137999878786</v>
      </c>
      <c r="DB20" s="141">
        <f t="shared" si="23"/>
        <v>21.091845882281639</v>
      </c>
      <c r="DC20" s="44">
        <v>30</v>
      </c>
      <c r="DD20" s="44">
        <v>557.21599483887735</v>
      </c>
      <c r="DE20" s="141">
        <f t="shared" si="24"/>
        <v>18.573866494629247</v>
      </c>
      <c r="DF20" s="44">
        <v>27</v>
      </c>
      <c r="DG20" s="44">
        <v>436.24004833089094</v>
      </c>
      <c r="DH20" s="148">
        <f t="shared" si="25"/>
        <v>16.157038827070036</v>
      </c>
    </row>
    <row r="21" spans="1:112" ht="13.95" customHeight="1">
      <c r="A21" s="12">
        <v>15</v>
      </c>
      <c r="B21" s="13">
        <v>96.600000000000009</v>
      </c>
      <c r="C21" s="14">
        <v>4744.3389131572112</v>
      </c>
      <c r="D21" s="15">
        <f t="shared" si="0"/>
        <v>49.113239266637791</v>
      </c>
      <c r="E21" s="16"/>
      <c r="F21" s="17">
        <v>15</v>
      </c>
      <c r="G21" s="17">
        <v>116.52203664654867</v>
      </c>
      <c r="H21" s="18">
        <f t="shared" si="26"/>
        <v>7.7681357764365782</v>
      </c>
      <c r="I21" s="17">
        <v>3</v>
      </c>
      <c r="J21" s="17">
        <v>27.840000000000007</v>
      </c>
      <c r="K21" s="30">
        <f t="shared" si="27"/>
        <v>9.2800000000000029</v>
      </c>
      <c r="L21" s="31">
        <f t="shared" si="1"/>
        <v>144.36203664654869</v>
      </c>
      <c r="M21" s="13">
        <v>3.0000000000000004</v>
      </c>
      <c r="N21" s="14">
        <v>26.100000000000005</v>
      </c>
      <c r="O21" s="31">
        <f t="shared" si="2"/>
        <v>8.7000000000000011</v>
      </c>
      <c r="P21" s="32"/>
      <c r="Q21" s="44"/>
      <c r="R21" s="45" t="e">
        <f t="shared" si="3"/>
        <v>#DIV/0!</v>
      </c>
      <c r="T21" s="46">
        <v>207</v>
      </c>
      <c r="U21" s="47">
        <v>12818.14479086631</v>
      </c>
      <c r="V21" s="30">
        <f t="shared" si="4"/>
        <v>61.923404786793768</v>
      </c>
      <c r="W21" s="49"/>
      <c r="X21" s="50"/>
      <c r="Y21" s="50"/>
      <c r="Z21" s="30" t="e">
        <f t="shared" si="5"/>
        <v>#DIV/0!</v>
      </c>
      <c r="AA21" s="55"/>
      <c r="AB21" s="55"/>
      <c r="AC21" s="30" t="e">
        <f t="shared" si="28"/>
        <v>#DIV/0!</v>
      </c>
      <c r="AD21" s="48">
        <f t="shared" si="6"/>
        <v>12818.14479086631</v>
      </c>
      <c r="AE21" s="62">
        <v>135</v>
      </c>
      <c r="AF21" s="47">
        <v>3640.01</v>
      </c>
      <c r="AG21" s="30">
        <f t="shared" si="7"/>
        <v>26.96303703703704</v>
      </c>
      <c r="AH21" s="47"/>
      <c r="AI21" s="48">
        <f t="shared" si="8"/>
        <v>0</v>
      </c>
      <c r="AJ21" s="68"/>
      <c r="AK21" s="46">
        <v>45</v>
      </c>
      <c r="AL21" s="71">
        <v>216.00934763747898</v>
      </c>
      <c r="AM21" s="48">
        <f t="shared" si="9"/>
        <v>4.8002077252773105</v>
      </c>
      <c r="AN21" s="46">
        <v>75</v>
      </c>
      <c r="AO21" s="47">
        <v>3469.2934553478231</v>
      </c>
      <c r="AP21" s="48">
        <f t="shared" si="10"/>
        <v>46.257246071304309</v>
      </c>
      <c r="AQ21" s="46">
        <v>25</v>
      </c>
      <c r="AR21" s="71"/>
      <c r="AS21" s="48">
        <f t="shared" si="11"/>
        <v>0</v>
      </c>
      <c r="AU21" s="77">
        <v>69.8</v>
      </c>
      <c r="AV21" s="78">
        <v>3425.69</v>
      </c>
      <c r="AW21" s="83">
        <f t="shared" si="12"/>
        <v>49.078653295128944</v>
      </c>
      <c r="AX21" s="84"/>
      <c r="AY21" s="85">
        <v>15</v>
      </c>
      <c r="AZ21" s="85">
        <v>107.59</v>
      </c>
      <c r="BA21" s="30">
        <f t="shared" si="29"/>
        <v>7.1726666666666672</v>
      </c>
      <c r="BB21" s="86">
        <v>0</v>
      </c>
      <c r="BC21" s="86">
        <v>0</v>
      </c>
      <c r="BD21" s="30" t="e">
        <f t="shared" si="30"/>
        <v>#DIV/0!</v>
      </c>
      <c r="BE21" s="88"/>
      <c r="BF21" s="77">
        <v>5.4</v>
      </c>
      <c r="BG21" s="78">
        <v>101.5</v>
      </c>
      <c r="BH21" s="48">
        <f t="shared" si="13"/>
        <v>18.796296296296294</v>
      </c>
      <c r="BJ21" s="93">
        <v>129.4</v>
      </c>
      <c r="BK21" s="94">
        <v>6358.285815306298</v>
      </c>
      <c r="BL21" s="83">
        <f t="shared" si="14"/>
        <v>49.136675543325332</v>
      </c>
      <c r="BM21" s="102"/>
      <c r="BN21" s="101"/>
      <c r="BO21" s="101"/>
      <c r="BP21" s="30" t="e">
        <f t="shared" si="31"/>
        <v>#DIV/0!</v>
      </c>
      <c r="BQ21" s="101">
        <v>37</v>
      </c>
      <c r="BR21" s="101">
        <v>167.21987455125515</v>
      </c>
      <c r="BS21" s="30">
        <f t="shared" si="32"/>
        <v>4.5194560689528416</v>
      </c>
      <c r="BT21" s="48">
        <f t="shared" si="15"/>
        <v>167.21987455125515</v>
      </c>
      <c r="BU21" s="93">
        <v>61.999999999999993</v>
      </c>
      <c r="BV21" s="94">
        <v>1067.4785312019624</v>
      </c>
      <c r="BW21" s="108">
        <f t="shared" si="16"/>
        <v>17.217395664547784</v>
      </c>
      <c r="BY21" s="109">
        <v>142.60000000000002</v>
      </c>
      <c r="BZ21" s="110">
        <v>9867.67</v>
      </c>
      <c r="CA21" s="83">
        <f t="shared" si="17"/>
        <v>69.198246844319769</v>
      </c>
      <c r="CB21" s="113"/>
      <c r="CC21" s="114">
        <v>59</v>
      </c>
      <c r="CD21" s="114">
        <v>707.72</v>
      </c>
      <c r="CE21" s="30">
        <f t="shared" si="18"/>
        <v>11.995254237288137</v>
      </c>
      <c r="CF21" s="115"/>
      <c r="CG21" s="114"/>
      <c r="CH21" s="30" t="e">
        <f t="shared" si="33"/>
        <v>#DIV/0!</v>
      </c>
      <c r="CI21" s="48">
        <f t="shared" si="19"/>
        <v>707.72</v>
      </c>
      <c r="CJ21" s="119"/>
      <c r="CK21" s="124">
        <v>43.8</v>
      </c>
      <c r="CL21" s="125">
        <v>2869.6006048513932</v>
      </c>
      <c r="CM21" s="15">
        <f t="shared" si="20"/>
        <v>65.515995544552354</v>
      </c>
      <c r="CN21" s="126"/>
      <c r="CO21" s="127">
        <v>25</v>
      </c>
      <c r="CP21" s="127">
        <v>315</v>
      </c>
      <c r="CQ21" s="127">
        <f t="shared" si="34"/>
        <v>12.6</v>
      </c>
      <c r="CR21" s="127"/>
      <c r="CS21" s="127"/>
      <c r="CT21" s="127" t="e">
        <f t="shared" si="35"/>
        <v>#DIV/0!</v>
      </c>
      <c r="CU21" s="133">
        <f t="shared" si="21"/>
        <v>315</v>
      </c>
      <c r="CV21" s="124">
        <v>4.4000000000000004</v>
      </c>
      <c r="CW21" s="125">
        <v>43.845756824532792</v>
      </c>
      <c r="CX21" s="31">
        <f t="shared" si="22"/>
        <v>9.9649447328483607</v>
      </c>
      <c r="CY21" s="119"/>
      <c r="CZ21" s="144">
        <v>17</v>
      </c>
      <c r="DA21" s="44">
        <v>360.50458009300627</v>
      </c>
      <c r="DB21" s="141">
        <f t="shared" si="23"/>
        <v>21.206151770176838</v>
      </c>
      <c r="DC21" s="44">
        <v>28</v>
      </c>
      <c r="DD21" s="44">
        <v>567.18760447577756</v>
      </c>
      <c r="DE21" s="141">
        <f t="shared" si="24"/>
        <v>20.256700159849199</v>
      </c>
      <c r="DF21" s="44">
        <v>27</v>
      </c>
      <c r="DG21" s="44">
        <v>434.48560629036365</v>
      </c>
      <c r="DH21" s="148">
        <f t="shared" si="25"/>
        <v>16.092059492235691</v>
      </c>
    </row>
    <row r="22" spans="1:112" ht="13.95" customHeight="1">
      <c r="A22" s="12">
        <v>16</v>
      </c>
      <c r="B22" s="13">
        <v>117.20000000000002</v>
      </c>
      <c r="C22" s="14">
        <v>6395.5204904947595</v>
      </c>
      <c r="D22" s="15">
        <f t="shared" si="0"/>
        <v>54.569287461559377</v>
      </c>
      <c r="E22" s="16"/>
      <c r="F22" s="17">
        <v>15</v>
      </c>
      <c r="G22" s="17">
        <v>126.35084240821668</v>
      </c>
      <c r="H22" s="18">
        <f t="shared" si="26"/>
        <v>8.4233894938811122</v>
      </c>
      <c r="I22" s="17">
        <v>6</v>
      </c>
      <c r="J22" s="17">
        <v>48.075039924825845</v>
      </c>
      <c r="K22" s="30">
        <f t="shared" si="27"/>
        <v>8.0125066541376402</v>
      </c>
      <c r="L22" s="31">
        <f t="shared" si="1"/>
        <v>174.42588233304252</v>
      </c>
      <c r="M22" s="13">
        <v>13</v>
      </c>
      <c r="N22" s="14">
        <v>96.262026356317932</v>
      </c>
      <c r="O22" s="31">
        <f t="shared" si="2"/>
        <v>7.4047712581783021</v>
      </c>
      <c r="P22" s="32"/>
      <c r="Q22" s="44"/>
      <c r="R22" s="45" t="e">
        <f t="shared" si="3"/>
        <v>#DIV/0!</v>
      </c>
      <c r="T22" s="46">
        <v>358.40000000000003</v>
      </c>
      <c r="U22" s="47">
        <v>14989.146165057628</v>
      </c>
      <c r="V22" s="30">
        <f t="shared" si="4"/>
        <v>41.822394433754539</v>
      </c>
      <c r="W22" s="49"/>
      <c r="X22" s="50">
        <v>136</v>
      </c>
      <c r="Y22" s="50">
        <v>1339.08</v>
      </c>
      <c r="Z22" s="30">
        <f t="shared" si="5"/>
        <v>9.8461764705882349</v>
      </c>
      <c r="AA22" s="55">
        <v>19</v>
      </c>
      <c r="AB22" s="55">
        <v>128.91</v>
      </c>
      <c r="AC22" s="30">
        <f t="shared" si="28"/>
        <v>6.7847368421052634</v>
      </c>
      <c r="AD22" s="48">
        <f t="shared" si="6"/>
        <v>16457.136165057629</v>
      </c>
      <c r="AE22" s="62">
        <v>135</v>
      </c>
      <c r="AF22" s="47">
        <v>3660.11</v>
      </c>
      <c r="AG22" s="30">
        <f t="shared" si="7"/>
        <v>27.111925925925927</v>
      </c>
      <c r="AH22" s="47"/>
      <c r="AI22" s="48">
        <f t="shared" si="8"/>
        <v>0</v>
      </c>
      <c r="AJ22" s="68"/>
      <c r="AK22" s="46">
        <v>49</v>
      </c>
      <c r="AL22" s="71">
        <v>364.64155753643922</v>
      </c>
      <c r="AM22" s="48">
        <f t="shared" si="9"/>
        <v>7.441664439519168</v>
      </c>
      <c r="AN22" s="46">
        <v>75</v>
      </c>
      <c r="AO22" s="47">
        <v>2486.6955060784908</v>
      </c>
      <c r="AP22" s="48">
        <f t="shared" si="10"/>
        <v>33.155940081046545</v>
      </c>
      <c r="AQ22" s="46">
        <v>25</v>
      </c>
      <c r="AR22" s="71">
        <v>410.83790268087506</v>
      </c>
      <c r="AS22" s="48">
        <f t="shared" si="11"/>
        <v>16.433516107235004</v>
      </c>
      <c r="AU22" s="77">
        <v>71.599999999999994</v>
      </c>
      <c r="AV22" s="78">
        <v>4149.49</v>
      </c>
      <c r="AW22" s="83">
        <f t="shared" si="12"/>
        <v>57.953770949720671</v>
      </c>
      <c r="AX22" s="84"/>
      <c r="AY22" s="85">
        <v>15</v>
      </c>
      <c r="AZ22" s="85">
        <v>104.61</v>
      </c>
      <c r="BA22" s="30">
        <f t="shared" si="29"/>
        <v>6.9740000000000002</v>
      </c>
      <c r="BB22" s="86"/>
      <c r="BC22" s="86"/>
      <c r="BD22" s="30" t="e">
        <f t="shared" si="30"/>
        <v>#DIV/0!</v>
      </c>
      <c r="BE22" s="88"/>
      <c r="BF22" s="77">
        <v>6.6000000000000005</v>
      </c>
      <c r="BG22" s="78">
        <v>97.5</v>
      </c>
      <c r="BH22" s="48">
        <f t="shared" si="13"/>
        <v>14.772727272727272</v>
      </c>
      <c r="BJ22" s="93">
        <v>183.20000000000002</v>
      </c>
      <c r="BK22" s="94">
        <v>11464.250229449966</v>
      </c>
      <c r="BL22" s="83">
        <f t="shared" si="14"/>
        <v>62.577785095250903</v>
      </c>
      <c r="BM22" s="102"/>
      <c r="BN22" s="101"/>
      <c r="BO22" s="101"/>
      <c r="BP22" s="30" t="e">
        <f t="shared" si="31"/>
        <v>#DIV/0!</v>
      </c>
      <c r="BQ22" s="101">
        <v>37</v>
      </c>
      <c r="BR22" s="101">
        <v>188.40155604457837</v>
      </c>
      <c r="BS22" s="30">
        <f t="shared" si="32"/>
        <v>5.0919339471507667</v>
      </c>
      <c r="BT22" s="48">
        <f t="shared" si="15"/>
        <v>188.40155604457837</v>
      </c>
      <c r="BU22" s="93">
        <v>61.999999999999993</v>
      </c>
      <c r="BV22" s="94">
        <v>1371.6226901293551</v>
      </c>
      <c r="BW22" s="108">
        <f t="shared" si="16"/>
        <v>22.122946614989601</v>
      </c>
      <c r="BY22" s="109">
        <v>170.60000000000002</v>
      </c>
      <c r="BZ22" s="110">
        <v>11938.58</v>
      </c>
      <c r="CA22" s="83">
        <f t="shared" si="17"/>
        <v>69.979953106682288</v>
      </c>
      <c r="CB22" s="113"/>
      <c r="CC22" s="114">
        <v>54</v>
      </c>
      <c r="CD22" s="114">
        <v>639.20000000000005</v>
      </c>
      <c r="CE22" s="30">
        <f t="shared" si="18"/>
        <v>11.837037037037037</v>
      </c>
      <c r="CF22" s="115"/>
      <c r="CG22" s="114"/>
      <c r="CH22" s="30" t="e">
        <f t="shared" si="33"/>
        <v>#DIV/0!</v>
      </c>
      <c r="CI22" s="48">
        <f t="shared" si="19"/>
        <v>639.20000000000005</v>
      </c>
      <c r="CJ22" s="119"/>
      <c r="CK22" s="124">
        <v>44.800000000000004</v>
      </c>
      <c r="CL22" s="125">
        <v>2859.9231085399042</v>
      </c>
      <c r="CM22" s="15">
        <f t="shared" si="20"/>
        <v>63.837569387051424</v>
      </c>
      <c r="CN22" s="126"/>
      <c r="CO22" s="127">
        <v>36</v>
      </c>
      <c r="CP22" s="127">
        <v>437.5</v>
      </c>
      <c r="CQ22" s="127">
        <f t="shared" si="34"/>
        <v>12.152777777777779</v>
      </c>
      <c r="CR22" s="127"/>
      <c r="CS22" s="127"/>
      <c r="CT22" s="127" t="e">
        <f t="shared" si="35"/>
        <v>#DIV/0!</v>
      </c>
      <c r="CU22" s="133">
        <f t="shared" si="21"/>
        <v>437.5</v>
      </c>
      <c r="CV22" s="124">
        <v>4.4000000000000004</v>
      </c>
      <c r="CW22" s="125">
        <v>40.720758771055941</v>
      </c>
      <c r="CX22" s="31">
        <f t="shared" si="22"/>
        <v>9.2547179025127129</v>
      </c>
      <c r="CY22" s="119"/>
      <c r="CZ22" s="144">
        <v>17</v>
      </c>
      <c r="DA22" s="44">
        <v>353.43913956376508</v>
      </c>
      <c r="DB22" s="141">
        <f t="shared" si="23"/>
        <v>20.790537621397945</v>
      </c>
      <c r="DC22" s="44">
        <v>23</v>
      </c>
      <c r="DD22" s="44">
        <v>451.10777337593174</v>
      </c>
      <c r="DE22" s="141">
        <f t="shared" si="24"/>
        <v>19.613381451127466</v>
      </c>
      <c r="DF22" s="44">
        <v>27</v>
      </c>
      <c r="DG22" s="44">
        <v>439.51500941199765</v>
      </c>
      <c r="DH22" s="148">
        <f t="shared" si="25"/>
        <v>16.27833368192584</v>
      </c>
    </row>
    <row r="23" spans="1:112" ht="13.95" customHeight="1">
      <c r="A23" s="12">
        <v>17</v>
      </c>
      <c r="B23" s="13">
        <v>117.20000000000002</v>
      </c>
      <c r="C23" s="14">
        <v>5540.2079231674979</v>
      </c>
      <c r="D23" s="15">
        <f t="shared" si="0"/>
        <v>47.27139866183871</v>
      </c>
      <c r="E23" s="16"/>
      <c r="F23" s="17">
        <v>15</v>
      </c>
      <c r="G23" s="17">
        <v>135.67080246349218</v>
      </c>
      <c r="H23" s="18">
        <f t="shared" si="26"/>
        <v>9.0447201642328121</v>
      </c>
      <c r="I23" s="17">
        <v>6</v>
      </c>
      <c r="J23" s="17">
        <v>37.5</v>
      </c>
      <c r="K23" s="30">
        <f t="shared" si="27"/>
        <v>6.25</v>
      </c>
      <c r="L23" s="31">
        <f t="shared" si="1"/>
        <v>173.17080246349218</v>
      </c>
      <c r="M23" s="13">
        <v>13</v>
      </c>
      <c r="N23" s="14">
        <v>118.48114927738513</v>
      </c>
      <c r="O23" s="31">
        <f t="shared" si="2"/>
        <v>9.1139345597988566</v>
      </c>
      <c r="P23" s="32"/>
      <c r="Q23" s="44"/>
      <c r="R23" s="45" t="e">
        <f t="shared" si="3"/>
        <v>#DIV/0!</v>
      </c>
      <c r="T23" s="46">
        <v>347.6</v>
      </c>
      <c r="U23" s="47">
        <v>13989.489320158084</v>
      </c>
      <c r="V23" s="30">
        <f t="shared" si="4"/>
        <v>40.24594165753188</v>
      </c>
      <c r="W23" s="49"/>
      <c r="X23" s="50"/>
      <c r="Y23" s="50"/>
      <c r="Z23" s="30" t="e">
        <f t="shared" si="5"/>
        <v>#DIV/0!</v>
      </c>
      <c r="AA23" s="55">
        <v>22</v>
      </c>
      <c r="AB23" s="55">
        <v>148.09</v>
      </c>
      <c r="AC23" s="30">
        <f t="shared" si="28"/>
        <v>6.7313636363636364</v>
      </c>
      <c r="AD23" s="48">
        <f t="shared" si="6"/>
        <v>14137.579320158084</v>
      </c>
      <c r="AE23" s="62">
        <v>135</v>
      </c>
      <c r="AF23" s="47">
        <v>3060.26</v>
      </c>
      <c r="AG23" s="30">
        <f t="shared" si="7"/>
        <v>22.668592592592596</v>
      </c>
      <c r="AH23" s="47"/>
      <c r="AI23" s="48">
        <f t="shared" si="8"/>
        <v>0</v>
      </c>
      <c r="AJ23" s="68"/>
      <c r="AK23" s="72">
        <v>48</v>
      </c>
      <c r="AL23" s="73">
        <v>432.22204194989985</v>
      </c>
      <c r="AM23" s="48">
        <f t="shared" si="9"/>
        <v>9.0046258739562468</v>
      </c>
      <c r="AN23" s="46">
        <v>75</v>
      </c>
      <c r="AO23" s="47">
        <v>1388.2397774504875</v>
      </c>
      <c r="AP23" s="48">
        <f t="shared" si="10"/>
        <v>18.509863699339835</v>
      </c>
      <c r="AQ23" s="46">
        <v>25</v>
      </c>
      <c r="AR23" s="71">
        <v>628.14258316928431</v>
      </c>
      <c r="AS23" s="48">
        <f t="shared" si="11"/>
        <v>25.125703326771372</v>
      </c>
      <c r="AU23" s="77">
        <v>71.599999999999994</v>
      </c>
      <c r="AV23" s="78">
        <v>3754.88</v>
      </c>
      <c r="AW23" s="83">
        <f t="shared" si="12"/>
        <v>52.442458100558667</v>
      </c>
      <c r="AX23" s="84"/>
      <c r="AY23" s="85">
        <v>15</v>
      </c>
      <c r="AZ23" s="85">
        <v>105.87</v>
      </c>
      <c r="BA23" s="30">
        <f t="shared" si="29"/>
        <v>7.0580000000000007</v>
      </c>
      <c r="BB23" s="86"/>
      <c r="BC23" s="86"/>
      <c r="BD23" s="30" t="e">
        <f t="shared" si="30"/>
        <v>#DIV/0!</v>
      </c>
      <c r="BE23" s="88"/>
      <c r="BF23" s="77">
        <v>8.2000000000000011</v>
      </c>
      <c r="BG23" s="78">
        <v>122.99</v>
      </c>
      <c r="BH23" s="48">
        <f t="shared" si="13"/>
        <v>14.998780487804876</v>
      </c>
      <c r="BJ23" s="93">
        <v>183.20000000000002</v>
      </c>
      <c r="BK23" s="94">
        <v>11552.429688574657</v>
      </c>
      <c r="BL23" s="83">
        <f t="shared" si="14"/>
        <v>63.059114020604021</v>
      </c>
      <c r="BM23" s="102"/>
      <c r="BN23" s="101"/>
      <c r="BO23" s="101"/>
      <c r="BP23" s="30" t="e">
        <f t="shared" si="31"/>
        <v>#DIV/0!</v>
      </c>
      <c r="BQ23" s="101">
        <v>37</v>
      </c>
      <c r="BR23" s="101">
        <v>210.10000635115671</v>
      </c>
      <c r="BS23" s="30">
        <f t="shared" si="32"/>
        <v>5.6783785500312627</v>
      </c>
      <c r="BT23" s="48">
        <f t="shared" si="15"/>
        <v>210.10000635115671</v>
      </c>
      <c r="BU23" s="93">
        <v>61.999999999999993</v>
      </c>
      <c r="BV23" s="94">
        <v>1351.9802553284744</v>
      </c>
      <c r="BW23" s="108">
        <f t="shared" si="16"/>
        <v>21.806133150459267</v>
      </c>
      <c r="BY23" s="109">
        <v>167</v>
      </c>
      <c r="BZ23" s="110">
        <v>11678.27</v>
      </c>
      <c r="CA23" s="83">
        <f t="shared" si="17"/>
        <v>69.929760479041917</v>
      </c>
      <c r="CB23" s="113"/>
      <c r="CC23" s="114">
        <v>59</v>
      </c>
      <c r="CD23" s="114">
        <v>701.5</v>
      </c>
      <c r="CE23" s="30">
        <f t="shared" si="18"/>
        <v>11.889830508474576</v>
      </c>
      <c r="CF23" s="115"/>
      <c r="CG23" s="114"/>
      <c r="CH23" s="30" t="e">
        <f t="shared" si="33"/>
        <v>#DIV/0!</v>
      </c>
      <c r="CI23" s="48">
        <f t="shared" si="19"/>
        <v>701.5</v>
      </c>
      <c r="CJ23" s="119"/>
      <c r="CK23" s="124">
        <v>43.4</v>
      </c>
      <c r="CL23" s="125">
        <v>2889.8014254773216</v>
      </c>
      <c r="CM23" s="15">
        <f t="shared" si="20"/>
        <v>66.585286301320778</v>
      </c>
      <c r="CN23" s="126"/>
      <c r="CO23" s="127">
        <v>32</v>
      </c>
      <c r="CP23" s="127">
        <v>385</v>
      </c>
      <c r="CQ23" s="127">
        <f t="shared" si="34"/>
        <v>12.03125</v>
      </c>
      <c r="CR23" s="127"/>
      <c r="CS23" s="127"/>
      <c r="CT23" s="127" t="e">
        <f t="shared" si="35"/>
        <v>#DIV/0!</v>
      </c>
      <c r="CU23" s="133">
        <f t="shared" si="21"/>
        <v>385</v>
      </c>
      <c r="CV23" s="124">
        <v>4.4000000000000004</v>
      </c>
      <c r="CW23" s="125">
        <v>43.845756824532792</v>
      </c>
      <c r="CX23" s="31">
        <f t="shared" si="22"/>
        <v>9.9649447328483607</v>
      </c>
      <c r="CY23" s="119"/>
      <c r="CZ23" s="144">
        <v>17</v>
      </c>
      <c r="DA23" s="44">
        <v>342.19845403547532</v>
      </c>
      <c r="DB23" s="141">
        <f t="shared" si="23"/>
        <v>20.129320825616194</v>
      </c>
      <c r="DC23" s="44">
        <v>22</v>
      </c>
      <c r="DD23" s="44">
        <v>410.2870150967417</v>
      </c>
      <c r="DE23" s="141">
        <f t="shared" si="24"/>
        <v>18.649409777124621</v>
      </c>
      <c r="DF23" s="44">
        <v>30</v>
      </c>
      <c r="DG23" s="44">
        <v>489.06566152922301</v>
      </c>
      <c r="DH23" s="148">
        <f t="shared" si="25"/>
        <v>16.302188717640767</v>
      </c>
    </row>
    <row r="24" spans="1:112" ht="13.95" customHeight="1">
      <c r="A24" s="12">
        <v>18</v>
      </c>
      <c r="B24" s="13">
        <v>117.20000000000002</v>
      </c>
      <c r="C24" s="14">
        <v>5200.184734592267</v>
      </c>
      <c r="D24" s="15">
        <f t="shared" si="0"/>
        <v>44.370176916316268</v>
      </c>
      <c r="E24" s="16"/>
      <c r="F24" s="17">
        <v>15</v>
      </c>
      <c r="G24" s="17">
        <v>133.7407302289115</v>
      </c>
      <c r="H24" s="18">
        <f t="shared" si="26"/>
        <v>8.9160486819274336</v>
      </c>
      <c r="I24" s="17">
        <v>6</v>
      </c>
      <c r="J24" s="17">
        <v>64.14318171981661</v>
      </c>
      <c r="K24" s="30">
        <f t="shared" si="27"/>
        <v>10.690530286636102</v>
      </c>
      <c r="L24" s="31">
        <f t="shared" si="1"/>
        <v>197.8839119487281</v>
      </c>
      <c r="M24" s="13">
        <v>13</v>
      </c>
      <c r="N24" s="14">
        <v>118.48114927738513</v>
      </c>
      <c r="O24" s="31">
        <f t="shared" si="2"/>
        <v>9.1139345597988566</v>
      </c>
      <c r="P24" s="32"/>
      <c r="Q24" s="44"/>
      <c r="R24" s="45" t="e">
        <f t="shared" si="3"/>
        <v>#DIV/0!</v>
      </c>
      <c r="T24" s="46">
        <v>343.6</v>
      </c>
      <c r="U24" s="47">
        <v>20846.800842956574</v>
      </c>
      <c r="V24" s="30">
        <f t="shared" si="4"/>
        <v>60.671713745508072</v>
      </c>
      <c r="W24" s="49"/>
      <c r="X24" s="50"/>
      <c r="Y24" s="50"/>
      <c r="Z24" s="30" t="e">
        <f t="shared" si="5"/>
        <v>#DIV/0!</v>
      </c>
      <c r="AA24" s="55">
        <v>28</v>
      </c>
      <c r="AB24" s="55">
        <v>191.1</v>
      </c>
      <c r="AC24" s="30">
        <f t="shared" si="28"/>
        <v>6.8250000000000002</v>
      </c>
      <c r="AD24" s="48">
        <f t="shared" si="6"/>
        <v>21037.900842956573</v>
      </c>
      <c r="AE24" s="62">
        <v>135</v>
      </c>
      <c r="AF24" s="47">
        <v>2635.80380006823</v>
      </c>
      <c r="AG24" s="30">
        <f t="shared" si="7"/>
        <v>19.524472593098</v>
      </c>
      <c r="AH24" s="47"/>
      <c r="AI24" s="48">
        <f t="shared" si="8"/>
        <v>0</v>
      </c>
      <c r="AJ24" s="68"/>
      <c r="AK24" s="72">
        <v>48</v>
      </c>
      <c r="AL24" s="74">
        <v>2293.7640231589189</v>
      </c>
      <c r="AM24" s="48">
        <f t="shared" si="9"/>
        <v>47.78675048247748</v>
      </c>
      <c r="AN24" s="46">
        <v>75</v>
      </c>
      <c r="AO24" s="47">
        <v>4743.5485129601784</v>
      </c>
      <c r="AP24" s="48">
        <f t="shared" si="10"/>
        <v>63.247313506135711</v>
      </c>
      <c r="AQ24" s="46">
        <v>25</v>
      </c>
      <c r="AR24" s="71">
        <v>992.80015119673567</v>
      </c>
      <c r="AS24" s="48">
        <f t="shared" si="11"/>
        <v>39.71200604786943</v>
      </c>
      <c r="AU24" s="77">
        <v>72</v>
      </c>
      <c r="AV24" s="78">
        <v>4398.76</v>
      </c>
      <c r="AW24" s="83">
        <f t="shared" si="12"/>
        <v>61.093888888888891</v>
      </c>
      <c r="AX24" s="84"/>
      <c r="AY24" s="85">
        <v>15</v>
      </c>
      <c r="AZ24" s="85">
        <v>105.25</v>
      </c>
      <c r="BA24" s="30">
        <f t="shared" si="29"/>
        <v>7.0166666666666666</v>
      </c>
      <c r="BB24" s="86"/>
      <c r="BC24" s="86"/>
      <c r="BD24" s="30" t="e">
        <f t="shared" si="30"/>
        <v>#DIV/0!</v>
      </c>
      <c r="BE24" s="88"/>
      <c r="BF24" s="77">
        <v>7.2</v>
      </c>
      <c r="BG24" s="78">
        <v>107.66</v>
      </c>
      <c r="BH24" s="48">
        <f t="shared" si="13"/>
        <v>14.952777777777778</v>
      </c>
      <c r="BJ24" s="93">
        <v>183.20000000000002</v>
      </c>
      <c r="BK24" s="94">
        <v>10056.059287959068</v>
      </c>
      <c r="BL24" s="83">
        <f t="shared" si="14"/>
        <v>54.891153318553854</v>
      </c>
      <c r="BM24" s="102"/>
      <c r="BN24" s="101"/>
      <c r="BO24" s="101"/>
      <c r="BP24" s="30" t="e">
        <f t="shared" si="31"/>
        <v>#DIV/0!</v>
      </c>
      <c r="BQ24" s="101">
        <v>37</v>
      </c>
      <c r="BR24" s="101">
        <v>244.58666651733836</v>
      </c>
      <c r="BS24" s="30">
        <f t="shared" si="32"/>
        <v>6.6104504464145499</v>
      </c>
      <c r="BT24" s="48">
        <f t="shared" si="15"/>
        <v>244.58666651733836</v>
      </c>
      <c r="BU24" s="93">
        <v>64</v>
      </c>
      <c r="BV24" s="94">
        <v>1472.824654981363</v>
      </c>
      <c r="BW24" s="108">
        <f t="shared" si="16"/>
        <v>23.012885234083797</v>
      </c>
      <c r="BY24" s="109">
        <v>179.4</v>
      </c>
      <c r="BZ24" s="110">
        <v>12513.07</v>
      </c>
      <c r="CA24" s="83">
        <f t="shared" si="17"/>
        <v>69.749554069119284</v>
      </c>
      <c r="CB24" s="113"/>
      <c r="CC24" s="114">
        <v>55</v>
      </c>
      <c r="CD24" s="114">
        <v>659.52</v>
      </c>
      <c r="CE24" s="30">
        <f t="shared" si="18"/>
        <v>11.991272727272728</v>
      </c>
      <c r="CF24" s="115"/>
      <c r="CG24" s="114"/>
      <c r="CH24" s="30" t="e">
        <f t="shared" si="33"/>
        <v>#DIV/0!</v>
      </c>
      <c r="CI24" s="48">
        <f t="shared" si="19"/>
        <v>659.52</v>
      </c>
      <c r="CJ24" s="119"/>
      <c r="CK24" s="124">
        <v>42.800000000000004</v>
      </c>
      <c r="CL24" s="125">
        <v>2812.4990947495962</v>
      </c>
      <c r="CM24" s="15">
        <f t="shared" si="20"/>
        <v>65.712595671719527</v>
      </c>
      <c r="CN24" s="126"/>
      <c r="CO24" s="127">
        <v>42</v>
      </c>
      <c r="CP24" s="127">
        <v>507.49999999999994</v>
      </c>
      <c r="CQ24" s="127">
        <f t="shared" si="34"/>
        <v>12.083333333333332</v>
      </c>
      <c r="CR24" s="127"/>
      <c r="CS24" s="127"/>
      <c r="CT24" s="127" t="e">
        <f t="shared" si="35"/>
        <v>#DIV/0!</v>
      </c>
      <c r="CU24" s="133">
        <f t="shared" si="21"/>
        <v>507.49999999999994</v>
      </c>
      <c r="CV24" s="124">
        <v>4.8</v>
      </c>
      <c r="CW24" s="125">
        <v>46.085514428858879</v>
      </c>
      <c r="CX24" s="31">
        <f t="shared" si="22"/>
        <v>9.6011488393455995</v>
      </c>
      <c r="CY24" s="119"/>
      <c r="CZ24" s="144">
        <v>17</v>
      </c>
      <c r="DA24" s="44">
        <v>365.21786813089585</v>
      </c>
      <c r="DB24" s="141">
        <f t="shared" si="23"/>
        <v>21.483404007699757</v>
      </c>
      <c r="DC24" s="44">
        <v>26</v>
      </c>
      <c r="DD24" s="44">
        <v>505.8401520030082</v>
      </c>
      <c r="DE24" s="141">
        <f t="shared" si="24"/>
        <v>19.455390461654162</v>
      </c>
      <c r="DF24" s="44">
        <v>27</v>
      </c>
      <c r="DG24" s="44">
        <v>451.92436232323206</v>
      </c>
      <c r="DH24" s="148">
        <f t="shared" si="25"/>
        <v>16.737939345304891</v>
      </c>
    </row>
    <row r="25" spans="1:112" ht="13.95" customHeight="1">
      <c r="A25" s="12">
        <v>19</v>
      </c>
      <c r="B25" s="13">
        <v>117.20000000000002</v>
      </c>
      <c r="C25" s="14">
        <v>4924.1799467939281</v>
      </c>
      <c r="D25" s="15">
        <f t="shared" si="0"/>
        <v>42.01518725933385</v>
      </c>
      <c r="E25" s="16"/>
      <c r="F25" s="17">
        <v>15</v>
      </c>
      <c r="G25" s="17">
        <v>162.37526248376003</v>
      </c>
      <c r="H25" s="18">
        <f t="shared" si="26"/>
        <v>10.825017498917335</v>
      </c>
      <c r="I25" s="17">
        <v>6</v>
      </c>
      <c r="J25" s="17">
        <v>44.877115248305564</v>
      </c>
      <c r="K25" s="30">
        <f t="shared" si="27"/>
        <v>7.4795192080509274</v>
      </c>
      <c r="L25" s="31">
        <f t="shared" si="1"/>
        <v>207.25237773206558</v>
      </c>
      <c r="M25" s="13">
        <v>13</v>
      </c>
      <c r="N25" s="14">
        <v>117.12838196517237</v>
      </c>
      <c r="O25" s="31">
        <f t="shared" si="2"/>
        <v>9.0098755357824896</v>
      </c>
      <c r="P25" s="32"/>
      <c r="Q25" s="44"/>
      <c r="R25" s="45" t="e">
        <f t="shared" si="3"/>
        <v>#DIV/0!</v>
      </c>
      <c r="T25" s="46">
        <v>348.40000000000003</v>
      </c>
      <c r="U25" s="47">
        <v>19619.731889495935</v>
      </c>
      <c r="V25" s="30">
        <f t="shared" si="4"/>
        <v>56.313811393501531</v>
      </c>
      <c r="W25" s="49"/>
      <c r="X25" s="50"/>
      <c r="Y25" s="50"/>
      <c r="Z25" s="30" t="e">
        <f t="shared" si="5"/>
        <v>#DIV/0!</v>
      </c>
      <c r="AA25" s="55">
        <v>14</v>
      </c>
      <c r="AB25" s="55">
        <v>94.08</v>
      </c>
      <c r="AC25" s="30">
        <f t="shared" si="28"/>
        <v>6.72</v>
      </c>
      <c r="AD25" s="48">
        <f t="shared" si="6"/>
        <v>19713.811889495937</v>
      </c>
      <c r="AE25" s="62">
        <v>135</v>
      </c>
      <c r="AF25" s="47">
        <v>2636.3823740971902</v>
      </c>
      <c r="AG25" s="30">
        <f t="shared" si="7"/>
        <v>19.528758326645853</v>
      </c>
      <c r="AH25" s="47"/>
      <c r="AI25" s="48">
        <f t="shared" si="8"/>
        <v>0</v>
      </c>
      <c r="AJ25" s="68"/>
      <c r="AK25" s="46">
        <v>47</v>
      </c>
      <c r="AL25" s="71">
        <v>925.70789188211302</v>
      </c>
      <c r="AM25" s="48">
        <f t="shared" si="9"/>
        <v>19.695912593236446</v>
      </c>
      <c r="AN25" s="46">
        <v>75</v>
      </c>
      <c r="AO25" s="47">
        <v>3157.3768264615524</v>
      </c>
      <c r="AP25" s="48">
        <f t="shared" si="10"/>
        <v>42.098357686154031</v>
      </c>
      <c r="AQ25" s="46">
        <v>25</v>
      </c>
      <c r="AR25" s="71">
        <v>1182.3986678460858</v>
      </c>
      <c r="AS25" s="48">
        <f t="shared" si="11"/>
        <v>47.295946713843435</v>
      </c>
      <c r="AU25" s="77">
        <v>71.800000000000011</v>
      </c>
      <c r="AV25" s="78">
        <v>3912.25</v>
      </c>
      <c r="AW25" s="83">
        <f t="shared" si="12"/>
        <v>54.488161559888567</v>
      </c>
      <c r="AX25" s="84"/>
      <c r="AY25" s="85">
        <v>15</v>
      </c>
      <c r="AZ25" s="85">
        <v>109.2</v>
      </c>
      <c r="BA25" s="30">
        <f t="shared" si="29"/>
        <v>7.28</v>
      </c>
      <c r="BB25" s="86"/>
      <c r="BC25" s="86"/>
      <c r="BD25" s="30" t="e">
        <f t="shared" si="30"/>
        <v>#DIV/0!</v>
      </c>
      <c r="BE25" s="88"/>
      <c r="BF25" s="77">
        <v>6.8000000000000007</v>
      </c>
      <c r="BG25" s="78">
        <v>102.22</v>
      </c>
      <c r="BH25" s="48">
        <f t="shared" si="13"/>
        <v>15.03235294117647</v>
      </c>
      <c r="BJ25" s="93">
        <v>184.4</v>
      </c>
      <c r="BK25" s="94">
        <v>11499.894462190738</v>
      </c>
      <c r="BL25" s="83">
        <f t="shared" si="14"/>
        <v>62.363852831836972</v>
      </c>
      <c r="BM25" s="102"/>
      <c r="BN25" s="101"/>
      <c r="BO25" s="101"/>
      <c r="BP25" s="30" t="e">
        <f t="shared" si="31"/>
        <v>#DIV/0!</v>
      </c>
      <c r="BQ25" s="101">
        <v>40</v>
      </c>
      <c r="BR25" s="101">
        <v>210.32442501877296</v>
      </c>
      <c r="BS25" s="30">
        <f t="shared" si="32"/>
        <v>5.2581106254693237</v>
      </c>
      <c r="BT25" s="48">
        <f t="shared" si="15"/>
        <v>210.32442501877296</v>
      </c>
      <c r="BU25" s="93">
        <v>64.400000000000006</v>
      </c>
      <c r="BV25" s="94">
        <v>1295.6180468102041</v>
      </c>
      <c r="BW25" s="108">
        <f t="shared" si="16"/>
        <v>20.118292652332361</v>
      </c>
      <c r="BY25" s="109">
        <v>181.60000000000002</v>
      </c>
      <c r="BZ25" s="110">
        <v>12658.41</v>
      </c>
      <c r="CA25" s="83">
        <f t="shared" si="17"/>
        <v>69.704900881057256</v>
      </c>
      <c r="CB25" s="113"/>
      <c r="CC25" s="114">
        <v>65</v>
      </c>
      <c r="CD25" s="114">
        <v>775.37</v>
      </c>
      <c r="CE25" s="30">
        <f t="shared" si="18"/>
        <v>11.92876923076923</v>
      </c>
      <c r="CF25" s="115"/>
      <c r="CG25" s="114"/>
      <c r="CH25" s="30" t="e">
        <f t="shared" si="33"/>
        <v>#DIV/0!</v>
      </c>
      <c r="CI25" s="48">
        <f t="shared" si="19"/>
        <v>775.37</v>
      </c>
      <c r="CJ25" s="119"/>
      <c r="CK25" s="124">
        <v>39.800000000000004</v>
      </c>
      <c r="CL25" s="125">
        <v>2598.4145384022918</v>
      </c>
      <c r="CM25" s="15">
        <f t="shared" si="20"/>
        <v>65.28679744729375</v>
      </c>
      <c r="CN25" s="126"/>
      <c r="CO25" s="127">
        <v>38</v>
      </c>
      <c r="CP25" s="127">
        <v>456.0083593476993</v>
      </c>
      <c r="CQ25" s="127">
        <f t="shared" si="34"/>
        <v>12.000219982834192</v>
      </c>
      <c r="CR25" s="127"/>
      <c r="CS25" s="127"/>
      <c r="CT25" s="127" t="e">
        <f t="shared" si="35"/>
        <v>#DIV/0!</v>
      </c>
      <c r="CU25" s="133">
        <f t="shared" si="21"/>
        <v>456.0083593476993</v>
      </c>
      <c r="CV25" s="124">
        <v>4.4000000000000004</v>
      </c>
      <c r="CW25" s="125">
        <v>37.220756824532792</v>
      </c>
      <c r="CX25" s="31">
        <f t="shared" si="22"/>
        <v>8.4592629146665423</v>
      </c>
      <c r="CY25" s="119"/>
      <c r="CZ25" s="144">
        <v>17</v>
      </c>
      <c r="DA25" s="44">
        <v>377.92210218159772</v>
      </c>
      <c r="DB25" s="141">
        <f t="shared" si="23"/>
        <v>22.23071189303516</v>
      </c>
      <c r="DC25" s="44">
        <v>26</v>
      </c>
      <c r="DD25" s="44">
        <v>487.77211465886671</v>
      </c>
      <c r="DE25" s="141">
        <f t="shared" si="24"/>
        <v>18.760465948417952</v>
      </c>
      <c r="DF25" s="44">
        <v>26</v>
      </c>
      <c r="DG25" s="44">
        <v>442.57512861449499</v>
      </c>
      <c r="DH25" s="148">
        <f t="shared" si="25"/>
        <v>17.022120331326729</v>
      </c>
    </row>
    <row r="26" spans="1:112" ht="13.95" customHeight="1">
      <c r="A26" s="12">
        <v>20</v>
      </c>
      <c r="B26" s="13">
        <v>117.20000000000002</v>
      </c>
      <c r="C26" s="14">
        <v>5242.4838821180492</v>
      </c>
      <c r="D26" s="15">
        <f t="shared" si="0"/>
        <v>44.73109114435195</v>
      </c>
      <c r="E26" s="16"/>
      <c r="F26" s="17">
        <v>15</v>
      </c>
      <c r="G26" s="17">
        <v>163.8171133298886</v>
      </c>
      <c r="H26" s="18">
        <f t="shared" si="26"/>
        <v>10.92114088865924</v>
      </c>
      <c r="I26" s="17">
        <v>6</v>
      </c>
      <c r="J26" s="17">
        <v>54.467028703275368</v>
      </c>
      <c r="K26" s="30">
        <f t="shared" si="27"/>
        <v>9.0778381172125613</v>
      </c>
      <c r="L26" s="31">
        <f t="shared" si="1"/>
        <v>218.28414203316396</v>
      </c>
      <c r="M26" s="13">
        <v>13</v>
      </c>
      <c r="N26" s="14">
        <v>139.75003747566558</v>
      </c>
      <c r="O26" s="31">
        <f t="shared" si="2"/>
        <v>10.750002882743505</v>
      </c>
      <c r="P26" s="32"/>
      <c r="Q26" s="44"/>
      <c r="R26" s="45" t="e">
        <f t="shared" si="3"/>
        <v>#DIV/0!</v>
      </c>
      <c r="T26" s="46">
        <v>330.8</v>
      </c>
      <c r="U26" s="47">
        <v>19319.497021892315</v>
      </c>
      <c r="V26" s="30">
        <f t="shared" si="4"/>
        <v>58.402348917449558</v>
      </c>
      <c r="W26" s="49"/>
      <c r="X26" s="50"/>
      <c r="Y26" s="50"/>
      <c r="Z26" s="30" t="e">
        <f t="shared" si="5"/>
        <v>#DIV/0!</v>
      </c>
      <c r="AA26" s="55">
        <v>13</v>
      </c>
      <c r="AB26" s="55">
        <v>88.2</v>
      </c>
      <c r="AC26" s="30">
        <f t="shared" si="28"/>
        <v>6.7846153846153845</v>
      </c>
      <c r="AD26" s="48">
        <f t="shared" si="6"/>
        <v>19407.697021892316</v>
      </c>
      <c r="AE26" s="62">
        <v>135</v>
      </c>
      <c r="AF26" s="47">
        <v>2257.4083471481699</v>
      </c>
      <c r="AG26" s="30">
        <f t="shared" si="7"/>
        <v>16.721543312208667</v>
      </c>
      <c r="AH26" s="47"/>
      <c r="AI26" s="48">
        <f t="shared" si="8"/>
        <v>0</v>
      </c>
      <c r="AJ26" s="68"/>
      <c r="AK26" s="46">
        <v>46</v>
      </c>
      <c r="AL26" s="71">
        <v>1934.7064827440354</v>
      </c>
      <c r="AM26" s="48">
        <f t="shared" si="9"/>
        <v>42.058836581392072</v>
      </c>
      <c r="AN26" s="46">
        <v>75</v>
      </c>
      <c r="AO26" s="47">
        <v>1477.2738801049022</v>
      </c>
      <c r="AP26" s="48">
        <f t="shared" si="10"/>
        <v>19.696985068065363</v>
      </c>
      <c r="AQ26" s="46">
        <v>25</v>
      </c>
      <c r="AR26" s="71">
        <v>1313.6351965904514</v>
      </c>
      <c r="AS26" s="48">
        <f t="shared" si="11"/>
        <v>52.54540786361806</v>
      </c>
      <c r="AU26" s="77">
        <v>71</v>
      </c>
      <c r="AV26" s="78">
        <v>4058.06</v>
      </c>
      <c r="AW26" s="83">
        <f t="shared" si="12"/>
        <v>57.15577464788732</v>
      </c>
      <c r="AX26" s="84"/>
      <c r="AY26" s="85">
        <v>15</v>
      </c>
      <c r="AZ26" s="85">
        <v>110.19</v>
      </c>
      <c r="BA26" s="30">
        <f t="shared" si="29"/>
        <v>7.3460000000000001</v>
      </c>
      <c r="BB26" s="86"/>
      <c r="BC26" s="86"/>
      <c r="BD26" s="30" t="e">
        <f t="shared" si="30"/>
        <v>#DIV/0!</v>
      </c>
      <c r="BE26" s="88"/>
      <c r="BF26" s="77">
        <v>5.6000000000000005</v>
      </c>
      <c r="BG26" s="78">
        <v>85.8</v>
      </c>
      <c r="BH26" s="48">
        <f t="shared" si="13"/>
        <v>15.321428571428569</v>
      </c>
      <c r="BJ26" s="93">
        <v>185.60000000000002</v>
      </c>
      <c r="BK26" s="94">
        <v>10678.221173645597</v>
      </c>
      <c r="BL26" s="83">
        <f t="shared" si="14"/>
        <v>57.533519254556012</v>
      </c>
      <c r="BM26" s="102"/>
      <c r="BN26" s="101"/>
      <c r="BO26" s="101"/>
      <c r="BP26" s="30" t="e">
        <f t="shared" si="31"/>
        <v>#DIV/0!</v>
      </c>
      <c r="BQ26" s="101">
        <v>40</v>
      </c>
      <c r="BR26" s="101">
        <v>212.85102506355796</v>
      </c>
      <c r="BS26" s="30">
        <f t="shared" si="32"/>
        <v>5.3212756265889487</v>
      </c>
      <c r="BT26" s="48">
        <f t="shared" si="15"/>
        <v>212.85102506355796</v>
      </c>
      <c r="BU26" s="93">
        <v>63.800000000000004</v>
      </c>
      <c r="BV26" s="94">
        <v>1216.934966159208</v>
      </c>
      <c r="BW26" s="108">
        <f t="shared" si="16"/>
        <v>19.0742157705205</v>
      </c>
      <c r="BY26" s="109">
        <v>173.4</v>
      </c>
      <c r="BZ26" s="110">
        <v>11967.28</v>
      </c>
      <c r="CA26" s="83">
        <f t="shared" si="17"/>
        <v>69.015455594002304</v>
      </c>
      <c r="CB26" s="113"/>
      <c r="CC26" s="114">
        <v>63</v>
      </c>
      <c r="CD26" s="114">
        <v>749.96</v>
      </c>
      <c r="CE26" s="30">
        <f t="shared" si="18"/>
        <v>11.904126984126984</v>
      </c>
      <c r="CF26" s="115"/>
      <c r="CG26" s="114"/>
      <c r="CH26" s="30" t="e">
        <f t="shared" si="33"/>
        <v>#DIV/0!</v>
      </c>
      <c r="CI26" s="48">
        <f t="shared" si="19"/>
        <v>749.96</v>
      </c>
      <c r="CJ26" s="119"/>
      <c r="CK26" s="124">
        <v>40.600000000000009</v>
      </c>
      <c r="CL26" s="125">
        <v>2645.2233742073349</v>
      </c>
      <c r="CM26" s="15">
        <f t="shared" si="20"/>
        <v>65.15328507899838</v>
      </c>
      <c r="CN26" s="126"/>
      <c r="CO26" s="127">
        <v>39</v>
      </c>
      <c r="CP26" s="127">
        <v>472.14705118311196</v>
      </c>
      <c r="CQ26" s="127">
        <f t="shared" si="34"/>
        <v>12.106334645720819</v>
      </c>
      <c r="CR26" s="127"/>
      <c r="CS26" s="127"/>
      <c r="CT26" s="127" t="e">
        <f t="shared" si="35"/>
        <v>#DIV/0!</v>
      </c>
      <c r="CU26" s="133">
        <f t="shared" si="21"/>
        <v>472.14705118311196</v>
      </c>
      <c r="CV26" s="124">
        <v>4.4000000000000004</v>
      </c>
      <c r="CW26" s="125">
        <v>38.612363266566199</v>
      </c>
      <c r="CX26" s="31">
        <f t="shared" si="22"/>
        <v>8.7755371060377723</v>
      </c>
      <c r="CY26" s="119"/>
      <c r="CZ26" s="144">
        <v>18</v>
      </c>
      <c r="DA26" s="44">
        <v>378.90877275376124</v>
      </c>
      <c r="DB26" s="141">
        <f t="shared" si="23"/>
        <v>21.050487375208959</v>
      </c>
      <c r="DC26" s="44">
        <v>24</v>
      </c>
      <c r="DD26" s="44">
        <v>457.16583415876346</v>
      </c>
      <c r="DE26" s="141">
        <f t="shared" si="24"/>
        <v>19.048576423281812</v>
      </c>
      <c r="DF26" s="44">
        <v>26</v>
      </c>
      <c r="DG26" s="44">
        <v>424.87569781210158</v>
      </c>
      <c r="DH26" s="148">
        <f t="shared" si="25"/>
        <v>16.341372992773138</v>
      </c>
    </row>
    <row r="27" spans="1:112" ht="13.95" customHeight="1">
      <c r="A27" s="12">
        <v>21</v>
      </c>
      <c r="B27" s="13">
        <v>96.600000000000009</v>
      </c>
      <c r="C27" s="14">
        <v>4718.3187068617681</v>
      </c>
      <c r="D27" s="15">
        <f t="shared" si="0"/>
        <v>48.843878953020372</v>
      </c>
      <c r="E27" s="16"/>
      <c r="F27" s="17">
        <v>15</v>
      </c>
      <c r="G27" s="17">
        <v>95.66050544493001</v>
      </c>
      <c r="H27" s="18">
        <f t="shared" si="26"/>
        <v>6.3773670296620004</v>
      </c>
      <c r="I27" s="17">
        <v>3</v>
      </c>
      <c r="J27" s="17">
        <v>26.331257596738325</v>
      </c>
      <c r="K27" s="30">
        <f t="shared" si="27"/>
        <v>8.7770858655794424</v>
      </c>
      <c r="L27" s="31">
        <f t="shared" si="1"/>
        <v>121.99176304166834</v>
      </c>
      <c r="M27" s="13">
        <v>3.0000000000000004</v>
      </c>
      <c r="N27" s="14">
        <v>28.525009572873664</v>
      </c>
      <c r="O27" s="31">
        <f t="shared" si="2"/>
        <v>9.5083365242912201</v>
      </c>
      <c r="P27" s="32"/>
      <c r="Q27" s="44"/>
      <c r="R27" s="45" t="e">
        <f t="shared" si="3"/>
        <v>#DIV/0!</v>
      </c>
      <c r="T27" s="46">
        <v>211</v>
      </c>
      <c r="U27" s="47">
        <v>20400.693359932011</v>
      </c>
      <c r="V27" s="30">
        <f t="shared" si="4"/>
        <v>96.685750521004792</v>
      </c>
      <c r="W27" s="49"/>
      <c r="X27" s="50"/>
      <c r="Y27" s="50"/>
      <c r="Z27" s="30" t="e">
        <f t="shared" si="5"/>
        <v>#DIV/0!</v>
      </c>
      <c r="AA27" s="55">
        <v>13</v>
      </c>
      <c r="AB27" s="55">
        <v>89.67</v>
      </c>
      <c r="AC27" s="30">
        <f t="shared" si="28"/>
        <v>6.8976923076923082</v>
      </c>
      <c r="AD27" s="48">
        <f t="shared" si="6"/>
        <v>20490.363359932009</v>
      </c>
      <c r="AE27" s="62">
        <v>135</v>
      </c>
      <c r="AF27" s="47">
        <v>2829.25</v>
      </c>
      <c r="AG27" s="30">
        <f t="shared" si="7"/>
        <v>20.957407407407409</v>
      </c>
      <c r="AH27" s="47"/>
      <c r="AI27" s="48">
        <f t="shared" si="8"/>
        <v>0</v>
      </c>
      <c r="AJ27" s="68"/>
      <c r="AK27" s="46">
        <v>46</v>
      </c>
      <c r="AL27" s="71">
        <v>2867.5115806173981</v>
      </c>
      <c r="AM27" s="48">
        <f t="shared" si="9"/>
        <v>62.337208274291264</v>
      </c>
      <c r="AN27" s="46">
        <v>75</v>
      </c>
      <c r="AO27" s="47">
        <v>4999.2084320415397</v>
      </c>
      <c r="AP27" s="48">
        <f t="shared" si="10"/>
        <v>66.656112427220535</v>
      </c>
      <c r="AQ27" s="46">
        <v>25</v>
      </c>
      <c r="AR27" s="71">
        <v>1634.1733867010184</v>
      </c>
      <c r="AS27" s="48">
        <f t="shared" si="11"/>
        <v>65.366935468040737</v>
      </c>
      <c r="AU27" s="77">
        <v>70.800000000000011</v>
      </c>
      <c r="AV27" s="78">
        <v>4050.08</v>
      </c>
      <c r="AW27" s="83">
        <f t="shared" si="12"/>
        <v>57.204519774011288</v>
      </c>
      <c r="AX27" s="84"/>
      <c r="AY27" s="85">
        <v>15</v>
      </c>
      <c r="AZ27" s="85">
        <v>105.48</v>
      </c>
      <c r="BA27" s="30">
        <f t="shared" si="29"/>
        <v>7.032</v>
      </c>
      <c r="BB27" s="86"/>
      <c r="BC27" s="86"/>
      <c r="BD27" s="30" t="e">
        <f t="shared" si="30"/>
        <v>#DIV/0!</v>
      </c>
      <c r="BE27" s="88"/>
      <c r="BF27" s="77">
        <v>6.2</v>
      </c>
      <c r="BG27" s="78">
        <v>93.62</v>
      </c>
      <c r="BH27" s="48">
        <f t="shared" si="13"/>
        <v>15.1</v>
      </c>
      <c r="BJ27" s="93">
        <v>132.20000000000002</v>
      </c>
      <c r="BK27" s="94">
        <v>6474.2586654656507</v>
      </c>
      <c r="BL27" s="83">
        <f t="shared" si="14"/>
        <v>48.973212295504162</v>
      </c>
      <c r="BM27" s="102"/>
      <c r="BN27" s="101"/>
      <c r="BO27" s="101"/>
      <c r="BP27" s="30" t="e">
        <f t="shared" si="31"/>
        <v>#DIV/0!</v>
      </c>
      <c r="BQ27" s="101">
        <v>40</v>
      </c>
      <c r="BR27" s="101">
        <v>180.90499872584235</v>
      </c>
      <c r="BS27" s="30">
        <f t="shared" si="32"/>
        <v>4.5226249681460589</v>
      </c>
      <c r="BT27" s="48">
        <f t="shared" si="15"/>
        <v>180.90499872584235</v>
      </c>
      <c r="BU27" s="93">
        <v>50</v>
      </c>
      <c r="BV27" s="94">
        <v>1245.1431689550659</v>
      </c>
      <c r="BW27" s="108">
        <f t="shared" si="16"/>
        <v>24.902863379101319</v>
      </c>
      <c r="BY27" s="109">
        <v>148.80000000000001</v>
      </c>
      <c r="BZ27" s="110">
        <v>10208.19</v>
      </c>
      <c r="CA27" s="83">
        <f t="shared" si="17"/>
        <v>68.60342741935483</v>
      </c>
      <c r="CB27" s="113"/>
      <c r="CC27" s="114">
        <v>49</v>
      </c>
      <c r="CD27" s="114">
        <v>582.03</v>
      </c>
      <c r="CE27" s="30">
        <f t="shared" si="18"/>
        <v>11.878163265306123</v>
      </c>
      <c r="CF27" s="115"/>
      <c r="CG27" s="114"/>
      <c r="CH27" s="30" t="e">
        <f t="shared" si="33"/>
        <v>#DIV/0!</v>
      </c>
      <c r="CI27" s="48">
        <f t="shared" si="19"/>
        <v>582.03</v>
      </c>
      <c r="CJ27" s="119"/>
      <c r="CK27" s="124">
        <v>34.6</v>
      </c>
      <c r="CL27" s="125">
        <v>2189.4303201684093</v>
      </c>
      <c r="CM27" s="15">
        <f t="shared" si="20"/>
        <v>63.278332952844195</v>
      </c>
      <c r="CN27" s="126"/>
      <c r="CO27" s="127">
        <v>0</v>
      </c>
      <c r="CP27" s="127">
        <v>0</v>
      </c>
      <c r="CQ27" s="127" t="e">
        <f t="shared" si="34"/>
        <v>#DIV/0!</v>
      </c>
      <c r="CR27" s="127"/>
      <c r="CS27" s="127"/>
      <c r="CT27" s="127" t="e">
        <f t="shared" si="35"/>
        <v>#DIV/0!</v>
      </c>
      <c r="CU27" s="133">
        <f t="shared" si="21"/>
        <v>0</v>
      </c>
      <c r="CV27" s="124">
        <v>2.4000000000000004</v>
      </c>
      <c r="CW27" s="125">
        <v>20.233393557966593</v>
      </c>
      <c r="CX27" s="31">
        <f t="shared" si="22"/>
        <v>8.4305806491527466</v>
      </c>
      <c r="CY27" s="119"/>
      <c r="CZ27" s="144">
        <v>18</v>
      </c>
      <c r="DA27" s="44">
        <v>378.38642041876341</v>
      </c>
      <c r="DB27" s="141">
        <f t="shared" si="23"/>
        <v>21.021467801042412</v>
      </c>
      <c r="DC27" s="44">
        <v>24</v>
      </c>
      <c r="DD27" s="44">
        <v>441.08886087997996</v>
      </c>
      <c r="DE27" s="141">
        <f t="shared" si="24"/>
        <v>18.378702536665831</v>
      </c>
      <c r="DF27" s="44">
        <v>26</v>
      </c>
      <c r="DG27" s="44">
        <v>425.4225402279742</v>
      </c>
      <c r="DH27" s="148">
        <f t="shared" si="25"/>
        <v>16.362405393383622</v>
      </c>
    </row>
    <row r="28" spans="1:112" ht="13.95" customHeight="1">
      <c r="A28" s="12">
        <v>22</v>
      </c>
      <c r="B28" s="13">
        <v>96.600000000000009</v>
      </c>
      <c r="C28" s="14">
        <v>4966.6437085535226</v>
      </c>
      <c r="D28" s="15">
        <f t="shared" si="0"/>
        <v>51.4145311444464</v>
      </c>
      <c r="E28" s="16"/>
      <c r="F28" s="17">
        <v>15</v>
      </c>
      <c r="G28" s="17">
        <v>84.880586403641729</v>
      </c>
      <c r="H28" s="18">
        <f t="shared" si="26"/>
        <v>5.6587057602427819</v>
      </c>
      <c r="I28" s="17">
        <v>3</v>
      </c>
      <c r="J28" s="17">
        <v>27.901011060831085</v>
      </c>
      <c r="K28" s="30">
        <f t="shared" si="27"/>
        <v>9.3003370202770288</v>
      </c>
      <c r="L28" s="31">
        <f t="shared" si="1"/>
        <v>112.78159746447281</v>
      </c>
      <c r="M28" s="13">
        <v>3.0000000000000004</v>
      </c>
      <c r="N28" s="14">
        <v>27.901011060831085</v>
      </c>
      <c r="O28" s="31">
        <f t="shared" si="2"/>
        <v>9.300337020277027</v>
      </c>
      <c r="P28" s="32"/>
      <c r="Q28" s="44"/>
      <c r="R28" s="45" t="e">
        <f t="shared" si="3"/>
        <v>#DIV/0!</v>
      </c>
      <c r="T28" s="46">
        <v>210.20000000000002</v>
      </c>
      <c r="U28" s="47">
        <v>15130.021208106507</v>
      </c>
      <c r="V28" s="30">
        <f t="shared" si="4"/>
        <v>71.979168449602795</v>
      </c>
      <c r="W28" s="49"/>
      <c r="X28" s="50"/>
      <c r="Y28" s="50"/>
      <c r="Z28" s="30" t="e">
        <f t="shared" si="5"/>
        <v>#DIV/0!</v>
      </c>
      <c r="AA28" s="55">
        <v>4</v>
      </c>
      <c r="AB28" s="55">
        <v>26.46</v>
      </c>
      <c r="AC28" s="30">
        <f t="shared" si="28"/>
        <v>6.6150000000000002</v>
      </c>
      <c r="AD28" s="48">
        <f t="shared" si="6"/>
        <v>15156.481208106507</v>
      </c>
      <c r="AE28" s="62">
        <v>135</v>
      </c>
      <c r="AF28" s="47">
        <v>2715.17</v>
      </c>
      <c r="AG28" s="30">
        <f t="shared" si="7"/>
        <v>20.112370370370371</v>
      </c>
      <c r="AH28" s="47"/>
      <c r="AI28" s="48">
        <f t="shared" si="8"/>
        <v>0</v>
      </c>
      <c r="AJ28" s="68"/>
      <c r="AK28" s="46">
        <v>45</v>
      </c>
      <c r="AL28" s="71">
        <v>2005.2573300907702</v>
      </c>
      <c r="AM28" s="48">
        <f t="shared" si="9"/>
        <v>44.561274002017115</v>
      </c>
      <c r="AN28" s="46">
        <v>75</v>
      </c>
      <c r="AO28" s="47">
        <v>4371.7685453640079</v>
      </c>
      <c r="AP28" s="48">
        <f t="shared" si="10"/>
        <v>58.290247271520109</v>
      </c>
      <c r="AQ28" s="46">
        <v>25</v>
      </c>
      <c r="AR28" s="71">
        <v>1240.2077121078178</v>
      </c>
      <c r="AS28" s="48">
        <f t="shared" si="11"/>
        <v>49.608308484312708</v>
      </c>
      <c r="AU28" s="77">
        <v>71.2</v>
      </c>
      <c r="AV28" s="78">
        <v>4218.25</v>
      </c>
      <c r="AW28" s="83">
        <f t="shared" si="12"/>
        <v>59.245084269662918</v>
      </c>
      <c r="AX28" s="84"/>
      <c r="AY28" s="85">
        <v>15</v>
      </c>
      <c r="AZ28" s="85">
        <v>109.34</v>
      </c>
      <c r="BA28" s="30">
        <f t="shared" si="29"/>
        <v>7.2893333333333334</v>
      </c>
      <c r="BB28" s="86"/>
      <c r="BC28" s="86"/>
      <c r="BD28" s="30" t="e">
        <f t="shared" si="30"/>
        <v>#DIV/0!</v>
      </c>
      <c r="BE28" s="88"/>
      <c r="BF28" s="77">
        <v>6.8000000000000007</v>
      </c>
      <c r="BG28" s="78">
        <v>102.74</v>
      </c>
      <c r="BH28" s="48">
        <f t="shared" si="13"/>
        <v>15.108823529411762</v>
      </c>
      <c r="BJ28" s="93">
        <v>132.20000000000002</v>
      </c>
      <c r="BK28" s="94">
        <v>5733.1423224639893</v>
      </c>
      <c r="BL28" s="83">
        <f t="shared" si="14"/>
        <v>43.367188520907632</v>
      </c>
      <c r="BM28" s="102"/>
      <c r="BN28" s="101"/>
      <c r="BO28" s="101"/>
      <c r="BP28" s="30" t="e">
        <f t="shared" si="31"/>
        <v>#DIV/0!</v>
      </c>
      <c r="BQ28" s="101">
        <v>40</v>
      </c>
      <c r="BR28" s="101">
        <v>186.25577419332387</v>
      </c>
      <c r="BS28" s="30">
        <f t="shared" si="32"/>
        <v>4.6563943548330968</v>
      </c>
      <c r="BT28" s="48">
        <f t="shared" si="15"/>
        <v>186.25577419332387</v>
      </c>
      <c r="BU28" s="93">
        <v>61.999999999999993</v>
      </c>
      <c r="BV28" s="94">
        <v>1101.1024623292035</v>
      </c>
      <c r="BW28" s="108">
        <f t="shared" si="16"/>
        <v>17.759717134341994</v>
      </c>
      <c r="BY28" s="109">
        <v>147.79999999999998</v>
      </c>
      <c r="BZ28" s="110">
        <v>10295.74</v>
      </c>
      <c r="CA28" s="83">
        <f t="shared" si="17"/>
        <v>69.659945872801089</v>
      </c>
      <c r="CB28" s="113"/>
      <c r="CC28" s="114">
        <v>62</v>
      </c>
      <c r="CD28" s="114">
        <v>737.21</v>
      </c>
      <c r="CE28" s="30">
        <f t="shared" si="18"/>
        <v>11.890483870967742</v>
      </c>
      <c r="CF28" s="115"/>
      <c r="CG28" s="114"/>
      <c r="CH28" s="30" t="e">
        <f t="shared" si="33"/>
        <v>#DIV/0!</v>
      </c>
      <c r="CI28" s="48">
        <f t="shared" si="19"/>
        <v>737.21</v>
      </c>
      <c r="CJ28" s="119"/>
      <c r="CK28" s="124">
        <v>41.2</v>
      </c>
      <c r="CL28" s="125">
        <v>2795.9687508372808</v>
      </c>
      <c r="CM28" s="15">
        <f t="shared" si="20"/>
        <v>67.863319195079626</v>
      </c>
      <c r="CN28" s="126"/>
      <c r="CO28" s="127">
        <v>31</v>
      </c>
      <c r="CP28" s="127">
        <v>372.60798548094374</v>
      </c>
      <c r="CQ28" s="127">
        <f t="shared" si="34"/>
        <v>12.019612434869153</v>
      </c>
      <c r="CR28" s="127"/>
      <c r="CS28" s="127"/>
      <c r="CT28" s="127" t="e">
        <f t="shared" si="35"/>
        <v>#DIV/0!</v>
      </c>
      <c r="CU28" s="133">
        <f t="shared" si="21"/>
        <v>372.60798548094374</v>
      </c>
      <c r="CV28" s="124">
        <v>4.4000000000000004</v>
      </c>
      <c r="CW28" s="125">
        <v>42.783337226379643</v>
      </c>
      <c r="CX28" s="31">
        <f t="shared" si="22"/>
        <v>9.7234857332681006</v>
      </c>
      <c r="CY28" s="119"/>
      <c r="CZ28" s="144">
        <v>18</v>
      </c>
      <c r="DA28" s="44">
        <v>384.4505573332915</v>
      </c>
      <c r="DB28" s="141">
        <f t="shared" si="23"/>
        <v>21.358364296293971</v>
      </c>
      <c r="DC28" s="44">
        <v>24</v>
      </c>
      <c r="DD28" s="44">
        <v>462.88052295698941</v>
      </c>
      <c r="DE28" s="141">
        <f t="shared" si="24"/>
        <v>19.286688456541224</v>
      </c>
      <c r="DF28" s="44">
        <v>26</v>
      </c>
      <c r="DG28" s="44">
        <v>426.98426983719878</v>
      </c>
      <c r="DH28" s="148">
        <f t="shared" si="25"/>
        <v>16.422471916815336</v>
      </c>
    </row>
    <row r="29" spans="1:112" ht="13.95" customHeight="1">
      <c r="A29" s="12">
        <v>23</v>
      </c>
      <c r="B29" s="13">
        <v>117.20000000000002</v>
      </c>
      <c r="C29" s="14">
        <v>6183.8303303366929</v>
      </c>
      <c r="D29" s="15">
        <f t="shared" si="0"/>
        <v>52.763057426080991</v>
      </c>
      <c r="E29" s="16"/>
      <c r="F29" s="17">
        <v>15</v>
      </c>
      <c r="G29" s="17">
        <v>130.42108483466748</v>
      </c>
      <c r="H29" s="18">
        <f t="shared" si="26"/>
        <v>8.6947389889778322</v>
      </c>
      <c r="I29" s="17">
        <v>6</v>
      </c>
      <c r="J29" s="17">
        <v>42.086330166245233</v>
      </c>
      <c r="K29" s="30">
        <f t="shared" si="27"/>
        <v>7.0143883610408722</v>
      </c>
      <c r="L29" s="31">
        <f t="shared" si="1"/>
        <v>172.50741500091272</v>
      </c>
      <c r="M29" s="13">
        <v>13</v>
      </c>
      <c r="N29" s="14">
        <v>78.921145480908947</v>
      </c>
      <c r="O29" s="31">
        <f t="shared" si="2"/>
        <v>6.0708573446853036</v>
      </c>
      <c r="P29" s="32"/>
      <c r="Q29" s="44"/>
      <c r="R29" s="45" t="e">
        <f t="shared" si="3"/>
        <v>#DIV/0!</v>
      </c>
      <c r="T29" s="46">
        <v>330</v>
      </c>
      <c r="U29" s="47">
        <v>18582.135957416656</v>
      </c>
      <c r="V29" s="30">
        <f t="shared" si="4"/>
        <v>56.309502901262597</v>
      </c>
      <c r="W29" s="49"/>
      <c r="X29" s="50">
        <v>130</v>
      </c>
      <c r="Y29" s="50">
        <v>1181.5</v>
      </c>
      <c r="Z29" s="30">
        <f t="shared" si="5"/>
        <v>9.088461538461539</v>
      </c>
      <c r="AA29" s="55">
        <v>10</v>
      </c>
      <c r="AB29" s="55">
        <v>70.56</v>
      </c>
      <c r="AC29" s="30">
        <f t="shared" si="28"/>
        <v>7.056</v>
      </c>
      <c r="AD29" s="48">
        <f t="shared" si="6"/>
        <v>19834.195957416658</v>
      </c>
      <c r="AE29" s="62">
        <v>135</v>
      </c>
      <c r="AF29" s="47">
        <v>2687.71</v>
      </c>
      <c r="AG29" s="30">
        <f t="shared" si="7"/>
        <v>19.908962962962963</v>
      </c>
      <c r="AH29" s="47"/>
      <c r="AI29" s="48">
        <f t="shared" si="8"/>
        <v>0</v>
      </c>
      <c r="AJ29" s="68"/>
      <c r="AK29" s="46">
        <v>46</v>
      </c>
      <c r="AL29" s="71">
        <v>3062.4844296974325</v>
      </c>
      <c r="AM29" s="48">
        <f t="shared" si="9"/>
        <v>66.575748471683312</v>
      </c>
      <c r="AN29" s="46">
        <v>75</v>
      </c>
      <c r="AO29" s="47">
        <v>3047.9176042981221</v>
      </c>
      <c r="AP29" s="48">
        <f t="shared" si="10"/>
        <v>40.638901390641628</v>
      </c>
      <c r="AQ29" s="46">
        <v>25</v>
      </c>
      <c r="AR29" s="71">
        <v>1239.0600770562421</v>
      </c>
      <c r="AS29" s="48">
        <f t="shared" si="11"/>
        <v>49.562403082249688</v>
      </c>
      <c r="AU29" s="77">
        <v>69.8</v>
      </c>
      <c r="AV29" s="78">
        <v>4155.76</v>
      </c>
      <c r="AW29" s="83">
        <f t="shared" si="12"/>
        <v>59.538108882521499</v>
      </c>
      <c r="AX29" s="84"/>
      <c r="AY29" s="85">
        <v>15</v>
      </c>
      <c r="AZ29" s="85">
        <v>105.9</v>
      </c>
      <c r="BA29" s="30">
        <f t="shared" si="29"/>
        <v>7.0600000000000005</v>
      </c>
      <c r="BB29" s="86"/>
      <c r="BC29" s="86"/>
      <c r="BD29" s="30" t="e">
        <f t="shared" si="30"/>
        <v>#DIV/0!</v>
      </c>
      <c r="BE29" s="88"/>
      <c r="BF29" s="77">
        <v>8.1999999999999993</v>
      </c>
      <c r="BG29" s="78">
        <v>124.03</v>
      </c>
      <c r="BH29" s="48">
        <f t="shared" si="13"/>
        <v>15.125609756097562</v>
      </c>
      <c r="BJ29" s="93">
        <v>183.60000000000002</v>
      </c>
      <c r="BK29" s="94">
        <v>11249.489672976166</v>
      </c>
      <c r="BL29" s="83">
        <f t="shared" si="14"/>
        <v>61.271730244968218</v>
      </c>
      <c r="BM29" s="102"/>
      <c r="BN29" s="101"/>
      <c r="BO29" s="101"/>
      <c r="BP29" s="30" t="e">
        <f t="shared" si="31"/>
        <v>#DIV/0!</v>
      </c>
      <c r="BQ29" s="101">
        <v>37</v>
      </c>
      <c r="BR29" s="101">
        <v>144.36485712511339</v>
      </c>
      <c r="BS29" s="30">
        <f t="shared" si="32"/>
        <v>3.9017528952733347</v>
      </c>
      <c r="BT29" s="48">
        <f t="shared" si="15"/>
        <v>144.36485712511339</v>
      </c>
      <c r="BU29" s="93">
        <v>64.8</v>
      </c>
      <c r="BV29" s="94">
        <v>1220.4116014822444</v>
      </c>
      <c r="BW29" s="108">
        <f t="shared" si="16"/>
        <v>18.833512368553155</v>
      </c>
      <c r="BY29" s="109">
        <v>169.2</v>
      </c>
      <c r="BZ29" s="110">
        <v>11696.02</v>
      </c>
      <c r="CA29" s="83">
        <f t="shared" si="17"/>
        <v>69.125413711583931</v>
      </c>
      <c r="CB29" s="113"/>
      <c r="CC29" s="114">
        <v>50</v>
      </c>
      <c r="CD29" s="114">
        <v>601.76</v>
      </c>
      <c r="CE29" s="30">
        <f t="shared" si="18"/>
        <v>12.0352</v>
      </c>
      <c r="CF29" s="115"/>
      <c r="CG29" s="114"/>
      <c r="CH29" s="30" t="e">
        <f t="shared" si="33"/>
        <v>#DIV/0!</v>
      </c>
      <c r="CI29" s="48">
        <f t="shared" si="19"/>
        <v>601.76</v>
      </c>
      <c r="CJ29" s="119"/>
      <c r="CK29" s="124">
        <v>41.4</v>
      </c>
      <c r="CL29" s="125">
        <v>2783.7862605578143</v>
      </c>
      <c r="CM29" s="15">
        <f t="shared" si="20"/>
        <v>67.241214023135612</v>
      </c>
      <c r="CN29" s="126"/>
      <c r="CO29" s="127">
        <v>36</v>
      </c>
      <c r="CP29" s="127">
        <v>437.5</v>
      </c>
      <c r="CQ29" s="127">
        <f t="shared" si="34"/>
        <v>12.152777777777779</v>
      </c>
      <c r="CR29" s="127"/>
      <c r="CS29" s="127"/>
      <c r="CT29" s="127" t="e">
        <f t="shared" si="35"/>
        <v>#DIV/0!</v>
      </c>
      <c r="CU29" s="133">
        <f t="shared" si="21"/>
        <v>437.5</v>
      </c>
      <c r="CV29" s="124">
        <v>4.4000000000000004</v>
      </c>
      <c r="CW29" s="125">
        <v>40.425000000000004</v>
      </c>
      <c r="CX29" s="31">
        <f t="shared" si="22"/>
        <v>9.1875</v>
      </c>
      <c r="CY29" s="119"/>
      <c r="CZ29" s="144">
        <v>17</v>
      </c>
      <c r="DA29" s="44">
        <v>360.17888987812034</v>
      </c>
      <c r="DB29" s="141">
        <f t="shared" si="23"/>
        <v>21.186993522242375</v>
      </c>
      <c r="DC29" s="44">
        <v>24</v>
      </c>
      <c r="DD29" s="44">
        <v>470.40587744947538</v>
      </c>
      <c r="DE29" s="141">
        <f t="shared" si="24"/>
        <v>19.600244893728142</v>
      </c>
      <c r="DF29" s="44">
        <v>26</v>
      </c>
      <c r="DG29" s="44">
        <v>432.35347908790067</v>
      </c>
      <c r="DH29" s="148">
        <f t="shared" si="25"/>
        <v>16.628979964919257</v>
      </c>
    </row>
    <row r="30" spans="1:112" ht="13.95" customHeight="1">
      <c r="A30" s="12">
        <v>24</v>
      </c>
      <c r="B30" s="13">
        <v>117.20000000000002</v>
      </c>
      <c r="C30" s="14">
        <v>5506.2422306070521</v>
      </c>
      <c r="D30" s="15">
        <f t="shared" si="0"/>
        <v>46.981588998353679</v>
      </c>
      <c r="E30" s="16"/>
      <c r="F30" s="17">
        <v>15</v>
      </c>
      <c r="G30" s="17">
        <v>148.88058640364173</v>
      </c>
      <c r="H30" s="18">
        <f t="shared" si="26"/>
        <v>9.9253724269094494</v>
      </c>
      <c r="I30" s="17">
        <v>6</v>
      </c>
      <c r="J30" s="17">
        <v>48.1</v>
      </c>
      <c r="K30" s="30">
        <f t="shared" si="27"/>
        <v>8.0166666666666675</v>
      </c>
      <c r="L30" s="31">
        <f t="shared" si="1"/>
        <v>196.98058640364172</v>
      </c>
      <c r="M30" s="13">
        <v>13</v>
      </c>
      <c r="N30" s="14">
        <v>126.25002248539934</v>
      </c>
      <c r="O30" s="31">
        <f t="shared" si="2"/>
        <v>9.7115401911845645</v>
      </c>
      <c r="P30" s="32"/>
      <c r="Q30" s="44"/>
      <c r="R30" s="45" t="e">
        <f t="shared" si="3"/>
        <v>#DIV/0!</v>
      </c>
      <c r="T30" s="46">
        <v>328</v>
      </c>
      <c r="U30" s="47">
        <v>21953.569513242826</v>
      </c>
      <c r="V30" s="30">
        <f t="shared" si="4"/>
        <v>66.931614369642759</v>
      </c>
      <c r="W30" s="49"/>
      <c r="X30" s="50"/>
      <c r="Y30" s="50"/>
      <c r="Z30" s="30" t="e">
        <f t="shared" si="5"/>
        <v>#DIV/0!</v>
      </c>
      <c r="AA30" s="55">
        <v>14</v>
      </c>
      <c r="AB30" s="55">
        <v>93.63</v>
      </c>
      <c r="AC30" s="30">
        <f t="shared" si="28"/>
        <v>6.6878571428571423</v>
      </c>
      <c r="AD30" s="48">
        <f t="shared" si="6"/>
        <v>22047.199513242827</v>
      </c>
      <c r="AE30" s="62">
        <v>135</v>
      </c>
      <c r="AF30" s="47">
        <v>2733.44</v>
      </c>
      <c r="AG30" s="30">
        <f t="shared" si="7"/>
        <v>20.247703703703703</v>
      </c>
      <c r="AH30" s="47"/>
      <c r="AI30" s="48">
        <f t="shared" si="8"/>
        <v>0</v>
      </c>
      <c r="AJ30" s="68"/>
      <c r="AK30" s="46">
        <v>47</v>
      </c>
      <c r="AL30" s="71">
        <v>3166.6653511290533</v>
      </c>
      <c r="AM30" s="48">
        <f t="shared" si="9"/>
        <v>67.375858534660708</v>
      </c>
      <c r="AN30" s="46">
        <v>75</v>
      </c>
      <c r="AO30" s="47">
        <v>3412.3719776562452</v>
      </c>
      <c r="AP30" s="48">
        <f t="shared" si="10"/>
        <v>45.498293035416602</v>
      </c>
      <c r="AQ30" s="46">
        <v>25</v>
      </c>
      <c r="AR30" s="71">
        <v>1045.6486439494918</v>
      </c>
      <c r="AS30" s="48">
        <f t="shared" si="11"/>
        <v>41.825945757979667</v>
      </c>
      <c r="AU30" s="77">
        <v>70.800000000000011</v>
      </c>
      <c r="AV30" s="78">
        <v>4302.18</v>
      </c>
      <c r="AW30" s="83">
        <f t="shared" si="12"/>
        <v>60.765254237288133</v>
      </c>
      <c r="AX30" s="84"/>
      <c r="AY30" s="85">
        <v>15</v>
      </c>
      <c r="AZ30" s="85">
        <v>107.07</v>
      </c>
      <c r="BA30" s="30">
        <f t="shared" si="29"/>
        <v>7.1379999999999999</v>
      </c>
      <c r="BB30" s="86"/>
      <c r="BC30" s="86"/>
      <c r="BD30" s="30" t="e">
        <f t="shared" si="30"/>
        <v>#DIV/0!</v>
      </c>
      <c r="BE30" s="88"/>
      <c r="BF30" s="77">
        <v>8.2000000000000011</v>
      </c>
      <c r="BG30" s="78">
        <v>123.93</v>
      </c>
      <c r="BH30" s="48">
        <f t="shared" si="13"/>
        <v>15.11341463414634</v>
      </c>
      <c r="BJ30" s="93">
        <v>183.60000000000002</v>
      </c>
      <c r="BK30" s="94">
        <v>11340.121879264392</v>
      </c>
      <c r="BL30" s="83">
        <f t="shared" si="14"/>
        <v>61.765369712769015</v>
      </c>
      <c r="BM30" s="102"/>
      <c r="BN30" s="101"/>
      <c r="BO30" s="101"/>
      <c r="BP30" s="30" t="e">
        <f t="shared" si="31"/>
        <v>#DIV/0!</v>
      </c>
      <c r="BQ30" s="101">
        <v>37</v>
      </c>
      <c r="BR30" s="101">
        <v>221.21977813029775</v>
      </c>
      <c r="BS30" s="30">
        <f t="shared" si="32"/>
        <v>5.9789129224404798</v>
      </c>
      <c r="BT30" s="48">
        <f t="shared" si="15"/>
        <v>221.21977813029775</v>
      </c>
      <c r="BU30" s="93">
        <v>66.2</v>
      </c>
      <c r="BV30" s="94">
        <v>1470.4319388628887</v>
      </c>
      <c r="BW30" s="108">
        <f t="shared" si="16"/>
        <v>22.211962822702247</v>
      </c>
      <c r="BY30" s="109">
        <v>171.60000000000002</v>
      </c>
      <c r="BZ30" s="110">
        <v>11930.82</v>
      </c>
      <c r="CA30" s="83">
        <f t="shared" si="17"/>
        <v>69.526923076923069</v>
      </c>
      <c r="CB30" s="113"/>
      <c r="CC30" s="114">
        <v>68</v>
      </c>
      <c r="CD30" s="114">
        <v>827.46</v>
      </c>
      <c r="CE30" s="30">
        <f t="shared" si="18"/>
        <v>12.168529411764707</v>
      </c>
      <c r="CF30" s="115"/>
      <c r="CG30" s="114"/>
      <c r="CH30" s="30" t="e">
        <f t="shared" si="33"/>
        <v>#DIV/0!</v>
      </c>
      <c r="CI30" s="48">
        <f t="shared" si="19"/>
        <v>827.46</v>
      </c>
      <c r="CJ30" s="119"/>
      <c r="CK30" s="124">
        <v>42.2</v>
      </c>
      <c r="CL30" s="125">
        <v>2761.4032160375882</v>
      </c>
      <c r="CM30" s="15">
        <f t="shared" si="20"/>
        <v>65.436095166767487</v>
      </c>
      <c r="CN30" s="126"/>
      <c r="CO30" s="127">
        <v>47</v>
      </c>
      <c r="CP30" s="127">
        <v>565.25</v>
      </c>
      <c r="CQ30" s="127">
        <f t="shared" si="34"/>
        <v>12.026595744680851</v>
      </c>
      <c r="CR30" s="127"/>
      <c r="CS30" s="127"/>
      <c r="CT30" s="127" t="e">
        <f t="shared" si="35"/>
        <v>#DIV/0!</v>
      </c>
      <c r="CU30" s="133">
        <f t="shared" si="21"/>
        <v>565.25</v>
      </c>
      <c r="CV30" s="124">
        <v>4.8</v>
      </c>
      <c r="CW30" s="125">
        <v>50.487367159612504</v>
      </c>
      <c r="CX30" s="31">
        <f t="shared" si="22"/>
        <v>10.518201491585939</v>
      </c>
      <c r="CY30" s="119"/>
      <c r="CZ30" s="144">
        <v>18</v>
      </c>
      <c r="DA30" s="44">
        <v>377.11733962626721</v>
      </c>
      <c r="DB30" s="141">
        <f t="shared" si="23"/>
        <v>20.950963312570401</v>
      </c>
      <c r="DC30" s="44">
        <v>25</v>
      </c>
      <c r="DD30" s="44">
        <v>475.58179370550261</v>
      </c>
      <c r="DE30" s="141">
        <f t="shared" si="24"/>
        <v>19.023271748220104</v>
      </c>
      <c r="DF30" s="44">
        <v>29</v>
      </c>
      <c r="DG30" s="44">
        <v>482.27537290161905</v>
      </c>
      <c r="DH30" s="148">
        <f t="shared" si="25"/>
        <v>16.630185272469621</v>
      </c>
    </row>
    <row r="31" spans="1:112" ht="13.95" customHeight="1">
      <c r="A31" s="12">
        <v>25</v>
      </c>
      <c r="B31" s="13">
        <v>117.20000000000002</v>
      </c>
      <c r="C31" s="14">
        <v>5036.966574664335</v>
      </c>
      <c r="D31" s="15">
        <f t="shared" si="0"/>
        <v>42.97753050054893</v>
      </c>
      <c r="E31" s="16"/>
      <c r="F31" s="17">
        <v>15</v>
      </c>
      <c r="G31" s="17">
        <v>154.10073300455218</v>
      </c>
      <c r="H31" s="18">
        <f t="shared" si="26"/>
        <v>10.273382200303478</v>
      </c>
      <c r="I31" s="17">
        <v>6</v>
      </c>
      <c r="J31" s="17">
        <v>26.469064132996184</v>
      </c>
      <c r="K31" s="30">
        <f t="shared" si="27"/>
        <v>4.4115106888326974</v>
      </c>
      <c r="L31" s="31">
        <f t="shared" si="1"/>
        <v>180.56979713754836</v>
      </c>
      <c r="M31" s="13">
        <v>13</v>
      </c>
      <c r="N31" s="14">
        <v>133.68610810097962</v>
      </c>
      <c r="O31" s="31">
        <f t="shared" si="2"/>
        <v>10.283546776998433</v>
      </c>
      <c r="P31" s="32"/>
      <c r="Q31" s="44"/>
      <c r="R31" s="45" t="e">
        <f t="shared" si="3"/>
        <v>#DIV/0!</v>
      </c>
      <c r="T31" s="46">
        <v>333.6</v>
      </c>
      <c r="U31" s="47">
        <v>19578.021903073517</v>
      </c>
      <c r="V31" s="30">
        <f t="shared" si="4"/>
        <v>58.687116016407423</v>
      </c>
      <c r="W31" s="49"/>
      <c r="X31" s="50"/>
      <c r="Y31" s="50"/>
      <c r="Z31" s="30" t="e">
        <f t="shared" si="5"/>
        <v>#DIV/0!</v>
      </c>
      <c r="AA31" s="55">
        <v>8</v>
      </c>
      <c r="AB31" s="55">
        <v>49.93</v>
      </c>
      <c r="AC31" s="30">
        <f t="shared" si="28"/>
        <v>6.24125</v>
      </c>
      <c r="AD31" s="48">
        <f t="shared" si="6"/>
        <v>19627.951903073517</v>
      </c>
      <c r="AE31" s="62">
        <v>135</v>
      </c>
      <c r="AF31" s="47">
        <v>2733.53</v>
      </c>
      <c r="AG31" s="30">
        <f t="shared" si="7"/>
        <v>20.24837037037037</v>
      </c>
      <c r="AH31" s="47"/>
      <c r="AI31" s="48">
        <f t="shared" si="8"/>
        <v>0</v>
      </c>
      <c r="AJ31" s="68"/>
      <c r="AK31" s="46">
        <v>47</v>
      </c>
      <c r="AL31" s="71">
        <v>1989.647242777236</v>
      </c>
      <c r="AM31" s="48">
        <f t="shared" si="9"/>
        <v>42.332920059090128</v>
      </c>
      <c r="AN31" s="46">
        <v>75</v>
      </c>
      <c r="AO31" s="47">
        <v>4374.5485129601784</v>
      </c>
      <c r="AP31" s="48">
        <f t="shared" si="10"/>
        <v>58.32731350613571</v>
      </c>
      <c r="AQ31" s="46">
        <v>25</v>
      </c>
      <c r="AR31" s="71">
        <v>1552.788400666577</v>
      </c>
      <c r="AS31" s="48">
        <f t="shared" si="11"/>
        <v>62.111536026663082</v>
      </c>
      <c r="AU31" s="77">
        <v>72.599999999999994</v>
      </c>
      <c r="AV31" s="78">
        <v>3919.21</v>
      </c>
      <c r="AW31" s="83">
        <f t="shared" si="12"/>
        <v>53.983608815427004</v>
      </c>
      <c r="AX31" s="84"/>
      <c r="AY31" s="85">
        <v>15</v>
      </c>
      <c r="AZ31" s="85">
        <v>107.82</v>
      </c>
      <c r="BA31" s="30">
        <f t="shared" si="29"/>
        <v>7.1879999999999997</v>
      </c>
      <c r="BB31" s="86"/>
      <c r="BC31" s="86"/>
      <c r="BD31" s="30" t="e">
        <f t="shared" si="30"/>
        <v>#DIV/0!</v>
      </c>
      <c r="BE31" s="88"/>
      <c r="BF31" s="77">
        <v>8</v>
      </c>
      <c r="BG31" s="78">
        <v>121.75</v>
      </c>
      <c r="BH31" s="48">
        <f t="shared" si="13"/>
        <v>15.21875</v>
      </c>
      <c r="BJ31" s="93">
        <v>184</v>
      </c>
      <c r="BK31" s="94">
        <v>12557.02452972263</v>
      </c>
      <c r="BL31" s="83">
        <f t="shared" si="14"/>
        <v>68.24469853110125</v>
      </c>
      <c r="BM31" s="102"/>
      <c r="BN31" s="101"/>
      <c r="BO31" s="101"/>
      <c r="BP31" s="30" t="e">
        <f t="shared" si="31"/>
        <v>#DIV/0!</v>
      </c>
      <c r="BQ31" s="101">
        <v>37</v>
      </c>
      <c r="BR31" s="101">
        <v>242.62205608264122</v>
      </c>
      <c r="BS31" s="30">
        <f t="shared" si="32"/>
        <v>6.5573528670984116</v>
      </c>
      <c r="BT31" s="48">
        <f t="shared" si="15"/>
        <v>242.62205608264122</v>
      </c>
      <c r="BU31" s="93">
        <v>66.400000000000006</v>
      </c>
      <c r="BV31" s="94">
        <v>1300.4906814383626</v>
      </c>
      <c r="BW31" s="108">
        <f t="shared" si="16"/>
        <v>19.585703033710278</v>
      </c>
      <c r="BY31" s="109">
        <v>172.60000000000002</v>
      </c>
      <c r="BZ31" s="110">
        <v>11905.12</v>
      </c>
      <c r="CA31" s="83">
        <f t="shared" si="17"/>
        <v>68.975202780996526</v>
      </c>
      <c r="CB31" s="113"/>
      <c r="CC31" s="114">
        <v>59</v>
      </c>
      <c r="CD31" s="114">
        <v>705.21</v>
      </c>
      <c r="CE31" s="30">
        <f t="shared" si="18"/>
        <v>11.95271186440678</v>
      </c>
      <c r="CF31" s="115"/>
      <c r="CG31" s="114"/>
      <c r="CH31" s="30" t="e">
        <f t="shared" si="33"/>
        <v>#DIV/0!</v>
      </c>
      <c r="CI31" s="48">
        <f t="shared" si="19"/>
        <v>705.21</v>
      </c>
      <c r="CJ31" s="119"/>
      <c r="CK31" s="124">
        <v>41.6</v>
      </c>
      <c r="CL31" s="125">
        <v>2689.1537323700632</v>
      </c>
      <c r="CM31" s="15">
        <f t="shared" si="20"/>
        <v>64.643118566588058</v>
      </c>
      <c r="CN31" s="126"/>
      <c r="CO31" s="127">
        <v>29</v>
      </c>
      <c r="CP31" s="127">
        <v>350</v>
      </c>
      <c r="CQ31" s="127">
        <f t="shared" si="34"/>
        <v>12.068965517241379</v>
      </c>
      <c r="CR31" s="127"/>
      <c r="CS31" s="127"/>
      <c r="CT31" s="127" t="e">
        <f t="shared" si="35"/>
        <v>#DIV/0!</v>
      </c>
      <c r="CU31" s="133">
        <f t="shared" si="21"/>
        <v>350</v>
      </c>
      <c r="CV31" s="124">
        <v>4.8</v>
      </c>
      <c r="CW31" s="125">
        <v>51.325004096431215</v>
      </c>
      <c r="CX31" s="31">
        <f t="shared" si="22"/>
        <v>10.692709186756504</v>
      </c>
      <c r="CY31" s="119"/>
      <c r="CZ31" s="144">
        <v>18</v>
      </c>
      <c r="DA31" s="44">
        <v>371.97294698761306</v>
      </c>
      <c r="DB31" s="141">
        <f t="shared" si="23"/>
        <v>20.665163721534057</v>
      </c>
      <c r="DC31" s="44">
        <v>23</v>
      </c>
      <c r="DD31" s="44">
        <v>440.91884042694824</v>
      </c>
      <c r="DE31" s="141">
        <f t="shared" si="24"/>
        <v>19.170384366389055</v>
      </c>
      <c r="DF31" s="44">
        <v>26</v>
      </c>
      <c r="DG31" s="44">
        <v>438.56843845787284</v>
      </c>
      <c r="DH31" s="148">
        <f t="shared" si="25"/>
        <v>16.868016863764339</v>
      </c>
    </row>
    <row r="32" spans="1:112" ht="13.95" customHeight="1">
      <c r="A32" s="12">
        <v>26</v>
      </c>
      <c r="B32" s="13">
        <v>117.20000000000002</v>
      </c>
      <c r="C32" s="14">
        <v>4417.2294986364077</v>
      </c>
      <c r="D32" s="15">
        <f t="shared" si="0"/>
        <v>37.689671490071731</v>
      </c>
      <c r="E32" s="16"/>
      <c r="F32" s="17">
        <v>15</v>
      </c>
      <c r="G32" s="17">
        <v>135.70088618609654</v>
      </c>
      <c r="H32" s="18">
        <f t="shared" si="26"/>
        <v>9.046725745739769</v>
      </c>
      <c r="I32" s="17">
        <v>6</v>
      </c>
      <c r="J32" s="17">
        <v>35.055801238258567</v>
      </c>
      <c r="K32" s="30">
        <f t="shared" si="27"/>
        <v>5.8426335397097615</v>
      </c>
      <c r="L32" s="31">
        <f t="shared" si="1"/>
        <v>170.75668742435511</v>
      </c>
      <c r="M32" s="13">
        <v>13</v>
      </c>
      <c r="N32" s="14">
        <v>113.48294507798214</v>
      </c>
      <c r="O32" s="31">
        <f t="shared" si="2"/>
        <v>8.7294573136909328</v>
      </c>
      <c r="P32" s="32"/>
      <c r="Q32" s="44"/>
      <c r="R32" s="45" t="e">
        <f t="shared" si="3"/>
        <v>#DIV/0!</v>
      </c>
      <c r="T32" s="46">
        <v>332</v>
      </c>
      <c r="U32" s="47">
        <v>17322.819640305759</v>
      </c>
      <c r="V32" s="30">
        <f t="shared" si="4"/>
        <v>52.177167591282405</v>
      </c>
      <c r="W32" s="49"/>
      <c r="X32" s="50"/>
      <c r="Y32" s="50"/>
      <c r="Z32" s="30" t="e">
        <f t="shared" si="5"/>
        <v>#DIV/0!</v>
      </c>
      <c r="AA32" s="55">
        <v>6</v>
      </c>
      <c r="AB32" s="55">
        <v>37.450000000000003</v>
      </c>
      <c r="AC32" s="30">
        <f t="shared" si="28"/>
        <v>6.2416666666666671</v>
      </c>
      <c r="AD32" s="48">
        <f t="shared" si="6"/>
        <v>17360.26964030576</v>
      </c>
      <c r="AE32" s="62">
        <v>135</v>
      </c>
      <c r="AF32" s="47">
        <v>2411.0500000000002</v>
      </c>
      <c r="AG32" s="30">
        <f t="shared" si="7"/>
        <v>17.85962962962963</v>
      </c>
      <c r="AH32" s="47"/>
      <c r="AI32" s="48">
        <f t="shared" si="8"/>
        <v>0</v>
      </c>
      <c r="AJ32" s="68"/>
      <c r="AK32" s="46">
        <v>48</v>
      </c>
      <c r="AL32" s="71">
        <v>4118.6994709204155</v>
      </c>
      <c r="AM32" s="48">
        <f t="shared" si="9"/>
        <v>85.806238977508656</v>
      </c>
      <c r="AN32" s="46">
        <v>75</v>
      </c>
      <c r="AO32" s="47">
        <v>4374.5485129601784</v>
      </c>
      <c r="AP32" s="48">
        <f t="shared" si="10"/>
        <v>58.32731350613571</v>
      </c>
      <c r="AQ32" s="46">
        <v>25</v>
      </c>
      <c r="AR32" s="71">
        <v>1402.485395635839</v>
      </c>
      <c r="AS32" s="48">
        <f t="shared" si="11"/>
        <v>56.09941582543356</v>
      </c>
      <c r="AU32" s="77">
        <v>71.800000000000011</v>
      </c>
      <c r="AV32" s="78">
        <v>4107.0600000000004</v>
      </c>
      <c r="AW32" s="83">
        <f t="shared" si="12"/>
        <v>57.201392757660166</v>
      </c>
      <c r="AX32" s="84"/>
      <c r="AY32" s="85">
        <v>15</v>
      </c>
      <c r="AZ32" s="85">
        <v>105.27</v>
      </c>
      <c r="BA32" s="30">
        <f t="shared" si="29"/>
        <v>7.0179999999999998</v>
      </c>
      <c r="BB32" s="86"/>
      <c r="BC32" s="86"/>
      <c r="BD32" s="30" t="e">
        <f t="shared" si="30"/>
        <v>#DIV/0!</v>
      </c>
      <c r="BE32" s="88"/>
      <c r="BF32" s="77">
        <v>7</v>
      </c>
      <c r="BG32" s="78">
        <v>106.03</v>
      </c>
      <c r="BH32" s="48">
        <f t="shared" si="13"/>
        <v>15.147142857142857</v>
      </c>
      <c r="BJ32" s="93">
        <v>184</v>
      </c>
      <c r="BK32" s="94">
        <v>12536.640479210493</v>
      </c>
      <c r="BL32" s="83">
        <f t="shared" si="14"/>
        <v>68.133915647883114</v>
      </c>
      <c r="BM32" s="102"/>
      <c r="BN32" s="101"/>
      <c r="BO32" s="101"/>
      <c r="BP32" s="30" t="e">
        <f t="shared" si="31"/>
        <v>#DIV/0!</v>
      </c>
      <c r="BQ32" s="101">
        <v>37</v>
      </c>
      <c r="BR32" s="101">
        <v>240.40536732712309</v>
      </c>
      <c r="BS32" s="30">
        <f t="shared" si="32"/>
        <v>6.4974423601925162</v>
      </c>
      <c r="BT32" s="48">
        <f t="shared" si="15"/>
        <v>240.40536732712309</v>
      </c>
      <c r="BU32" s="93">
        <v>68.800000000000011</v>
      </c>
      <c r="BV32" s="94">
        <v>1302.4560972514371</v>
      </c>
      <c r="BW32" s="108">
        <f t="shared" si="16"/>
        <v>18.931047925166233</v>
      </c>
      <c r="BY32" s="109">
        <v>148</v>
      </c>
      <c r="BZ32" s="110">
        <v>11551.05</v>
      </c>
      <c r="CA32" s="83">
        <f t="shared" si="17"/>
        <v>78.047635135135124</v>
      </c>
      <c r="CB32" s="113"/>
      <c r="CC32" s="114">
        <v>54</v>
      </c>
      <c r="CD32" s="114">
        <v>650.84</v>
      </c>
      <c r="CE32" s="30">
        <f t="shared" si="18"/>
        <v>12.052592592592593</v>
      </c>
      <c r="CF32" s="115"/>
      <c r="CG32" s="114"/>
      <c r="CH32" s="30" t="e">
        <f t="shared" si="33"/>
        <v>#DIV/0!</v>
      </c>
      <c r="CI32" s="48">
        <f t="shared" si="19"/>
        <v>650.84</v>
      </c>
      <c r="CJ32" s="119"/>
      <c r="CK32" s="124">
        <v>40.800000000000004</v>
      </c>
      <c r="CL32" s="125">
        <v>2737.7509583048345</v>
      </c>
      <c r="CM32" s="15">
        <f t="shared" si="20"/>
        <v>67.101739174138089</v>
      </c>
      <c r="CN32" s="126"/>
      <c r="CO32" s="127">
        <v>36</v>
      </c>
      <c r="CP32" s="127">
        <v>437.5</v>
      </c>
      <c r="CQ32" s="127">
        <f t="shared" si="34"/>
        <v>12.152777777777779</v>
      </c>
      <c r="CR32" s="127"/>
      <c r="CS32" s="127"/>
      <c r="CT32" s="127" t="e">
        <f t="shared" si="35"/>
        <v>#DIV/0!</v>
      </c>
      <c r="CU32" s="133">
        <f t="shared" si="21"/>
        <v>437.5</v>
      </c>
      <c r="CV32" s="124">
        <v>4.4000000000000004</v>
      </c>
      <c r="CW32" s="125">
        <v>46.543202188770891</v>
      </c>
      <c r="CX32" s="31">
        <f t="shared" si="22"/>
        <v>10.578000497447929</v>
      </c>
      <c r="CY32" s="119"/>
      <c r="CZ32" s="144">
        <v>18</v>
      </c>
      <c r="DA32" s="44">
        <v>383.74787379575929</v>
      </c>
      <c r="DB32" s="141">
        <f t="shared" si="23"/>
        <v>21.319326321986626</v>
      </c>
      <c r="DC32" s="44">
        <v>25</v>
      </c>
      <c r="DD32" s="44">
        <v>479.87711890709448</v>
      </c>
      <c r="DE32" s="141">
        <f t="shared" si="24"/>
        <v>19.19508475628378</v>
      </c>
      <c r="DF32" s="44">
        <v>28</v>
      </c>
      <c r="DG32" s="44">
        <v>455.64278435050159</v>
      </c>
      <c r="DH32" s="148">
        <f t="shared" si="25"/>
        <v>16.272956583946485</v>
      </c>
    </row>
    <row r="33" spans="1:112" ht="13.95" customHeight="1">
      <c r="A33" s="12">
        <v>27</v>
      </c>
      <c r="B33" s="13">
        <v>117.20000000000002</v>
      </c>
      <c r="C33" s="14">
        <v>5611.8339367901517</v>
      </c>
      <c r="D33" s="15">
        <f t="shared" si="0"/>
        <v>47.882542122782858</v>
      </c>
      <c r="E33" s="16"/>
      <c r="F33" s="17">
        <v>15</v>
      </c>
      <c r="G33" s="17">
        <v>162.50014162918706</v>
      </c>
      <c r="H33" s="18">
        <f t="shared" si="26"/>
        <v>10.833342775279137</v>
      </c>
      <c r="I33" s="17">
        <v>6</v>
      </c>
      <c r="J33" s="17">
        <v>18</v>
      </c>
      <c r="K33" s="30">
        <f t="shared" si="27"/>
        <v>3</v>
      </c>
      <c r="L33" s="31">
        <f t="shared" si="1"/>
        <v>180.50014162918706</v>
      </c>
      <c r="M33" s="13">
        <v>13</v>
      </c>
      <c r="N33" s="14">
        <v>130.00004535813036</v>
      </c>
      <c r="O33" s="31">
        <f t="shared" si="2"/>
        <v>10.000003489086952</v>
      </c>
      <c r="P33" s="32"/>
      <c r="Q33" s="44"/>
      <c r="R33" s="45" t="e">
        <f t="shared" si="3"/>
        <v>#DIV/0!</v>
      </c>
      <c r="T33" s="46">
        <v>330.40000000000003</v>
      </c>
      <c r="U33" s="47">
        <v>18578.502150809691</v>
      </c>
      <c r="V33" s="30">
        <f t="shared" si="4"/>
        <v>56.230333386227869</v>
      </c>
      <c r="W33" s="49"/>
      <c r="X33" s="50"/>
      <c r="Y33" s="50"/>
      <c r="Z33" s="30" t="e">
        <f t="shared" si="5"/>
        <v>#DIV/0!</v>
      </c>
      <c r="AA33" s="55"/>
      <c r="AB33" s="55"/>
      <c r="AC33" s="30" t="e">
        <f t="shared" si="28"/>
        <v>#DIV/0!</v>
      </c>
      <c r="AD33" s="48">
        <f t="shared" si="6"/>
        <v>18578.502150809691</v>
      </c>
      <c r="AE33" s="62"/>
      <c r="AF33" s="47"/>
      <c r="AG33" s="30" t="e">
        <f t="shared" si="7"/>
        <v>#DIV/0!</v>
      </c>
      <c r="AH33" s="47"/>
      <c r="AI33" s="48" t="e">
        <f t="shared" si="8"/>
        <v>#DIV/0!</v>
      </c>
      <c r="AJ33" s="68"/>
      <c r="AK33" s="46">
        <v>46</v>
      </c>
      <c r="AL33" s="71">
        <v>3107.4827860361165</v>
      </c>
      <c r="AM33" s="48">
        <f t="shared" si="9"/>
        <v>67.553973609480792</v>
      </c>
      <c r="AN33" s="46">
        <v>75</v>
      </c>
      <c r="AO33" s="47">
        <v>4374.5485129601784</v>
      </c>
      <c r="AP33" s="48">
        <f t="shared" si="10"/>
        <v>58.32731350613571</v>
      </c>
      <c r="AQ33" s="46">
        <v>25</v>
      </c>
      <c r="AR33" s="71">
        <v>1888.5264992953687</v>
      </c>
      <c r="AS33" s="48">
        <f t="shared" si="11"/>
        <v>75.541059971814747</v>
      </c>
      <c r="AU33" s="77">
        <v>73.2</v>
      </c>
      <c r="AV33" s="78">
        <v>4366.9399999999996</v>
      </c>
      <c r="AW33" s="83">
        <f t="shared" si="12"/>
        <v>59.657650273224036</v>
      </c>
      <c r="AX33" s="84"/>
      <c r="AY33" s="85">
        <v>15</v>
      </c>
      <c r="AZ33" s="85">
        <v>106.5</v>
      </c>
      <c r="BA33" s="30">
        <f t="shared" si="29"/>
        <v>7.1</v>
      </c>
      <c r="BB33" s="86"/>
      <c r="BC33" s="86"/>
      <c r="BD33" s="30" t="e">
        <f t="shared" si="30"/>
        <v>#DIV/0!</v>
      </c>
      <c r="BE33" s="88"/>
      <c r="BF33" s="77">
        <v>6.6</v>
      </c>
      <c r="BG33" s="78">
        <v>99.15</v>
      </c>
      <c r="BH33" s="48">
        <f t="shared" si="13"/>
        <v>15.022727272727275</v>
      </c>
      <c r="BJ33" s="93">
        <v>185.20000000000002</v>
      </c>
      <c r="BK33" s="94">
        <v>10838.390050924887</v>
      </c>
      <c r="BL33" s="83">
        <f t="shared" si="14"/>
        <v>58.522624465037183</v>
      </c>
      <c r="BM33" s="102"/>
      <c r="BN33" s="101"/>
      <c r="BO33" s="101"/>
      <c r="BP33" s="30" t="e">
        <f t="shared" si="31"/>
        <v>#DIV/0!</v>
      </c>
      <c r="BQ33" s="101">
        <v>37</v>
      </c>
      <c r="BR33" s="101">
        <v>248.67232927083154</v>
      </c>
      <c r="BS33" s="30">
        <f t="shared" si="32"/>
        <v>6.7208737640765284</v>
      </c>
      <c r="BT33" s="48">
        <f t="shared" si="15"/>
        <v>248.67232927083154</v>
      </c>
      <c r="BU33" s="93">
        <v>77.8</v>
      </c>
      <c r="BV33" s="94">
        <v>1400.7805395088994</v>
      </c>
      <c r="BW33" s="108">
        <f t="shared" si="16"/>
        <v>18.004891253327756</v>
      </c>
      <c r="BY33" s="109">
        <v>147</v>
      </c>
      <c r="BZ33" s="110">
        <v>11532.89</v>
      </c>
      <c r="CA33" s="83">
        <f t="shared" si="17"/>
        <v>78.455034013605442</v>
      </c>
      <c r="CB33" s="113"/>
      <c r="CC33" s="114">
        <v>55</v>
      </c>
      <c r="CD33" s="114">
        <v>656.3</v>
      </c>
      <c r="CE33" s="30">
        <f t="shared" si="18"/>
        <v>11.932727272727272</v>
      </c>
      <c r="CF33" s="114"/>
      <c r="CG33" s="114"/>
      <c r="CH33" s="30" t="e">
        <f t="shared" si="33"/>
        <v>#DIV/0!</v>
      </c>
      <c r="CI33" s="48">
        <f t="shared" si="19"/>
        <v>656.3</v>
      </c>
      <c r="CJ33" s="119"/>
      <c r="CK33" s="124">
        <v>40.6</v>
      </c>
      <c r="CL33" s="125">
        <v>2664.4568163715012</v>
      </c>
      <c r="CM33" s="15">
        <f t="shared" si="20"/>
        <v>65.627015181564062</v>
      </c>
      <c r="CN33" s="126"/>
      <c r="CO33" s="127">
        <v>29</v>
      </c>
      <c r="CP33" s="127">
        <v>420</v>
      </c>
      <c r="CQ33" s="127">
        <f t="shared" si="34"/>
        <v>14.482758620689655</v>
      </c>
      <c r="CR33" s="127"/>
      <c r="CS33" s="127"/>
      <c r="CT33" s="127" t="e">
        <f t="shared" si="35"/>
        <v>#DIV/0!</v>
      </c>
      <c r="CU33" s="133">
        <f t="shared" si="21"/>
        <v>420</v>
      </c>
      <c r="CV33" s="124">
        <v>4.4000000000000004</v>
      </c>
      <c r="CW33" s="125">
        <v>52.77069659989953</v>
      </c>
      <c r="CX33" s="31">
        <f t="shared" si="22"/>
        <v>11.993340136340802</v>
      </c>
      <c r="CY33" s="119"/>
      <c r="CZ33" s="144">
        <v>18</v>
      </c>
      <c r="DA33" s="44">
        <v>380.88248808968018</v>
      </c>
      <c r="DB33" s="141">
        <f t="shared" si="23"/>
        <v>21.160138227204456</v>
      </c>
      <c r="DC33" s="44">
        <v>24</v>
      </c>
      <c r="DD33" s="44">
        <v>474.46075938567139</v>
      </c>
      <c r="DE33" s="141">
        <f t="shared" si="24"/>
        <v>19.769198307736307</v>
      </c>
      <c r="DF33" s="44">
        <v>27</v>
      </c>
      <c r="DG33" s="44">
        <v>450.66946094760675</v>
      </c>
      <c r="DH33" s="148">
        <f t="shared" si="25"/>
        <v>16.691461516578027</v>
      </c>
    </row>
    <row r="34" spans="1:112" ht="13.95" customHeight="1">
      <c r="A34" s="12">
        <v>28</v>
      </c>
      <c r="B34" s="13">
        <v>96.600000000000009</v>
      </c>
      <c r="C34" s="14">
        <v>6026.011872029816</v>
      </c>
      <c r="D34" s="15">
        <f t="shared" si="0"/>
        <v>62.381075279811753</v>
      </c>
      <c r="E34" s="16"/>
      <c r="F34" s="17">
        <v>15</v>
      </c>
      <c r="G34" s="17">
        <v>159.83087548626162</v>
      </c>
      <c r="H34" s="18">
        <f t="shared" si="26"/>
        <v>10.655391699084108</v>
      </c>
      <c r="I34" s="17">
        <v>3</v>
      </c>
      <c r="J34" s="17">
        <v>17.9345703125</v>
      </c>
      <c r="K34" s="30">
        <f t="shared" si="27"/>
        <v>5.978190104166667</v>
      </c>
      <c r="L34" s="31">
        <f t="shared" si="1"/>
        <v>177.76544579876162</v>
      </c>
      <c r="M34" s="13">
        <v>3.0000000000000004</v>
      </c>
      <c r="N34" s="14">
        <v>29.250005582539124</v>
      </c>
      <c r="O34" s="31">
        <f t="shared" si="2"/>
        <v>9.750001860846373</v>
      </c>
      <c r="P34" s="32"/>
      <c r="Q34" s="44"/>
      <c r="R34" s="45" t="e">
        <f t="shared" si="3"/>
        <v>#DIV/0!</v>
      </c>
      <c r="T34" s="46">
        <v>213.8</v>
      </c>
      <c r="U34" s="47">
        <v>16221.328480133006</v>
      </c>
      <c r="V34" s="30">
        <f t="shared" si="4"/>
        <v>75.871508326159983</v>
      </c>
      <c r="W34" s="54"/>
      <c r="X34" s="50"/>
      <c r="Y34" s="50"/>
      <c r="Z34" s="30" t="e">
        <f t="shared" si="5"/>
        <v>#DIV/0!</v>
      </c>
      <c r="AA34" s="55"/>
      <c r="AB34" s="55"/>
      <c r="AC34" s="30" t="e">
        <f t="shared" si="28"/>
        <v>#DIV/0!</v>
      </c>
      <c r="AD34" s="48">
        <f t="shared" si="6"/>
        <v>16221.328480133006</v>
      </c>
      <c r="AE34" s="62"/>
      <c r="AF34" s="47"/>
      <c r="AG34" s="30" t="e">
        <f t="shared" si="7"/>
        <v>#DIV/0!</v>
      </c>
      <c r="AH34" s="47"/>
      <c r="AI34" s="48" t="e">
        <f t="shared" si="8"/>
        <v>#DIV/0!</v>
      </c>
      <c r="AJ34" s="68"/>
      <c r="AK34" s="46">
        <v>46</v>
      </c>
      <c r="AL34" s="71">
        <v>2810.3463417589023</v>
      </c>
      <c r="AM34" s="48">
        <f t="shared" si="9"/>
        <v>61.09448569041092</v>
      </c>
      <c r="AN34" s="46">
        <v>75</v>
      </c>
      <c r="AO34" s="47">
        <v>3222.4610319909257</v>
      </c>
      <c r="AP34" s="48">
        <f t="shared" si="10"/>
        <v>42.966147093212342</v>
      </c>
      <c r="AQ34" s="46">
        <v>25</v>
      </c>
      <c r="AR34" s="71">
        <v>1409.7738226533434</v>
      </c>
      <c r="AS34" s="48">
        <f t="shared" si="11"/>
        <v>56.390952906133734</v>
      </c>
      <c r="AU34" s="77">
        <v>70.2</v>
      </c>
      <c r="AV34" s="78">
        <v>4179.51</v>
      </c>
      <c r="AW34" s="83">
        <f t="shared" si="12"/>
        <v>59.537179487179486</v>
      </c>
      <c r="AX34" s="84"/>
      <c r="AY34" s="85">
        <v>15</v>
      </c>
      <c r="AZ34" s="85">
        <v>107.28</v>
      </c>
      <c r="BA34" s="30">
        <f t="shared" si="29"/>
        <v>7.1520000000000001</v>
      </c>
      <c r="BB34" s="86"/>
      <c r="BC34" s="86"/>
      <c r="BD34" s="30" t="e">
        <f t="shared" si="30"/>
        <v>#DIV/0!</v>
      </c>
      <c r="BE34" s="88"/>
      <c r="BF34" s="77">
        <v>6.8000000000000007</v>
      </c>
      <c r="BG34" s="78">
        <v>102.03</v>
      </c>
      <c r="BH34" s="48">
        <f t="shared" si="13"/>
        <v>15.00441176470588</v>
      </c>
      <c r="BJ34" s="93">
        <v>132.20000000000002</v>
      </c>
      <c r="BK34" s="94">
        <v>6985.3115231166903</v>
      </c>
      <c r="BL34" s="83">
        <f t="shared" si="14"/>
        <v>52.838967648386458</v>
      </c>
      <c r="BM34" s="102"/>
      <c r="BN34" s="101"/>
      <c r="BO34" s="101"/>
      <c r="BP34" s="30" t="e">
        <f t="shared" si="31"/>
        <v>#DIV/0!</v>
      </c>
      <c r="BQ34" s="101">
        <v>37</v>
      </c>
      <c r="BR34" s="101">
        <v>235.61659725506865</v>
      </c>
      <c r="BS34" s="30">
        <f t="shared" si="32"/>
        <v>6.3680161420288828</v>
      </c>
      <c r="BT34" s="48">
        <f t="shared" si="15"/>
        <v>235.61659725506865</v>
      </c>
      <c r="BU34" s="93">
        <v>77.8</v>
      </c>
      <c r="BV34" s="94">
        <v>1399.6251106611408</v>
      </c>
      <c r="BW34" s="108">
        <f t="shared" si="16"/>
        <v>17.990039982791014</v>
      </c>
      <c r="BY34" s="109">
        <v>134.6</v>
      </c>
      <c r="BZ34" s="110">
        <v>9333.49</v>
      </c>
      <c r="CA34" s="83">
        <f t="shared" si="17"/>
        <v>69.342421991084692</v>
      </c>
      <c r="CB34" s="113"/>
      <c r="CC34" s="114">
        <v>47</v>
      </c>
      <c r="CD34" s="114">
        <v>564.27</v>
      </c>
      <c r="CE34" s="30">
        <f t="shared" si="18"/>
        <v>12.005744680851063</v>
      </c>
      <c r="CF34" s="114"/>
      <c r="CG34" s="114"/>
      <c r="CH34" s="30" t="e">
        <f t="shared" si="33"/>
        <v>#DIV/0!</v>
      </c>
      <c r="CI34" s="48">
        <f t="shared" si="19"/>
        <v>564.27</v>
      </c>
      <c r="CJ34" s="119"/>
      <c r="CK34" s="124">
        <v>37.4</v>
      </c>
      <c r="CL34" s="125">
        <v>2393.7499212623525</v>
      </c>
      <c r="CM34" s="15">
        <f t="shared" si="20"/>
        <v>64.004008589902469</v>
      </c>
      <c r="CN34" s="126"/>
      <c r="CO34" s="127">
        <v>0</v>
      </c>
      <c r="CP34" s="127">
        <v>0</v>
      </c>
      <c r="CQ34" s="127" t="e">
        <f t="shared" si="34"/>
        <v>#DIV/0!</v>
      </c>
      <c r="CR34" s="127"/>
      <c r="CS34" s="127"/>
      <c r="CT34" s="127" t="e">
        <f t="shared" si="35"/>
        <v>#DIV/0!</v>
      </c>
      <c r="CU34" s="133">
        <f t="shared" si="21"/>
        <v>0</v>
      </c>
      <c r="CV34" s="124">
        <v>2.4000000000000004</v>
      </c>
      <c r="CW34" s="125">
        <v>24.516666666666666</v>
      </c>
      <c r="CX34" s="31">
        <f t="shared" si="22"/>
        <v>10.215277777777775</v>
      </c>
      <c r="CY34" s="119"/>
      <c r="CZ34" s="144">
        <v>18</v>
      </c>
      <c r="DA34" s="44">
        <v>395.48109101348302</v>
      </c>
      <c r="DB34" s="141">
        <f t="shared" si="23"/>
        <v>21.971171722971278</v>
      </c>
      <c r="DC34" s="44">
        <v>24</v>
      </c>
      <c r="DD34" s="44">
        <v>466.56448173631844</v>
      </c>
      <c r="DE34" s="141">
        <f t="shared" si="24"/>
        <v>19.440186739013267</v>
      </c>
      <c r="DF34" s="44">
        <v>27</v>
      </c>
      <c r="DG34" s="44">
        <v>453.62404240859166</v>
      </c>
      <c r="DH34" s="148">
        <f t="shared" si="25"/>
        <v>16.80089045957747</v>
      </c>
    </row>
    <row r="35" spans="1:112" ht="13.95" customHeight="1">
      <c r="A35" s="12">
        <v>29</v>
      </c>
      <c r="B35" s="13">
        <v>96.600000000000009</v>
      </c>
      <c r="C35" s="14">
        <v>4623.4098788408282</v>
      </c>
      <c r="D35" s="15">
        <f t="shared" si="0"/>
        <v>47.861385909325342</v>
      </c>
      <c r="E35" s="16"/>
      <c r="F35" s="17">
        <v>15</v>
      </c>
      <c r="G35" s="17">
        <v>198.2659241881052</v>
      </c>
      <c r="H35" s="18">
        <f t="shared" si="26"/>
        <v>13.217728279207014</v>
      </c>
      <c r="I35" s="17">
        <v>3</v>
      </c>
      <c r="J35" s="17">
        <v>40.4345703125</v>
      </c>
      <c r="K35" s="30">
        <f t="shared" si="27"/>
        <v>13.478190104166666</v>
      </c>
      <c r="L35" s="31">
        <f t="shared" si="1"/>
        <v>238.7004945006052</v>
      </c>
      <c r="M35" s="13">
        <v>3.0000000000000004</v>
      </c>
      <c r="N35" s="14">
        <v>26.625006978173904</v>
      </c>
      <c r="O35" s="31">
        <f t="shared" si="2"/>
        <v>8.8750023260579667</v>
      </c>
      <c r="P35" s="32"/>
      <c r="Q35" s="44"/>
      <c r="R35" s="45" t="e">
        <f t="shared" si="3"/>
        <v>#DIV/0!</v>
      </c>
      <c r="T35" s="46">
        <v>211</v>
      </c>
      <c r="U35" s="47">
        <v>16327.598488419017</v>
      </c>
      <c r="V35" s="30">
        <f t="shared" si="4"/>
        <v>77.381983357436098</v>
      </c>
      <c r="W35" s="54"/>
      <c r="X35" s="55"/>
      <c r="Y35" s="55"/>
      <c r="Z35" s="30" t="e">
        <f t="shared" si="5"/>
        <v>#DIV/0!</v>
      </c>
      <c r="AA35" s="55"/>
      <c r="AB35" s="55"/>
      <c r="AC35" s="30" t="e">
        <f t="shared" si="28"/>
        <v>#DIV/0!</v>
      </c>
      <c r="AD35" s="48">
        <f t="shared" si="6"/>
        <v>16327.598488419017</v>
      </c>
      <c r="AE35" s="62"/>
      <c r="AF35" s="47"/>
      <c r="AG35" s="30" t="e">
        <f t="shared" si="7"/>
        <v>#DIV/0!</v>
      </c>
      <c r="AH35" s="47"/>
      <c r="AI35" s="48" t="e">
        <f t="shared" si="8"/>
        <v>#DIV/0!</v>
      </c>
      <c r="AJ35" s="68"/>
      <c r="AK35" s="46">
        <v>45</v>
      </c>
      <c r="AL35" s="71">
        <v>1405.5215278377805</v>
      </c>
      <c r="AM35" s="48">
        <f t="shared" si="9"/>
        <v>31.233811729728455</v>
      </c>
      <c r="AN35" s="46">
        <v>75</v>
      </c>
      <c r="AO35" s="47">
        <v>4631.9956968464994</v>
      </c>
      <c r="AP35" s="48">
        <f t="shared" si="10"/>
        <v>61.759942624619995</v>
      </c>
      <c r="AQ35" s="46">
        <v>25</v>
      </c>
      <c r="AR35" s="71">
        <v>1317.1197590940621</v>
      </c>
      <c r="AS35" s="48">
        <f t="shared" si="11"/>
        <v>52.684790363762488</v>
      </c>
      <c r="AU35" s="77">
        <v>71.000000000000014</v>
      </c>
      <c r="AV35" s="78">
        <v>4421.84</v>
      </c>
      <c r="AW35" s="83">
        <f t="shared" si="12"/>
        <v>62.279436619718297</v>
      </c>
      <c r="AX35" s="84"/>
      <c r="AY35" s="85">
        <v>15</v>
      </c>
      <c r="AZ35" s="85">
        <v>104.53</v>
      </c>
      <c r="BA35" s="30">
        <f t="shared" si="29"/>
        <v>6.9686666666666666</v>
      </c>
      <c r="BB35" s="86"/>
      <c r="BC35" s="86"/>
      <c r="BD35" s="30" t="e">
        <f t="shared" si="30"/>
        <v>#DIV/0!</v>
      </c>
      <c r="BE35" s="88"/>
      <c r="BF35" s="77">
        <v>8.1999999999999993</v>
      </c>
      <c r="BG35" s="78">
        <v>122.8</v>
      </c>
      <c r="BH35" s="48">
        <f t="shared" si="13"/>
        <v>14.975609756097562</v>
      </c>
      <c r="BJ35" s="93">
        <v>132.6</v>
      </c>
      <c r="BK35" s="94">
        <v>7393.723726864876</v>
      </c>
      <c r="BL35" s="83">
        <f t="shared" si="14"/>
        <v>55.759605783294695</v>
      </c>
      <c r="BM35" s="102"/>
      <c r="BN35" s="101"/>
      <c r="BO35" s="101"/>
      <c r="BP35" s="30" t="e">
        <f t="shared" si="31"/>
        <v>#DIV/0!</v>
      </c>
      <c r="BQ35" s="101">
        <v>37</v>
      </c>
      <c r="BR35" s="101">
        <v>267.43947315533148</v>
      </c>
      <c r="BS35" s="30">
        <f t="shared" si="32"/>
        <v>7.228093869063013</v>
      </c>
      <c r="BT35" s="48">
        <f t="shared" si="15"/>
        <v>267.43947315533148</v>
      </c>
      <c r="BU35" s="93">
        <v>77.8</v>
      </c>
      <c r="BV35" s="94">
        <v>1402.8543655160317</v>
      </c>
      <c r="BW35" s="108">
        <f t="shared" si="16"/>
        <v>18.031547114601953</v>
      </c>
      <c r="BY35" s="109">
        <v>130.60000000000002</v>
      </c>
      <c r="BZ35" s="110">
        <v>8724.32</v>
      </c>
      <c r="CA35" s="83">
        <f t="shared" si="17"/>
        <v>66.801837672281764</v>
      </c>
      <c r="CB35" s="113"/>
      <c r="CC35" s="114">
        <v>28</v>
      </c>
      <c r="CD35" s="114">
        <v>332.64</v>
      </c>
      <c r="CE35" s="30">
        <f t="shared" si="18"/>
        <v>11.879999999999999</v>
      </c>
      <c r="CF35" s="114"/>
      <c r="CG35" s="114"/>
      <c r="CH35" s="30" t="e">
        <f t="shared" si="33"/>
        <v>#DIV/0!</v>
      </c>
      <c r="CI35" s="48">
        <f t="shared" si="19"/>
        <v>332.64</v>
      </c>
      <c r="CJ35" s="119"/>
      <c r="CK35" s="124">
        <v>34</v>
      </c>
      <c r="CL35" s="125">
        <v>2213.0620827422117</v>
      </c>
      <c r="CM35" s="15">
        <f t="shared" si="20"/>
        <v>65.090061257123878</v>
      </c>
      <c r="CN35" s="126"/>
      <c r="CO35" s="127">
        <v>25</v>
      </c>
      <c r="CP35" s="127">
        <v>315</v>
      </c>
      <c r="CQ35" s="127">
        <f t="shared" si="34"/>
        <v>12.6</v>
      </c>
      <c r="CR35" s="127"/>
      <c r="CS35" s="127"/>
      <c r="CT35" s="127" t="e">
        <f t="shared" si="35"/>
        <v>#DIV/0!</v>
      </c>
      <c r="CU35" s="133">
        <f t="shared" si="21"/>
        <v>315</v>
      </c>
      <c r="CV35" s="124">
        <v>4.4000000000000004</v>
      </c>
      <c r="CW35" s="125">
        <v>39.844762299492814</v>
      </c>
      <c r="CX35" s="31">
        <f t="shared" si="22"/>
        <v>9.0556277953392748</v>
      </c>
      <c r="CY35" s="119"/>
      <c r="CZ35" s="144">
        <v>17</v>
      </c>
      <c r="DA35" s="44">
        <v>373.61283909976152</v>
      </c>
      <c r="DB35" s="141">
        <f t="shared" si="23"/>
        <v>21.977225829397735</v>
      </c>
      <c r="DC35" s="44">
        <v>22</v>
      </c>
      <c r="DD35" s="44">
        <v>418.61771868002171</v>
      </c>
      <c r="DE35" s="141">
        <f t="shared" si="24"/>
        <v>19.028078121819167</v>
      </c>
      <c r="DF35" s="44">
        <v>25</v>
      </c>
      <c r="DG35" s="44">
        <v>417.89600034093883</v>
      </c>
      <c r="DH35" s="148">
        <f t="shared" si="25"/>
        <v>16.715840013637553</v>
      </c>
    </row>
    <row r="36" spans="1:112" ht="13.95" customHeight="1">
      <c r="A36" s="19">
        <v>30</v>
      </c>
      <c r="B36" s="13">
        <v>117.20000000000002</v>
      </c>
      <c r="C36" s="14">
        <v>4184.6771594628353</v>
      </c>
      <c r="D36" s="15">
        <f t="shared" si="0"/>
        <v>35.705436514188008</v>
      </c>
      <c r="E36" s="16"/>
      <c r="F36" s="17">
        <v>15</v>
      </c>
      <c r="G36" s="17">
        <v>152.67334876506268</v>
      </c>
      <c r="H36" s="18">
        <f t="shared" si="26"/>
        <v>10.178223251004178</v>
      </c>
      <c r="I36" s="17">
        <v>6</v>
      </c>
      <c r="J36" s="17">
        <v>26.625006978173904</v>
      </c>
      <c r="K36" s="30">
        <f t="shared" si="27"/>
        <v>4.4375011630289842</v>
      </c>
      <c r="L36" s="31">
        <f t="shared" si="1"/>
        <v>179.29835574323658</v>
      </c>
      <c r="M36" s="13">
        <v>3.0000000000000004</v>
      </c>
      <c r="N36" s="14">
        <v>36.62501046726085</v>
      </c>
      <c r="O36" s="31">
        <f t="shared" si="2"/>
        <v>12.208336822420282</v>
      </c>
      <c r="P36" s="32"/>
      <c r="Q36" s="44"/>
      <c r="R36" s="45" t="e">
        <f t="shared" si="3"/>
        <v>#DIV/0!</v>
      </c>
      <c r="T36" s="46">
        <v>326</v>
      </c>
      <c r="U36" s="47">
        <v>17261.814130393774</v>
      </c>
      <c r="V36" s="30">
        <f t="shared" si="4"/>
        <v>52.950350093232437</v>
      </c>
      <c r="W36" s="54"/>
      <c r="X36" s="55"/>
      <c r="Y36" s="55"/>
      <c r="Z36" s="30" t="e">
        <f t="shared" si="5"/>
        <v>#DIV/0!</v>
      </c>
      <c r="AA36" s="55"/>
      <c r="AB36" s="55"/>
      <c r="AC36" s="30" t="e">
        <f t="shared" si="28"/>
        <v>#DIV/0!</v>
      </c>
      <c r="AD36" s="48">
        <f t="shared" si="6"/>
        <v>17261.814130393774</v>
      </c>
      <c r="AE36" s="62"/>
      <c r="AF36" s="47"/>
      <c r="AG36" s="30" t="e">
        <f t="shared" si="7"/>
        <v>#DIV/0!</v>
      </c>
      <c r="AH36" s="47"/>
      <c r="AI36" s="48" t="e">
        <f t="shared" si="8"/>
        <v>#DIV/0!</v>
      </c>
      <c r="AJ36" s="68"/>
      <c r="AK36" s="46">
        <v>46</v>
      </c>
      <c r="AL36" s="71">
        <v>2681.6672541445046</v>
      </c>
      <c r="AM36" s="48">
        <f t="shared" si="9"/>
        <v>58.297114220532706</v>
      </c>
      <c r="AN36" s="46">
        <v>75</v>
      </c>
      <c r="AO36" s="47">
        <v>3921.335026074561</v>
      </c>
      <c r="AP36" s="48">
        <f t="shared" si="10"/>
        <v>52.284467014327483</v>
      </c>
      <c r="AQ36" s="46">
        <v>25</v>
      </c>
      <c r="AR36" s="71">
        <v>1452.0133919847672</v>
      </c>
      <c r="AS36" s="48">
        <f t="shared" si="11"/>
        <v>58.080535679390685</v>
      </c>
      <c r="AU36" s="77">
        <v>94.4</v>
      </c>
      <c r="AV36" s="78">
        <v>5780</v>
      </c>
      <c r="AW36" s="83">
        <f t="shared" si="12"/>
        <v>61.228813559322028</v>
      </c>
      <c r="AX36" s="84"/>
      <c r="AY36" s="85">
        <v>15</v>
      </c>
      <c r="AZ36" s="85">
        <v>106.33</v>
      </c>
      <c r="BA36" s="30">
        <f t="shared" si="29"/>
        <v>7.0886666666666667</v>
      </c>
      <c r="BB36" s="86"/>
      <c r="BC36" s="86"/>
      <c r="BD36" s="30" t="e">
        <f t="shared" si="30"/>
        <v>#DIV/0!</v>
      </c>
      <c r="BE36" s="88"/>
      <c r="BF36" s="77">
        <v>9</v>
      </c>
      <c r="BG36" s="78">
        <v>136.66</v>
      </c>
      <c r="BH36" s="48">
        <f t="shared" si="13"/>
        <v>15.184444444444445</v>
      </c>
      <c r="BJ36" s="93">
        <v>190.4</v>
      </c>
      <c r="BK36" s="94">
        <v>13287.742034366634</v>
      </c>
      <c r="BL36" s="83">
        <f t="shared" si="14"/>
        <v>69.788561104866773</v>
      </c>
      <c r="BM36" s="102"/>
      <c r="BN36" s="101"/>
      <c r="BO36" s="101"/>
      <c r="BP36" s="30" t="e">
        <f t="shared" si="31"/>
        <v>#DIV/0!</v>
      </c>
      <c r="BQ36" s="101">
        <v>41</v>
      </c>
      <c r="BR36" s="101">
        <v>444.07109126484102</v>
      </c>
      <c r="BS36" s="30">
        <f t="shared" si="32"/>
        <v>10.831002225971732</v>
      </c>
      <c r="BT36" s="48">
        <f t="shared" si="15"/>
        <v>444.07109126484102</v>
      </c>
      <c r="BU36" s="93">
        <v>89</v>
      </c>
      <c r="BV36" s="94">
        <v>1604.5717746970774</v>
      </c>
      <c r="BW36" s="108">
        <f t="shared" si="16"/>
        <v>18.028896344910983</v>
      </c>
      <c r="BY36" s="109">
        <v>119.6</v>
      </c>
      <c r="BZ36" s="110">
        <v>9177.98</v>
      </c>
      <c r="CA36" s="83">
        <f t="shared" si="17"/>
        <v>76.738963210702337</v>
      </c>
      <c r="CB36" s="113"/>
      <c r="CC36" s="114">
        <v>40</v>
      </c>
      <c r="CD36" s="114">
        <v>880.95</v>
      </c>
      <c r="CE36" s="30">
        <f t="shared" si="18"/>
        <v>22.02375</v>
      </c>
      <c r="CF36" s="114"/>
      <c r="CG36" s="114"/>
      <c r="CH36" s="30" t="e">
        <f t="shared" si="33"/>
        <v>#DIV/0!</v>
      </c>
      <c r="CI36" s="48">
        <f t="shared" si="19"/>
        <v>880.95</v>
      </c>
      <c r="CJ36" s="119"/>
      <c r="CK36" s="124">
        <v>33.6</v>
      </c>
      <c r="CL36" s="125">
        <v>2945.6712287526802</v>
      </c>
      <c r="CM36" s="15">
        <f t="shared" si="20"/>
        <v>87.668786570020245</v>
      </c>
      <c r="CN36" s="126"/>
      <c r="CO36" s="127">
        <v>17</v>
      </c>
      <c r="CP36" s="127">
        <v>210</v>
      </c>
      <c r="CQ36" s="127">
        <f t="shared" si="34"/>
        <v>12.352941176470589</v>
      </c>
      <c r="CR36" s="127"/>
      <c r="CS36" s="127"/>
      <c r="CT36" s="127" t="e">
        <f t="shared" si="35"/>
        <v>#DIV/0!</v>
      </c>
      <c r="CU36" s="133">
        <f t="shared" si="21"/>
        <v>210</v>
      </c>
      <c r="CV36" s="124">
        <v>2</v>
      </c>
      <c r="CW36" s="125">
        <v>13.25</v>
      </c>
      <c r="CX36" s="31">
        <f t="shared" si="22"/>
        <v>6.625</v>
      </c>
      <c r="CY36" s="119"/>
      <c r="CZ36" s="144">
        <v>17</v>
      </c>
      <c r="DA36" s="44">
        <v>373.97553231810775</v>
      </c>
      <c r="DB36" s="141">
        <f t="shared" si="23"/>
        <v>21.998560724594572</v>
      </c>
      <c r="DC36" s="44">
        <v>23</v>
      </c>
      <c r="DD36" s="44">
        <v>452.93186907991083</v>
      </c>
      <c r="DE36" s="141">
        <f t="shared" si="24"/>
        <v>19.692689959996123</v>
      </c>
      <c r="DF36" s="44">
        <v>25</v>
      </c>
      <c r="DG36" s="44">
        <v>427.23467771222676</v>
      </c>
      <c r="DH36" s="148">
        <f t="shared" si="25"/>
        <v>17.08938710848907</v>
      </c>
    </row>
    <row r="37" spans="1:112" ht="13.95" customHeight="1">
      <c r="A37" s="12">
        <v>31</v>
      </c>
      <c r="B37" s="13">
        <v>117.20000000000002</v>
      </c>
      <c r="C37" s="14">
        <v>4212.7892087717073</v>
      </c>
      <c r="D37" s="15">
        <f t="shared" si="0"/>
        <v>35.945300416140839</v>
      </c>
      <c r="E37" s="16"/>
      <c r="F37" s="17">
        <v>15</v>
      </c>
      <c r="G37" s="17">
        <v>185.17793540174719</v>
      </c>
      <c r="H37" s="18">
        <f t="shared" si="26"/>
        <v>12.345195693449813</v>
      </c>
      <c r="I37" s="17">
        <v>6</v>
      </c>
      <c r="J37" s="17">
        <v>36.450341130280407</v>
      </c>
      <c r="K37" s="30">
        <f t="shared" si="27"/>
        <v>6.0750568550467348</v>
      </c>
      <c r="L37" s="31">
        <f t="shared" si="1"/>
        <v>221.6282765320276</v>
      </c>
      <c r="M37" s="13">
        <v>3.0000000000000004</v>
      </c>
      <c r="N37" s="14">
        <v>24.000008373808683</v>
      </c>
      <c r="O37" s="31">
        <f t="shared" si="2"/>
        <v>8.0000027912695604</v>
      </c>
      <c r="P37" s="32"/>
      <c r="Q37" s="44"/>
      <c r="R37" s="45" t="e">
        <f t="shared" si="3"/>
        <v>#DIV/0!</v>
      </c>
      <c r="T37" s="46">
        <v>328.8</v>
      </c>
      <c r="U37" s="47">
        <v>28363.678135964801</v>
      </c>
      <c r="V37" s="30">
        <f t="shared" si="4"/>
        <v>86.264227907435526</v>
      </c>
      <c r="W37" s="54"/>
      <c r="X37" s="55"/>
      <c r="Y37" s="55"/>
      <c r="Z37" s="30" t="e">
        <f t="shared" si="5"/>
        <v>#DIV/0!</v>
      </c>
      <c r="AA37" s="55"/>
      <c r="AB37" s="55"/>
      <c r="AC37" s="30" t="e">
        <f t="shared" si="28"/>
        <v>#DIV/0!</v>
      </c>
      <c r="AD37" s="48">
        <f t="shared" si="6"/>
        <v>28363.678135964801</v>
      </c>
      <c r="AE37" s="62"/>
      <c r="AF37" s="47"/>
      <c r="AG37" s="30" t="e">
        <f t="shared" si="7"/>
        <v>#DIV/0!</v>
      </c>
      <c r="AH37" s="47"/>
      <c r="AI37" s="48" t="e">
        <f t="shared" si="8"/>
        <v>#DIV/0!</v>
      </c>
      <c r="AJ37" s="68"/>
      <c r="AK37" s="46">
        <v>47</v>
      </c>
      <c r="AL37" s="71">
        <v>2870.4050036998497</v>
      </c>
      <c r="AM37" s="48">
        <f t="shared" si="9"/>
        <v>61.072446887230846</v>
      </c>
      <c r="AN37" s="46">
        <v>75</v>
      </c>
      <c r="AO37" s="47">
        <v>4070.6774336405815</v>
      </c>
      <c r="AP37" s="48">
        <f t="shared" si="10"/>
        <v>54.27569911520775</v>
      </c>
      <c r="AQ37" s="46">
        <v>25</v>
      </c>
      <c r="AR37" s="71">
        <v>1372.6761970442217</v>
      </c>
      <c r="AS37" s="48">
        <f t="shared" si="11"/>
        <v>54.907047881768868</v>
      </c>
      <c r="AU37" s="77">
        <v>73.400000000000006</v>
      </c>
      <c r="AV37" s="78">
        <v>4562.9399999999996</v>
      </c>
      <c r="AW37" s="83">
        <f t="shared" si="12"/>
        <v>62.165395095367835</v>
      </c>
      <c r="AX37" s="84"/>
      <c r="AY37" s="85">
        <v>15</v>
      </c>
      <c r="AZ37" s="85">
        <v>107.04</v>
      </c>
      <c r="BA37" s="30">
        <f t="shared" si="29"/>
        <v>7.1360000000000001</v>
      </c>
      <c r="BB37" s="86"/>
      <c r="BC37" s="86"/>
      <c r="BD37" s="30" t="e">
        <f t="shared" si="30"/>
        <v>#DIV/0!</v>
      </c>
      <c r="BE37" s="88"/>
      <c r="BF37" s="77">
        <v>8.6000000000000014</v>
      </c>
      <c r="BG37" s="78">
        <v>129.71</v>
      </c>
      <c r="BH37" s="48">
        <f t="shared" si="13"/>
        <v>15.082558139534882</v>
      </c>
      <c r="BJ37" s="93">
        <v>192.8</v>
      </c>
      <c r="BK37" s="94">
        <v>10206.791481707714</v>
      </c>
      <c r="BL37" s="83">
        <f t="shared" si="14"/>
        <v>52.939789842882334</v>
      </c>
      <c r="BM37" s="102"/>
      <c r="BN37" s="101"/>
      <c r="BO37" s="101"/>
      <c r="BP37" s="30" t="e">
        <f t="shared" si="31"/>
        <v>#DIV/0!</v>
      </c>
      <c r="BQ37" s="101">
        <v>42</v>
      </c>
      <c r="BR37" s="101">
        <v>260.18858135542996</v>
      </c>
      <c r="BS37" s="30">
        <f t="shared" si="32"/>
        <v>6.1949662227483326</v>
      </c>
      <c r="BT37" s="48">
        <f t="shared" si="15"/>
        <v>260.18858135542996</v>
      </c>
      <c r="BU37" s="93">
        <v>89</v>
      </c>
      <c r="BV37" s="94">
        <v>1405.2109920457747</v>
      </c>
      <c r="BW37" s="108">
        <f t="shared" si="16"/>
        <v>15.788887551076121</v>
      </c>
      <c r="BY37" s="109">
        <v>131.20000000000002</v>
      </c>
      <c r="BZ37" s="110">
        <v>9873.11</v>
      </c>
      <c r="CA37" s="83">
        <f t="shared" si="17"/>
        <v>75.252362804878047</v>
      </c>
      <c r="CB37" s="113"/>
      <c r="CC37" s="114">
        <v>50</v>
      </c>
      <c r="CD37" s="114">
        <v>623.22</v>
      </c>
      <c r="CE37" s="30">
        <f t="shared" si="18"/>
        <v>12.464400000000001</v>
      </c>
      <c r="CF37" s="114"/>
      <c r="CG37" s="114"/>
      <c r="CH37" s="30" t="e">
        <f t="shared" si="33"/>
        <v>#DIV/0!</v>
      </c>
      <c r="CI37" s="48">
        <f t="shared" si="19"/>
        <v>623.22</v>
      </c>
      <c r="CJ37" s="119"/>
      <c r="CK37" s="124">
        <v>39.4</v>
      </c>
      <c r="CL37" s="125">
        <v>2965.5367302920654</v>
      </c>
      <c r="CM37" s="15">
        <f t="shared" si="20"/>
        <v>75.267429702844296</v>
      </c>
      <c r="CN37" s="126"/>
      <c r="CO37" s="127">
        <v>31</v>
      </c>
      <c r="CP37" s="127">
        <v>385</v>
      </c>
      <c r="CQ37" s="127">
        <f t="shared" si="34"/>
        <v>12.419354838709678</v>
      </c>
      <c r="CR37" s="127"/>
      <c r="CS37" s="127"/>
      <c r="CT37" s="127" t="e">
        <f t="shared" si="35"/>
        <v>#DIV/0!</v>
      </c>
      <c r="CU37" s="133">
        <f t="shared" si="21"/>
        <v>385</v>
      </c>
      <c r="CV37" s="124">
        <v>2</v>
      </c>
      <c r="CW37" s="125">
        <v>21.015913187340306</v>
      </c>
      <c r="CX37" s="31">
        <f t="shared" si="22"/>
        <v>10.507956593670153</v>
      </c>
      <c r="CY37" s="119"/>
      <c r="CZ37" s="144">
        <v>17</v>
      </c>
      <c r="DA37" s="44">
        <v>346.82513139133363</v>
      </c>
      <c r="DB37" s="141">
        <f t="shared" si="23"/>
        <v>20.401478317137272</v>
      </c>
      <c r="DC37" s="44">
        <v>23</v>
      </c>
      <c r="DD37" s="44">
        <v>440.33567818127926</v>
      </c>
      <c r="DE37" s="141">
        <f t="shared" si="24"/>
        <v>19.145029486142576</v>
      </c>
      <c r="DF37" s="44">
        <v>24</v>
      </c>
      <c r="DG37" s="44">
        <v>408.18785552191457</v>
      </c>
      <c r="DH37" s="148">
        <f t="shared" si="25"/>
        <v>17.007827313413106</v>
      </c>
    </row>
    <row r="38" spans="1:112" ht="13.95" customHeight="1" thickBot="1">
      <c r="B38" s="20">
        <f>SUM(B7:B37)</f>
        <v>3447.7999999999984</v>
      </c>
      <c r="C38" s="21">
        <f>SUM(C7:C37)</f>
        <v>172260.14998047127</v>
      </c>
      <c r="D38" s="22">
        <f t="shared" si="0"/>
        <v>49.962338297021681</v>
      </c>
      <c r="E38" s="20">
        <f>SUM(E7:E37)</f>
        <v>0</v>
      </c>
      <c r="F38" s="21">
        <f>SUM(F7:F37)</f>
        <v>465</v>
      </c>
      <c r="G38" s="21">
        <f>SUM(G7:G37)</f>
        <v>4361.7151136486464</v>
      </c>
      <c r="H38" s="22">
        <f t="shared" si="26"/>
        <v>9.3800325024702076</v>
      </c>
      <c r="I38" s="21">
        <f>SUM(I7:I37)</f>
        <v>159</v>
      </c>
      <c r="J38" s="21">
        <f>SUM(J7:J37)</f>
        <v>1198.8474512787545</v>
      </c>
      <c r="K38" s="22">
        <f t="shared" si="27"/>
        <v>7.5399210772248715</v>
      </c>
      <c r="L38" s="33">
        <f>SUM(L7:L37)</f>
        <v>5560.5625649274016</v>
      </c>
      <c r="M38" s="34">
        <f>SUM(M7:M37)</f>
        <v>273</v>
      </c>
      <c r="N38" s="21">
        <f>SUM(N7:N37)</f>
        <v>2658.171603969844</v>
      </c>
      <c r="O38" s="35">
        <f t="shared" si="2"/>
        <v>9.7368923222338601</v>
      </c>
      <c r="P38" s="36">
        <f>SUM(P7:P37)</f>
        <v>0</v>
      </c>
      <c r="Q38" s="56">
        <f>SUM(Q7:Q37)</f>
        <v>0</v>
      </c>
      <c r="R38" s="57" t="e">
        <f t="shared" si="3"/>
        <v>#DIV/0!</v>
      </c>
      <c r="T38" s="20">
        <f>SUM(T7:T37)</f>
        <v>9251</v>
      </c>
      <c r="U38" s="21">
        <f>SUM(U7:U37)</f>
        <v>620505.36567054666</v>
      </c>
      <c r="V38" s="58">
        <f t="shared" si="4"/>
        <v>67.074409866019522</v>
      </c>
      <c r="W38" s="20">
        <f>SUM(W7:W37)</f>
        <v>0</v>
      </c>
      <c r="X38" s="21">
        <f>SUM(X7:X37)</f>
        <v>544</v>
      </c>
      <c r="Y38" s="21">
        <f>SUM(Y7:Y37)</f>
        <v>5149.0648915033835</v>
      </c>
      <c r="Z38" s="58">
        <f t="shared" si="5"/>
        <v>9.4651928152635723</v>
      </c>
      <c r="AA38" s="20">
        <f>SUM(AA7:AA37)</f>
        <v>493</v>
      </c>
      <c r="AB38" s="21">
        <f>SUM(AB7:AB37)</f>
        <v>3373.9799999999991</v>
      </c>
      <c r="AC38" s="58">
        <f t="shared" si="28"/>
        <v>6.8437728194726146</v>
      </c>
      <c r="AD38" s="33">
        <f>SUM(AD7:AD37)</f>
        <v>629028.41056205006</v>
      </c>
      <c r="AE38" s="36">
        <f>SUM(AE7:AE37)</f>
        <v>3495</v>
      </c>
      <c r="AF38" s="21">
        <f>SUM(AF7:AF37)</f>
        <v>80706.769427589999</v>
      </c>
      <c r="AG38" s="57">
        <f t="shared" si="7"/>
        <v>23.092065644517884</v>
      </c>
      <c r="AH38" s="56">
        <f>SUM(AH7:AH37)</f>
        <v>0</v>
      </c>
      <c r="AI38" s="35">
        <f t="shared" si="8"/>
        <v>0</v>
      </c>
      <c r="AK38" s="34">
        <f>SUM(AK7:AK37)</f>
        <v>1444</v>
      </c>
      <c r="AL38" s="21">
        <f>SUM(AL7:AL37)</f>
        <v>79314.919472798603</v>
      </c>
      <c r="AM38" s="35">
        <f t="shared" si="9"/>
        <v>54.927229551799584</v>
      </c>
      <c r="AN38" s="34">
        <f>SUM(AN7:AN37)</f>
        <v>2325</v>
      </c>
      <c r="AO38" s="21">
        <f>SUM(AO7:AO37)</f>
        <v>123437.82540074241</v>
      </c>
      <c r="AP38" s="79">
        <f t="shared" si="10"/>
        <v>53.09153780677093</v>
      </c>
      <c r="AQ38" s="34">
        <f>SUM(AQ7:AQ37)</f>
        <v>775</v>
      </c>
      <c r="AR38" s="21">
        <f>SUM(AR7:AR37)</f>
        <v>44214.809997545402</v>
      </c>
      <c r="AS38" s="79">
        <f t="shared" si="11"/>
        <v>57.051367738768263</v>
      </c>
      <c r="AU38" s="20">
        <f>SUM(AU7:AU37)</f>
        <v>2230.1999999999998</v>
      </c>
      <c r="AV38" s="21">
        <f>SUM(AV7:AV37)</f>
        <v>130305.28</v>
      </c>
      <c r="AW38" s="22">
        <f t="shared" si="12"/>
        <v>58.427620841180165</v>
      </c>
      <c r="AX38" s="21">
        <f t="shared" ref="AX38:AZ38" si="36">SUM(AX7:AX37)</f>
        <v>0</v>
      </c>
      <c r="AY38" s="21">
        <f t="shared" si="36"/>
        <v>465</v>
      </c>
      <c r="AZ38" s="21">
        <f t="shared" si="36"/>
        <v>3297.6800000000003</v>
      </c>
      <c r="BA38" s="58">
        <f t="shared" si="29"/>
        <v>7.0917849462365599</v>
      </c>
      <c r="BB38" s="21">
        <f t="shared" ref="BB38:BC38" si="37">SUM(BB7:BB37)</f>
        <v>0</v>
      </c>
      <c r="BC38" s="21">
        <f t="shared" si="37"/>
        <v>0</v>
      </c>
      <c r="BD38" s="58" t="e">
        <f t="shared" si="30"/>
        <v>#DIV/0!</v>
      </c>
      <c r="BE38" s="96"/>
      <c r="BF38" s="34">
        <f>SUM(BF7:BF37)</f>
        <v>229</v>
      </c>
      <c r="BG38" s="97">
        <f>SUM(BG7:BG37)</f>
        <v>3559.5800000000004</v>
      </c>
      <c r="BH38" s="35">
        <f t="shared" si="13"/>
        <v>15.54401746724891</v>
      </c>
      <c r="BJ38" s="20">
        <f>SUM(BJ7:BJ37)</f>
        <v>5274.2</v>
      </c>
      <c r="BK38" s="21">
        <f>SUM(BK7:BK37)</f>
        <v>312882.64887978433</v>
      </c>
      <c r="BL38" s="22">
        <f t="shared" si="14"/>
        <v>59.32324312308679</v>
      </c>
      <c r="BM38" s="21">
        <f t="shared" ref="BM38:BO38" si="38">SUM(BM7:BM37)</f>
        <v>0</v>
      </c>
      <c r="BN38" s="21">
        <f t="shared" si="38"/>
        <v>0</v>
      </c>
      <c r="BO38" s="21">
        <f t="shared" si="38"/>
        <v>0</v>
      </c>
      <c r="BP38" s="101" t="e">
        <f t="shared" si="31"/>
        <v>#DIV/0!</v>
      </c>
      <c r="BQ38" s="21">
        <f t="shared" ref="BQ38:BV38" si="39">SUM(BQ7:BQ37)</f>
        <v>1201</v>
      </c>
      <c r="BR38" s="21">
        <f t="shared" si="39"/>
        <v>6872.9224681027126</v>
      </c>
      <c r="BS38" s="58">
        <f t="shared" si="32"/>
        <v>5.7226665013344817</v>
      </c>
      <c r="BT38" s="21">
        <f t="shared" si="39"/>
        <v>6872.9224681027126</v>
      </c>
      <c r="BU38" s="34">
        <f t="shared" si="39"/>
        <v>1964.5999999999997</v>
      </c>
      <c r="BV38" s="97">
        <f t="shared" si="39"/>
        <v>41560.119350689114</v>
      </c>
      <c r="BW38" s="35">
        <f t="shared" si="16"/>
        <v>21.154494223093312</v>
      </c>
      <c r="BY38" s="20">
        <f>SUM(BY7:BY37)</f>
        <v>4904.2000000000007</v>
      </c>
      <c r="BZ38" s="21">
        <f>SUM(BZ7:BZ37)</f>
        <v>351905.14999999997</v>
      </c>
      <c r="CA38" s="22">
        <f t="shared" si="17"/>
        <v>71.755872517434014</v>
      </c>
      <c r="CB38" s="116">
        <f>SUM(CB7:CB37)</f>
        <v>0</v>
      </c>
      <c r="CC38" s="116">
        <f t="shared" ref="CC38:CD38" si="40">SUM(CC7:CC37)</f>
        <v>1144</v>
      </c>
      <c r="CD38" s="116">
        <f t="shared" si="40"/>
        <v>14137.67</v>
      </c>
      <c r="CE38" s="58">
        <f t="shared" si="18"/>
        <v>12.358103146853146</v>
      </c>
      <c r="CF38" s="116">
        <f t="shared" ref="CF38:CI38" si="41">SUM(CF7:CF37)</f>
        <v>0</v>
      </c>
      <c r="CG38" s="116">
        <f t="shared" si="41"/>
        <v>0</v>
      </c>
      <c r="CH38" s="58" t="e">
        <f t="shared" si="33"/>
        <v>#DIV/0!</v>
      </c>
      <c r="CI38" s="117">
        <f t="shared" si="41"/>
        <v>14137.67</v>
      </c>
      <c r="CJ38" s="96"/>
      <c r="CK38" s="20">
        <f>SUM(CK7:CK37)</f>
        <v>1352.9999999999998</v>
      </c>
      <c r="CL38" s="21">
        <f>SUM(CL7:CL37)</f>
        <v>89603.292187489467</v>
      </c>
      <c r="CM38" s="22">
        <f t="shared" si="20"/>
        <v>66.225640936799323</v>
      </c>
      <c r="CN38" s="116"/>
      <c r="CO38" s="128">
        <f>SUM(CO7:CO37)</f>
        <v>829</v>
      </c>
      <c r="CP38" s="128">
        <f>SUM(CP7:CP37)</f>
        <v>10133.013396011756</v>
      </c>
      <c r="CQ38" s="129">
        <f t="shared" si="34"/>
        <v>12.223176593500309</v>
      </c>
      <c r="CR38" s="134"/>
      <c r="CS38" s="134"/>
      <c r="CT38" s="135"/>
      <c r="CU38" s="95"/>
      <c r="CV38" s="34">
        <f>SUM(CV7:CV37)</f>
        <v>137.00000000000006</v>
      </c>
      <c r="CW38" s="97">
        <f>SUM(CW7:CW37)</f>
        <v>1298.0215255459746</v>
      </c>
      <c r="CX38" s="35">
        <f t="shared" si="22"/>
        <v>9.4746096755180584</v>
      </c>
      <c r="CY38" s="96"/>
      <c r="CZ38" s="146">
        <f>SUM(CZ7:CZ37)</f>
        <v>537</v>
      </c>
      <c r="DA38" s="147">
        <f>SUM(DA7:DA37)</f>
        <v>11267.794620313309</v>
      </c>
      <c r="DB38" s="141">
        <f t="shared" si="23"/>
        <v>20.982857765946573</v>
      </c>
      <c r="DC38" s="147">
        <f>SUM(DC7:DC37)</f>
        <v>759</v>
      </c>
      <c r="DD38" s="147">
        <f>SUM(DD7:DD37)</f>
        <v>14508.721990618737</v>
      </c>
      <c r="DE38" s="141">
        <f t="shared" si="24"/>
        <v>19.115575745215725</v>
      </c>
      <c r="DF38" s="147">
        <f>SUM(DF7:DF37)</f>
        <v>804</v>
      </c>
      <c r="DG38" s="147">
        <f>SUM(DG7:DG37)</f>
        <v>13230.697325615398</v>
      </c>
      <c r="DH38" s="149">
        <f t="shared" si="25"/>
        <v>16.456091201014175</v>
      </c>
    </row>
  </sheetData>
  <mergeCells count="29">
    <mergeCell ref="CN5:CU5"/>
    <mergeCell ref="CV5:CX5"/>
    <mergeCell ref="CZ4:DH5"/>
    <mergeCell ref="BM5:BT5"/>
    <mergeCell ref="BU5:BW5"/>
    <mergeCell ref="BY5:CA5"/>
    <mergeCell ref="CB5:CI5"/>
    <mergeCell ref="CK5:CM5"/>
    <mergeCell ref="BJ4:BW4"/>
    <mergeCell ref="BY4:CJ4"/>
    <mergeCell ref="CK4:CX4"/>
    <mergeCell ref="BJ5:BL5"/>
    <mergeCell ref="A2:AT2"/>
    <mergeCell ref="A3:AT3"/>
    <mergeCell ref="B4:O4"/>
    <mergeCell ref="T4:AS4"/>
    <mergeCell ref="AU4:BH4"/>
    <mergeCell ref="T5:V5"/>
    <mergeCell ref="W5:AD5"/>
    <mergeCell ref="AX5:BD5"/>
    <mergeCell ref="BF5:BH5"/>
    <mergeCell ref="B5:D5"/>
    <mergeCell ref="E5:L5"/>
    <mergeCell ref="M5:O5"/>
    <mergeCell ref="AE5:AI5"/>
    <mergeCell ref="AK5:AM5"/>
    <mergeCell ref="AN5:AP5"/>
    <mergeCell ref="AQ5:AS5"/>
    <mergeCell ref="AU5:AW5"/>
  </mergeCells>
  <pageMargins left="0.2" right="0.2" top="0.25" bottom="0.25" header="0.3" footer="0.3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4D45-F5FC-4190-81E5-3CF60E5E58F0}">
  <dimension ref="A1:DJ38"/>
  <sheetViews>
    <sheetView workbookViewId="0">
      <pane xSplit="1" ySplit="6" topLeftCell="O28" activePane="bottomRight" state="frozen"/>
      <selection pane="topRight"/>
      <selection pane="bottomLeft"/>
      <selection pane="bottomRight" activeCell="X42" sqref="X42"/>
    </sheetView>
  </sheetViews>
  <sheetFormatPr defaultColWidth="9" defaultRowHeight="14.4"/>
  <cols>
    <col min="1" max="1" width="8.5546875" style="2" customWidth="1"/>
    <col min="5" max="7" width="9.33203125" customWidth="1"/>
    <col min="9" max="9" width="8.44140625" customWidth="1"/>
    <col min="10" max="10" width="7.33203125" customWidth="1"/>
    <col min="11" max="11" width="5.33203125" customWidth="1"/>
    <col min="12" max="12" width="7" customWidth="1"/>
    <col min="13" max="13" width="7.88671875" customWidth="1"/>
    <col min="14" max="14" width="8.21875" customWidth="1"/>
    <col min="18" max="20" width="9" hidden="1" customWidth="1"/>
    <col min="21" max="21" width="0.88671875" customWidth="1"/>
    <col min="22" max="22" width="7.109375" customWidth="1"/>
    <col min="23" max="23" width="9" customWidth="1"/>
    <col min="24" max="24" width="7.6640625" customWidth="1"/>
    <col min="25" max="25" width="9.109375" customWidth="1"/>
    <col min="26" max="26" width="6.33203125" customWidth="1"/>
    <col min="27" max="27" width="7.6640625" customWidth="1"/>
    <col min="28" max="28" width="6" customWidth="1"/>
    <col min="29" max="29" width="6.109375" customWidth="1"/>
    <col min="30" max="30" width="7.77734375" customWidth="1"/>
    <col min="31" max="31" width="8" customWidth="1"/>
    <col min="32" max="32" width="9" customWidth="1"/>
    <col min="33" max="33" width="5.6640625" customWidth="1"/>
    <col min="34" max="34" width="8" customWidth="1"/>
    <col min="35" max="35" width="7.6640625" customWidth="1"/>
    <col min="36" max="36" width="7" customWidth="1"/>
    <col min="37" max="37" width="6" customWidth="1"/>
    <col min="38" max="38" width="0.88671875" customWidth="1"/>
    <col min="39" max="39" width="6.88671875" customWidth="1"/>
    <col min="40" max="40" width="7.44140625" customWidth="1"/>
    <col min="41" max="41" width="7.77734375" customWidth="1"/>
    <col min="42" max="42" width="5.109375" customWidth="1"/>
    <col min="43" max="43" width="9" customWidth="1"/>
    <col min="44" max="44" width="6" customWidth="1"/>
    <col min="45" max="45" width="5.109375" customWidth="1"/>
    <col min="46" max="46" width="8.77734375" customWidth="1"/>
    <col min="47" max="47" width="6" customWidth="1"/>
    <col min="48" max="48" width="1.6640625" customWidth="1"/>
    <col min="52" max="52" width="9.5546875" customWidth="1"/>
    <col min="54" max="54" width="8.44140625" customWidth="1"/>
    <col min="55" max="55" width="6" customWidth="1"/>
    <col min="56" max="56" width="5.33203125" hidden="1" customWidth="1"/>
    <col min="57" max="57" width="7" hidden="1" customWidth="1"/>
    <col min="58" max="58" width="6" hidden="1" customWidth="1"/>
    <col min="59" max="59" width="0.88671875" customWidth="1"/>
    <col min="63" max="63" width="2" customWidth="1"/>
    <col min="67" max="67" width="5.109375" customWidth="1"/>
    <col min="68" max="68" width="9" customWidth="1"/>
    <col min="69" max="69" width="8.44140625" customWidth="1"/>
    <col min="70" max="70" width="7" customWidth="1"/>
    <col min="71" max="71" width="10.33203125" customWidth="1"/>
    <col min="72" max="72" width="7" customWidth="1"/>
    <col min="73" max="73" width="6.5546875" customWidth="1"/>
    <col min="74" max="74" width="8.21875" customWidth="1"/>
    <col min="75" max="77" width="8.88671875" customWidth="1"/>
    <col min="78" max="78" width="1.44140625" customWidth="1"/>
    <col min="82" max="82" width="5.109375" customWidth="1"/>
    <col min="83" max="83" width="8.88671875" customWidth="1"/>
    <col min="84" max="84" width="8.44140625" customWidth="1"/>
    <col min="85" max="85" width="7.109375" customWidth="1"/>
    <col min="86" max="86" width="8.109375" customWidth="1"/>
    <col min="87" max="87" width="7.44140625" customWidth="1"/>
    <col min="88" max="88" width="7.88671875" customWidth="1"/>
    <col min="89" max="89" width="8.21875" customWidth="1"/>
    <col min="90" max="90" width="0.88671875" customWidth="1"/>
    <col min="94" max="94" width="8.33203125" customWidth="1"/>
    <col min="95" max="95" width="6" customWidth="1"/>
    <col min="96" max="97" width="8.44140625" customWidth="1"/>
    <col min="98" max="98" width="5.33203125" customWidth="1"/>
    <col min="99" max="99" width="7" customWidth="1"/>
    <col min="100" max="100" width="8" customWidth="1"/>
    <col min="101" max="101" width="8.21875" customWidth="1"/>
    <col min="105" max="105" width="0.88671875" customWidth="1"/>
    <col min="106" max="106" width="7.44140625" customWidth="1"/>
    <col min="107" max="107" width="8" customWidth="1"/>
    <col min="108" max="108" width="7.77734375" customWidth="1"/>
    <col min="109" max="109" width="6.6640625" customWidth="1"/>
    <col min="110" max="110" width="7.33203125" customWidth="1"/>
    <col min="111" max="111" width="7.109375" customWidth="1"/>
    <col min="112" max="112" width="8.109375" customWidth="1"/>
    <col min="113" max="114" width="7.44140625" customWidth="1"/>
  </cols>
  <sheetData>
    <row r="1" spans="1:114" ht="18" hidden="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114" ht="18">
      <c r="A2" s="993" t="s">
        <v>82</v>
      </c>
      <c r="B2" s="993"/>
      <c r="C2" s="993"/>
      <c r="D2" s="993"/>
      <c r="E2" s="993"/>
      <c r="F2" s="993"/>
      <c r="G2" s="993"/>
      <c r="H2" s="993"/>
      <c r="I2" s="993"/>
      <c r="J2" s="993"/>
      <c r="K2" s="993"/>
      <c r="L2" s="993"/>
      <c r="M2" s="993"/>
      <c r="N2" s="993"/>
      <c r="O2" s="993"/>
      <c r="P2" s="993"/>
      <c r="Q2" s="993"/>
      <c r="R2" s="993"/>
      <c r="S2" s="993"/>
      <c r="T2" s="993"/>
      <c r="U2" s="993"/>
      <c r="V2" s="993"/>
      <c r="W2" s="993"/>
      <c r="X2" s="993"/>
      <c r="Y2" s="993"/>
      <c r="Z2" s="993"/>
      <c r="AA2" s="993"/>
      <c r="AB2" s="993"/>
      <c r="AC2" s="993"/>
      <c r="AD2" s="993"/>
      <c r="AE2" s="993"/>
      <c r="AF2" s="993"/>
      <c r="AG2" s="993"/>
      <c r="AH2" s="993"/>
      <c r="AI2" s="993"/>
      <c r="AJ2" s="993"/>
      <c r="AK2" s="993"/>
      <c r="AL2" s="993"/>
      <c r="AM2" s="993"/>
      <c r="AN2" s="993"/>
      <c r="AO2" s="993"/>
      <c r="AP2" s="993"/>
      <c r="AQ2" s="993"/>
      <c r="AR2" s="993"/>
      <c r="AS2" s="993"/>
      <c r="AT2" s="993"/>
      <c r="AU2" s="993"/>
      <c r="AV2" s="993"/>
    </row>
    <row r="3" spans="1:114" ht="18.600000000000001" thickBot="1">
      <c r="A3" s="993" t="s">
        <v>124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  <c r="AV3" s="993"/>
    </row>
    <row r="4" spans="1:114" ht="22.2" thickTop="1" thickBot="1">
      <c r="A4" s="3"/>
      <c r="B4" s="1037" t="s">
        <v>94</v>
      </c>
      <c r="C4" s="1038"/>
      <c r="D4" s="1038"/>
      <c r="E4" s="1038"/>
      <c r="F4" s="1038"/>
      <c r="G4" s="1038"/>
      <c r="H4" s="1038"/>
      <c r="I4" s="1038"/>
      <c r="J4" s="1038"/>
      <c r="K4" s="1038"/>
      <c r="L4" s="1038"/>
      <c r="M4" s="1038"/>
      <c r="N4" s="1038"/>
      <c r="O4" s="1038"/>
      <c r="P4" s="1038"/>
      <c r="Q4" s="1039"/>
      <c r="R4" s="3"/>
      <c r="S4" s="3"/>
      <c r="T4" s="3"/>
      <c r="U4" s="3"/>
      <c r="V4" s="1040" t="s">
        <v>95</v>
      </c>
      <c r="W4" s="1041"/>
      <c r="X4" s="1041"/>
      <c r="Y4" s="1041"/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2"/>
      <c r="AV4" s="3"/>
      <c r="AW4" s="1043" t="s">
        <v>96</v>
      </c>
      <c r="AX4" s="1044"/>
      <c r="AY4" s="1044"/>
      <c r="AZ4" s="1044"/>
      <c r="BA4" s="1044"/>
      <c r="BB4" s="1044"/>
      <c r="BC4" s="1044"/>
      <c r="BD4" s="1044"/>
      <c r="BE4" s="1044"/>
      <c r="BF4" s="1044"/>
      <c r="BG4" s="1044"/>
      <c r="BH4" s="1044"/>
      <c r="BI4" s="1044"/>
      <c r="BJ4" s="1045"/>
      <c r="BL4" s="1046" t="s">
        <v>97</v>
      </c>
      <c r="BM4" s="1047"/>
      <c r="BN4" s="1047"/>
      <c r="BO4" s="1048"/>
      <c r="BP4" s="1048"/>
      <c r="BQ4" s="1048"/>
      <c r="BR4" s="1048"/>
      <c r="BS4" s="1048"/>
      <c r="BT4" s="1048"/>
      <c r="BU4" s="1048"/>
      <c r="BV4" s="1048"/>
      <c r="BW4" s="1048"/>
      <c r="BX4" s="1048"/>
      <c r="BY4" s="1049"/>
      <c r="CA4" s="1050" t="s">
        <v>98</v>
      </c>
      <c r="CB4" s="1051"/>
      <c r="CC4" s="1051"/>
      <c r="CD4" s="1051"/>
      <c r="CE4" s="1051"/>
      <c r="CF4" s="1051"/>
      <c r="CG4" s="1051"/>
      <c r="CH4" s="1051"/>
      <c r="CI4" s="1051"/>
      <c r="CJ4" s="1051"/>
      <c r="CK4" s="1051"/>
      <c r="CL4" s="1051"/>
      <c r="CM4" s="1052" t="s">
        <v>99</v>
      </c>
      <c r="CN4" s="1053"/>
      <c r="CO4" s="1053"/>
      <c r="CP4" s="1053"/>
      <c r="CQ4" s="1053"/>
      <c r="CR4" s="1053"/>
      <c r="CS4" s="1053"/>
      <c r="CT4" s="1053"/>
      <c r="CU4" s="1053"/>
      <c r="CV4" s="1053"/>
      <c r="CW4" s="1053"/>
      <c r="CX4" s="1053"/>
      <c r="CY4" s="1053"/>
      <c r="CZ4" s="1054"/>
      <c r="DB4" s="1096" t="s">
        <v>9</v>
      </c>
      <c r="DC4" s="1097"/>
      <c r="DD4" s="1097"/>
      <c r="DE4" s="1097"/>
      <c r="DF4" s="1097"/>
      <c r="DG4" s="1097"/>
      <c r="DH4" s="1097"/>
      <c r="DI4" s="1097"/>
      <c r="DJ4" s="1098"/>
    </row>
    <row r="5" spans="1:114" s="1" customFormat="1" ht="16.8" thickTop="1" thickBot="1">
      <c r="A5" s="4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059"/>
      <c r="O5" s="1055" t="s">
        <v>102</v>
      </c>
      <c r="P5" s="1056"/>
      <c r="Q5" s="1060"/>
      <c r="R5" s="23"/>
      <c r="S5" s="23"/>
      <c r="T5" s="23"/>
      <c r="V5" s="1061" t="s">
        <v>100</v>
      </c>
      <c r="W5" s="1062"/>
      <c r="X5" s="1063"/>
      <c r="Y5" s="1064" t="s">
        <v>101</v>
      </c>
      <c r="Z5" s="1065"/>
      <c r="AA5" s="1065"/>
      <c r="AB5" s="1065"/>
      <c r="AC5" s="1065"/>
      <c r="AD5" s="1065"/>
      <c r="AE5" s="1065"/>
      <c r="AF5" s="1066"/>
      <c r="AG5" s="1065" t="s">
        <v>102</v>
      </c>
      <c r="AH5" s="1065"/>
      <c r="AI5" s="1062"/>
      <c r="AJ5" s="1062"/>
      <c r="AK5" s="1063"/>
      <c r="AL5" s="64"/>
      <c r="AM5" s="1067" t="s">
        <v>103</v>
      </c>
      <c r="AN5" s="1068"/>
      <c r="AO5" s="1069"/>
      <c r="AP5" s="1067" t="s">
        <v>84</v>
      </c>
      <c r="AQ5" s="1068"/>
      <c r="AR5" s="1069"/>
      <c r="AS5" s="1067" t="s">
        <v>77</v>
      </c>
      <c r="AT5" s="1068"/>
      <c r="AU5" s="1069"/>
      <c r="AW5" s="1070" t="s">
        <v>100</v>
      </c>
      <c r="AX5" s="1071"/>
      <c r="AY5" s="1072"/>
      <c r="AZ5" s="1073" t="s">
        <v>101</v>
      </c>
      <c r="BA5" s="1072"/>
      <c r="BB5" s="1072"/>
      <c r="BC5" s="1072"/>
      <c r="BD5" s="1072"/>
      <c r="BE5" s="1072"/>
      <c r="BF5" s="1072"/>
      <c r="BG5" s="87"/>
      <c r="BH5" s="1070" t="s">
        <v>102</v>
      </c>
      <c r="BI5" s="1071"/>
      <c r="BJ5" s="1075"/>
      <c r="BL5" s="1076" t="s">
        <v>100</v>
      </c>
      <c r="BM5" s="1077"/>
      <c r="BN5" s="1078"/>
      <c r="BO5" s="1085" t="s">
        <v>101</v>
      </c>
      <c r="BP5" s="1086"/>
      <c r="BQ5" s="1086"/>
      <c r="BR5" s="1086"/>
      <c r="BS5" s="1086"/>
      <c r="BT5" s="1086"/>
      <c r="BU5" s="1086"/>
      <c r="BV5" s="1087"/>
      <c r="BW5" s="1088" t="s">
        <v>102</v>
      </c>
      <c r="BX5" s="1089"/>
      <c r="BY5" s="1090"/>
      <c r="CA5" s="1091" t="s">
        <v>100</v>
      </c>
      <c r="CB5" s="1092"/>
      <c r="CC5" s="1093"/>
      <c r="CD5" s="1094" t="s">
        <v>101</v>
      </c>
      <c r="CE5" s="1093"/>
      <c r="CF5" s="1093"/>
      <c r="CG5" s="1093"/>
      <c r="CH5" s="1093"/>
      <c r="CI5" s="1093"/>
      <c r="CJ5" s="1093"/>
      <c r="CK5" s="1095"/>
      <c r="CL5" s="118"/>
      <c r="CM5" s="1082" t="s">
        <v>100</v>
      </c>
      <c r="CN5" s="1083"/>
      <c r="CO5" s="1080"/>
      <c r="CP5" s="1079" t="s">
        <v>101</v>
      </c>
      <c r="CQ5" s="1080"/>
      <c r="CR5" s="1080"/>
      <c r="CS5" s="1080"/>
      <c r="CT5" s="1080"/>
      <c r="CU5" s="1080"/>
      <c r="CV5" s="1080"/>
      <c r="CW5" s="1081"/>
      <c r="CX5" s="1082" t="s">
        <v>102</v>
      </c>
      <c r="CY5" s="1083"/>
      <c r="CZ5" s="1084"/>
      <c r="DA5" s="118"/>
      <c r="DB5" s="1099"/>
      <c r="DC5" s="1100"/>
      <c r="DD5" s="1100"/>
      <c r="DE5" s="1100"/>
      <c r="DF5" s="1100"/>
      <c r="DG5" s="1100"/>
      <c r="DH5" s="1100"/>
      <c r="DI5" s="1100"/>
      <c r="DJ5" s="1101"/>
    </row>
    <row r="6" spans="1:114" ht="49.2" thickTop="1" thickBot="1">
      <c r="A6" s="5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319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25" t="s">
        <v>111</v>
      </c>
      <c r="O6" s="26" t="s">
        <v>57</v>
      </c>
      <c r="P6" s="27" t="s">
        <v>22</v>
      </c>
      <c r="Q6" s="28" t="s">
        <v>58</v>
      </c>
      <c r="R6" s="29" t="s">
        <v>59</v>
      </c>
      <c r="S6" s="37" t="s">
        <v>22</v>
      </c>
      <c r="T6" s="38" t="s">
        <v>60</v>
      </c>
      <c r="V6" s="39" t="s">
        <v>54</v>
      </c>
      <c r="W6" s="40" t="s">
        <v>22</v>
      </c>
      <c r="X6" s="41" t="s">
        <v>112</v>
      </c>
      <c r="Y6" s="42" t="s">
        <v>104</v>
      </c>
      <c r="Z6" s="43" t="s">
        <v>113</v>
      </c>
      <c r="AA6" s="43" t="s">
        <v>114</v>
      </c>
      <c r="AB6" s="24" t="s">
        <v>107</v>
      </c>
      <c r="AC6" s="43" t="s">
        <v>108</v>
      </c>
      <c r="AD6" s="43" t="s">
        <v>109</v>
      </c>
      <c r="AE6" s="24" t="s">
        <v>110</v>
      </c>
      <c r="AF6" s="59" t="s">
        <v>111</v>
      </c>
      <c r="AG6" s="60" t="s">
        <v>57</v>
      </c>
      <c r="AH6" s="61" t="s">
        <v>22</v>
      </c>
      <c r="AI6" s="65" t="s">
        <v>58</v>
      </c>
      <c r="AJ6" s="66" t="s">
        <v>48</v>
      </c>
      <c r="AK6" s="67" t="s">
        <v>47</v>
      </c>
      <c r="AL6" s="68"/>
      <c r="AM6" s="69" t="s">
        <v>54</v>
      </c>
      <c r="AN6" s="70" t="s">
        <v>22</v>
      </c>
      <c r="AO6" s="67" t="s">
        <v>90</v>
      </c>
      <c r="AP6" s="69" t="s">
        <v>54</v>
      </c>
      <c r="AQ6" s="70" t="s">
        <v>22</v>
      </c>
      <c r="AR6" s="67" t="s">
        <v>23</v>
      </c>
      <c r="AS6" s="69" t="s">
        <v>54</v>
      </c>
      <c r="AT6" s="70" t="s">
        <v>22</v>
      </c>
      <c r="AU6" s="67" t="s">
        <v>23</v>
      </c>
      <c r="AW6" s="75" t="s">
        <v>54</v>
      </c>
      <c r="AX6" s="76" t="s">
        <v>22</v>
      </c>
      <c r="AY6" s="80" t="s">
        <v>73</v>
      </c>
      <c r="AZ6" s="81" t="s">
        <v>104</v>
      </c>
      <c r="BA6" s="82" t="s">
        <v>105</v>
      </c>
      <c r="BB6" s="82" t="s">
        <v>106</v>
      </c>
      <c r="BC6" s="24" t="s">
        <v>107</v>
      </c>
      <c r="BD6" s="82" t="s">
        <v>108</v>
      </c>
      <c r="BE6" s="82" t="s">
        <v>109</v>
      </c>
      <c r="BF6" s="24" t="s">
        <v>110</v>
      </c>
      <c r="BG6" s="88"/>
      <c r="BH6" s="89" t="s">
        <v>57</v>
      </c>
      <c r="BI6" s="90" t="s">
        <v>22</v>
      </c>
      <c r="BJ6" s="67" t="s">
        <v>58</v>
      </c>
      <c r="BL6" s="91" t="s">
        <v>54</v>
      </c>
      <c r="BM6" s="92" t="s">
        <v>22</v>
      </c>
      <c r="BN6" s="80" t="s">
        <v>73</v>
      </c>
      <c r="BO6" s="98" t="s">
        <v>104</v>
      </c>
      <c r="BP6" s="99" t="s">
        <v>105</v>
      </c>
      <c r="BQ6" s="99" t="s">
        <v>115</v>
      </c>
      <c r="BR6" s="24" t="s">
        <v>107</v>
      </c>
      <c r="BS6" s="99" t="s">
        <v>108</v>
      </c>
      <c r="BT6" s="99" t="s">
        <v>109</v>
      </c>
      <c r="BU6" s="24" t="s">
        <v>110</v>
      </c>
      <c r="BV6" s="59" t="s">
        <v>111</v>
      </c>
      <c r="BW6" s="103" t="s">
        <v>57</v>
      </c>
      <c r="BX6" s="104" t="s">
        <v>22</v>
      </c>
      <c r="BY6" s="105" t="s">
        <v>58</v>
      </c>
      <c r="CA6" s="106" t="s">
        <v>54</v>
      </c>
      <c r="CB6" s="107" t="s">
        <v>22</v>
      </c>
      <c r="CC6" s="80" t="s">
        <v>73</v>
      </c>
      <c r="CD6" s="111" t="s">
        <v>104</v>
      </c>
      <c r="CE6" s="112" t="s">
        <v>105</v>
      </c>
      <c r="CF6" s="112" t="s">
        <v>106</v>
      </c>
      <c r="CG6" s="24" t="s">
        <v>107</v>
      </c>
      <c r="CH6" s="112" t="s">
        <v>108</v>
      </c>
      <c r="CI6" s="112" t="s">
        <v>109</v>
      </c>
      <c r="CJ6" s="24" t="s">
        <v>110</v>
      </c>
      <c r="CK6" s="59" t="s">
        <v>111</v>
      </c>
      <c r="CL6" s="119"/>
      <c r="CM6" s="120" t="s">
        <v>54</v>
      </c>
      <c r="CN6" s="121" t="s">
        <v>22</v>
      </c>
      <c r="CO6" s="8" t="s">
        <v>73</v>
      </c>
      <c r="CP6" s="122" t="s">
        <v>104</v>
      </c>
      <c r="CQ6" s="123" t="s">
        <v>116</v>
      </c>
      <c r="CR6" s="123" t="s">
        <v>114</v>
      </c>
      <c r="CS6" s="123" t="s">
        <v>117</v>
      </c>
      <c r="CT6" s="123" t="s">
        <v>108</v>
      </c>
      <c r="CU6" s="123" t="s">
        <v>109</v>
      </c>
      <c r="CV6" s="123" t="s">
        <v>110</v>
      </c>
      <c r="CW6" s="130" t="s">
        <v>111</v>
      </c>
      <c r="CX6" s="131" t="s">
        <v>57</v>
      </c>
      <c r="CY6" s="132" t="s">
        <v>22</v>
      </c>
      <c r="CZ6" s="28" t="s">
        <v>58</v>
      </c>
      <c r="DA6" s="119"/>
      <c r="DB6" s="136" t="s">
        <v>119</v>
      </c>
      <c r="DC6" s="137" t="s">
        <v>120</v>
      </c>
      <c r="DD6" s="138" t="s">
        <v>121</v>
      </c>
      <c r="DE6" s="137" t="s">
        <v>122</v>
      </c>
      <c r="DF6" s="137" t="s">
        <v>120</v>
      </c>
      <c r="DG6" s="138" t="s">
        <v>121</v>
      </c>
      <c r="DH6" s="137" t="s">
        <v>123</v>
      </c>
      <c r="DI6" s="137" t="s">
        <v>120</v>
      </c>
      <c r="DJ6" s="138" t="s">
        <v>121</v>
      </c>
    </row>
    <row r="7" spans="1:114" ht="16.5" customHeight="1">
      <c r="A7" s="12">
        <v>1</v>
      </c>
      <c r="B7" s="13">
        <v>116.4</v>
      </c>
      <c r="C7" s="14">
        <v>4627.3931343483928</v>
      </c>
      <c r="D7" s="15">
        <f>+C7/B7</f>
        <v>39.754236549384814</v>
      </c>
      <c r="E7" s="16">
        <v>72</v>
      </c>
      <c r="F7" s="320">
        <v>4066.25</v>
      </c>
      <c r="G7" s="320">
        <f>F7/E7</f>
        <v>56.475694444444443</v>
      </c>
      <c r="H7" s="17">
        <v>15</v>
      </c>
      <c r="I7" s="17">
        <v>76.135889636774351</v>
      </c>
      <c r="J7" s="18">
        <f>+I7/H7</f>
        <v>5.0757259757849571</v>
      </c>
      <c r="K7" s="17">
        <v>6</v>
      </c>
      <c r="L7" s="17">
        <v>36</v>
      </c>
      <c r="M7" s="30">
        <f>+L7/K7</f>
        <v>6</v>
      </c>
      <c r="N7" s="31">
        <f>+L7+I7+F7</f>
        <v>4178.3858896367747</v>
      </c>
      <c r="O7" s="315">
        <v>3.0000000000000004</v>
      </c>
      <c r="P7" s="316">
        <v>28.00000496542917</v>
      </c>
      <c r="Q7" s="31">
        <f>+P7/O7</f>
        <v>9.3333349884763894</v>
      </c>
      <c r="R7" s="32"/>
      <c r="S7" s="44"/>
      <c r="T7" s="45" t="e">
        <f>+S7/R7</f>
        <v>#DIV/0!</v>
      </c>
      <c r="V7" s="46">
        <v>341.6</v>
      </c>
      <c r="W7" s="47">
        <v>18202.705562141633</v>
      </c>
      <c r="X7" s="48">
        <f>+W7/V7</f>
        <v>53.286608788470822</v>
      </c>
      <c r="Y7" s="49"/>
      <c r="Z7" s="50"/>
      <c r="AA7" s="50"/>
      <c r="AB7" s="30" t="e">
        <f>+AA7/Z7</f>
        <v>#DIV/0!</v>
      </c>
      <c r="AC7" s="49">
        <v>30</v>
      </c>
      <c r="AD7" s="49">
        <v>205.79999999999995</v>
      </c>
      <c r="AE7" s="30">
        <f>+AD7/AC7</f>
        <v>6.8599999999999985</v>
      </c>
      <c r="AF7" s="48">
        <f>+AD7+AA7+W7</f>
        <v>18408.505562141632</v>
      </c>
      <c r="AG7" s="62">
        <v>154</v>
      </c>
      <c r="AH7" s="47">
        <v>2597.2845724357639</v>
      </c>
      <c r="AI7" s="30">
        <f>+AH7/AG7</f>
        <v>16.865484236595869</v>
      </c>
      <c r="AJ7" s="47"/>
      <c r="AK7" s="48">
        <f>+AJ7/AG7</f>
        <v>0</v>
      </c>
      <c r="AL7" s="68"/>
      <c r="AM7" s="46">
        <v>47</v>
      </c>
      <c r="AN7" s="47">
        <v>2718.0820785752094</v>
      </c>
      <c r="AO7" s="48">
        <f>+AN7/AM7</f>
        <v>57.831533586706584</v>
      </c>
      <c r="AP7" s="46">
        <v>75</v>
      </c>
      <c r="AQ7" s="47">
        <v>3506.6399597254695</v>
      </c>
      <c r="AR7" s="48">
        <f>+AQ7/AP7</f>
        <v>46.755199463006257</v>
      </c>
      <c r="AS7" s="46">
        <v>25</v>
      </c>
      <c r="AT7" s="71">
        <v>1196.4842160317862</v>
      </c>
      <c r="AU7" s="48">
        <f>+AT7/AS7</f>
        <v>47.859368641271452</v>
      </c>
      <c r="AW7" s="77">
        <v>74.800000000000011</v>
      </c>
      <c r="AX7" s="78">
        <v>4718.87</v>
      </c>
      <c r="AY7" s="83">
        <f>+AX7/AW7</f>
        <v>63.086497326203201</v>
      </c>
      <c r="AZ7" s="84"/>
      <c r="BA7" s="85">
        <v>25</v>
      </c>
      <c r="BB7" s="85">
        <v>106.25</v>
      </c>
      <c r="BC7" s="30">
        <f>+BB7/BA7</f>
        <v>4.25</v>
      </c>
      <c r="BD7" s="86">
        <v>0</v>
      </c>
      <c r="BE7" s="86"/>
      <c r="BF7" s="30" t="e">
        <f>+BE7/BD7</f>
        <v>#DIV/0!</v>
      </c>
      <c r="BG7" s="88"/>
      <c r="BH7" s="77">
        <v>8.8000000000000007</v>
      </c>
      <c r="BI7" s="78">
        <v>133.22999999999999</v>
      </c>
      <c r="BJ7" s="48">
        <f>+BI7/BH7</f>
        <v>15.139772727272724</v>
      </c>
      <c r="BL7" s="93">
        <v>195.60000000000002</v>
      </c>
      <c r="BM7" s="94">
        <v>12059.038860270977</v>
      </c>
      <c r="BN7" s="83">
        <f>+BM7/BL7</f>
        <v>61.651527915495784</v>
      </c>
      <c r="BO7" s="100">
        <v>0</v>
      </c>
      <c r="BP7" s="101">
        <v>0</v>
      </c>
      <c r="BQ7" s="101"/>
      <c r="BR7" s="30" t="e">
        <f>+BQ7/BP7</f>
        <v>#DIV/0!</v>
      </c>
      <c r="BS7" s="101">
        <v>48</v>
      </c>
      <c r="BT7" s="101">
        <v>246.23200759732862</v>
      </c>
      <c r="BU7" s="30">
        <f>+BT7/BS7</f>
        <v>5.1298334916110129</v>
      </c>
      <c r="BV7" s="48">
        <f>+BT7+BQ7+BO7</f>
        <v>246.23200759732862</v>
      </c>
      <c r="BW7" s="93">
        <v>89</v>
      </c>
      <c r="BX7" s="94">
        <v>1485.8062499365737</v>
      </c>
      <c r="BY7" s="108">
        <f>+BX7/BW7</f>
        <v>16.694452246478356</v>
      </c>
      <c r="CA7" s="109">
        <v>131.20000000000002</v>
      </c>
      <c r="CB7" s="110">
        <v>7862.03</v>
      </c>
      <c r="CC7" s="83">
        <f>+CB7/CA7</f>
        <v>59.924009146341454</v>
      </c>
      <c r="CD7" s="113">
        <v>0</v>
      </c>
      <c r="CE7" s="114">
        <v>13</v>
      </c>
      <c r="CF7" s="114">
        <v>160</v>
      </c>
      <c r="CG7" s="30">
        <f>+CF7/CE7</f>
        <v>12.307692307692308</v>
      </c>
      <c r="CH7" s="115">
        <v>0</v>
      </c>
      <c r="CI7" s="114">
        <v>0</v>
      </c>
      <c r="CJ7" s="30" t="e">
        <f>+CI7/CH7</f>
        <v>#DIV/0!</v>
      </c>
      <c r="CK7" s="48">
        <f>+CI7+CF7+CD7</f>
        <v>160</v>
      </c>
      <c r="CL7" s="119"/>
      <c r="CM7" s="124">
        <v>38.6</v>
      </c>
      <c r="CN7" s="125">
        <v>2425.8993859829766</v>
      </c>
      <c r="CO7" s="15">
        <f>+CN7/CM7</f>
        <v>62.847134351890581</v>
      </c>
      <c r="CP7" s="126"/>
      <c r="CQ7" s="127">
        <v>19</v>
      </c>
      <c r="CR7" s="127">
        <v>227.5</v>
      </c>
      <c r="CS7" s="127">
        <f>+CR7/CQ7</f>
        <v>11.973684210526315</v>
      </c>
      <c r="CT7" s="127">
        <v>13</v>
      </c>
      <c r="CU7" s="127">
        <v>147.07345044472243</v>
      </c>
      <c r="CV7" s="127">
        <f>+CU7/CT7</f>
        <v>11.313342341901725</v>
      </c>
      <c r="CW7" s="133">
        <f>+CU7+CR7+CP7</f>
        <v>374.57345044472243</v>
      </c>
      <c r="CX7" s="124">
        <v>3.4000000000000004</v>
      </c>
      <c r="CY7" s="125">
        <v>27.984875444839858</v>
      </c>
      <c r="CZ7" s="31">
        <f>+CY7/CX7</f>
        <v>8.2308457190705457</v>
      </c>
      <c r="DA7" s="119"/>
      <c r="DB7" s="139">
        <v>17</v>
      </c>
      <c r="DC7" s="140">
        <v>332.80293760726323</v>
      </c>
      <c r="DD7" s="141">
        <f>+DC7/DB7</f>
        <v>19.576643388662543</v>
      </c>
      <c r="DE7" s="142">
        <v>21</v>
      </c>
      <c r="DF7" s="143">
        <v>386.86301724558558</v>
      </c>
      <c r="DG7" s="141">
        <f>+DF7/DE7</f>
        <v>18.422048440265979</v>
      </c>
      <c r="DH7" s="142">
        <v>22</v>
      </c>
      <c r="DI7" s="140">
        <v>346.24069720550273</v>
      </c>
      <c r="DJ7" s="148">
        <f>+DI7/DH7</f>
        <v>15.738213509341033</v>
      </c>
    </row>
    <row r="8" spans="1:114" ht="13.95" customHeight="1">
      <c r="A8" s="12">
        <v>2</v>
      </c>
      <c r="B8" s="13">
        <v>116.4</v>
      </c>
      <c r="C8" s="14">
        <v>4271.9981201423489</v>
      </c>
      <c r="D8" s="15">
        <f t="shared" ref="D8:D38" si="0">+C8/B8</f>
        <v>36.701014777855228</v>
      </c>
      <c r="E8" s="16"/>
      <c r="F8" s="320"/>
      <c r="G8" s="320" t="e">
        <f t="shared" ref="G8:G37" si="1">F8/E8</f>
        <v>#DIV/0!</v>
      </c>
      <c r="H8" s="17">
        <v>15</v>
      </c>
      <c r="I8" s="17">
        <v>175.49101060728574</v>
      </c>
      <c r="J8" s="18">
        <f>+I8/H8</f>
        <v>11.699400707152384</v>
      </c>
      <c r="K8" s="17">
        <v>6</v>
      </c>
      <c r="L8" s="17">
        <v>28.781257596738325</v>
      </c>
      <c r="M8" s="30">
        <f>+L8/K8</f>
        <v>4.7968762661230544</v>
      </c>
      <c r="N8" s="31">
        <f t="shared" ref="N8:N37" si="2">+L8+I8+F8</f>
        <v>204.27226820402407</v>
      </c>
      <c r="O8" s="315">
        <v>3.0000000000000004</v>
      </c>
      <c r="P8" s="316">
        <v>35.05838884388664</v>
      </c>
      <c r="Q8" s="31">
        <f t="shared" ref="Q8:Q11" si="3">+P8/O8</f>
        <v>11.686129614628879</v>
      </c>
      <c r="R8" s="32"/>
      <c r="S8" s="44"/>
      <c r="T8" s="45" t="e">
        <f t="shared" ref="T8:T38" si="4">+S8/R8</f>
        <v>#DIV/0!</v>
      </c>
      <c r="V8" s="46">
        <v>340.8</v>
      </c>
      <c r="W8" s="51">
        <v>16744.101374454225</v>
      </c>
      <c r="X8" s="48">
        <f t="shared" ref="X8:X38" si="5">+W8/V8</f>
        <v>49.131752859314041</v>
      </c>
      <c r="Y8" s="49"/>
      <c r="Z8" s="50"/>
      <c r="AA8" s="50"/>
      <c r="AB8" s="30" t="e">
        <f t="shared" ref="AB8:AB38" si="6">+AA8/Z8</f>
        <v>#DIV/0!</v>
      </c>
      <c r="AC8" s="49">
        <v>30</v>
      </c>
      <c r="AD8" s="49">
        <v>192.23999999999995</v>
      </c>
      <c r="AE8" s="30">
        <f>+AD8/AC8</f>
        <v>6.4079999999999986</v>
      </c>
      <c r="AF8" s="48">
        <f t="shared" ref="AF8:AF37" si="7">+AD8+AA8+W8</f>
        <v>16936.341374454227</v>
      </c>
      <c r="AG8" s="62">
        <v>154</v>
      </c>
      <c r="AH8" s="47">
        <v>3333.9529573613268</v>
      </c>
      <c r="AI8" s="30">
        <f t="shared" ref="AI8:AI38" si="8">+AH8/AG8</f>
        <v>21.649045177670953</v>
      </c>
      <c r="AJ8" s="47"/>
      <c r="AK8" s="48">
        <f t="shared" ref="AK8:AK38" si="9">+AJ8/AG8</f>
        <v>0</v>
      </c>
      <c r="AL8" s="68"/>
      <c r="AM8" s="46">
        <v>50</v>
      </c>
      <c r="AN8" s="47">
        <v>2283.11</v>
      </c>
      <c r="AO8" s="48">
        <f t="shared" ref="AO8:AO38" si="10">+AN8/AM8</f>
        <v>45.662200000000006</v>
      </c>
      <c r="AP8" s="46">
        <v>75</v>
      </c>
      <c r="AQ8" s="47">
        <v>4715.3837754814003</v>
      </c>
      <c r="AR8" s="48">
        <f t="shared" ref="AR8:AR38" si="11">+AQ8/AP8</f>
        <v>62.871783673085339</v>
      </c>
      <c r="AS8" s="46">
        <v>25</v>
      </c>
      <c r="AT8" s="71">
        <v>1312.0239153798034</v>
      </c>
      <c r="AU8" s="48">
        <f t="shared" ref="AU8:AU38" si="12">+AT8/AS8</f>
        <v>52.480956615192135</v>
      </c>
      <c r="AW8" s="77">
        <v>75.400000000000006</v>
      </c>
      <c r="AX8" s="78">
        <v>4598.3599999999997</v>
      </c>
      <c r="AY8" s="83">
        <f t="shared" ref="AY8:AY38" si="13">+AX8/AW8</f>
        <v>60.986206896551714</v>
      </c>
      <c r="AZ8" s="84"/>
      <c r="BA8" s="85">
        <v>25</v>
      </c>
      <c r="BB8" s="85">
        <v>107.04</v>
      </c>
      <c r="BC8" s="30">
        <f>+BB8/BA8</f>
        <v>4.2816000000000001</v>
      </c>
      <c r="BD8" s="86">
        <v>0</v>
      </c>
      <c r="BE8" s="86"/>
      <c r="BF8" s="30" t="e">
        <f>+BE8/BD8</f>
        <v>#DIV/0!</v>
      </c>
      <c r="BG8" s="88"/>
      <c r="BH8" s="77">
        <v>8.8000000000000007</v>
      </c>
      <c r="BI8" s="78">
        <v>130.16</v>
      </c>
      <c r="BJ8" s="48">
        <f t="shared" ref="BJ8:BJ38" si="14">+BI8/BH8</f>
        <v>14.790909090909089</v>
      </c>
      <c r="BL8" s="93">
        <v>194</v>
      </c>
      <c r="BM8" s="94">
        <v>9958.0654817904251</v>
      </c>
      <c r="BN8" s="83">
        <f t="shared" ref="BN8:BN38" si="15">+BM8/BL8</f>
        <v>51.330234442218689</v>
      </c>
      <c r="BO8" s="100">
        <v>0</v>
      </c>
      <c r="BP8" s="101">
        <v>0</v>
      </c>
      <c r="BQ8" s="101"/>
      <c r="BR8" s="30" t="e">
        <f>+BQ8/BP8</f>
        <v>#DIV/0!</v>
      </c>
      <c r="BS8" s="101">
        <v>47</v>
      </c>
      <c r="BT8" s="101">
        <v>237.76235802680375</v>
      </c>
      <c r="BU8" s="30">
        <f>+BT8/BS8</f>
        <v>5.0587735750383773</v>
      </c>
      <c r="BV8" s="48">
        <f t="shared" ref="BV8:BV37" si="16">+BT8+BQ8+BO8</f>
        <v>237.76235802680375</v>
      </c>
      <c r="BW8" s="93">
        <v>89</v>
      </c>
      <c r="BX8" s="94">
        <v>1411.577736625185</v>
      </c>
      <c r="BY8" s="108">
        <f t="shared" ref="BY8:BY38" si="17">+BX8/BW8</f>
        <v>15.860424007024552</v>
      </c>
      <c r="CA8" s="109">
        <v>130</v>
      </c>
      <c r="CB8" s="110">
        <v>7954.49</v>
      </c>
      <c r="CC8" s="83">
        <f t="shared" ref="CC8:CC38" si="18">+CB8/CA8</f>
        <v>61.188384615384614</v>
      </c>
      <c r="CD8" s="113">
        <v>0</v>
      </c>
      <c r="CE8" s="114">
        <v>25</v>
      </c>
      <c r="CF8" s="114">
        <v>322.39999999999998</v>
      </c>
      <c r="CG8" s="30">
        <f t="shared" ref="CG8:CG38" si="19">+CF8/CE8</f>
        <v>12.895999999999999</v>
      </c>
      <c r="CH8" s="115">
        <v>0</v>
      </c>
      <c r="CI8" s="114">
        <v>0</v>
      </c>
      <c r="CJ8" s="30" t="e">
        <f>+CI8/CH8</f>
        <v>#DIV/0!</v>
      </c>
      <c r="CK8" s="48">
        <f t="shared" ref="CK8:CK37" si="20">+CI8+CF8+CD8</f>
        <v>322.39999999999998</v>
      </c>
      <c r="CL8" s="119"/>
      <c r="CM8" s="124">
        <v>40.200000000000003</v>
      </c>
      <c r="CN8" s="125">
        <v>2518.8799704215603</v>
      </c>
      <c r="CO8" s="15">
        <f t="shared" ref="CO8:CO38" si="21">+CN8/CM8</f>
        <v>62.658705731879607</v>
      </c>
      <c r="CP8" s="126"/>
      <c r="CQ8" s="127">
        <v>19</v>
      </c>
      <c r="CR8" s="127">
        <v>245.00000000000003</v>
      </c>
      <c r="CS8" s="127">
        <f>+CR8/CQ8</f>
        <v>12.894736842105265</v>
      </c>
      <c r="CT8" s="127">
        <v>9</v>
      </c>
      <c r="CU8" s="127">
        <v>100.1380658293378</v>
      </c>
      <c r="CV8" s="127">
        <f>+CU8/CT8</f>
        <v>11.126451758815312</v>
      </c>
      <c r="CW8" s="133">
        <f t="shared" ref="CW8:CW37" si="22">+CU8+CR8+CP8</f>
        <v>345.13806582933785</v>
      </c>
      <c r="CX8" s="124">
        <v>3.4000000000000004</v>
      </c>
      <c r="CY8" s="125">
        <v>31.48487588288009</v>
      </c>
      <c r="CZ8" s="31">
        <f t="shared" ref="CZ8:CZ38" si="23">+CY8/CX8</f>
        <v>9.2602576126117899</v>
      </c>
      <c r="DA8" s="119"/>
      <c r="DB8" s="139">
        <v>17</v>
      </c>
      <c r="DC8" s="140">
        <v>331.91435592470401</v>
      </c>
      <c r="DD8" s="141">
        <f t="shared" ref="DD8:DD38" si="24">+DC8/DB8</f>
        <v>19.524373877923765</v>
      </c>
      <c r="DE8" s="142">
        <v>21</v>
      </c>
      <c r="DF8" s="143">
        <v>372.26692735024091</v>
      </c>
      <c r="DG8" s="141">
        <f t="shared" ref="DG8:DG38" si="25">+DF8/DE8</f>
        <v>17.726996540487661</v>
      </c>
      <c r="DH8" s="142">
        <v>22</v>
      </c>
      <c r="DI8" s="140">
        <v>348.21630614738751</v>
      </c>
      <c r="DJ8" s="148">
        <f t="shared" ref="DJ8:DJ38" si="26">+DI8/DH8</f>
        <v>15.828013915790342</v>
      </c>
    </row>
    <row r="9" spans="1:114" ht="13.95" customHeight="1">
      <c r="A9" s="12">
        <v>3</v>
      </c>
      <c r="B9" s="13">
        <v>116.4</v>
      </c>
      <c r="C9" s="14">
        <v>4692.105240904486</v>
      </c>
      <c r="D9" s="15">
        <f t="shared" si="0"/>
        <v>40.310182481997302</v>
      </c>
      <c r="E9" s="16"/>
      <c r="F9" s="320"/>
      <c r="G9" s="320" t="e">
        <f t="shared" si="1"/>
        <v>#DIV/0!</v>
      </c>
      <c r="H9" s="17">
        <v>15</v>
      </c>
      <c r="I9" s="17">
        <v>161.97066666666666</v>
      </c>
      <c r="J9" s="18">
        <f t="shared" ref="J9:J38" si="27">+I9/H9</f>
        <v>10.798044444444445</v>
      </c>
      <c r="K9" s="17">
        <v>6</v>
      </c>
      <c r="L9" s="17">
        <v>49.32</v>
      </c>
      <c r="M9" s="30">
        <f t="shared" ref="M9:M38" si="28">+L9/K9</f>
        <v>8.2200000000000006</v>
      </c>
      <c r="N9" s="31">
        <f t="shared" si="2"/>
        <v>211.29066666666665</v>
      </c>
      <c r="O9" s="315">
        <v>3.0000000000000004</v>
      </c>
      <c r="P9" s="316">
        <v>30.922177516229112</v>
      </c>
      <c r="Q9" s="31">
        <f t="shared" si="3"/>
        <v>10.307392505409702</v>
      </c>
      <c r="R9" s="32"/>
      <c r="S9" s="44"/>
      <c r="T9" s="45" t="e">
        <f t="shared" si="4"/>
        <v>#DIV/0!</v>
      </c>
      <c r="V9" s="46">
        <v>343.6</v>
      </c>
      <c r="W9" s="47">
        <v>16565.724772274487</v>
      </c>
      <c r="X9" s="48">
        <f t="shared" si="5"/>
        <v>48.212237404756941</v>
      </c>
      <c r="Y9" s="317"/>
      <c r="Z9" s="50"/>
      <c r="AA9" s="318"/>
      <c r="AB9" s="30" t="e">
        <f t="shared" si="6"/>
        <v>#DIV/0!</v>
      </c>
      <c r="AC9" s="49">
        <v>30</v>
      </c>
      <c r="AD9" s="49">
        <v>205.5</v>
      </c>
      <c r="AE9" s="30">
        <f t="shared" ref="AE9:AE38" si="29">+AD9/AC9</f>
        <v>6.85</v>
      </c>
      <c r="AF9" s="48">
        <f t="shared" si="7"/>
        <v>16771.224772274487</v>
      </c>
      <c r="AG9" s="62">
        <v>152</v>
      </c>
      <c r="AH9" s="47">
        <v>2835.0286944471209</v>
      </c>
      <c r="AI9" s="30">
        <f t="shared" si="8"/>
        <v>18.65150456873106</v>
      </c>
      <c r="AJ9" s="47"/>
      <c r="AK9" s="48">
        <f t="shared" si="9"/>
        <v>0</v>
      </c>
      <c r="AL9" s="68"/>
      <c r="AM9" s="46">
        <v>47</v>
      </c>
      <c r="AN9" s="47">
        <v>2252.1120181845617</v>
      </c>
      <c r="AO9" s="48">
        <f t="shared" si="10"/>
        <v>47.91727698265025</v>
      </c>
      <c r="AP9" s="46">
        <v>75</v>
      </c>
      <c r="AQ9" s="47">
        <v>2886.4330805750933</v>
      </c>
      <c r="AR9" s="48">
        <f t="shared" si="11"/>
        <v>38.485774407667911</v>
      </c>
      <c r="AS9" s="46">
        <v>25</v>
      </c>
      <c r="AT9" s="71">
        <v>1063.5903269494772</v>
      </c>
      <c r="AU9" s="48">
        <f t="shared" si="12"/>
        <v>42.543613077979089</v>
      </c>
      <c r="AW9" s="77">
        <v>75.2</v>
      </c>
      <c r="AX9" s="78">
        <v>3988.97</v>
      </c>
      <c r="AY9" s="83">
        <f t="shared" si="13"/>
        <v>53.04481382978723</v>
      </c>
      <c r="AZ9" s="84"/>
      <c r="BA9" s="85">
        <v>25</v>
      </c>
      <c r="BB9" s="85">
        <v>106.98</v>
      </c>
      <c r="BC9" s="30">
        <f t="shared" ref="BC9:BC38" si="30">+BB9/BA9</f>
        <v>4.2792000000000003</v>
      </c>
      <c r="BD9" s="86">
        <v>0</v>
      </c>
      <c r="BE9" s="86">
        <v>0</v>
      </c>
      <c r="BF9" s="30" t="e">
        <f t="shared" ref="BF9:BF38" si="31">+BE9/BD9</f>
        <v>#DIV/0!</v>
      </c>
      <c r="BG9" s="88"/>
      <c r="BH9" s="77">
        <v>9</v>
      </c>
      <c r="BI9" s="78">
        <v>135.91</v>
      </c>
      <c r="BJ9" s="48">
        <f t="shared" si="14"/>
        <v>15.101111111111111</v>
      </c>
      <c r="BL9" s="93">
        <v>194</v>
      </c>
      <c r="BM9" s="94">
        <v>10436.103828782767</v>
      </c>
      <c r="BN9" s="83">
        <f t="shared" si="15"/>
        <v>53.794349632900861</v>
      </c>
      <c r="BO9" s="100">
        <v>0</v>
      </c>
      <c r="BP9" s="101">
        <v>0</v>
      </c>
      <c r="BQ9" s="101"/>
      <c r="BR9" s="30" t="e">
        <f t="shared" ref="BR9:BR38" si="32">+BQ9/BP9</f>
        <v>#DIV/0!</v>
      </c>
      <c r="BS9" s="101">
        <v>48</v>
      </c>
      <c r="BT9" s="101">
        <v>238.00214874214745</v>
      </c>
      <c r="BU9" s="30">
        <f t="shared" ref="BU9:BU38" si="33">+BT9/BS9</f>
        <v>4.9583780987947383</v>
      </c>
      <c r="BV9" s="48">
        <f t="shared" si="16"/>
        <v>238.00214874214745</v>
      </c>
      <c r="BW9" s="93">
        <v>89</v>
      </c>
      <c r="BX9" s="94">
        <v>1462.8957048089378</v>
      </c>
      <c r="BY9" s="108">
        <f t="shared" si="17"/>
        <v>16.437030391111662</v>
      </c>
      <c r="CA9" s="109">
        <v>130.4</v>
      </c>
      <c r="CB9" s="110">
        <v>7959.25</v>
      </c>
      <c r="CC9" s="83">
        <f t="shared" si="18"/>
        <v>61.037193251533736</v>
      </c>
      <c r="CD9" s="113"/>
      <c r="CE9" s="114">
        <v>28</v>
      </c>
      <c r="CF9" s="114">
        <v>328.4</v>
      </c>
      <c r="CG9" s="30">
        <f t="shared" si="19"/>
        <v>11.728571428571428</v>
      </c>
      <c r="CH9" s="115">
        <v>0</v>
      </c>
      <c r="CI9" s="114">
        <v>0</v>
      </c>
      <c r="CJ9" s="30" t="e">
        <f t="shared" ref="CJ9:CJ38" si="34">+CI9/CH9</f>
        <v>#DIV/0!</v>
      </c>
      <c r="CK9" s="48">
        <f t="shared" si="20"/>
        <v>328.4</v>
      </c>
      <c r="CL9" s="119"/>
      <c r="CM9" s="124">
        <v>41.6</v>
      </c>
      <c r="CN9" s="125">
        <v>2641.6358313332053</v>
      </c>
      <c r="CO9" s="15">
        <f t="shared" si="21"/>
        <v>63.500861330125126</v>
      </c>
      <c r="CP9" s="126"/>
      <c r="CQ9" s="127">
        <v>17</v>
      </c>
      <c r="CR9" s="127">
        <v>210</v>
      </c>
      <c r="CS9" s="127">
        <f t="shared" ref="CS9:CS38" si="35">+CR9/CQ9</f>
        <v>12.352941176470589</v>
      </c>
      <c r="CT9" s="127">
        <v>11</v>
      </c>
      <c r="CU9" s="127">
        <v>129.02338400583221</v>
      </c>
      <c r="CV9" s="127">
        <f t="shared" ref="CV9:CV37" si="36">+CU9/CT9</f>
        <v>11.729398545984747</v>
      </c>
      <c r="CW9" s="133">
        <f t="shared" si="22"/>
        <v>339.02338400583221</v>
      </c>
      <c r="CX9" s="124">
        <v>3.4000000000000004</v>
      </c>
      <c r="CY9" s="125">
        <v>27.984875444839858</v>
      </c>
      <c r="CZ9" s="31">
        <f t="shared" si="23"/>
        <v>8.2308457190705457</v>
      </c>
      <c r="DA9" s="119"/>
      <c r="DB9" s="139">
        <v>17</v>
      </c>
      <c r="DC9" s="140">
        <v>328.23401725567834</v>
      </c>
      <c r="DD9" s="141">
        <f t="shared" si="24"/>
        <v>19.307883367981077</v>
      </c>
      <c r="DE9" s="44">
        <v>21</v>
      </c>
      <c r="DF9" s="44">
        <v>373.1930290615191</v>
      </c>
      <c r="DG9" s="141">
        <f t="shared" si="25"/>
        <v>17.771096621977101</v>
      </c>
      <c r="DH9" s="142">
        <v>22</v>
      </c>
      <c r="DI9" s="140">
        <v>352.97749459548913</v>
      </c>
      <c r="DJ9" s="148">
        <f t="shared" si="26"/>
        <v>16.044431572522232</v>
      </c>
    </row>
    <row r="10" spans="1:114" ht="13.95" customHeight="1">
      <c r="A10" s="12">
        <v>4</v>
      </c>
      <c r="B10" s="13">
        <v>95.8</v>
      </c>
      <c r="C10" s="14">
        <v>4576.4737281443313</v>
      </c>
      <c r="D10" s="15">
        <f t="shared" si="0"/>
        <v>47.77112451090116</v>
      </c>
      <c r="E10" s="16"/>
      <c r="F10" s="320"/>
      <c r="G10" s="320" t="e">
        <f t="shared" si="1"/>
        <v>#DIV/0!</v>
      </c>
      <c r="H10" s="17">
        <v>15</v>
      </c>
      <c r="I10" s="17">
        <v>172.87747799086091</v>
      </c>
      <c r="J10" s="18">
        <f t="shared" si="27"/>
        <v>11.525165199390727</v>
      </c>
      <c r="K10" s="17">
        <v>3</v>
      </c>
      <c r="L10" s="17">
        <v>41.6</v>
      </c>
      <c r="M10" s="30">
        <f t="shared" si="28"/>
        <v>13.866666666666667</v>
      </c>
      <c r="N10" s="31">
        <f t="shared" si="2"/>
        <v>214.4774779908609</v>
      </c>
      <c r="O10" s="13">
        <v>3.0000000000000004</v>
      </c>
      <c r="P10" s="14">
        <v>33.250003546735122</v>
      </c>
      <c r="Q10" s="31">
        <f t="shared" si="3"/>
        <v>11.083334515578372</v>
      </c>
      <c r="R10" s="32"/>
      <c r="S10" s="44"/>
      <c r="T10" s="45" t="e">
        <f t="shared" si="4"/>
        <v>#DIV/0!</v>
      </c>
      <c r="V10" s="46">
        <v>222.20000000000002</v>
      </c>
      <c r="W10" s="47">
        <v>13979.013873714632</v>
      </c>
      <c r="X10" s="48">
        <f t="shared" si="5"/>
        <v>62.911853617077547</v>
      </c>
      <c r="Y10" s="317"/>
      <c r="Z10" s="50"/>
      <c r="AA10" s="318"/>
      <c r="AB10" s="30" t="e">
        <f t="shared" si="6"/>
        <v>#DIV/0!</v>
      </c>
      <c r="AC10" s="49">
        <v>30</v>
      </c>
      <c r="AD10" s="49">
        <v>200.2</v>
      </c>
      <c r="AE10" s="30">
        <f t="shared" si="29"/>
        <v>6.6733333333333329</v>
      </c>
      <c r="AF10" s="48">
        <f t="shared" si="7"/>
        <v>14179.213873714632</v>
      </c>
      <c r="AG10" s="62">
        <v>152</v>
      </c>
      <c r="AH10" s="47">
        <v>3026.6564784323291</v>
      </c>
      <c r="AI10" s="30">
        <f t="shared" si="8"/>
        <v>19.9122136738969</v>
      </c>
      <c r="AJ10" s="47"/>
      <c r="AK10" s="48">
        <f t="shared" si="9"/>
        <v>0</v>
      </c>
      <c r="AL10" s="68"/>
      <c r="AM10" s="46">
        <v>48</v>
      </c>
      <c r="AN10" s="71">
        <v>2337.672691067427</v>
      </c>
      <c r="AO10" s="48">
        <f t="shared" si="10"/>
        <v>48.701514397238064</v>
      </c>
      <c r="AP10" s="46">
        <v>75</v>
      </c>
      <c r="AQ10" s="47">
        <v>4118.8032356607537</v>
      </c>
      <c r="AR10" s="48">
        <f t="shared" si="11"/>
        <v>54.917376475476715</v>
      </c>
      <c r="AS10" s="46">
        <v>25</v>
      </c>
      <c r="AT10" s="71">
        <v>1547.9205362031257</v>
      </c>
      <c r="AU10" s="48">
        <f t="shared" si="12"/>
        <v>61.916821448125027</v>
      </c>
      <c r="AW10" s="77">
        <v>76.600000000000009</v>
      </c>
      <c r="AX10" s="78">
        <v>4580.46</v>
      </c>
      <c r="AY10" s="83">
        <f t="shared" si="13"/>
        <v>59.797127937336811</v>
      </c>
      <c r="AZ10" s="84"/>
      <c r="BA10" s="85">
        <v>25</v>
      </c>
      <c r="BB10" s="85">
        <v>106.44</v>
      </c>
      <c r="BC10" s="30">
        <f t="shared" si="30"/>
        <v>4.2576000000000001</v>
      </c>
      <c r="BD10" s="86">
        <v>0</v>
      </c>
      <c r="BE10" s="86">
        <v>0</v>
      </c>
      <c r="BF10" s="30" t="e">
        <f t="shared" si="31"/>
        <v>#DIV/0!</v>
      </c>
      <c r="BG10" s="88"/>
      <c r="BH10" s="77">
        <v>9.4</v>
      </c>
      <c r="BI10" s="78">
        <v>138.69999999999999</v>
      </c>
      <c r="BJ10" s="48">
        <f t="shared" si="14"/>
        <v>14.755319148936168</v>
      </c>
      <c r="BL10" s="93">
        <v>140.19999999999999</v>
      </c>
      <c r="BM10" s="94">
        <v>5344.3683461567907</v>
      </c>
      <c r="BN10" s="83">
        <f t="shared" si="15"/>
        <v>38.119603039634747</v>
      </c>
      <c r="BO10" s="100">
        <v>0</v>
      </c>
      <c r="BP10" s="101">
        <v>0</v>
      </c>
      <c r="BQ10" s="101"/>
      <c r="BR10" s="30" t="e">
        <f t="shared" si="32"/>
        <v>#DIV/0!</v>
      </c>
      <c r="BS10" s="101">
        <v>47</v>
      </c>
      <c r="BT10" s="101">
        <v>219.9278094274386</v>
      </c>
      <c r="BU10" s="30">
        <f t="shared" si="33"/>
        <v>4.6793150942008213</v>
      </c>
      <c r="BV10" s="48">
        <f t="shared" si="16"/>
        <v>219.9278094274386</v>
      </c>
      <c r="BW10" s="93">
        <v>89</v>
      </c>
      <c r="BX10" s="94">
        <v>1548.2841382472457</v>
      </c>
      <c r="BY10" s="108">
        <f t="shared" si="17"/>
        <v>17.396450991542086</v>
      </c>
      <c r="CA10" s="109">
        <v>128.20000000000002</v>
      </c>
      <c r="CB10" s="110">
        <v>7832.31</v>
      </c>
      <c r="CC10" s="83">
        <f t="shared" si="18"/>
        <v>61.094461778471135</v>
      </c>
      <c r="CD10" s="113"/>
      <c r="CE10" s="114">
        <v>0</v>
      </c>
      <c r="CF10" s="114">
        <v>0</v>
      </c>
      <c r="CG10" s="30" t="e">
        <f t="shared" si="19"/>
        <v>#DIV/0!</v>
      </c>
      <c r="CH10" s="115">
        <v>0</v>
      </c>
      <c r="CI10" s="114">
        <v>0</v>
      </c>
      <c r="CJ10" s="30" t="e">
        <f t="shared" si="34"/>
        <v>#DIV/0!</v>
      </c>
      <c r="CK10" s="48">
        <f t="shared" si="20"/>
        <v>0</v>
      </c>
      <c r="CL10" s="119"/>
      <c r="CM10" s="124">
        <v>35.799999999999997</v>
      </c>
      <c r="CN10" s="125">
        <v>2145.5455637511595</v>
      </c>
      <c r="CO10" s="15">
        <f t="shared" si="21"/>
        <v>59.931440328244683</v>
      </c>
      <c r="CP10" s="126"/>
      <c r="CQ10" s="127">
        <v>0</v>
      </c>
      <c r="CR10" s="127"/>
      <c r="CS10" s="127" t="e">
        <f t="shared" si="35"/>
        <v>#DIV/0!</v>
      </c>
      <c r="CT10" s="127">
        <v>11</v>
      </c>
      <c r="CU10" s="127">
        <v>124.53776303745879</v>
      </c>
      <c r="CV10" s="127">
        <f t="shared" si="36"/>
        <v>11.321614821587163</v>
      </c>
      <c r="CW10" s="133">
        <f t="shared" si="22"/>
        <v>124.53776303745879</v>
      </c>
      <c r="CX10" s="124">
        <v>2.4000000000000004</v>
      </c>
      <c r="CY10" s="125">
        <v>28.016667104706897</v>
      </c>
      <c r="CZ10" s="31">
        <f t="shared" si="23"/>
        <v>11.673611293627872</v>
      </c>
      <c r="DA10" s="119"/>
      <c r="DB10" s="139">
        <v>17</v>
      </c>
      <c r="DC10" s="140">
        <v>330.5773714841734</v>
      </c>
      <c r="DD10" s="141">
        <f t="shared" si="24"/>
        <v>19.445727734363143</v>
      </c>
      <c r="DE10" s="44">
        <v>21</v>
      </c>
      <c r="DF10" s="44">
        <v>384.41213933180518</v>
      </c>
      <c r="DG10" s="141">
        <f t="shared" si="25"/>
        <v>18.305339968181197</v>
      </c>
      <c r="DH10" s="142">
        <v>23</v>
      </c>
      <c r="DI10" s="140">
        <v>367.62128359301101</v>
      </c>
      <c r="DJ10" s="148">
        <f t="shared" si="26"/>
        <v>15.983534069261349</v>
      </c>
    </row>
    <row r="11" spans="1:114" ht="13.95" customHeight="1" thickBot="1">
      <c r="A11" s="12">
        <v>5</v>
      </c>
      <c r="B11" s="13">
        <v>95.8</v>
      </c>
      <c r="C11" s="14">
        <v>4693.0428556262295</v>
      </c>
      <c r="D11" s="15">
        <f t="shared" si="0"/>
        <v>48.987921248708034</v>
      </c>
      <c r="E11" s="16"/>
      <c r="F11" s="320"/>
      <c r="G11" s="320" t="e">
        <f t="shared" si="1"/>
        <v>#DIV/0!</v>
      </c>
      <c r="H11" s="17">
        <v>15</v>
      </c>
      <c r="I11" s="17">
        <v>137.72983514522616</v>
      </c>
      <c r="J11" s="18">
        <f t="shared" si="27"/>
        <v>9.1819890096817449</v>
      </c>
      <c r="K11" s="17">
        <v>3</v>
      </c>
      <c r="L11" s="17">
        <v>47.849999999999994</v>
      </c>
      <c r="M11" s="30">
        <f t="shared" si="28"/>
        <v>15.949999999999998</v>
      </c>
      <c r="N11" s="31">
        <f t="shared" si="2"/>
        <v>185.57983514522616</v>
      </c>
      <c r="O11" s="13">
        <v>3.0000000000000004</v>
      </c>
      <c r="P11" s="14">
        <v>46.625007093470245</v>
      </c>
      <c r="Q11" s="31">
        <f t="shared" si="3"/>
        <v>15.541669031156745</v>
      </c>
      <c r="R11" s="32"/>
      <c r="S11" s="52"/>
      <c r="T11" s="45" t="e">
        <f t="shared" si="4"/>
        <v>#DIV/0!</v>
      </c>
      <c r="V11" s="46">
        <v>219.8</v>
      </c>
      <c r="W11" s="47">
        <v>18953.075671206389</v>
      </c>
      <c r="X11" s="48">
        <f t="shared" si="5"/>
        <v>86.228733717954441</v>
      </c>
      <c r="Y11" s="317"/>
      <c r="Z11" s="50"/>
      <c r="AA11" s="318"/>
      <c r="AB11" s="30" t="e">
        <f t="shared" si="6"/>
        <v>#DIV/0!</v>
      </c>
      <c r="AC11" s="49">
        <v>30</v>
      </c>
      <c r="AD11" s="49">
        <v>202.85999999999996</v>
      </c>
      <c r="AE11" s="30">
        <f t="shared" si="29"/>
        <v>6.7619999999999987</v>
      </c>
      <c r="AF11" s="48">
        <f t="shared" si="7"/>
        <v>19155.935671206389</v>
      </c>
      <c r="AG11" s="62">
        <v>154</v>
      </c>
      <c r="AH11" s="47">
        <v>3077.7063616301157</v>
      </c>
      <c r="AI11" s="30">
        <f t="shared" si="8"/>
        <v>19.9851062443514</v>
      </c>
      <c r="AJ11" s="47"/>
      <c r="AK11" s="48">
        <f t="shared" si="9"/>
        <v>0</v>
      </c>
      <c r="AL11" s="68"/>
      <c r="AM11" s="46">
        <v>46</v>
      </c>
      <c r="AN11" s="71">
        <v>2525.1456043956041</v>
      </c>
      <c r="AO11" s="48">
        <f t="shared" si="10"/>
        <v>54.894469660774</v>
      </c>
      <c r="AP11" s="46">
        <v>75</v>
      </c>
      <c r="AQ11" s="47">
        <v>4118.0552442217941</v>
      </c>
      <c r="AR11" s="48">
        <f t="shared" si="11"/>
        <v>54.907403256290586</v>
      </c>
      <c r="AS11" s="46">
        <v>25</v>
      </c>
      <c r="AT11" s="71">
        <v>1265.2573722917118</v>
      </c>
      <c r="AU11" s="48">
        <f t="shared" si="12"/>
        <v>50.610294891668474</v>
      </c>
      <c r="AW11" s="77">
        <v>75.600000000000009</v>
      </c>
      <c r="AX11" s="78">
        <v>4619.25</v>
      </c>
      <c r="AY11" s="83">
        <f t="shared" si="13"/>
        <v>61.101190476190467</v>
      </c>
      <c r="AZ11" s="84"/>
      <c r="BA11" s="85">
        <v>25</v>
      </c>
      <c r="BB11" s="85">
        <v>104.31</v>
      </c>
      <c r="BC11" s="30">
        <f t="shared" si="30"/>
        <v>4.1723999999999997</v>
      </c>
      <c r="BD11" s="86">
        <v>0</v>
      </c>
      <c r="BE11" s="86">
        <v>0</v>
      </c>
      <c r="BF11" s="30" t="e">
        <f t="shared" si="31"/>
        <v>#DIV/0!</v>
      </c>
      <c r="BG11" s="88"/>
      <c r="BH11" s="77">
        <v>9.1999999999999993</v>
      </c>
      <c r="BI11" s="78">
        <v>136.91999999999999</v>
      </c>
      <c r="BJ11" s="48">
        <f t="shared" si="14"/>
        <v>14.882608695652173</v>
      </c>
      <c r="BL11" s="93">
        <v>141.80000000000001</v>
      </c>
      <c r="BM11" s="94">
        <v>7429.8856769813301</v>
      </c>
      <c r="BN11" s="83">
        <f t="shared" si="15"/>
        <v>52.39693707321107</v>
      </c>
      <c r="BO11" s="100">
        <v>0</v>
      </c>
      <c r="BP11" s="101">
        <v>0</v>
      </c>
      <c r="BQ11" s="101"/>
      <c r="BR11" s="30" t="e">
        <f t="shared" si="32"/>
        <v>#DIV/0!</v>
      </c>
      <c r="BS11" s="101">
        <v>47</v>
      </c>
      <c r="BT11" s="101">
        <v>182.52247379238557</v>
      </c>
      <c r="BU11" s="30">
        <f t="shared" si="33"/>
        <v>3.8834568891996928</v>
      </c>
      <c r="BV11" s="48">
        <f t="shared" si="16"/>
        <v>182.52247379238557</v>
      </c>
      <c r="BW11" s="93">
        <v>92.200000000000017</v>
      </c>
      <c r="BX11" s="94">
        <v>1459.8695817228822</v>
      </c>
      <c r="BY11" s="108">
        <f t="shared" si="17"/>
        <v>15.833726482894598</v>
      </c>
      <c r="CA11" s="109">
        <v>117.4</v>
      </c>
      <c r="CB11" s="110">
        <v>7088.06</v>
      </c>
      <c r="CC11" s="83">
        <f t="shared" si="18"/>
        <v>60.375298126064735</v>
      </c>
      <c r="CD11" s="113"/>
      <c r="CE11" s="114">
        <v>23</v>
      </c>
      <c r="CF11" s="114">
        <v>301.64999999999998</v>
      </c>
      <c r="CG11" s="30">
        <f t="shared" si="19"/>
        <v>13.115217391304347</v>
      </c>
      <c r="CH11" s="115">
        <v>0</v>
      </c>
      <c r="CI11" s="114">
        <v>0</v>
      </c>
      <c r="CJ11" s="30" t="e">
        <f t="shared" si="34"/>
        <v>#DIV/0!</v>
      </c>
      <c r="CK11" s="48">
        <f t="shared" si="20"/>
        <v>301.64999999999998</v>
      </c>
      <c r="CL11" s="119"/>
      <c r="CM11" s="124">
        <v>41.6</v>
      </c>
      <c r="CN11" s="125">
        <v>2658.8549893889112</v>
      </c>
      <c r="CO11" s="15">
        <f t="shared" si="21"/>
        <v>63.914783398771903</v>
      </c>
      <c r="CP11" s="126"/>
      <c r="CQ11" s="127">
        <v>29</v>
      </c>
      <c r="CR11" s="127">
        <v>350</v>
      </c>
      <c r="CS11" s="127">
        <f t="shared" si="35"/>
        <v>12.068965517241379</v>
      </c>
      <c r="CT11" s="127">
        <v>10</v>
      </c>
      <c r="CU11" s="127">
        <v>111.8425518699427</v>
      </c>
      <c r="CV11" s="127">
        <f t="shared" si="36"/>
        <v>11.184255186994269</v>
      </c>
      <c r="CW11" s="133">
        <f t="shared" si="22"/>
        <v>461.84255186994267</v>
      </c>
      <c r="CX11" s="124">
        <v>3.4000000000000004</v>
      </c>
      <c r="CY11" s="125">
        <v>30.316667105355538</v>
      </c>
      <c r="CZ11" s="31">
        <f t="shared" si="23"/>
        <v>8.9166667956928052</v>
      </c>
      <c r="DA11" s="119"/>
      <c r="DB11" s="139">
        <v>17</v>
      </c>
      <c r="DC11" s="140">
        <v>352.24799212540557</v>
      </c>
      <c r="DD11" s="141">
        <f t="shared" si="24"/>
        <v>20.720470125023859</v>
      </c>
      <c r="DE11" s="44">
        <v>21</v>
      </c>
      <c r="DF11" s="44">
        <v>367.41527809646499</v>
      </c>
      <c r="DG11" s="141">
        <f t="shared" si="25"/>
        <v>17.49596562364119</v>
      </c>
      <c r="DH11" s="142">
        <v>23</v>
      </c>
      <c r="DI11" s="140">
        <v>360.5598759176678</v>
      </c>
      <c r="DJ11" s="148">
        <f t="shared" si="26"/>
        <v>15.676516344246426</v>
      </c>
    </row>
    <row r="12" spans="1:114" ht="13.95" customHeight="1" thickTop="1">
      <c r="A12" s="12">
        <v>6</v>
      </c>
      <c r="B12" s="13">
        <v>116.4</v>
      </c>
      <c r="C12" s="14">
        <v>6631.4226474220295</v>
      </c>
      <c r="D12" s="15">
        <f t="shared" si="0"/>
        <v>56.970984943488226</v>
      </c>
      <c r="E12" s="16"/>
      <c r="F12" s="320"/>
      <c r="G12" s="320" t="e">
        <f t="shared" si="1"/>
        <v>#DIV/0!</v>
      </c>
      <c r="H12" s="17">
        <v>15</v>
      </c>
      <c r="I12" s="17">
        <v>160.95421129424722</v>
      </c>
      <c r="J12" s="18">
        <f t="shared" si="27"/>
        <v>10.730280752949815</v>
      </c>
      <c r="K12" s="17">
        <v>6</v>
      </c>
      <c r="L12" s="17">
        <v>36</v>
      </c>
      <c r="M12" s="30">
        <f t="shared" si="28"/>
        <v>6</v>
      </c>
      <c r="N12" s="31">
        <f t="shared" si="2"/>
        <v>196.95421129424722</v>
      </c>
      <c r="O12" s="13">
        <v>12</v>
      </c>
      <c r="P12" s="14">
        <v>136.23076923076923</v>
      </c>
      <c r="Q12" s="31">
        <f>+P12/O12</f>
        <v>11.352564102564102</v>
      </c>
      <c r="R12" s="32"/>
      <c r="S12" s="53"/>
      <c r="T12" s="45" t="e">
        <f t="shared" si="4"/>
        <v>#DIV/0!</v>
      </c>
      <c r="V12" s="46">
        <v>354</v>
      </c>
      <c r="W12" s="47">
        <v>23690.478846180744</v>
      </c>
      <c r="X12" s="48">
        <f t="shared" si="5"/>
        <v>66.922256627629224</v>
      </c>
      <c r="Y12" s="317"/>
      <c r="Z12" s="50">
        <v>10</v>
      </c>
      <c r="AA12" s="318">
        <v>97.311880525205467</v>
      </c>
      <c r="AB12" s="30">
        <f t="shared" si="6"/>
        <v>9.7311880525205474</v>
      </c>
      <c r="AC12" s="49">
        <v>179</v>
      </c>
      <c r="AD12" s="49">
        <v>869.42091639344267</v>
      </c>
      <c r="AE12" s="30">
        <f t="shared" si="29"/>
        <v>4.8571000915834786</v>
      </c>
      <c r="AF12" s="48">
        <f t="shared" si="7"/>
        <v>24657.211643099392</v>
      </c>
      <c r="AG12" s="62">
        <v>154</v>
      </c>
      <c r="AH12" s="47">
        <v>3139.5115912822084</v>
      </c>
      <c r="AI12" s="30">
        <f t="shared" si="8"/>
        <v>20.386438904429927</v>
      </c>
      <c r="AJ12" s="47"/>
      <c r="AK12" s="48">
        <f t="shared" si="9"/>
        <v>0</v>
      </c>
      <c r="AL12" s="68"/>
      <c r="AM12" s="46">
        <v>49</v>
      </c>
      <c r="AN12" s="71">
        <v>2442.8685378243731</v>
      </c>
      <c r="AO12" s="48">
        <f t="shared" si="10"/>
        <v>49.854459955599452</v>
      </c>
      <c r="AP12" s="46">
        <v>75</v>
      </c>
      <c r="AQ12" s="47">
        <v>3154.8822634524004</v>
      </c>
      <c r="AR12" s="48">
        <f t="shared" si="11"/>
        <v>42.065096846032006</v>
      </c>
      <c r="AS12" s="46">
        <v>25</v>
      </c>
      <c r="AT12" s="71">
        <v>1059.6861388239772</v>
      </c>
      <c r="AU12" s="48">
        <f t="shared" si="12"/>
        <v>42.387445552959086</v>
      </c>
      <c r="AW12" s="77">
        <v>86.2</v>
      </c>
      <c r="AX12" s="78">
        <v>6054.13</v>
      </c>
      <c r="AY12" s="83">
        <f t="shared" si="13"/>
        <v>70.233526682134567</v>
      </c>
      <c r="AZ12" s="84"/>
      <c r="BA12" s="85">
        <v>25</v>
      </c>
      <c r="BB12" s="85">
        <v>108.44</v>
      </c>
      <c r="BC12" s="30">
        <f t="shared" si="30"/>
        <v>4.3376000000000001</v>
      </c>
      <c r="BD12" s="86">
        <v>0</v>
      </c>
      <c r="BE12" s="86">
        <v>0</v>
      </c>
      <c r="BF12" s="30" t="e">
        <f t="shared" si="31"/>
        <v>#DIV/0!</v>
      </c>
      <c r="BG12" s="88"/>
      <c r="BH12" s="77">
        <v>11.600000000000001</v>
      </c>
      <c r="BI12" s="78">
        <v>173.65</v>
      </c>
      <c r="BJ12" s="48">
        <f t="shared" si="14"/>
        <v>14.969827586206895</v>
      </c>
      <c r="BL12" s="93">
        <v>195.20000000000002</v>
      </c>
      <c r="BM12" s="94">
        <v>12524.315506670111</v>
      </c>
      <c r="BN12" s="83">
        <f t="shared" si="15"/>
        <v>64.161452390728016</v>
      </c>
      <c r="BO12" s="100">
        <v>0</v>
      </c>
      <c r="BP12" s="101">
        <v>15</v>
      </c>
      <c r="BQ12" s="101">
        <v>172.46431502942033</v>
      </c>
      <c r="BR12" s="30">
        <f t="shared" si="32"/>
        <v>11.497621001961356</v>
      </c>
      <c r="BS12" s="101">
        <v>53</v>
      </c>
      <c r="BT12" s="101">
        <v>199.48522669718892</v>
      </c>
      <c r="BU12" s="30">
        <f t="shared" si="33"/>
        <v>3.7638722018337534</v>
      </c>
      <c r="BV12" s="48">
        <f t="shared" si="16"/>
        <v>371.94954172660925</v>
      </c>
      <c r="BW12" s="93">
        <v>92.200000000000017</v>
      </c>
      <c r="BX12" s="94">
        <v>1437.8388811603575</v>
      </c>
      <c r="BY12" s="108">
        <f t="shared" si="17"/>
        <v>15.594781791327085</v>
      </c>
      <c r="CA12" s="109">
        <v>156.80000000000001</v>
      </c>
      <c r="CB12" s="110">
        <v>9342.8799999999992</v>
      </c>
      <c r="CC12" s="83">
        <f t="shared" si="18"/>
        <v>59.584693877551011</v>
      </c>
      <c r="CD12" s="113"/>
      <c r="CE12" s="114">
        <v>35</v>
      </c>
      <c r="CF12" s="114">
        <v>437.69</v>
      </c>
      <c r="CG12" s="30">
        <f t="shared" si="19"/>
        <v>12.505428571428572</v>
      </c>
      <c r="CH12" s="115">
        <v>0</v>
      </c>
      <c r="CI12" s="114">
        <v>0</v>
      </c>
      <c r="CJ12" s="30" t="e">
        <f t="shared" si="34"/>
        <v>#DIV/0!</v>
      </c>
      <c r="CK12" s="48">
        <f t="shared" si="20"/>
        <v>437.69</v>
      </c>
      <c r="CL12" s="119"/>
      <c r="CM12" s="124">
        <v>39.4</v>
      </c>
      <c r="CN12" s="125">
        <v>2401.5071824888932</v>
      </c>
      <c r="CO12" s="15">
        <f t="shared" si="21"/>
        <v>60.951958946418614</v>
      </c>
      <c r="CP12" s="126"/>
      <c r="CQ12" s="127">
        <v>28</v>
      </c>
      <c r="CR12" s="127">
        <v>367.5</v>
      </c>
      <c r="CS12" s="127">
        <f t="shared" si="35"/>
        <v>13.125</v>
      </c>
      <c r="CT12" s="127">
        <v>20</v>
      </c>
      <c r="CU12" s="127">
        <v>234.71646255867813</v>
      </c>
      <c r="CV12" s="127">
        <f t="shared" si="36"/>
        <v>11.735823127933907</v>
      </c>
      <c r="CW12" s="133">
        <f t="shared" si="22"/>
        <v>602.21646255867813</v>
      </c>
      <c r="CX12" s="124">
        <v>3.4000000000000004</v>
      </c>
      <c r="CY12" s="125">
        <v>30.316667105355538</v>
      </c>
      <c r="CZ12" s="31">
        <f t="shared" si="23"/>
        <v>8.9166667956928052</v>
      </c>
      <c r="DA12" s="119"/>
      <c r="DB12" s="139">
        <v>17</v>
      </c>
      <c r="DC12" s="140">
        <v>343.71422656673292</v>
      </c>
      <c r="DD12" s="141">
        <f t="shared" si="24"/>
        <v>20.218483915690172</v>
      </c>
      <c r="DE12" s="44">
        <v>20</v>
      </c>
      <c r="DF12" s="44">
        <v>346.68479165412498</v>
      </c>
      <c r="DG12" s="141">
        <f t="shared" si="25"/>
        <v>17.33423958270625</v>
      </c>
      <c r="DH12" s="142">
        <v>22</v>
      </c>
      <c r="DI12" s="140">
        <v>342.48619908127068</v>
      </c>
      <c r="DJ12" s="148">
        <f t="shared" si="26"/>
        <v>15.567554503694122</v>
      </c>
    </row>
    <row r="13" spans="1:114" ht="13.95" customHeight="1">
      <c r="A13" s="12">
        <v>7</v>
      </c>
      <c r="B13" s="13">
        <v>119.20000000000002</v>
      </c>
      <c r="C13" s="14">
        <v>11945.013719014232</v>
      </c>
      <c r="D13" s="15">
        <f t="shared" si="0"/>
        <v>100.20984663602542</v>
      </c>
      <c r="E13" s="16"/>
      <c r="F13" s="320"/>
      <c r="G13" s="320" t="e">
        <f t="shared" si="1"/>
        <v>#DIV/0!</v>
      </c>
      <c r="H13" s="17">
        <v>15</v>
      </c>
      <c r="I13" s="17">
        <v>172.39628379295203</v>
      </c>
      <c r="J13" s="18">
        <f t="shared" si="27"/>
        <v>11.493085586196802</v>
      </c>
      <c r="K13" s="17">
        <v>6</v>
      </c>
      <c r="L13" s="17">
        <v>54</v>
      </c>
      <c r="M13" s="30">
        <f t="shared" si="28"/>
        <v>9</v>
      </c>
      <c r="N13" s="31">
        <f t="shared" si="2"/>
        <v>226.39628379295203</v>
      </c>
      <c r="O13" s="13">
        <v>12.000000000000002</v>
      </c>
      <c r="P13" s="14">
        <v>109.05229590768933</v>
      </c>
      <c r="Q13" s="31">
        <f t="shared" ref="Q13:Q38" si="37">+P13/O13</f>
        <v>9.0876913256407761</v>
      </c>
      <c r="R13" s="32"/>
      <c r="S13" s="44"/>
      <c r="T13" s="45" t="e">
        <f t="shared" si="4"/>
        <v>#DIV/0!</v>
      </c>
      <c r="V13" s="46">
        <v>349.6</v>
      </c>
      <c r="W13" s="47">
        <v>22971.667747636802</v>
      </c>
      <c r="X13" s="48">
        <f t="shared" si="5"/>
        <v>65.708431772416475</v>
      </c>
      <c r="Y13" s="317"/>
      <c r="Z13" s="50">
        <v>163</v>
      </c>
      <c r="AA13" s="318">
        <v>1564.3574433292649</v>
      </c>
      <c r="AB13" s="30">
        <f t="shared" si="6"/>
        <v>9.5972849284003985</v>
      </c>
      <c r="AC13" s="49">
        <v>181</v>
      </c>
      <c r="AD13" s="49">
        <v>1092.9782560975609</v>
      </c>
      <c r="AE13" s="30">
        <f t="shared" si="29"/>
        <v>6.0385539010914968</v>
      </c>
      <c r="AF13" s="48">
        <f t="shared" si="7"/>
        <v>25629.003447063627</v>
      </c>
      <c r="AG13" s="62">
        <v>154</v>
      </c>
      <c r="AH13" s="47">
        <v>3362.600045086012</v>
      </c>
      <c r="AI13" s="30">
        <f t="shared" si="8"/>
        <v>21.835065227831247</v>
      </c>
      <c r="AJ13" s="47"/>
      <c r="AK13" s="48">
        <f t="shared" si="9"/>
        <v>0</v>
      </c>
      <c r="AL13" s="68"/>
      <c r="AM13" s="46">
        <v>50</v>
      </c>
      <c r="AN13" s="71">
        <v>2641.9083189558178</v>
      </c>
      <c r="AO13" s="48">
        <f t="shared" si="10"/>
        <v>52.838166379116359</v>
      </c>
      <c r="AP13" s="46">
        <v>75</v>
      </c>
      <c r="AQ13" s="47">
        <v>4348.5947736776652</v>
      </c>
      <c r="AR13" s="48">
        <f t="shared" si="11"/>
        <v>57.981263649035533</v>
      </c>
      <c r="AS13" s="46">
        <v>25</v>
      </c>
      <c r="AT13" s="71">
        <v>1384.418203539645</v>
      </c>
      <c r="AU13" s="48">
        <f t="shared" si="12"/>
        <v>55.376728141585801</v>
      </c>
      <c r="AW13" s="77">
        <v>86.2</v>
      </c>
      <c r="AX13" s="78">
        <v>5609.56</v>
      </c>
      <c r="AY13" s="83">
        <f t="shared" si="13"/>
        <v>65.076102088167062</v>
      </c>
      <c r="AZ13" s="84">
        <v>4679.72</v>
      </c>
      <c r="BA13" s="85">
        <v>25</v>
      </c>
      <c r="BB13" s="85">
        <v>113.29</v>
      </c>
      <c r="BC13" s="30">
        <f t="shared" si="30"/>
        <v>4.5316000000000001</v>
      </c>
      <c r="BD13" s="86">
        <v>0</v>
      </c>
      <c r="BE13" s="86">
        <v>0</v>
      </c>
      <c r="BF13" s="30" t="e">
        <f t="shared" si="31"/>
        <v>#DIV/0!</v>
      </c>
      <c r="BG13" s="88"/>
      <c r="BH13" s="77">
        <v>9.4</v>
      </c>
      <c r="BI13" s="78">
        <v>141.03</v>
      </c>
      <c r="BJ13" s="48">
        <f t="shared" si="14"/>
        <v>15.003191489361702</v>
      </c>
      <c r="BL13" s="93">
        <v>199.20000000000002</v>
      </c>
      <c r="BM13" s="94">
        <v>16847.713138888936</v>
      </c>
      <c r="BN13" s="83">
        <f t="shared" si="15"/>
        <v>84.576873187193442</v>
      </c>
      <c r="BO13" s="100">
        <v>0</v>
      </c>
      <c r="BP13" s="101">
        <v>15</v>
      </c>
      <c r="BQ13" s="101">
        <v>185.94646918081614</v>
      </c>
      <c r="BR13" s="30">
        <f t="shared" si="32"/>
        <v>12.396431278721076</v>
      </c>
      <c r="BS13" s="101">
        <v>69</v>
      </c>
      <c r="BT13" s="101">
        <v>196.92612821522616</v>
      </c>
      <c r="BU13" s="30">
        <f t="shared" si="33"/>
        <v>2.8540018581916833</v>
      </c>
      <c r="BV13" s="48">
        <f t="shared" si="16"/>
        <v>382.87259739604229</v>
      </c>
      <c r="BW13" s="93">
        <v>91.800000000000011</v>
      </c>
      <c r="BX13" s="94">
        <v>1382.7318798968633</v>
      </c>
      <c r="BY13" s="108">
        <f t="shared" si="17"/>
        <v>15.062438778832933</v>
      </c>
      <c r="CA13" s="109">
        <v>144</v>
      </c>
      <c r="CB13" s="110">
        <v>8908.16</v>
      </c>
      <c r="CC13" s="83">
        <f t="shared" si="18"/>
        <v>61.862222222222222</v>
      </c>
      <c r="CD13" s="113"/>
      <c r="CE13" s="114">
        <v>56</v>
      </c>
      <c r="CF13" s="114">
        <v>670.68</v>
      </c>
      <c r="CG13" s="30">
        <f t="shared" si="19"/>
        <v>11.976428571428571</v>
      </c>
      <c r="CH13" s="115">
        <v>0</v>
      </c>
      <c r="CI13" s="114">
        <v>0</v>
      </c>
      <c r="CJ13" s="30" t="e">
        <f t="shared" si="34"/>
        <v>#DIV/0!</v>
      </c>
      <c r="CK13" s="48">
        <f t="shared" si="20"/>
        <v>670.68</v>
      </c>
      <c r="CL13" s="119"/>
      <c r="CM13" s="124">
        <v>38.6</v>
      </c>
      <c r="CN13" s="125">
        <v>1743.8533369326187</v>
      </c>
      <c r="CO13" s="15">
        <f t="shared" si="21"/>
        <v>45.177547588927943</v>
      </c>
      <c r="CP13" s="126">
        <v>8163.2427930564572</v>
      </c>
      <c r="CQ13" s="127">
        <v>39</v>
      </c>
      <c r="CR13" s="127">
        <v>472.50000000000006</v>
      </c>
      <c r="CS13" s="127">
        <f t="shared" si="35"/>
        <v>12.115384615384617</v>
      </c>
      <c r="CT13" s="127">
        <v>20</v>
      </c>
      <c r="CU13" s="127">
        <v>238.91139751244884</v>
      </c>
      <c r="CV13" s="127">
        <f t="shared" si="36"/>
        <v>11.945569875622443</v>
      </c>
      <c r="CW13" s="133">
        <f t="shared" si="22"/>
        <v>8874.6541905689064</v>
      </c>
      <c r="CX13" s="124">
        <v>3.4000000000000004</v>
      </c>
      <c r="CY13" s="125">
        <v>24.516666666666666</v>
      </c>
      <c r="CZ13" s="31">
        <f t="shared" si="23"/>
        <v>7.2107843137254894</v>
      </c>
      <c r="DA13" s="119"/>
      <c r="DB13" s="144">
        <v>18</v>
      </c>
      <c r="DC13" s="44">
        <v>374.6097700733302</v>
      </c>
      <c r="DD13" s="141">
        <f t="shared" si="24"/>
        <v>20.811653892962788</v>
      </c>
      <c r="DE13" s="44">
        <v>20</v>
      </c>
      <c r="DF13" s="44">
        <v>341.57468924262582</v>
      </c>
      <c r="DG13" s="141">
        <f t="shared" si="25"/>
        <v>17.07873446213129</v>
      </c>
      <c r="DH13" s="142">
        <v>22</v>
      </c>
      <c r="DI13" s="44">
        <v>337.82906482629221</v>
      </c>
      <c r="DJ13" s="148">
        <f t="shared" si="26"/>
        <v>15.355866583013283</v>
      </c>
    </row>
    <row r="14" spans="1:114" ht="13.95" customHeight="1">
      <c r="A14" s="12">
        <v>8</v>
      </c>
      <c r="B14" s="13">
        <v>118.80000000000001</v>
      </c>
      <c r="C14" s="14">
        <v>4118.7157823819571</v>
      </c>
      <c r="D14" s="15">
        <f t="shared" si="0"/>
        <v>34.669324767524891</v>
      </c>
      <c r="E14" s="16"/>
      <c r="F14" s="320"/>
      <c r="G14" s="320" t="e">
        <f t="shared" si="1"/>
        <v>#DIV/0!</v>
      </c>
      <c r="H14" s="17">
        <v>15</v>
      </c>
      <c r="I14" s="17">
        <v>182.35390273556231</v>
      </c>
      <c r="J14" s="18">
        <f t="shared" si="27"/>
        <v>12.156926849037488</v>
      </c>
      <c r="K14" s="17">
        <v>6</v>
      </c>
      <c r="L14" s="17">
        <v>44.249944973230214</v>
      </c>
      <c r="M14" s="30">
        <f t="shared" si="28"/>
        <v>7.3749908288717023</v>
      </c>
      <c r="N14" s="31">
        <f t="shared" si="2"/>
        <v>226.60384770879253</v>
      </c>
      <c r="O14" s="13">
        <v>12.000000000000002</v>
      </c>
      <c r="P14" s="14">
        <v>111.76951367781152</v>
      </c>
      <c r="Q14" s="31">
        <f t="shared" si="37"/>
        <v>9.3141261398176258</v>
      </c>
      <c r="R14" s="32"/>
      <c r="S14" s="44"/>
      <c r="T14" s="45" t="e">
        <f t="shared" si="4"/>
        <v>#DIV/0!</v>
      </c>
      <c r="V14" s="46">
        <v>353.20000000000005</v>
      </c>
      <c r="W14" s="47">
        <v>17216.473381465534</v>
      </c>
      <c r="X14" s="48">
        <f t="shared" si="5"/>
        <v>48.744262121929594</v>
      </c>
      <c r="Y14" s="317"/>
      <c r="Z14" s="50">
        <v>12</v>
      </c>
      <c r="AA14" s="318">
        <v>129.75</v>
      </c>
      <c r="AB14" s="30">
        <f t="shared" si="6"/>
        <v>10.8125</v>
      </c>
      <c r="AC14" s="49">
        <v>185</v>
      </c>
      <c r="AD14" s="49">
        <v>1186.75</v>
      </c>
      <c r="AE14" s="30">
        <f t="shared" si="29"/>
        <v>6.4148648648648647</v>
      </c>
      <c r="AF14" s="48">
        <f t="shared" si="7"/>
        <v>18532.973381465534</v>
      </c>
      <c r="AG14" s="62">
        <v>155</v>
      </c>
      <c r="AH14" s="47">
        <v>3271.2599038146404</v>
      </c>
      <c r="AI14" s="30">
        <f t="shared" si="8"/>
        <v>21.104902605255745</v>
      </c>
      <c r="AJ14" s="47"/>
      <c r="AK14" s="48">
        <f t="shared" si="9"/>
        <v>0</v>
      </c>
      <c r="AL14" s="68"/>
      <c r="AM14" s="46">
        <v>49</v>
      </c>
      <c r="AN14" s="71">
        <v>1893.7742635253298</v>
      </c>
      <c r="AO14" s="48">
        <f t="shared" si="10"/>
        <v>38.648454357659794</v>
      </c>
      <c r="AP14" s="46">
        <v>75</v>
      </c>
      <c r="AQ14" s="47">
        <v>5125.6463259120474</v>
      </c>
      <c r="AR14" s="48">
        <f t="shared" si="11"/>
        <v>68.341951012160635</v>
      </c>
      <c r="AS14" s="46">
        <v>25</v>
      </c>
      <c r="AT14" s="71">
        <v>1110.1592532854181</v>
      </c>
      <c r="AU14" s="48">
        <f t="shared" si="12"/>
        <v>44.406370131416722</v>
      </c>
      <c r="AW14" s="77">
        <v>85.600000000000009</v>
      </c>
      <c r="AX14" s="78">
        <v>5504.44</v>
      </c>
      <c r="AY14" s="83">
        <f t="shared" si="13"/>
        <v>64.304205607476618</v>
      </c>
      <c r="AZ14" s="84"/>
      <c r="BA14" s="85">
        <v>25</v>
      </c>
      <c r="BB14" s="85">
        <v>111.49</v>
      </c>
      <c r="BC14" s="30">
        <f t="shared" si="30"/>
        <v>4.4596</v>
      </c>
      <c r="BD14" s="86">
        <v>0</v>
      </c>
      <c r="BE14" s="86">
        <v>0</v>
      </c>
      <c r="BF14" s="30" t="e">
        <f t="shared" si="31"/>
        <v>#DIV/0!</v>
      </c>
      <c r="BG14" s="88"/>
      <c r="BH14" s="77">
        <v>9</v>
      </c>
      <c r="BI14" s="78">
        <v>132.12</v>
      </c>
      <c r="BJ14" s="48">
        <f t="shared" si="14"/>
        <v>14.68</v>
      </c>
      <c r="BL14" s="93">
        <v>201.20000000000002</v>
      </c>
      <c r="BM14" s="94">
        <v>10644.924485172747</v>
      </c>
      <c r="BN14" s="83">
        <f t="shared" si="15"/>
        <v>52.907179349765137</v>
      </c>
      <c r="BO14" s="100">
        <v>0</v>
      </c>
      <c r="BP14" s="101">
        <v>0</v>
      </c>
      <c r="BQ14" s="101"/>
      <c r="BR14" s="30" t="e">
        <f t="shared" si="32"/>
        <v>#DIV/0!</v>
      </c>
      <c r="BS14" s="101">
        <v>56</v>
      </c>
      <c r="BT14" s="101">
        <v>223.48727653857236</v>
      </c>
      <c r="BU14" s="30">
        <f t="shared" si="33"/>
        <v>3.9908442239030779</v>
      </c>
      <c r="BV14" s="48">
        <f t="shared" si="16"/>
        <v>223.48727653857236</v>
      </c>
      <c r="BW14" s="93">
        <v>92.600000000000009</v>
      </c>
      <c r="BX14" s="94">
        <v>1451.2086090308349</v>
      </c>
      <c r="BY14" s="108">
        <f t="shared" si="17"/>
        <v>15.671799233594328</v>
      </c>
      <c r="CA14" s="109">
        <v>158.19999999999999</v>
      </c>
      <c r="CB14" s="110">
        <v>9751.9</v>
      </c>
      <c r="CC14" s="83">
        <f t="shared" si="18"/>
        <v>61.642857142857146</v>
      </c>
      <c r="CD14" s="113"/>
      <c r="CE14" s="114">
        <v>40</v>
      </c>
      <c r="CF14" s="114">
        <v>498.24</v>
      </c>
      <c r="CG14" s="30">
        <f t="shared" si="19"/>
        <v>12.456</v>
      </c>
      <c r="CH14" s="115">
        <v>0</v>
      </c>
      <c r="CI14" s="114">
        <v>0</v>
      </c>
      <c r="CJ14" s="30" t="e">
        <f t="shared" si="34"/>
        <v>#DIV/0!</v>
      </c>
      <c r="CK14" s="48">
        <f t="shared" si="20"/>
        <v>498.24</v>
      </c>
      <c r="CL14" s="119"/>
      <c r="CM14" s="124">
        <v>41.4</v>
      </c>
      <c r="CN14" s="125">
        <v>2284.7346048240224</v>
      </c>
      <c r="CO14" s="15">
        <f t="shared" si="21"/>
        <v>55.186826203478802</v>
      </c>
      <c r="CP14" s="126"/>
      <c r="CQ14" s="127">
        <v>53</v>
      </c>
      <c r="CR14" s="127">
        <v>647.5</v>
      </c>
      <c r="CS14" s="127">
        <f t="shared" si="35"/>
        <v>12.216981132075471</v>
      </c>
      <c r="CT14" s="127">
        <v>20</v>
      </c>
      <c r="CU14" s="127">
        <v>239.72449738011034</v>
      </c>
      <c r="CV14" s="127">
        <f t="shared" si="36"/>
        <v>11.986224869005516</v>
      </c>
      <c r="CW14" s="133">
        <f t="shared" si="22"/>
        <v>887.22449738011028</v>
      </c>
      <c r="CX14" s="124">
        <v>3.4000000000000004</v>
      </c>
      <c r="CY14" s="125">
        <v>24.516666666666666</v>
      </c>
      <c r="CZ14" s="31">
        <f t="shared" si="23"/>
        <v>7.2107843137254894</v>
      </c>
      <c r="DA14" s="119"/>
      <c r="DB14" s="144">
        <v>18</v>
      </c>
      <c r="DC14" s="44">
        <v>369.93434815556378</v>
      </c>
      <c r="DD14" s="141">
        <f t="shared" si="24"/>
        <v>20.551908230864655</v>
      </c>
      <c r="DE14" s="44">
        <v>23</v>
      </c>
      <c r="DF14" s="44">
        <v>408.20742525104492</v>
      </c>
      <c r="DG14" s="141">
        <f t="shared" si="25"/>
        <v>17.748148923958475</v>
      </c>
      <c r="DH14" s="44">
        <v>24</v>
      </c>
      <c r="DI14" s="44">
        <v>380.70519407817858</v>
      </c>
      <c r="DJ14" s="148">
        <f t="shared" si="26"/>
        <v>15.862716419924107</v>
      </c>
    </row>
    <row r="15" spans="1:114" ht="13.95" customHeight="1">
      <c r="A15" s="12">
        <v>9</v>
      </c>
      <c r="B15" s="13">
        <v>119.20000000000002</v>
      </c>
      <c r="C15" s="14">
        <v>5226.5017075850974</v>
      </c>
      <c r="D15" s="15">
        <f t="shared" si="0"/>
        <v>43.846490835445444</v>
      </c>
      <c r="E15" s="16"/>
      <c r="F15" s="320"/>
      <c r="G15" s="320" t="e">
        <f t="shared" si="1"/>
        <v>#DIV/0!</v>
      </c>
      <c r="H15" s="17">
        <v>15</v>
      </c>
      <c r="I15" s="17">
        <v>164.90586644999831</v>
      </c>
      <c r="J15" s="18">
        <f t="shared" si="27"/>
        <v>10.993724429999888</v>
      </c>
      <c r="K15" s="17">
        <v>6</v>
      </c>
      <c r="L15" s="17">
        <v>50.812431216537775</v>
      </c>
      <c r="M15" s="30">
        <f t="shared" si="28"/>
        <v>8.4687385360896297</v>
      </c>
      <c r="N15" s="31">
        <f t="shared" si="2"/>
        <v>215.7182976665361</v>
      </c>
      <c r="O15" s="13">
        <v>12.000000000000002</v>
      </c>
      <c r="P15" s="14">
        <v>127.97905716225019</v>
      </c>
      <c r="Q15" s="31">
        <f t="shared" si="37"/>
        <v>10.664921430187514</v>
      </c>
      <c r="R15" s="32"/>
      <c r="S15" s="44"/>
      <c r="T15" s="45" t="e">
        <f t="shared" si="4"/>
        <v>#DIV/0!</v>
      </c>
      <c r="V15" s="46">
        <v>348.8</v>
      </c>
      <c r="W15" s="47">
        <v>31369.290362382431</v>
      </c>
      <c r="X15" s="30">
        <f t="shared" si="5"/>
        <v>89.934892093986321</v>
      </c>
      <c r="Y15" s="317"/>
      <c r="Z15" s="50">
        <v>12</v>
      </c>
      <c r="AA15" s="318">
        <v>142.5</v>
      </c>
      <c r="AB15" s="30">
        <f t="shared" si="6"/>
        <v>11.875</v>
      </c>
      <c r="AC15" s="63">
        <v>188</v>
      </c>
      <c r="AD15" s="55">
        <v>1251.9268292682925</v>
      </c>
      <c r="AE15" s="30">
        <f t="shared" si="29"/>
        <v>6.6591852620653862</v>
      </c>
      <c r="AF15" s="48">
        <f t="shared" si="7"/>
        <v>32763.717191650725</v>
      </c>
      <c r="AG15" s="62">
        <v>155</v>
      </c>
      <c r="AH15" s="47">
        <v>3409.1538988479024</v>
      </c>
      <c r="AI15" s="30">
        <f t="shared" si="8"/>
        <v>21.994541282889692</v>
      </c>
      <c r="AJ15" s="47"/>
      <c r="AK15" s="48">
        <f t="shared" si="9"/>
        <v>0</v>
      </c>
      <c r="AL15" s="68"/>
      <c r="AM15" s="46">
        <v>48</v>
      </c>
      <c r="AN15" s="71">
        <v>2336.5321902926266</v>
      </c>
      <c r="AO15" s="48">
        <f t="shared" si="10"/>
        <v>48.677753964429719</v>
      </c>
      <c r="AP15" s="46">
        <v>75</v>
      </c>
      <c r="AQ15" s="47">
        <v>4251.0563945894173</v>
      </c>
      <c r="AR15" s="48">
        <f t="shared" si="11"/>
        <v>56.6807519278589</v>
      </c>
      <c r="AS15" s="46">
        <v>25</v>
      </c>
      <c r="AT15" s="71">
        <v>1144.0904758203287</v>
      </c>
      <c r="AU15" s="48">
        <f t="shared" si="12"/>
        <v>45.763619032813146</v>
      </c>
      <c r="AW15" s="77">
        <v>86.200000000000017</v>
      </c>
      <c r="AX15" s="78">
        <v>6538.22</v>
      </c>
      <c r="AY15" s="83">
        <f t="shared" si="13"/>
        <v>75.849419953596282</v>
      </c>
      <c r="AZ15" s="84"/>
      <c r="BA15" s="85">
        <v>25</v>
      </c>
      <c r="BB15" s="85">
        <v>107.6</v>
      </c>
      <c r="BC15" s="30">
        <f t="shared" si="30"/>
        <v>4.3039999999999994</v>
      </c>
      <c r="BD15" s="86">
        <v>0</v>
      </c>
      <c r="BE15" s="86">
        <v>0</v>
      </c>
      <c r="BF15" s="30" t="e">
        <f t="shared" si="31"/>
        <v>#DIV/0!</v>
      </c>
      <c r="BG15" s="88"/>
      <c r="BH15" s="77">
        <v>9.4</v>
      </c>
      <c r="BI15" s="78">
        <v>139.22999999999999</v>
      </c>
      <c r="BJ15" s="48">
        <f t="shared" si="14"/>
        <v>14.811702127659572</v>
      </c>
      <c r="BL15" s="93">
        <v>200.8</v>
      </c>
      <c r="BM15" s="94">
        <v>11667.118732949266</v>
      </c>
      <c r="BN15" s="83">
        <f t="shared" si="15"/>
        <v>58.103180940982398</v>
      </c>
      <c r="BO15" s="100">
        <v>0</v>
      </c>
      <c r="BP15" s="101">
        <v>15</v>
      </c>
      <c r="BQ15" s="101">
        <v>183.98528496204452</v>
      </c>
      <c r="BR15" s="30">
        <f t="shared" si="32"/>
        <v>12.265685664136301</v>
      </c>
      <c r="BS15" s="101">
        <v>56</v>
      </c>
      <c r="BT15" s="101">
        <v>225.07801229190193</v>
      </c>
      <c r="BU15" s="30">
        <f t="shared" si="33"/>
        <v>4.0192502194982485</v>
      </c>
      <c r="BV15" s="48">
        <f t="shared" si="16"/>
        <v>409.06329725394642</v>
      </c>
      <c r="BW15" s="93">
        <v>90</v>
      </c>
      <c r="BX15" s="94">
        <v>1447.5628960199792</v>
      </c>
      <c r="BY15" s="108">
        <f t="shared" si="17"/>
        <v>16.08403217799977</v>
      </c>
      <c r="CA15" s="109">
        <v>158.4</v>
      </c>
      <c r="CB15" s="110">
        <v>9846.91</v>
      </c>
      <c r="CC15" s="83">
        <f t="shared" si="18"/>
        <v>62.164835858585853</v>
      </c>
      <c r="CD15" s="113"/>
      <c r="CE15" s="114">
        <v>41</v>
      </c>
      <c r="CF15" s="114">
        <v>502.44</v>
      </c>
      <c r="CG15" s="30">
        <f t="shared" si="19"/>
        <v>12.254634146341463</v>
      </c>
      <c r="CH15" s="115">
        <v>0</v>
      </c>
      <c r="CI15" s="114">
        <v>0</v>
      </c>
      <c r="CJ15" s="30" t="e">
        <f t="shared" si="34"/>
        <v>#DIV/0!</v>
      </c>
      <c r="CK15" s="48">
        <f t="shared" si="20"/>
        <v>502.44</v>
      </c>
      <c r="CL15" s="119"/>
      <c r="CM15" s="124">
        <v>42.000000000000007</v>
      </c>
      <c r="CN15" s="125">
        <v>2678.8639795319291</v>
      </c>
      <c r="CO15" s="15">
        <f t="shared" si="21"/>
        <v>63.782475703141159</v>
      </c>
      <c r="CP15" s="126"/>
      <c r="CQ15" s="127">
        <v>40</v>
      </c>
      <c r="CR15" s="127">
        <v>490.00000000000006</v>
      </c>
      <c r="CS15" s="127">
        <f t="shared" si="35"/>
        <v>12.250000000000002</v>
      </c>
      <c r="CT15" s="127">
        <v>20</v>
      </c>
      <c r="CU15" s="127">
        <v>238.34833795975339</v>
      </c>
      <c r="CV15" s="127">
        <f t="shared" si="36"/>
        <v>11.917416897987669</v>
      </c>
      <c r="CW15" s="133">
        <f t="shared" si="22"/>
        <v>728.34833795975351</v>
      </c>
      <c r="CX15" s="124">
        <v>3.4000000000000004</v>
      </c>
      <c r="CY15" s="125">
        <v>28.016667104706897</v>
      </c>
      <c r="CZ15" s="31">
        <f t="shared" si="23"/>
        <v>8.2401962072667345</v>
      </c>
      <c r="DA15" s="119"/>
      <c r="DB15" s="44">
        <v>18</v>
      </c>
      <c r="DC15" s="44">
        <v>365.16855023368555</v>
      </c>
      <c r="DD15" s="141">
        <f t="shared" si="24"/>
        <v>20.287141679649196</v>
      </c>
      <c r="DE15" s="44">
        <v>25</v>
      </c>
      <c r="DF15" s="44">
        <v>449.30904494275291</v>
      </c>
      <c r="DG15" s="141">
        <f t="shared" si="25"/>
        <v>17.972361797710118</v>
      </c>
      <c r="DH15" s="44">
        <v>23</v>
      </c>
      <c r="DI15" s="44">
        <v>358.32702279193614</v>
      </c>
      <c r="DJ15" s="148">
        <f t="shared" si="26"/>
        <v>15.579435773562441</v>
      </c>
    </row>
    <row r="16" spans="1:114" ht="13.95" customHeight="1">
      <c r="A16" s="12">
        <v>10</v>
      </c>
      <c r="B16" s="13">
        <v>118</v>
      </c>
      <c r="C16" s="14">
        <v>4453.7681020204745</v>
      </c>
      <c r="D16" s="15">
        <f t="shared" si="0"/>
        <v>37.743797474749783</v>
      </c>
      <c r="E16" s="16"/>
      <c r="F16" s="320"/>
      <c r="G16" s="320" t="e">
        <f t="shared" si="1"/>
        <v>#DIV/0!</v>
      </c>
      <c r="H16" s="17">
        <v>15</v>
      </c>
      <c r="I16" s="17">
        <v>143.95251248077719</v>
      </c>
      <c r="J16" s="18">
        <f t="shared" si="27"/>
        <v>9.596834165385145</v>
      </c>
      <c r="K16" s="17">
        <v>6</v>
      </c>
      <c r="L16" s="17">
        <v>45</v>
      </c>
      <c r="M16" s="30">
        <f t="shared" si="28"/>
        <v>7.5</v>
      </c>
      <c r="N16" s="31">
        <f t="shared" si="2"/>
        <v>188.95251248077719</v>
      </c>
      <c r="O16" s="13">
        <v>12.000000000000002</v>
      </c>
      <c r="P16" s="14">
        <v>118.98722511412458</v>
      </c>
      <c r="Q16" s="31">
        <f t="shared" si="37"/>
        <v>9.9156020928437147</v>
      </c>
      <c r="R16" s="32"/>
      <c r="S16" s="44"/>
      <c r="T16" s="45" t="e">
        <f t="shared" si="4"/>
        <v>#DIV/0!</v>
      </c>
      <c r="V16" s="46">
        <v>350.40000000000003</v>
      </c>
      <c r="W16" s="47">
        <v>20785.700412168004</v>
      </c>
      <c r="X16" s="30">
        <f t="shared" si="5"/>
        <v>59.319921267602744</v>
      </c>
      <c r="Y16" s="49"/>
      <c r="Z16" s="50">
        <v>12</v>
      </c>
      <c r="AA16" s="50">
        <v>142.5</v>
      </c>
      <c r="AB16" s="30">
        <f t="shared" si="6"/>
        <v>11.875</v>
      </c>
      <c r="AC16" s="63">
        <v>179</v>
      </c>
      <c r="AD16" s="55">
        <v>1187.8499999999999</v>
      </c>
      <c r="AE16" s="30">
        <f t="shared" si="29"/>
        <v>6.636033519553072</v>
      </c>
      <c r="AF16" s="48">
        <f t="shared" si="7"/>
        <v>22116.050412168002</v>
      </c>
      <c r="AG16" s="62">
        <v>155</v>
      </c>
      <c r="AH16" s="47">
        <v>3542.6478506040385</v>
      </c>
      <c r="AI16" s="30">
        <f t="shared" si="8"/>
        <v>22.855792584542183</v>
      </c>
      <c r="AJ16" s="47"/>
      <c r="AK16" s="48">
        <f t="shared" si="9"/>
        <v>0</v>
      </c>
      <c r="AL16" s="68"/>
      <c r="AM16" s="46">
        <v>48</v>
      </c>
      <c r="AN16" s="71">
        <v>2439.4788143382352</v>
      </c>
      <c r="AO16" s="48">
        <f t="shared" si="10"/>
        <v>50.822475298713236</v>
      </c>
      <c r="AP16" s="46">
        <v>75</v>
      </c>
      <c r="AQ16" s="47">
        <v>4251.0563945894173</v>
      </c>
      <c r="AR16" s="48">
        <f t="shared" si="11"/>
        <v>56.6807519278589</v>
      </c>
      <c r="AS16" s="46">
        <v>25</v>
      </c>
      <c r="AT16" s="71">
        <v>1360.6411027325944</v>
      </c>
      <c r="AU16" s="48">
        <f t="shared" si="12"/>
        <v>54.425644109303775</v>
      </c>
      <c r="AW16" s="77">
        <v>77.600000000000009</v>
      </c>
      <c r="AX16" s="78">
        <v>4970.82</v>
      </c>
      <c r="AY16" s="83">
        <f t="shared" si="13"/>
        <v>64.05695876288658</v>
      </c>
      <c r="AZ16" s="84"/>
      <c r="BA16" s="85">
        <v>25</v>
      </c>
      <c r="BB16" s="85">
        <v>106.14</v>
      </c>
      <c r="BC16" s="30">
        <f t="shared" si="30"/>
        <v>4.2455999999999996</v>
      </c>
      <c r="BD16" s="86">
        <v>0</v>
      </c>
      <c r="BE16" s="86">
        <v>0</v>
      </c>
      <c r="BF16" s="30" t="e">
        <f t="shared" si="31"/>
        <v>#DIV/0!</v>
      </c>
      <c r="BG16" s="88"/>
      <c r="BH16" s="77">
        <v>8.6000000000000014</v>
      </c>
      <c r="BI16" s="78">
        <v>127.88</v>
      </c>
      <c r="BJ16" s="48">
        <f t="shared" si="14"/>
        <v>14.869767441860462</v>
      </c>
      <c r="BL16" s="93">
        <v>197.20000000000002</v>
      </c>
      <c r="BM16" s="94">
        <v>10461.805708200362</v>
      </c>
      <c r="BN16" s="83">
        <f t="shared" si="15"/>
        <v>53.051753084180326</v>
      </c>
      <c r="BO16" s="100">
        <v>0</v>
      </c>
      <c r="BP16" s="101">
        <v>20</v>
      </c>
      <c r="BQ16" s="101">
        <v>244.82756000102839</v>
      </c>
      <c r="BR16" s="30">
        <f t="shared" si="32"/>
        <v>12.241378000051419</v>
      </c>
      <c r="BS16" s="101">
        <v>65</v>
      </c>
      <c r="BT16" s="101">
        <v>261.01464523622701</v>
      </c>
      <c r="BU16" s="30">
        <f t="shared" si="33"/>
        <v>4.0156099267111847</v>
      </c>
      <c r="BV16" s="48">
        <f t="shared" si="16"/>
        <v>505.84220523725537</v>
      </c>
      <c r="BW16" s="93">
        <v>90.800000000000011</v>
      </c>
      <c r="BX16" s="94">
        <v>1395.1320613542662</v>
      </c>
      <c r="BY16" s="108">
        <f t="shared" si="17"/>
        <v>15.364890543549185</v>
      </c>
      <c r="CA16" s="109">
        <v>135.6</v>
      </c>
      <c r="CB16" s="110">
        <v>8635.1</v>
      </c>
      <c r="CC16" s="83">
        <f t="shared" si="18"/>
        <v>63.680678466076699</v>
      </c>
      <c r="CD16" s="113"/>
      <c r="CE16" s="114">
        <v>35</v>
      </c>
      <c r="CF16" s="114">
        <v>405.42</v>
      </c>
      <c r="CG16" s="30">
        <f t="shared" si="19"/>
        <v>11.583428571428572</v>
      </c>
      <c r="CH16" s="115">
        <v>0</v>
      </c>
      <c r="CI16" s="114">
        <v>0</v>
      </c>
      <c r="CJ16" s="30" t="e">
        <f t="shared" si="34"/>
        <v>#DIV/0!</v>
      </c>
      <c r="CK16" s="48">
        <f t="shared" si="20"/>
        <v>405.42</v>
      </c>
      <c r="CL16" s="119"/>
      <c r="CM16" s="124">
        <v>44.6</v>
      </c>
      <c r="CN16" s="125">
        <v>2713.0599673879269</v>
      </c>
      <c r="CO16" s="15">
        <f t="shared" si="21"/>
        <v>60.83094097282347</v>
      </c>
      <c r="CP16" s="126"/>
      <c r="CQ16" s="127">
        <v>40</v>
      </c>
      <c r="CR16" s="127">
        <v>490.00000000000006</v>
      </c>
      <c r="CS16" s="127">
        <f t="shared" si="35"/>
        <v>12.250000000000002</v>
      </c>
      <c r="CT16" s="127">
        <v>20</v>
      </c>
      <c r="CU16" s="127">
        <v>244.05548808323576</v>
      </c>
      <c r="CV16" s="127">
        <f t="shared" si="36"/>
        <v>12.202774404161788</v>
      </c>
      <c r="CW16" s="133">
        <f t="shared" si="22"/>
        <v>734.05548808323579</v>
      </c>
      <c r="CX16" s="124">
        <v>3.4000000000000004</v>
      </c>
      <c r="CY16" s="125">
        <v>35.783333333333331</v>
      </c>
      <c r="CZ16" s="31">
        <f t="shared" si="23"/>
        <v>10.524509803921568</v>
      </c>
      <c r="DA16" s="119"/>
      <c r="DB16" s="142">
        <v>17</v>
      </c>
      <c r="DC16" s="145">
        <v>353.02155565518126</v>
      </c>
      <c r="DD16" s="141">
        <f t="shared" si="24"/>
        <v>20.765973862069487</v>
      </c>
      <c r="DE16" s="44">
        <v>22</v>
      </c>
      <c r="DF16" s="44">
        <v>403.57996627406169</v>
      </c>
      <c r="DG16" s="141">
        <f t="shared" si="25"/>
        <v>18.344543921548258</v>
      </c>
      <c r="DH16" s="44">
        <v>23</v>
      </c>
      <c r="DI16" s="44">
        <v>360.69347523707069</v>
      </c>
      <c r="DJ16" s="148">
        <f t="shared" si="26"/>
        <v>15.682325010307421</v>
      </c>
    </row>
    <row r="17" spans="1:114" ht="13.95" customHeight="1">
      <c r="A17" s="12">
        <v>11</v>
      </c>
      <c r="B17" s="13">
        <v>95.8</v>
      </c>
      <c r="C17" s="14">
        <v>4118.675015652927</v>
      </c>
      <c r="D17" s="15">
        <f t="shared" si="0"/>
        <v>42.992432313704875</v>
      </c>
      <c r="E17" s="16"/>
      <c r="F17" s="320"/>
      <c r="G17" s="320" t="e">
        <f t="shared" si="1"/>
        <v>#DIV/0!</v>
      </c>
      <c r="H17" s="17">
        <v>15</v>
      </c>
      <c r="I17" s="17">
        <v>112.55085448319035</v>
      </c>
      <c r="J17" s="18">
        <f t="shared" si="27"/>
        <v>7.5033902988793564</v>
      </c>
      <c r="K17" s="17">
        <v>3</v>
      </c>
      <c r="L17" s="17">
        <v>36</v>
      </c>
      <c r="M17" s="30">
        <f t="shared" si="28"/>
        <v>12</v>
      </c>
      <c r="N17" s="31">
        <f t="shared" si="2"/>
        <v>148.55085448319034</v>
      </c>
      <c r="O17" s="314">
        <v>3.0000000000000004</v>
      </c>
      <c r="P17" s="14">
        <v>29.250002371019246</v>
      </c>
      <c r="Q17" s="31">
        <f t="shared" si="37"/>
        <v>9.7500007903397474</v>
      </c>
      <c r="R17" s="32"/>
      <c r="S17" s="44"/>
      <c r="T17" s="45" t="e">
        <f t="shared" si="4"/>
        <v>#DIV/0!</v>
      </c>
      <c r="V17" s="46">
        <v>234.60000000000002</v>
      </c>
      <c r="W17" s="47">
        <v>16029.283909785096</v>
      </c>
      <c r="X17" s="30">
        <f t="shared" si="5"/>
        <v>68.326018370780446</v>
      </c>
      <c r="Y17" s="49"/>
      <c r="Z17" s="50">
        <v>0</v>
      </c>
      <c r="AA17" s="50"/>
      <c r="AB17" s="30" t="e">
        <f t="shared" si="6"/>
        <v>#DIV/0!</v>
      </c>
      <c r="AC17" s="63">
        <v>38</v>
      </c>
      <c r="AD17" s="55">
        <v>235.19999999999996</v>
      </c>
      <c r="AE17" s="30">
        <f t="shared" si="29"/>
        <v>6.1894736842105251</v>
      </c>
      <c r="AF17" s="48">
        <f t="shared" si="7"/>
        <v>16264.483909785096</v>
      </c>
      <c r="AG17" s="62">
        <v>155</v>
      </c>
      <c r="AH17" s="47">
        <v>3268.1782700515932</v>
      </c>
      <c r="AI17" s="30">
        <f t="shared" si="8"/>
        <v>21.085021097107052</v>
      </c>
      <c r="AJ17" s="47"/>
      <c r="AK17" s="48">
        <f t="shared" si="9"/>
        <v>0</v>
      </c>
      <c r="AL17" s="68"/>
      <c r="AM17" s="46">
        <v>46</v>
      </c>
      <c r="AN17" s="71">
        <v>1878.9285714285713</v>
      </c>
      <c r="AO17" s="48">
        <f t="shared" si="10"/>
        <v>40.846273291925463</v>
      </c>
      <c r="AP17" s="46">
        <v>75</v>
      </c>
      <c r="AQ17" s="47">
        <v>4028.1128752343752</v>
      </c>
      <c r="AR17" s="48">
        <f t="shared" si="11"/>
        <v>53.708171669791668</v>
      </c>
      <c r="AS17" s="46">
        <v>25</v>
      </c>
      <c r="AT17" s="71">
        <v>1592.4761831022008</v>
      </c>
      <c r="AU17" s="48">
        <f t="shared" si="12"/>
        <v>63.699047324088035</v>
      </c>
      <c r="AW17" s="77">
        <v>75.8</v>
      </c>
      <c r="AX17" s="78">
        <v>4680.4399999999996</v>
      </c>
      <c r="AY17" s="83">
        <f t="shared" si="13"/>
        <v>61.747229551451184</v>
      </c>
      <c r="AZ17" s="84"/>
      <c r="BA17" s="85">
        <v>25</v>
      </c>
      <c r="BB17" s="85">
        <v>102.36</v>
      </c>
      <c r="BC17" s="30">
        <f t="shared" si="30"/>
        <v>4.0944000000000003</v>
      </c>
      <c r="BD17" s="86">
        <v>0</v>
      </c>
      <c r="BE17" s="86">
        <v>0</v>
      </c>
      <c r="BF17" s="30" t="e">
        <f t="shared" si="31"/>
        <v>#DIV/0!</v>
      </c>
      <c r="BG17" s="88"/>
      <c r="BH17" s="77">
        <v>8.4</v>
      </c>
      <c r="BI17" s="78">
        <v>123.74</v>
      </c>
      <c r="BJ17" s="48">
        <f t="shared" si="14"/>
        <v>14.730952380952379</v>
      </c>
      <c r="BL17" s="93">
        <v>141.80000000000001</v>
      </c>
      <c r="BM17" s="94">
        <v>6906.6080039818426</v>
      </c>
      <c r="BN17" s="83">
        <f t="shared" si="15"/>
        <v>48.706685500577166</v>
      </c>
      <c r="BO17" s="100"/>
      <c r="BP17" s="101">
        <v>0</v>
      </c>
      <c r="BQ17" s="101"/>
      <c r="BR17" s="30" t="e">
        <f t="shared" si="32"/>
        <v>#DIV/0!</v>
      </c>
      <c r="BS17" s="101">
        <v>50</v>
      </c>
      <c r="BT17" s="101">
        <v>197.08202349417098</v>
      </c>
      <c r="BU17" s="30">
        <f t="shared" si="33"/>
        <v>3.9416404698834198</v>
      </c>
      <c r="BV17" s="48">
        <f t="shared" si="16"/>
        <v>197.08202349417098</v>
      </c>
      <c r="BW17" s="93">
        <v>88</v>
      </c>
      <c r="BX17" s="94">
        <v>1408.2576417441023</v>
      </c>
      <c r="BY17" s="108">
        <f t="shared" si="17"/>
        <v>16.002927747092073</v>
      </c>
      <c r="CA17" s="109">
        <v>131.19999999999999</v>
      </c>
      <c r="CB17" s="110">
        <v>8474.73</v>
      </c>
      <c r="CC17" s="83">
        <f t="shared" si="18"/>
        <v>64.593978658536585</v>
      </c>
      <c r="CD17" s="113"/>
      <c r="CE17" s="114">
        <v>0</v>
      </c>
      <c r="CF17" s="114">
        <v>0</v>
      </c>
      <c r="CG17" s="30" t="e">
        <f t="shared" si="19"/>
        <v>#DIV/0!</v>
      </c>
      <c r="CH17" s="115">
        <v>0</v>
      </c>
      <c r="CI17" s="114">
        <v>0</v>
      </c>
      <c r="CJ17" s="30" t="e">
        <f t="shared" si="34"/>
        <v>#DIV/0!</v>
      </c>
      <c r="CK17" s="48">
        <f t="shared" si="20"/>
        <v>0</v>
      </c>
      <c r="CL17" s="119"/>
      <c r="CM17" s="124">
        <v>37</v>
      </c>
      <c r="CN17" s="125">
        <v>2095.4090396261181</v>
      </c>
      <c r="CO17" s="15">
        <f t="shared" si="21"/>
        <v>56.632676746651839</v>
      </c>
      <c r="CP17" s="126"/>
      <c r="CQ17" s="127">
        <v>0</v>
      </c>
      <c r="CR17" s="127"/>
      <c r="CS17" s="127" t="e">
        <f t="shared" si="35"/>
        <v>#DIV/0!</v>
      </c>
      <c r="CT17" s="127">
        <v>20</v>
      </c>
      <c r="CU17" s="127">
        <v>239.05186044746574</v>
      </c>
      <c r="CV17" s="127">
        <f t="shared" si="36"/>
        <v>11.952593022373287</v>
      </c>
      <c r="CW17" s="133">
        <f t="shared" si="22"/>
        <v>239.05186044746574</v>
      </c>
      <c r="CX17" s="124">
        <v>2.4000000000000004</v>
      </c>
      <c r="CY17" s="125">
        <v>19.66213200119045</v>
      </c>
      <c r="CZ17" s="31">
        <f t="shared" si="23"/>
        <v>8.1925550004960197</v>
      </c>
      <c r="DA17" s="119"/>
      <c r="DB17" s="44">
        <v>18</v>
      </c>
      <c r="DC17" s="44">
        <v>361.52489629979374</v>
      </c>
      <c r="DD17" s="141">
        <f t="shared" si="24"/>
        <v>20.084716461099653</v>
      </c>
      <c r="DE17" s="44">
        <v>21</v>
      </c>
      <c r="DF17" s="44">
        <v>368.69436069585072</v>
      </c>
      <c r="DG17" s="141">
        <f t="shared" si="25"/>
        <v>17.556874318850035</v>
      </c>
      <c r="DH17" s="44">
        <v>26</v>
      </c>
      <c r="DI17" s="44">
        <v>408.53553316319409</v>
      </c>
      <c r="DJ17" s="148">
        <f t="shared" si="26"/>
        <v>15.712905121661311</v>
      </c>
    </row>
    <row r="18" spans="1:114" ht="13.95" customHeight="1">
      <c r="A18" s="12">
        <v>12</v>
      </c>
      <c r="B18" s="13">
        <v>99</v>
      </c>
      <c r="C18" s="14">
        <v>4141.0874731964004</v>
      </c>
      <c r="D18" s="15">
        <f t="shared" si="0"/>
        <v>41.829166395923238</v>
      </c>
      <c r="E18" s="16"/>
      <c r="F18" s="320"/>
      <c r="G18" s="320" t="e">
        <f t="shared" si="1"/>
        <v>#DIV/0!</v>
      </c>
      <c r="H18" s="17">
        <v>15</v>
      </c>
      <c r="I18" s="17">
        <v>143.76595234713039</v>
      </c>
      <c r="J18" s="18">
        <f t="shared" si="27"/>
        <v>9.5843968231420256</v>
      </c>
      <c r="K18" s="17">
        <v>3</v>
      </c>
      <c r="L18" s="17">
        <v>52.752631578947373</v>
      </c>
      <c r="M18" s="30">
        <f t="shared" si="28"/>
        <v>17.58421052631579</v>
      </c>
      <c r="N18" s="31">
        <f t="shared" si="2"/>
        <v>196.51858392607778</v>
      </c>
      <c r="O18" s="13">
        <v>3.0000000000000004</v>
      </c>
      <c r="P18" s="14">
        <v>27.84</v>
      </c>
      <c r="Q18" s="31">
        <f t="shared" si="37"/>
        <v>9.2799999999999994</v>
      </c>
      <c r="R18" s="32"/>
      <c r="S18" s="44"/>
      <c r="T18" s="45" t="e">
        <f t="shared" si="4"/>
        <v>#DIV/0!</v>
      </c>
      <c r="V18" s="46">
        <v>231.4</v>
      </c>
      <c r="W18" s="47">
        <v>16824.948883044304</v>
      </c>
      <c r="X18" s="30">
        <f t="shared" si="5"/>
        <v>72.709372874003037</v>
      </c>
      <c r="Y18" s="49"/>
      <c r="Z18" s="50">
        <v>0</v>
      </c>
      <c r="AA18" s="50"/>
      <c r="AB18" s="30" t="e">
        <f t="shared" si="6"/>
        <v>#DIV/0!</v>
      </c>
      <c r="AC18" s="63">
        <v>32</v>
      </c>
      <c r="AD18" s="55">
        <v>205.79999999999995</v>
      </c>
      <c r="AE18" s="30">
        <f t="shared" si="29"/>
        <v>6.4312499999999986</v>
      </c>
      <c r="AF18" s="48">
        <f t="shared" si="7"/>
        <v>17030.748883044304</v>
      </c>
      <c r="AG18" s="62">
        <v>155</v>
      </c>
      <c r="AH18" s="47">
        <v>3295.6738940572704</v>
      </c>
      <c r="AI18" s="30">
        <f t="shared" si="8"/>
        <v>21.262412219724325</v>
      </c>
      <c r="AJ18" s="47"/>
      <c r="AK18" s="48">
        <f t="shared" si="9"/>
        <v>0</v>
      </c>
      <c r="AL18" s="68"/>
      <c r="AM18" s="46">
        <v>45</v>
      </c>
      <c r="AN18" s="71">
        <v>2311.8281840190307</v>
      </c>
      <c r="AO18" s="48">
        <f t="shared" si="10"/>
        <v>51.373959644867348</v>
      </c>
      <c r="AP18" s="46">
        <v>75</v>
      </c>
      <c r="AQ18" s="47">
        <v>4103.0933171181832</v>
      </c>
      <c r="AR18" s="48">
        <f t="shared" si="11"/>
        <v>54.707910894909112</v>
      </c>
      <c r="AS18" s="46">
        <v>25</v>
      </c>
      <c r="AT18" s="71">
        <v>1367.7642721222498</v>
      </c>
      <c r="AU18" s="48">
        <f t="shared" si="12"/>
        <v>54.710570884889997</v>
      </c>
      <c r="AW18" s="77">
        <v>75</v>
      </c>
      <c r="AX18" s="78">
        <v>4430.32</v>
      </c>
      <c r="AY18" s="83">
        <f t="shared" si="13"/>
        <v>59.070933333333329</v>
      </c>
      <c r="AZ18" s="84"/>
      <c r="BA18" s="85">
        <v>25</v>
      </c>
      <c r="BB18" s="85">
        <v>107.22</v>
      </c>
      <c r="BC18" s="30">
        <f t="shared" si="30"/>
        <v>4.2888000000000002</v>
      </c>
      <c r="BD18" s="86">
        <v>0</v>
      </c>
      <c r="BE18" s="86">
        <v>0</v>
      </c>
      <c r="BF18" s="30" t="e">
        <f t="shared" si="31"/>
        <v>#DIV/0!</v>
      </c>
      <c r="BG18" s="88"/>
      <c r="BH18" s="77">
        <v>7.8000000000000007</v>
      </c>
      <c r="BI18" s="78">
        <v>115.49</v>
      </c>
      <c r="BJ18" s="48">
        <f t="shared" si="14"/>
        <v>14.806410256410254</v>
      </c>
      <c r="BL18" s="93">
        <v>143</v>
      </c>
      <c r="BM18" s="94">
        <v>7492.3472875871794</v>
      </c>
      <c r="BN18" s="83">
        <f t="shared" si="15"/>
        <v>52.394036976134124</v>
      </c>
      <c r="BO18" s="100"/>
      <c r="BP18" s="101">
        <v>0</v>
      </c>
      <c r="BQ18" s="101"/>
      <c r="BR18" s="30" t="e">
        <f t="shared" si="32"/>
        <v>#DIV/0!</v>
      </c>
      <c r="BS18" s="101">
        <v>49</v>
      </c>
      <c r="BT18" s="101">
        <v>186.91555361616167</v>
      </c>
      <c r="BU18" s="30">
        <f t="shared" si="33"/>
        <v>3.8146031350237077</v>
      </c>
      <c r="BV18" s="48">
        <f t="shared" si="16"/>
        <v>186.91555361616167</v>
      </c>
      <c r="BW18" s="93">
        <v>90</v>
      </c>
      <c r="BX18" s="94">
        <v>1445.1800671860424</v>
      </c>
      <c r="BY18" s="108">
        <f t="shared" si="17"/>
        <v>16.057556302067137</v>
      </c>
      <c r="CA18" s="109">
        <v>127.2</v>
      </c>
      <c r="CB18" s="110">
        <v>8275.2199999999993</v>
      </c>
      <c r="CC18" s="83">
        <f t="shared" si="18"/>
        <v>65.056761006289307</v>
      </c>
      <c r="CD18" s="113"/>
      <c r="CE18" s="114">
        <v>60</v>
      </c>
      <c r="CF18" s="114">
        <v>731.77</v>
      </c>
      <c r="CG18" s="30">
        <f t="shared" si="19"/>
        <v>12.196166666666667</v>
      </c>
      <c r="CH18" s="115">
        <v>0</v>
      </c>
      <c r="CI18" s="114">
        <v>0</v>
      </c>
      <c r="CJ18" s="30" t="e">
        <f t="shared" si="34"/>
        <v>#DIV/0!</v>
      </c>
      <c r="CK18" s="48">
        <f t="shared" si="20"/>
        <v>731.77</v>
      </c>
      <c r="CL18" s="119"/>
      <c r="CM18" s="124">
        <v>40.400000000000006</v>
      </c>
      <c r="CN18" s="125">
        <v>2439.1028755540569</v>
      </c>
      <c r="CO18" s="15">
        <f t="shared" si="21"/>
        <v>60.373833553318235</v>
      </c>
      <c r="CP18" s="126"/>
      <c r="CQ18" s="127">
        <v>45</v>
      </c>
      <c r="CR18" s="127">
        <v>542.5</v>
      </c>
      <c r="CS18" s="127">
        <f t="shared" si="35"/>
        <v>12.055555555555555</v>
      </c>
      <c r="CT18" s="127">
        <v>20</v>
      </c>
      <c r="CU18" s="127">
        <v>241.64575323660142</v>
      </c>
      <c r="CV18" s="127">
        <f t="shared" si="36"/>
        <v>12.082287661830071</v>
      </c>
      <c r="CW18" s="133">
        <f t="shared" si="22"/>
        <v>784.14575323660142</v>
      </c>
      <c r="CX18" s="124">
        <v>3.4000000000000004</v>
      </c>
      <c r="CY18" s="125">
        <v>27.984875444839858</v>
      </c>
      <c r="CZ18" s="31">
        <f t="shared" si="23"/>
        <v>8.2308457190705457</v>
      </c>
      <c r="DA18" s="119"/>
      <c r="DB18" s="44">
        <v>18</v>
      </c>
      <c r="DC18" s="44">
        <v>356.79933135972453</v>
      </c>
      <c r="DD18" s="141">
        <f t="shared" si="24"/>
        <v>19.822185075540251</v>
      </c>
      <c r="DE18" s="44">
        <v>23</v>
      </c>
      <c r="DF18" s="44">
        <v>397.3438472468693</v>
      </c>
      <c r="DG18" s="141">
        <f t="shared" si="25"/>
        <v>17.275819445516056</v>
      </c>
      <c r="DH18" s="44">
        <v>26</v>
      </c>
      <c r="DI18" s="44">
        <v>397.1766267615435</v>
      </c>
      <c r="DJ18" s="148">
        <f t="shared" si="26"/>
        <v>15.276024106213212</v>
      </c>
    </row>
    <row r="19" spans="1:114" ht="13.95" customHeight="1">
      <c r="A19" s="12">
        <v>13</v>
      </c>
      <c r="B19" s="13">
        <v>121.6</v>
      </c>
      <c r="C19" s="14">
        <v>6401.9891649654201</v>
      </c>
      <c r="D19" s="15">
        <f t="shared" si="0"/>
        <v>52.647937211886678</v>
      </c>
      <c r="E19" s="16"/>
      <c r="F19" s="320"/>
      <c r="G19" s="320" t="e">
        <f t="shared" si="1"/>
        <v>#DIV/0!</v>
      </c>
      <c r="H19" s="17">
        <v>15</v>
      </c>
      <c r="I19" s="17">
        <v>140.86542851345524</v>
      </c>
      <c r="J19" s="18">
        <f t="shared" si="27"/>
        <v>9.3910285675636835</v>
      </c>
      <c r="K19" s="17">
        <v>6</v>
      </c>
      <c r="L19" s="17">
        <v>52.752631578947373</v>
      </c>
      <c r="M19" s="30">
        <f t="shared" si="28"/>
        <v>8.7921052631578949</v>
      </c>
      <c r="N19" s="31">
        <f t="shared" si="2"/>
        <v>193.61806009240263</v>
      </c>
      <c r="O19" s="13">
        <v>12.000000000000002</v>
      </c>
      <c r="P19" s="14">
        <v>125.98705337484382</v>
      </c>
      <c r="Q19" s="31">
        <f t="shared" si="37"/>
        <v>10.498921114570317</v>
      </c>
      <c r="R19" s="32"/>
      <c r="S19" s="44"/>
      <c r="T19" s="45" t="e">
        <f t="shared" si="4"/>
        <v>#DIV/0!</v>
      </c>
      <c r="V19" s="46">
        <v>354</v>
      </c>
      <c r="W19" s="47">
        <v>29169.291669017606</v>
      </c>
      <c r="X19" s="30">
        <f t="shared" si="5"/>
        <v>82.399129008524312</v>
      </c>
      <c r="Y19" s="49"/>
      <c r="Z19" s="50">
        <v>149</v>
      </c>
      <c r="AA19" s="50">
        <v>1994.8761169976665</v>
      </c>
      <c r="AB19" s="30">
        <f t="shared" si="6"/>
        <v>13.38843031542058</v>
      </c>
      <c r="AC19" s="55">
        <v>184</v>
      </c>
      <c r="AD19" s="55">
        <v>1107.760354385965</v>
      </c>
      <c r="AE19" s="30">
        <f t="shared" si="29"/>
        <v>6.0204367086193749</v>
      </c>
      <c r="AF19" s="48">
        <f t="shared" si="7"/>
        <v>32271.928140401236</v>
      </c>
      <c r="AG19" s="62">
        <v>155</v>
      </c>
      <c r="AH19" s="47">
        <v>3521.8277800214519</v>
      </c>
      <c r="AI19" s="30">
        <f t="shared" si="8"/>
        <v>22.721469548525494</v>
      </c>
      <c r="AJ19" s="47"/>
      <c r="AK19" s="48">
        <f t="shared" si="9"/>
        <v>0</v>
      </c>
      <c r="AL19" s="68"/>
      <c r="AM19" s="46">
        <v>50</v>
      </c>
      <c r="AN19" s="71">
        <v>2558.9067440451654</v>
      </c>
      <c r="AO19" s="48">
        <f t="shared" si="10"/>
        <v>51.178134880903308</v>
      </c>
      <c r="AP19" s="46">
        <v>75</v>
      </c>
      <c r="AQ19" s="47">
        <v>4700.6092465897154</v>
      </c>
      <c r="AR19" s="48">
        <f t="shared" si="11"/>
        <v>62.674789954529537</v>
      </c>
      <c r="AS19" s="46">
        <v>25</v>
      </c>
      <c r="AT19" s="71">
        <v>1457.5091045051977</v>
      </c>
      <c r="AU19" s="48">
        <f t="shared" si="12"/>
        <v>58.300364180207907</v>
      </c>
      <c r="AW19" s="77">
        <v>90.2</v>
      </c>
      <c r="AX19" s="78">
        <v>6480.69</v>
      </c>
      <c r="AY19" s="83">
        <f t="shared" si="13"/>
        <v>71.848004434589797</v>
      </c>
      <c r="AZ19" s="84"/>
      <c r="BA19" s="85">
        <v>25</v>
      </c>
      <c r="BB19" s="85">
        <v>104.05</v>
      </c>
      <c r="BC19" s="30">
        <f t="shared" si="30"/>
        <v>4.1619999999999999</v>
      </c>
      <c r="BD19" s="86">
        <v>0</v>
      </c>
      <c r="BE19" s="86">
        <v>0</v>
      </c>
      <c r="BF19" s="30" t="e">
        <f t="shared" si="31"/>
        <v>#DIV/0!</v>
      </c>
      <c r="BG19" s="88"/>
      <c r="BH19" s="77">
        <v>9.8000000000000007</v>
      </c>
      <c r="BI19" s="78">
        <v>146.16</v>
      </c>
      <c r="BJ19" s="48">
        <f t="shared" si="14"/>
        <v>14.914285714285713</v>
      </c>
      <c r="BL19" s="93">
        <v>201.60000000000002</v>
      </c>
      <c r="BM19" s="94">
        <v>12726.233794307329</v>
      </c>
      <c r="BN19" s="83">
        <f t="shared" si="15"/>
        <v>63.126159693984761</v>
      </c>
      <c r="BO19" s="100"/>
      <c r="BP19" s="101">
        <v>15</v>
      </c>
      <c r="BQ19" s="101">
        <v>217.38904354289801</v>
      </c>
      <c r="BR19" s="30">
        <f t="shared" si="32"/>
        <v>14.492602902859867</v>
      </c>
      <c r="BS19" s="101">
        <v>55</v>
      </c>
      <c r="BT19" s="101">
        <v>264.96191824279731</v>
      </c>
      <c r="BU19" s="30">
        <f t="shared" si="33"/>
        <v>4.8174894225963145</v>
      </c>
      <c r="BV19" s="48">
        <f t="shared" si="16"/>
        <v>482.35096178569529</v>
      </c>
      <c r="BW19" s="93">
        <v>90.4</v>
      </c>
      <c r="BX19" s="94">
        <v>1397.2937074396334</v>
      </c>
      <c r="BY19" s="108">
        <f t="shared" si="17"/>
        <v>15.456788799110988</v>
      </c>
      <c r="CA19" s="109">
        <v>172.8</v>
      </c>
      <c r="CB19" s="110">
        <v>10883.08</v>
      </c>
      <c r="CC19" s="83">
        <f t="shared" si="18"/>
        <v>62.980787037037032</v>
      </c>
      <c r="CD19" s="113"/>
      <c r="CE19" s="114">
        <v>38</v>
      </c>
      <c r="CF19" s="114">
        <v>457.07</v>
      </c>
      <c r="CG19" s="30">
        <f t="shared" si="19"/>
        <v>12.028157894736841</v>
      </c>
      <c r="CH19" s="115">
        <v>0</v>
      </c>
      <c r="CI19" s="114">
        <v>0</v>
      </c>
      <c r="CJ19" s="30" t="e">
        <f t="shared" si="34"/>
        <v>#DIV/0!</v>
      </c>
      <c r="CK19" s="48">
        <f t="shared" si="20"/>
        <v>457.07</v>
      </c>
      <c r="CL19" s="119"/>
      <c r="CM19" s="124">
        <v>40.6</v>
      </c>
      <c r="CN19" s="125">
        <v>2453.4206221441123</v>
      </c>
      <c r="CO19" s="15">
        <f t="shared" si="21"/>
        <v>60.429079363155473</v>
      </c>
      <c r="CP19" s="126"/>
      <c r="CQ19" s="127">
        <v>61</v>
      </c>
      <c r="CR19" s="127">
        <v>735</v>
      </c>
      <c r="CS19" s="127">
        <f t="shared" si="35"/>
        <v>12.049180327868852</v>
      </c>
      <c r="CT19" s="127">
        <v>20</v>
      </c>
      <c r="CU19" s="127">
        <v>237.08379964823237</v>
      </c>
      <c r="CV19" s="127">
        <f t="shared" si="36"/>
        <v>11.854189982411619</v>
      </c>
      <c r="CW19" s="133">
        <f t="shared" si="22"/>
        <v>972.08379964823234</v>
      </c>
      <c r="CX19" s="124">
        <v>3.4000000000000004</v>
      </c>
      <c r="CY19" s="125">
        <v>31.48487588288009</v>
      </c>
      <c r="CZ19" s="31">
        <f t="shared" si="23"/>
        <v>9.2602576126117899</v>
      </c>
      <c r="DA19" s="119"/>
      <c r="DB19" s="144">
        <v>18</v>
      </c>
      <c r="DC19" s="44">
        <v>364.14810835474054</v>
      </c>
      <c r="DD19" s="141">
        <f t="shared" si="24"/>
        <v>20.230450464152252</v>
      </c>
      <c r="DE19" s="44">
        <v>22</v>
      </c>
      <c r="DF19" s="44">
        <v>386.71022086199935</v>
      </c>
      <c r="DG19" s="141">
        <f t="shared" si="25"/>
        <v>17.577737311909061</v>
      </c>
      <c r="DH19" s="44">
        <v>22</v>
      </c>
      <c r="DI19" s="44">
        <v>338.77242489710926</v>
      </c>
      <c r="DJ19" s="148">
        <f t="shared" si="26"/>
        <v>15.398746586232239</v>
      </c>
    </row>
    <row r="20" spans="1:114" ht="13.95" customHeight="1">
      <c r="A20" s="12">
        <v>14</v>
      </c>
      <c r="B20" s="13">
        <v>122.4</v>
      </c>
      <c r="C20" s="14">
        <v>8456.2464287047496</v>
      </c>
      <c r="D20" s="15">
        <f t="shared" si="0"/>
        <v>69.086980626672784</v>
      </c>
      <c r="E20" s="16"/>
      <c r="F20" s="320"/>
      <c r="G20" s="320" t="e">
        <f t="shared" si="1"/>
        <v>#DIV/0!</v>
      </c>
      <c r="H20" s="17">
        <v>15</v>
      </c>
      <c r="I20" s="17">
        <v>92.614177197954035</v>
      </c>
      <c r="J20" s="18">
        <f t="shared" si="27"/>
        <v>6.1742784798636023</v>
      </c>
      <c r="K20" s="17">
        <v>6</v>
      </c>
      <c r="L20" s="17">
        <v>47.726215608268888</v>
      </c>
      <c r="M20" s="30">
        <f t="shared" si="28"/>
        <v>7.9543692680448146</v>
      </c>
      <c r="N20" s="31">
        <f t="shared" si="2"/>
        <v>140.34039280622292</v>
      </c>
      <c r="O20" s="13">
        <v>12.000000000000002</v>
      </c>
      <c r="P20" s="14">
        <v>100.64074457811982</v>
      </c>
      <c r="Q20" s="31">
        <f t="shared" si="37"/>
        <v>8.3867287148433167</v>
      </c>
      <c r="R20" s="32"/>
      <c r="S20" s="44"/>
      <c r="T20" s="45" t="e">
        <f t="shared" si="4"/>
        <v>#DIV/0!</v>
      </c>
      <c r="V20" s="46">
        <v>350</v>
      </c>
      <c r="W20" s="47">
        <v>19388.314806065398</v>
      </c>
      <c r="X20" s="30">
        <f t="shared" si="5"/>
        <v>55.395185160186855</v>
      </c>
      <c r="Y20" s="49"/>
      <c r="Z20" s="50">
        <v>45</v>
      </c>
      <c r="AA20" s="50">
        <v>570.94058023178127</v>
      </c>
      <c r="AB20" s="30">
        <f t="shared" si="6"/>
        <v>12.687568449595139</v>
      </c>
      <c r="AC20" s="55">
        <v>175</v>
      </c>
      <c r="AD20" s="55">
        <v>1220.9999999999998</v>
      </c>
      <c r="AE20" s="30">
        <f t="shared" si="29"/>
        <v>6.977142857142856</v>
      </c>
      <c r="AF20" s="48">
        <f t="shared" si="7"/>
        <v>21180.25538629718</v>
      </c>
      <c r="AG20" s="62">
        <v>155</v>
      </c>
      <c r="AH20" s="47">
        <v>3430.4577780770969</v>
      </c>
      <c r="AI20" s="30">
        <f t="shared" si="8"/>
        <v>22.131985665013527</v>
      </c>
      <c r="AJ20" s="47"/>
      <c r="AK20" s="48">
        <f t="shared" si="9"/>
        <v>0</v>
      </c>
      <c r="AL20" s="68"/>
      <c r="AM20" s="46">
        <v>47</v>
      </c>
      <c r="AN20" s="71">
        <v>2835.1218821361476</v>
      </c>
      <c r="AO20" s="48">
        <f t="shared" si="10"/>
        <v>60.321742173109527</v>
      </c>
      <c r="AP20" s="46">
        <v>75</v>
      </c>
      <c r="AQ20" s="47">
        <v>4251.0563945894173</v>
      </c>
      <c r="AR20" s="48">
        <f t="shared" si="11"/>
        <v>56.6807519278589</v>
      </c>
      <c r="AS20" s="46">
        <v>25</v>
      </c>
      <c r="AT20" s="71">
        <v>1261.9859312778431</v>
      </c>
      <c r="AU20" s="48">
        <f t="shared" si="12"/>
        <v>50.479437251113723</v>
      </c>
      <c r="AW20" s="77">
        <v>89.800000000000011</v>
      </c>
      <c r="AX20" s="78">
        <v>6178.49</v>
      </c>
      <c r="AY20" s="83">
        <f t="shared" si="13"/>
        <v>68.802783964365247</v>
      </c>
      <c r="AZ20" s="84"/>
      <c r="BA20" s="85">
        <v>25</v>
      </c>
      <c r="BB20" s="85">
        <v>105.15</v>
      </c>
      <c r="BC20" s="30">
        <f t="shared" si="30"/>
        <v>4.2060000000000004</v>
      </c>
      <c r="BD20" s="86">
        <v>0</v>
      </c>
      <c r="BE20" s="86">
        <v>0</v>
      </c>
      <c r="BF20" s="30" t="e">
        <f t="shared" si="31"/>
        <v>#DIV/0!</v>
      </c>
      <c r="BG20" s="88"/>
      <c r="BH20" s="77">
        <v>10.8</v>
      </c>
      <c r="BI20" s="78">
        <v>161.33000000000001</v>
      </c>
      <c r="BJ20" s="48">
        <f t="shared" si="14"/>
        <v>14.937962962962963</v>
      </c>
      <c r="BL20" s="93">
        <v>199.60000000000002</v>
      </c>
      <c r="BM20" s="94">
        <v>11769.022160262628</v>
      </c>
      <c r="BN20" s="83">
        <f t="shared" si="15"/>
        <v>58.96303687506326</v>
      </c>
      <c r="BO20" s="102"/>
      <c r="BP20" s="101">
        <v>18</v>
      </c>
      <c r="BQ20" s="101">
        <v>199.48522669718892</v>
      </c>
      <c r="BR20" s="30">
        <f t="shared" si="32"/>
        <v>11.082512594288273</v>
      </c>
      <c r="BS20" s="101">
        <v>56</v>
      </c>
      <c r="BT20" s="101">
        <v>215.35924914872999</v>
      </c>
      <c r="BU20" s="30">
        <f t="shared" si="33"/>
        <v>3.8457008776558927</v>
      </c>
      <c r="BV20" s="48">
        <f t="shared" si="16"/>
        <v>414.84447584591891</v>
      </c>
      <c r="BW20" s="93">
        <v>91.200000000000017</v>
      </c>
      <c r="BX20" s="94">
        <v>1471.7127168227414</v>
      </c>
      <c r="BY20" s="108">
        <f t="shared" si="17"/>
        <v>16.137200842354616</v>
      </c>
      <c r="CA20" s="109">
        <v>154</v>
      </c>
      <c r="CB20" s="110">
        <v>9367.75</v>
      </c>
      <c r="CC20" s="83">
        <f t="shared" si="18"/>
        <v>60.829545454545453</v>
      </c>
      <c r="CD20" s="113"/>
      <c r="CE20" s="114">
        <v>0</v>
      </c>
      <c r="CF20" s="114">
        <v>0</v>
      </c>
      <c r="CG20" s="30" t="e">
        <f t="shared" si="19"/>
        <v>#DIV/0!</v>
      </c>
      <c r="CH20" s="115">
        <v>0</v>
      </c>
      <c r="CI20" s="114">
        <v>0</v>
      </c>
      <c r="CJ20" s="30" t="e">
        <f t="shared" si="34"/>
        <v>#DIV/0!</v>
      </c>
      <c r="CK20" s="48">
        <f t="shared" si="20"/>
        <v>0</v>
      </c>
      <c r="CL20" s="119"/>
      <c r="CM20" s="124">
        <v>42.000000000000007</v>
      </c>
      <c r="CN20" s="125">
        <v>2555.9342450824588</v>
      </c>
      <c r="CO20" s="15">
        <f t="shared" si="21"/>
        <v>60.855577263868057</v>
      </c>
      <c r="CP20" s="126"/>
      <c r="CQ20" s="127">
        <v>62</v>
      </c>
      <c r="CR20" s="127">
        <v>752.5</v>
      </c>
      <c r="CS20" s="127">
        <f t="shared" si="35"/>
        <v>12.137096774193548</v>
      </c>
      <c r="CT20" s="127">
        <v>20</v>
      </c>
      <c r="CU20" s="127">
        <v>236.68319615534506</v>
      </c>
      <c r="CV20" s="127">
        <f t="shared" si="36"/>
        <v>11.834159807767254</v>
      </c>
      <c r="CW20" s="133">
        <f t="shared" si="22"/>
        <v>989.18319615534506</v>
      </c>
      <c r="CX20" s="124">
        <v>3.4000000000000004</v>
      </c>
      <c r="CY20" s="125">
        <v>31.48487588288009</v>
      </c>
      <c r="CZ20" s="31">
        <f t="shared" si="23"/>
        <v>9.2602576126117899</v>
      </c>
      <c r="DA20" s="119"/>
      <c r="DB20" s="144">
        <v>18</v>
      </c>
      <c r="DC20" s="44">
        <v>377.9809336437217</v>
      </c>
      <c r="DD20" s="141">
        <f t="shared" si="24"/>
        <v>20.998940757984538</v>
      </c>
      <c r="DE20" s="44">
        <v>22</v>
      </c>
      <c r="DF20" s="44">
        <v>390.64588630948151</v>
      </c>
      <c r="DG20" s="141">
        <f t="shared" si="25"/>
        <v>17.756631195885522</v>
      </c>
      <c r="DH20" s="44">
        <v>28</v>
      </c>
      <c r="DI20" s="44">
        <v>436.24364555254141</v>
      </c>
      <c r="DJ20" s="148">
        <f t="shared" si="26"/>
        <v>15.580130198305051</v>
      </c>
    </row>
    <row r="21" spans="1:114" ht="13.95" customHeight="1">
      <c r="A21" s="12">
        <v>15</v>
      </c>
      <c r="B21" s="13">
        <v>125.20000000000002</v>
      </c>
      <c r="C21" s="14">
        <v>5935.7310789219136</v>
      </c>
      <c r="D21" s="15">
        <f t="shared" si="0"/>
        <v>47.409992643146268</v>
      </c>
      <c r="E21" s="16"/>
      <c r="F21" s="320"/>
      <c r="G21" s="320" t="e">
        <f t="shared" si="1"/>
        <v>#DIV/0!</v>
      </c>
      <c r="H21" s="17">
        <v>15</v>
      </c>
      <c r="I21" s="17">
        <v>112.28706651061366</v>
      </c>
      <c r="J21" s="18">
        <f t="shared" si="27"/>
        <v>7.4858044340409107</v>
      </c>
      <c r="K21" s="17">
        <v>6</v>
      </c>
      <c r="L21" s="17">
        <v>49.741176470588243</v>
      </c>
      <c r="M21" s="30">
        <f t="shared" si="28"/>
        <v>8.2901960784313733</v>
      </c>
      <c r="N21" s="31">
        <f t="shared" si="2"/>
        <v>162.02824298120191</v>
      </c>
      <c r="O21" s="13">
        <v>12.000000000000002</v>
      </c>
      <c r="P21" s="14">
        <v>121.97870326402366</v>
      </c>
      <c r="Q21" s="31">
        <f t="shared" si="37"/>
        <v>10.164891938668637</v>
      </c>
      <c r="R21" s="32"/>
      <c r="S21" s="44"/>
      <c r="T21" s="45" t="e">
        <f t="shared" si="4"/>
        <v>#DIV/0!</v>
      </c>
      <c r="V21" s="46">
        <v>350</v>
      </c>
      <c r="W21" s="47">
        <v>29861.958109872474</v>
      </c>
      <c r="X21" s="30">
        <f t="shared" si="5"/>
        <v>85.31988031392136</v>
      </c>
      <c r="Y21" s="49"/>
      <c r="Z21" s="50">
        <v>25</v>
      </c>
      <c r="AA21" s="50">
        <v>332.5</v>
      </c>
      <c r="AB21" s="30">
        <f t="shared" si="6"/>
        <v>13.3</v>
      </c>
      <c r="AC21" s="55">
        <v>190</v>
      </c>
      <c r="AD21" s="55">
        <v>1391.1</v>
      </c>
      <c r="AE21" s="30">
        <f t="shared" si="29"/>
        <v>7.3215789473684207</v>
      </c>
      <c r="AF21" s="48">
        <f t="shared" si="7"/>
        <v>31585.558109872472</v>
      </c>
      <c r="AG21" s="62">
        <v>154</v>
      </c>
      <c r="AH21" s="47">
        <v>3387.6168107039252</v>
      </c>
      <c r="AI21" s="30">
        <f t="shared" si="8"/>
        <v>21.997511757817698</v>
      </c>
      <c r="AJ21" s="47"/>
      <c r="AK21" s="48">
        <f t="shared" si="9"/>
        <v>0</v>
      </c>
      <c r="AL21" s="68"/>
      <c r="AM21" s="46">
        <v>47</v>
      </c>
      <c r="AN21" s="71">
        <v>3153.8518016746966</v>
      </c>
      <c r="AO21" s="48">
        <f t="shared" si="10"/>
        <v>67.103229822865885</v>
      </c>
      <c r="AP21" s="46">
        <v>75</v>
      </c>
      <c r="AQ21" s="47">
        <v>5140.1599884355728</v>
      </c>
      <c r="AR21" s="48">
        <f t="shared" si="11"/>
        <v>68.535466512474301</v>
      </c>
      <c r="AS21" s="46">
        <v>25</v>
      </c>
      <c r="AT21" s="71">
        <v>1329.683803157584</v>
      </c>
      <c r="AU21" s="48">
        <f t="shared" si="12"/>
        <v>53.18735212630336</v>
      </c>
      <c r="AW21" s="77">
        <v>87.600000000000009</v>
      </c>
      <c r="AX21" s="78">
        <v>6582.41</v>
      </c>
      <c r="AY21" s="83">
        <f t="shared" si="13"/>
        <v>75.141666666666652</v>
      </c>
      <c r="AZ21" s="84"/>
      <c r="BA21" s="85">
        <v>25</v>
      </c>
      <c r="BB21" s="85">
        <v>108.56</v>
      </c>
      <c r="BC21" s="30">
        <f t="shared" si="30"/>
        <v>4.3424000000000005</v>
      </c>
      <c r="BD21" s="86">
        <v>0</v>
      </c>
      <c r="BE21" s="86">
        <v>0</v>
      </c>
      <c r="BF21" s="30" t="e">
        <f t="shared" si="31"/>
        <v>#DIV/0!</v>
      </c>
      <c r="BG21" s="88"/>
      <c r="BH21" s="77">
        <v>11</v>
      </c>
      <c r="BI21" s="78">
        <v>165.05</v>
      </c>
      <c r="BJ21" s="48">
        <f t="shared" si="14"/>
        <v>15.004545454545456</v>
      </c>
      <c r="BL21" s="93">
        <v>200.4</v>
      </c>
      <c r="BM21" s="94">
        <v>11936.991770867087</v>
      </c>
      <c r="BN21" s="83">
        <f t="shared" si="15"/>
        <v>59.565827199935562</v>
      </c>
      <c r="BO21" s="102"/>
      <c r="BP21" s="101">
        <v>3</v>
      </c>
      <c r="BQ21" s="101">
        <v>30.747187327506165</v>
      </c>
      <c r="BR21" s="30">
        <f t="shared" si="32"/>
        <v>10.249062442502055</v>
      </c>
      <c r="BS21" s="101">
        <v>56</v>
      </c>
      <c r="BT21" s="101">
        <v>221.83641937998297</v>
      </c>
      <c r="BU21" s="30">
        <f t="shared" si="33"/>
        <v>3.9613646317854103</v>
      </c>
      <c r="BV21" s="48">
        <f t="shared" si="16"/>
        <v>252.58360670748914</v>
      </c>
      <c r="BW21" s="93">
        <v>90.800000000000011</v>
      </c>
      <c r="BX21" s="94">
        <v>1528.6259264883938</v>
      </c>
      <c r="BY21" s="108">
        <f t="shared" si="17"/>
        <v>16.835087296127682</v>
      </c>
      <c r="CA21" s="109">
        <v>176.4</v>
      </c>
      <c r="CB21" s="110">
        <v>10584.54</v>
      </c>
      <c r="CC21" s="83">
        <f t="shared" si="18"/>
        <v>60.003061224489798</v>
      </c>
      <c r="CD21" s="113"/>
      <c r="CE21" s="114">
        <v>60</v>
      </c>
      <c r="CF21" s="114">
        <v>709.68</v>
      </c>
      <c r="CG21" s="30">
        <f t="shared" si="19"/>
        <v>11.827999999999999</v>
      </c>
      <c r="CH21" s="115">
        <v>0</v>
      </c>
      <c r="CI21" s="114">
        <v>0</v>
      </c>
      <c r="CJ21" s="30" t="e">
        <f t="shared" si="34"/>
        <v>#DIV/0!</v>
      </c>
      <c r="CK21" s="48">
        <f t="shared" si="20"/>
        <v>709.68</v>
      </c>
      <c r="CL21" s="119"/>
      <c r="CM21" s="124">
        <v>43.6</v>
      </c>
      <c r="CN21" s="125">
        <v>2642.8250444417481</v>
      </c>
      <c r="CO21" s="15">
        <f t="shared" si="21"/>
        <v>60.615253312884128</v>
      </c>
      <c r="CP21" s="126"/>
      <c r="CQ21" s="127">
        <v>63</v>
      </c>
      <c r="CR21" s="127">
        <v>758.45251023145897</v>
      </c>
      <c r="CS21" s="127">
        <f t="shared" si="35"/>
        <v>12.038928733832682</v>
      </c>
      <c r="CT21" s="127">
        <v>20</v>
      </c>
      <c r="CU21" s="127">
        <v>239.90526478862026</v>
      </c>
      <c r="CV21" s="127">
        <f t="shared" si="36"/>
        <v>11.995263239431013</v>
      </c>
      <c r="CW21" s="133">
        <f t="shared" si="22"/>
        <v>998.3577750200792</v>
      </c>
      <c r="CX21" s="124">
        <v>3.4000000000000004</v>
      </c>
      <c r="CY21" s="125">
        <v>33.747631050521399</v>
      </c>
      <c r="CZ21" s="31">
        <f t="shared" si="23"/>
        <v>9.9257738383886451</v>
      </c>
      <c r="DA21" s="119"/>
      <c r="DB21" s="144">
        <v>16</v>
      </c>
      <c r="DC21" s="44">
        <v>340.13580187865597</v>
      </c>
      <c r="DD21" s="141">
        <f t="shared" si="24"/>
        <v>21.258487617415998</v>
      </c>
      <c r="DE21" s="44">
        <v>20</v>
      </c>
      <c r="DF21" s="44">
        <v>342.00922361578267</v>
      </c>
      <c r="DG21" s="141">
        <f t="shared" si="25"/>
        <v>17.100461180789132</v>
      </c>
      <c r="DH21" s="44">
        <v>23</v>
      </c>
      <c r="DI21" s="44">
        <v>361.02267634704975</v>
      </c>
      <c r="DJ21" s="148">
        <f t="shared" si="26"/>
        <v>15.696638102045641</v>
      </c>
    </row>
    <row r="22" spans="1:114" ht="13.95" customHeight="1">
      <c r="A22" s="12">
        <v>16</v>
      </c>
      <c r="B22" s="13">
        <v>126.4</v>
      </c>
      <c r="C22" s="14">
        <v>5695.6788292417277</v>
      </c>
      <c r="D22" s="15">
        <f t="shared" si="0"/>
        <v>45.06075023134278</v>
      </c>
      <c r="E22" s="16"/>
      <c r="F22" s="320"/>
      <c r="G22" s="320" t="e">
        <f t="shared" si="1"/>
        <v>#DIV/0!</v>
      </c>
      <c r="H22" s="17">
        <v>15</v>
      </c>
      <c r="I22" s="17">
        <v>150.59904323376188</v>
      </c>
      <c r="J22" s="18">
        <f t="shared" si="27"/>
        <v>10.039936215584126</v>
      </c>
      <c r="K22" s="17">
        <v>6</v>
      </c>
      <c r="L22" s="17">
        <v>55.68</v>
      </c>
      <c r="M22" s="30">
        <f t="shared" si="28"/>
        <v>9.2799999999999994</v>
      </c>
      <c r="N22" s="31">
        <f t="shared" si="2"/>
        <v>206.27904323376188</v>
      </c>
      <c r="O22" s="13">
        <v>12.000000000000002</v>
      </c>
      <c r="P22" s="14">
        <v>117.17692307692309</v>
      </c>
      <c r="Q22" s="31">
        <f t="shared" si="37"/>
        <v>9.7647435897435901</v>
      </c>
      <c r="R22" s="32"/>
      <c r="S22" s="44"/>
      <c r="T22" s="45" t="e">
        <f t="shared" si="4"/>
        <v>#DIV/0!</v>
      </c>
      <c r="V22" s="46">
        <v>353.20000000000005</v>
      </c>
      <c r="W22" s="47">
        <v>18169.889563312809</v>
      </c>
      <c r="X22" s="30">
        <f t="shared" si="5"/>
        <v>51.443628435200473</v>
      </c>
      <c r="Y22" s="49"/>
      <c r="Z22" s="50">
        <v>35</v>
      </c>
      <c r="AA22" s="50">
        <v>441.85258689283035</v>
      </c>
      <c r="AB22" s="30">
        <f t="shared" si="6"/>
        <v>12.624359625509438</v>
      </c>
      <c r="AC22" s="55">
        <v>183</v>
      </c>
      <c r="AD22" s="55">
        <v>909.49999999999977</v>
      </c>
      <c r="AE22" s="30">
        <f t="shared" si="29"/>
        <v>4.969945355191256</v>
      </c>
      <c r="AF22" s="48">
        <f t="shared" si="7"/>
        <v>19521.242150205639</v>
      </c>
      <c r="AG22" s="62">
        <v>155</v>
      </c>
      <c r="AH22" s="47">
        <v>3376.9870803035692</v>
      </c>
      <c r="AI22" s="30">
        <f t="shared" si="8"/>
        <v>21.78701342131335</v>
      </c>
      <c r="AJ22" s="47"/>
      <c r="AK22" s="48">
        <f t="shared" si="9"/>
        <v>0</v>
      </c>
      <c r="AL22" s="68"/>
      <c r="AM22" s="46">
        <v>49</v>
      </c>
      <c r="AN22" s="71">
        <v>3220.6724191099674</v>
      </c>
      <c r="AO22" s="48">
        <f t="shared" si="10"/>
        <v>65.728008553264644</v>
      </c>
      <c r="AP22" s="46">
        <v>75</v>
      </c>
      <c r="AQ22" s="47">
        <v>4251.0563945894173</v>
      </c>
      <c r="AR22" s="48">
        <f t="shared" si="11"/>
        <v>56.6807519278589</v>
      </c>
      <c r="AS22" s="46">
        <v>25</v>
      </c>
      <c r="AT22" s="71">
        <v>1302.9699027008396</v>
      </c>
      <c r="AU22" s="48">
        <f t="shared" si="12"/>
        <v>52.118796108033585</v>
      </c>
      <c r="AW22" s="77">
        <v>93.600000000000009</v>
      </c>
      <c r="AX22" s="78">
        <v>6313.49</v>
      </c>
      <c r="AY22" s="83">
        <f t="shared" si="13"/>
        <v>67.45181623931623</v>
      </c>
      <c r="AZ22" s="84"/>
      <c r="BA22" s="85">
        <v>25</v>
      </c>
      <c r="BB22" s="85">
        <v>103.9</v>
      </c>
      <c r="BC22" s="30">
        <f t="shared" si="30"/>
        <v>4.1560000000000006</v>
      </c>
      <c r="BD22" s="86"/>
      <c r="BE22" s="86"/>
      <c r="BF22" s="30" t="e">
        <f t="shared" si="31"/>
        <v>#DIV/0!</v>
      </c>
      <c r="BG22" s="88"/>
      <c r="BH22" s="77">
        <v>12.8</v>
      </c>
      <c r="BI22" s="78">
        <v>193.21</v>
      </c>
      <c r="BJ22" s="48">
        <f t="shared" si="14"/>
        <v>15.094531249999999</v>
      </c>
      <c r="BL22" s="93">
        <v>199.60000000000002</v>
      </c>
      <c r="BM22" s="94">
        <v>11040.012231372008</v>
      </c>
      <c r="BN22" s="83">
        <f t="shared" si="15"/>
        <v>55.310682521903843</v>
      </c>
      <c r="BO22" s="102"/>
      <c r="BP22" s="101">
        <v>18</v>
      </c>
      <c r="BQ22" s="101">
        <v>201.0248351472722</v>
      </c>
      <c r="BR22" s="30">
        <f t="shared" si="32"/>
        <v>11.168046397070677</v>
      </c>
      <c r="BS22" s="101">
        <v>48</v>
      </c>
      <c r="BT22" s="101">
        <v>544.21915346648882</v>
      </c>
      <c r="BU22" s="30">
        <f t="shared" si="33"/>
        <v>11.337899030551851</v>
      </c>
      <c r="BV22" s="48">
        <f t="shared" si="16"/>
        <v>745.24398861376108</v>
      </c>
      <c r="BW22" s="93">
        <v>90.800000000000011</v>
      </c>
      <c r="BX22" s="94">
        <v>1345.413108455494</v>
      </c>
      <c r="BY22" s="108">
        <f t="shared" si="17"/>
        <v>14.817324982990021</v>
      </c>
      <c r="CA22" s="109">
        <v>150.80000000000001</v>
      </c>
      <c r="CB22" s="110">
        <v>9529.0300000000007</v>
      </c>
      <c r="CC22" s="83">
        <f t="shared" si="18"/>
        <v>63.189854111405836</v>
      </c>
      <c r="CD22" s="113"/>
      <c r="CE22" s="114">
        <v>60</v>
      </c>
      <c r="CF22" s="114">
        <v>795.67</v>
      </c>
      <c r="CG22" s="30">
        <f t="shared" si="19"/>
        <v>13.261166666666666</v>
      </c>
      <c r="CH22" s="115">
        <v>0</v>
      </c>
      <c r="CI22" s="114">
        <v>0</v>
      </c>
      <c r="CJ22" s="30" t="e">
        <f t="shared" si="34"/>
        <v>#DIV/0!</v>
      </c>
      <c r="CK22" s="48">
        <f t="shared" si="20"/>
        <v>795.67</v>
      </c>
      <c r="CL22" s="119"/>
      <c r="CM22" s="124">
        <v>43.4</v>
      </c>
      <c r="CN22" s="125">
        <v>2653.7008587854443</v>
      </c>
      <c r="CO22" s="15">
        <f t="shared" si="21"/>
        <v>61.145181078005635</v>
      </c>
      <c r="CP22" s="126"/>
      <c r="CQ22" s="127">
        <v>55</v>
      </c>
      <c r="CR22" s="127">
        <v>665</v>
      </c>
      <c r="CS22" s="127">
        <f t="shared" si="35"/>
        <v>12.090909090909092</v>
      </c>
      <c r="CT22" s="127">
        <v>21</v>
      </c>
      <c r="CU22" s="127">
        <v>269.41176470588232</v>
      </c>
      <c r="CV22" s="127">
        <f t="shared" si="36"/>
        <v>12.829131652661063</v>
      </c>
      <c r="CW22" s="133">
        <f t="shared" si="22"/>
        <v>934.41176470588232</v>
      </c>
      <c r="CX22" s="124">
        <v>3.4000000000000004</v>
      </c>
      <c r="CY22" s="125">
        <v>30.12805151175812</v>
      </c>
      <c r="CZ22" s="31">
        <f t="shared" si="23"/>
        <v>8.8611916211053288</v>
      </c>
      <c r="DA22" s="119"/>
      <c r="DB22" s="144">
        <v>16</v>
      </c>
      <c r="DC22" s="44">
        <v>312.19766703494793</v>
      </c>
      <c r="DD22" s="141">
        <f t="shared" si="24"/>
        <v>19.512354189684245</v>
      </c>
      <c r="DE22" s="44">
        <v>22</v>
      </c>
      <c r="DF22" s="44">
        <v>369.37529718819081</v>
      </c>
      <c r="DG22" s="141">
        <f t="shared" si="25"/>
        <v>16.789786235826856</v>
      </c>
      <c r="DH22" s="44">
        <v>24</v>
      </c>
      <c r="DI22" s="44">
        <v>380.24339932939642</v>
      </c>
      <c r="DJ22" s="148">
        <f t="shared" si="26"/>
        <v>15.843474972058184</v>
      </c>
    </row>
    <row r="23" spans="1:114" ht="13.95" customHeight="1">
      <c r="A23" s="12">
        <v>17</v>
      </c>
      <c r="B23" s="13">
        <v>123.20000000000002</v>
      </c>
      <c r="C23" s="14">
        <v>4601.3468544078323</v>
      </c>
      <c r="D23" s="15">
        <f t="shared" si="0"/>
        <v>37.348594597466167</v>
      </c>
      <c r="E23" s="16"/>
      <c r="F23" s="320"/>
      <c r="G23" s="320" t="e">
        <f t="shared" si="1"/>
        <v>#DIV/0!</v>
      </c>
      <c r="H23" s="17">
        <v>15</v>
      </c>
      <c r="I23" s="17">
        <v>162.70633764936622</v>
      </c>
      <c r="J23" s="18">
        <f t="shared" si="27"/>
        <v>10.847089176624415</v>
      </c>
      <c r="K23" s="17">
        <v>6</v>
      </c>
      <c r="L23" s="17">
        <v>36</v>
      </c>
      <c r="M23" s="30">
        <f t="shared" si="28"/>
        <v>6</v>
      </c>
      <c r="N23" s="31">
        <f t="shared" si="2"/>
        <v>198.70633764936622</v>
      </c>
      <c r="O23" s="13">
        <v>11</v>
      </c>
      <c r="P23" s="14">
        <v>115.89641582848049</v>
      </c>
      <c r="Q23" s="31">
        <f t="shared" si="37"/>
        <v>10.536037802589135</v>
      </c>
      <c r="R23" s="32"/>
      <c r="S23" s="44"/>
      <c r="T23" s="45" t="e">
        <f t="shared" si="4"/>
        <v>#DIV/0!</v>
      </c>
      <c r="V23" s="46">
        <v>348</v>
      </c>
      <c r="W23" s="47">
        <v>16724.240720323342</v>
      </c>
      <c r="X23" s="30">
        <f t="shared" si="5"/>
        <v>48.058162989434891</v>
      </c>
      <c r="Y23" s="49"/>
      <c r="Z23" s="50">
        <v>0</v>
      </c>
      <c r="AA23" s="50"/>
      <c r="AB23" s="30" t="e">
        <f t="shared" si="6"/>
        <v>#DIV/0!</v>
      </c>
      <c r="AC23" s="55">
        <v>179</v>
      </c>
      <c r="AD23" s="55">
        <v>1222.921951219512</v>
      </c>
      <c r="AE23" s="30">
        <f t="shared" si="29"/>
        <v>6.8319662079302352</v>
      </c>
      <c r="AF23" s="48">
        <f t="shared" si="7"/>
        <v>17947.162671542854</v>
      </c>
      <c r="AG23" s="62">
        <v>159</v>
      </c>
      <c r="AH23" s="47">
        <v>2550.3838611660713</v>
      </c>
      <c r="AI23" s="30">
        <f t="shared" si="8"/>
        <v>16.040150070226865</v>
      </c>
      <c r="AJ23" s="47"/>
      <c r="AK23" s="48">
        <f t="shared" si="9"/>
        <v>0</v>
      </c>
      <c r="AL23" s="68"/>
      <c r="AM23" s="72">
        <v>48</v>
      </c>
      <c r="AN23" s="73">
        <v>3070.8328369792794</v>
      </c>
      <c r="AO23" s="48">
        <f t="shared" si="10"/>
        <v>63.975684103734984</v>
      </c>
      <c r="AP23" s="46">
        <v>75</v>
      </c>
      <c r="AQ23" s="47">
        <v>4251.0563945894173</v>
      </c>
      <c r="AR23" s="48">
        <f t="shared" si="11"/>
        <v>56.6807519278589</v>
      </c>
      <c r="AS23" s="46">
        <v>25</v>
      </c>
      <c r="AT23" s="71">
        <v>1487.6248269198477</v>
      </c>
      <c r="AU23" s="48">
        <f t="shared" si="12"/>
        <v>59.504993076793909</v>
      </c>
      <c r="AW23" s="77">
        <v>77.399999999999991</v>
      </c>
      <c r="AX23" s="78">
        <v>5781.93</v>
      </c>
      <c r="AY23" s="83">
        <f t="shared" si="13"/>
        <v>74.701937984496141</v>
      </c>
      <c r="AZ23" s="84"/>
      <c r="BA23" s="85">
        <v>25</v>
      </c>
      <c r="BB23" s="85">
        <v>108.32</v>
      </c>
      <c r="BC23" s="30">
        <f t="shared" si="30"/>
        <v>4.3327999999999998</v>
      </c>
      <c r="BD23" s="86"/>
      <c r="BE23" s="86"/>
      <c r="BF23" s="30" t="e">
        <f t="shared" si="31"/>
        <v>#DIV/0!</v>
      </c>
      <c r="BG23" s="88"/>
      <c r="BH23" s="77">
        <v>9</v>
      </c>
      <c r="BI23" s="78">
        <v>138.59</v>
      </c>
      <c r="BJ23" s="48">
        <f t="shared" si="14"/>
        <v>15.398888888888889</v>
      </c>
      <c r="BL23" s="93">
        <v>198.4</v>
      </c>
      <c r="BM23" s="94">
        <v>11041.642139636675</v>
      </c>
      <c r="BN23" s="83">
        <f t="shared" si="15"/>
        <v>55.653438203813884</v>
      </c>
      <c r="BO23" s="102"/>
      <c r="BP23" s="101">
        <v>23</v>
      </c>
      <c r="BQ23" s="101">
        <v>248.79916571258406</v>
      </c>
      <c r="BR23" s="30">
        <f t="shared" si="32"/>
        <v>10.817355030981915</v>
      </c>
      <c r="BS23" s="101">
        <v>45</v>
      </c>
      <c r="BT23" s="101">
        <v>474.78666666666663</v>
      </c>
      <c r="BU23" s="30">
        <f t="shared" si="33"/>
        <v>10.550814814814814</v>
      </c>
      <c r="BV23" s="48">
        <f t="shared" si="16"/>
        <v>723.58583237925063</v>
      </c>
      <c r="BW23" s="93">
        <v>49.2</v>
      </c>
      <c r="BX23" s="94">
        <v>883.78860722239267</v>
      </c>
      <c r="BY23" s="108">
        <f t="shared" si="17"/>
        <v>17.963183073625867</v>
      </c>
      <c r="CA23" s="109">
        <v>142.19999999999999</v>
      </c>
      <c r="CB23" s="110">
        <v>8990.6200000000008</v>
      </c>
      <c r="CC23" s="83">
        <f t="shared" si="18"/>
        <v>63.225175808720124</v>
      </c>
      <c r="CD23" s="113"/>
      <c r="CE23" s="114">
        <v>60</v>
      </c>
      <c r="CF23" s="114">
        <v>736.68</v>
      </c>
      <c r="CG23" s="30">
        <f t="shared" si="19"/>
        <v>12.277999999999999</v>
      </c>
      <c r="CH23" s="115">
        <v>0</v>
      </c>
      <c r="CI23" s="114">
        <v>0</v>
      </c>
      <c r="CJ23" s="30" t="e">
        <f t="shared" si="34"/>
        <v>#DIV/0!</v>
      </c>
      <c r="CK23" s="48">
        <f t="shared" si="20"/>
        <v>736.68</v>
      </c>
      <c r="CL23" s="119"/>
      <c r="CM23" s="124">
        <v>43.6</v>
      </c>
      <c r="CN23" s="125">
        <v>2700.5259353672368</v>
      </c>
      <c r="CO23" s="15">
        <f t="shared" si="21"/>
        <v>61.938668242367811</v>
      </c>
      <c r="CP23" s="126"/>
      <c r="CQ23" s="127">
        <v>58</v>
      </c>
      <c r="CR23" s="127">
        <v>698.9450101562802</v>
      </c>
      <c r="CS23" s="127">
        <f t="shared" si="35"/>
        <v>12.050776037177245</v>
      </c>
      <c r="CT23" s="127">
        <v>21</v>
      </c>
      <c r="CU23" s="127">
        <v>250.62465113300462</v>
      </c>
      <c r="CV23" s="127">
        <f t="shared" si="36"/>
        <v>11.934507196809744</v>
      </c>
      <c r="CW23" s="133">
        <f t="shared" si="22"/>
        <v>949.5696612892848</v>
      </c>
      <c r="CX23" s="124">
        <v>4.4000000000000004</v>
      </c>
      <c r="CY23" s="125">
        <v>42.719750889679716</v>
      </c>
      <c r="CZ23" s="31">
        <f t="shared" si="23"/>
        <v>9.7090342931090259</v>
      </c>
      <c r="DA23" s="119"/>
      <c r="DB23" s="144">
        <v>15</v>
      </c>
      <c r="DC23" s="44">
        <v>301.99090674979936</v>
      </c>
      <c r="DD23" s="141">
        <f t="shared" si="24"/>
        <v>20.132727116653292</v>
      </c>
      <c r="DE23" s="44">
        <v>22</v>
      </c>
      <c r="DF23" s="44">
        <v>377.45155205388545</v>
      </c>
      <c r="DG23" s="141">
        <f t="shared" si="25"/>
        <v>17.156888729722066</v>
      </c>
      <c r="DH23" s="44">
        <v>22</v>
      </c>
      <c r="DI23" s="44">
        <v>345.68435626213193</v>
      </c>
      <c r="DJ23" s="148">
        <f t="shared" si="26"/>
        <v>15.71292528464236</v>
      </c>
    </row>
    <row r="24" spans="1:114" ht="13.95" customHeight="1">
      <c r="A24" s="12">
        <v>18</v>
      </c>
      <c r="B24" s="13">
        <v>97</v>
      </c>
      <c r="C24" s="14">
        <v>4152.7146390387443</v>
      </c>
      <c r="D24" s="15">
        <f t="shared" si="0"/>
        <v>42.811491124110766</v>
      </c>
      <c r="E24" s="16"/>
      <c r="F24" s="320"/>
      <c r="G24" s="320" t="e">
        <f t="shared" si="1"/>
        <v>#DIV/0!</v>
      </c>
      <c r="H24" s="17">
        <v>15</v>
      </c>
      <c r="I24" s="17">
        <v>130.22407388498314</v>
      </c>
      <c r="J24" s="18">
        <f t="shared" si="27"/>
        <v>8.6816049256655425</v>
      </c>
      <c r="K24" s="17">
        <v>3</v>
      </c>
      <c r="L24" s="17">
        <v>42</v>
      </c>
      <c r="M24" s="30">
        <f t="shared" si="28"/>
        <v>14</v>
      </c>
      <c r="N24" s="31">
        <f t="shared" si="2"/>
        <v>172.22407388498314</v>
      </c>
      <c r="O24" s="13">
        <v>2</v>
      </c>
      <c r="P24" s="14">
        <v>30.967600340164779</v>
      </c>
      <c r="Q24" s="31">
        <f t="shared" si="37"/>
        <v>15.48380017008239</v>
      </c>
      <c r="R24" s="32"/>
      <c r="S24" s="44"/>
      <c r="T24" s="45" t="e">
        <f t="shared" si="4"/>
        <v>#DIV/0!</v>
      </c>
      <c r="V24" s="46">
        <v>223.8</v>
      </c>
      <c r="W24" s="47">
        <v>10919.43418676586</v>
      </c>
      <c r="X24" s="30">
        <f t="shared" si="5"/>
        <v>48.791037474378285</v>
      </c>
      <c r="Y24" s="49"/>
      <c r="Z24" s="50">
        <v>0</v>
      </c>
      <c r="AA24" s="50"/>
      <c r="AB24" s="30" t="e">
        <f t="shared" si="6"/>
        <v>#DIV/0!</v>
      </c>
      <c r="AC24" s="55">
        <v>40</v>
      </c>
      <c r="AD24" s="55">
        <v>223.57942075721519</v>
      </c>
      <c r="AE24" s="30">
        <f t="shared" si="29"/>
        <v>5.5894855189303794</v>
      </c>
      <c r="AF24" s="48">
        <f t="shared" si="7"/>
        <v>11143.013607523075</v>
      </c>
      <c r="AG24" s="62">
        <v>159</v>
      </c>
      <c r="AH24" s="47">
        <v>2646.9202360013342</v>
      </c>
      <c r="AI24" s="30">
        <f t="shared" si="8"/>
        <v>16.647297081769398</v>
      </c>
      <c r="AJ24" s="47"/>
      <c r="AK24" s="48">
        <f t="shared" si="9"/>
        <v>0</v>
      </c>
      <c r="AL24" s="68"/>
      <c r="AM24" s="72">
        <v>46</v>
      </c>
      <c r="AN24" s="74">
        <v>2061.1062568292346</v>
      </c>
      <c r="AO24" s="48">
        <f t="shared" si="10"/>
        <v>44.806657757157275</v>
      </c>
      <c r="AP24" s="46">
        <v>75</v>
      </c>
      <c r="AQ24" s="47">
        <v>4263.3504319046187</v>
      </c>
      <c r="AR24" s="48">
        <f t="shared" si="11"/>
        <v>56.844672425394918</v>
      </c>
      <c r="AS24" s="46">
        <v>25</v>
      </c>
      <c r="AT24" s="71">
        <v>1446.6323900821258</v>
      </c>
      <c r="AU24" s="48">
        <f t="shared" si="12"/>
        <v>57.865295603285034</v>
      </c>
      <c r="AW24" s="77">
        <v>75.600000000000009</v>
      </c>
      <c r="AX24" s="78">
        <v>5209.55</v>
      </c>
      <c r="AY24" s="83">
        <f t="shared" si="13"/>
        <v>68.909391534391531</v>
      </c>
      <c r="AZ24" s="84"/>
      <c r="BA24" s="85">
        <v>25</v>
      </c>
      <c r="BB24" s="85">
        <v>108.21</v>
      </c>
      <c r="BC24" s="30">
        <f t="shared" si="30"/>
        <v>4.3283999999999994</v>
      </c>
      <c r="BD24" s="86"/>
      <c r="BE24" s="86"/>
      <c r="BF24" s="30" t="e">
        <f t="shared" si="31"/>
        <v>#DIV/0!</v>
      </c>
      <c r="BG24" s="88"/>
      <c r="BH24" s="77">
        <v>8</v>
      </c>
      <c r="BI24" s="78">
        <v>122.52</v>
      </c>
      <c r="BJ24" s="48">
        <f t="shared" si="14"/>
        <v>15.315</v>
      </c>
      <c r="BL24" s="93">
        <v>150.6</v>
      </c>
      <c r="BM24" s="94">
        <v>8145.041565171854</v>
      </c>
      <c r="BN24" s="83">
        <f t="shared" si="15"/>
        <v>54.083941335802486</v>
      </c>
      <c r="BO24" s="102"/>
      <c r="BP24" s="101">
        <v>3</v>
      </c>
      <c r="BQ24" s="101">
        <v>43.995484949832772</v>
      </c>
      <c r="BR24" s="30">
        <f t="shared" si="32"/>
        <v>14.665161649944258</v>
      </c>
      <c r="BS24" s="101">
        <v>41</v>
      </c>
      <c r="BT24" s="101">
        <v>407.90802955026362</v>
      </c>
      <c r="BU24" s="30">
        <f t="shared" si="33"/>
        <v>9.9489763304942347</v>
      </c>
      <c r="BV24" s="48">
        <f t="shared" si="16"/>
        <v>451.90351450009638</v>
      </c>
      <c r="BW24" s="93">
        <v>52.800000000000004</v>
      </c>
      <c r="BX24" s="94">
        <v>895.68466732598017</v>
      </c>
      <c r="BY24" s="108">
        <f t="shared" si="17"/>
        <v>16.963724759961746</v>
      </c>
      <c r="CA24" s="109">
        <v>132</v>
      </c>
      <c r="CB24" s="110">
        <v>8388.49</v>
      </c>
      <c r="CC24" s="83">
        <f t="shared" si="18"/>
        <v>63.549166666666665</v>
      </c>
      <c r="CD24" s="113"/>
      <c r="CE24" s="114">
        <v>75</v>
      </c>
      <c r="CF24" s="114">
        <v>852.24</v>
      </c>
      <c r="CG24" s="30">
        <f t="shared" si="19"/>
        <v>11.363200000000001</v>
      </c>
      <c r="CH24" s="115">
        <v>0</v>
      </c>
      <c r="CI24" s="114">
        <v>0</v>
      </c>
      <c r="CJ24" s="30" t="e">
        <f t="shared" si="34"/>
        <v>#DIV/0!</v>
      </c>
      <c r="CK24" s="48">
        <f t="shared" si="20"/>
        <v>852.24</v>
      </c>
      <c r="CL24" s="119"/>
      <c r="CM24" s="124">
        <v>38.400000000000006</v>
      </c>
      <c r="CN24" s="125">
        <v>2371.9105266164943</v>
      </c>
      <c r="CO24" s="15">
        <f t="shared" si="21"/>
        <v>61.768503297304527</v>
      </c>
      <c r="CP24" s="126"/>
      <c r="CQ24" s="127">
        <v>0</v>
      </c>
      <c r="CR24" s="127"/>
      <c r="CS24" s="127" t="e">
        <f t="shared" si="35"/>
        <v>#DIV/0!</v>
      </c>
      <c r="CT24" s="127">
        <v>28</v>
      </c>
      <c r="CU24" s="127">
        <v>337.44108742025287</v>
      </c>
      <c r="CV24" s="127">
        <f t="shared" si="36"/>
        <v>12.051467407866173</v>
      </c>
      <c r="CW24" s="133">
        <f t="shared" si="22"/>
        <v>337.44108742025287</v>
      </c>
      <c r="CX24" s="124">
        <v>3.4000000000000004</v>
      </c>
      <c r="CY24" s="125">
        <v>29.469750889679716</v>
      </c>
      <c r="CZ24" s="31">
        <f t="shared" si="23"/>
        <v>8.667573791082269</v>
      </c>
      <c r="DA24" s="119"/>
      <c r="DB24" s="144">
        <v>15</v>
      </c>
      <c r="DC24" s="44">
        <v>306.43220383444731</v>
      </c>
      <c r="DD24" s="141">
        <f t="shared" si="24"/>
        <v>20.428813588963155</v>
      </c>
      <c r="DE24" s="44">
        <v>22</v>
      </c>
      <c r="DF24" s="44">
        <v>374.29385937707951</v>
      </c>
      <c r="DG24" s="141">
        <f t="shared" si="25"/>
        <v>17.013357244412706</v>
      </c>
      <c r="DH24" s="44">
        <v>24</v>
      </c>
      <c r="DI24" s="44">
        <v>393.94106264381645</v>
      </c>
      <c r="DJ24" s="148">
        <f t="shared" si="26"/>
        <v>16.414210943492353</v>
      </c>
    </row>
    <row r="25" spans="1:114" ht="13.95" customHeight="1">
      <c r="A25" s="12">
        <v>19</v>
      </c>
      <c r="B25" s="13">
        <v>96.600000000000009</v>
      </c>
      <c r="C25" s="14">
        <v>4241.1859067252808</v>
      </c>
      <c r="D25" s="15">
        <f t="shared" si="0"/>
        <v>43.904616011648862</v>
      </c>
      <c r="E25" s="16"/>
      <c r="F25" s="320"/>
      <c r="G25" s="320" t="e">
        <f t="shared" si="1"/>
        <v>#DIV/0!</v>
      </c>
      <c r="H25" s="17">
        <v>15</v>
      </c>
      <c r="I25" s="17">
        <v>113.61174285947766</v>
      </c>
      <c r="J25" s="18">
        <f t="shared" si="27"/>
        <v>7.5741161906318437</v>
      </c>
      <c r="K25" s="17">
        <v>3</v>
      </c>
      <c r="L25" s="17">
        <v>42.045555555555552</v>
      </c>
      <c r="M25" s="30">
        <f t="shared" si="28"/>
        <v>14.015185185185183</v>
      </c>
      <c r="N25" s="31">
        <f t="shared" si="2"/>
        <v>155.65729841503321</v>
      </c>
      <c r="O25" s="13">
        <v>2</v>
      </c>
      <c r="P25" s="14">
        <v>28.10830758855586</v>
      </c>
      <c r="Q25" s="31">
        <f t="shared" si="37"/>
        <v>14.05415379427793</v>
      </c>
      <c r="R25" s="32"/>
      <c r="S25" s="44"/>
      <c r="T25" s="45" t="e">
        <f t="shared" si="4"/>
        <v>#DIV/0!</v>
      </c>
      <c r="V25" s="46">
        <v>224.20000000000002</v>
      </c>
      <c r="W25" s="47">
        <v>14201.35655703323</v>
      </c>
      <c r="X25" s="30">
        <f t="shared" si="5"/>
        <v>63.342357524679883</v>
      </c>
      <c r="Y25" s="49"/>
      <c r="Z25" s="50"/>
      <c r="AA25" s="50"/>
      <c r="AB25" s="30" t="e">
        <f t="shared" si="6"/>
        <v>#DIV/0!</v>
      </c>
      <c r="AC25" s="55">
        <v>32</v>
      </c>
      <c r="AD25" s="55">
        <v>220.49999999999997</v>
      </c>
      <c r="AE25" s="30">
        <f t="shared" si="29"/>
        <v>6.8906249999999991</v>
      </c>
      <c r="AF25" s="48">
        <f t="shared" si="7"/>
        <v>14421.85655703323</v>
      </c>
      <c r="AG25" s="62">
        <v>159</v>
      </c>
      <c r="AH25" s="47">
        <v>3389.0014571100132</v>
      </c>
      <c r="AI25" s="30">
        <f t="shared" si="8"/>
        <v>21.314474573018952</v>
      </c>
      <c r="AJ25" s="47"/>
      <c r="AK25" s="48">
        <f t="shared" si="9"/>
        <v>0</v>
      </c>
      <c r="AL25" s="68"/>
      <c r="AM25" s="46">
        <v>48</v>
      </c>
      <c r="AN25" s="71">
        <v>2648.2047939117492</v>
      </c>
      <c r="AO25" s="48">
        <f t="shared" si="10"/>
        <v>55.170933206494773</v>
      </c>
      <c r="AP25" s="46">
        <v>75</v>
      </c>
      <c r="AQ25" s="47">
        <v>4241.3174042542387</v>
      </c>
      <c r="AR25" s="48">
        <f t="shared" si="11"/>
        <v>56.550898723389849</v>
      </c>
      <c r="AS25" s="46">
        <v>25</v>
      </c>
      <c r="AT25" s="71">
        <v>1185.2200518814593</v>
      </c>
      <c r="AU25" s="48">
        <f t="shared" si="12"/>
        <v>47.408802075258372</v>
      </c>
      <c r="AW25" s="77">
        <v>77</v>
      </c>
      <c r="AX25" s="78">
        <v>5422.35</v>
      </c>
      <c r="AY25" s="83">
        <f t="shared" si="13"/>
        <v>70.42012987012987</v>
      </c>
      <c r="AZ25" s="84"/>
      <c r="BA25" s="85">
        <v>25</v>
      </c>
      <c r="BB25" s="85">
        <v>107.4</v>
      </c>
      <c r="BC25" s="30">
        <f t="shared" si="30"/>
        <v>4.2960000000000003</v>
      </c>
      <c r="BD25" s="86"/>
      <c r="BE25" s="86"/>
      <c r="BF25" s="30" t="e">
        <f t="shared" si="31"/>
        <v>#DIV/0!</v>
      </c>
      <c r="BG25" s="88"/>
      <c r="BH25" s="77">
        <v>8.6000000000000014</v>
      </c>
      <c r="BI25" s="78">
        <v>131.72</v>
      </c>
      <c r="BJ25" s="48">
        <f t="shared" si="14"/>
        <v>15.31627906976744</v>
      </c>
      <c r="BL25" s="93">
        <v>146.19999999999999</v>
      </c>
      <c r="BM25" s="94">
        <v>5978.260920022044</v>
      </c>
      <c r="BN25" s="83">
        <f t="shared" si="15"/>
        <v>40.890977565130264</v>
      </c>
      <c r="BO25" s="102"/>
      <c r="BP25" s="101">
        <v>3</v>
      </c>
      <c r="BQ25" s="101">
        <v>35.535808875633172</v>
      </c>
      <c r="BR25" s="30">
        <f t="shared" si="32"/>
        <v>11.845269625211058</v>
      </c>
      <c r="BS25" s="101">
        <v>41</v>
      </c>
      <c r="BT25" s="101">
        <v>527.36612807789595</v>
      </c>
      <c r="BU25" s="30">
        <f t="shared" si="33"/>
        <v>12.862588489704779</v>
      </c>
      <c r="BV25" s="48">
        <f t="shared" si="16"/>
        <v>562.90193695352912</v>
      </c>
      <c r="BW25" s="93">
        <v>88</v>
      </c>
      <c r="BX25" s="94">
        <v>1503.9316448259519</v>
      </c>
      <c r="BY25" s="108">
        <f t="shared" si="17"/>
        <v>17.090132327567634</v>
      </c>
      <c r="CA25" s="109">
        <v>121.6</v>
      </c>
      <c r="CB25" s="110">
        <v>8014.48</v>
      </c>
      <c r="CC25" s="83">
        <f t="shared" si="18"/>
        <v>65.908552631578942</v>
      </c>
      <c r="CD25" s="113"/>
      <c r="CE25" s="114">
        <v>60</v>
      </c>
      <c r="CF25" s="114">
        <v>740.92</v>
      </c>
      <c r="CG25" s="30">
        <f t="shared" si="19"/>
        <v>12.348666666666666</v>
      </c>
      <c r="CH25" s="115">
        <v>0</v>
      </c>
      <c r="CI25" s="114">
        <v>0</v>
      </c>
      <c r="CJ25" s="30" t="e">
        <f t="shared" si="34"/>
        <v>#DIV/0!</v>
      </c>
      <c r="CK25" s="48">
        <f t="shared" si="20"/>
        <v>740.92</v>
      </c>
      <c r="CL25" s="119"/>
      <c r="CM25" s="124">
        <v>43.4</v>
      </c>
      <c r="CN25" s="125">
        <v>2675.7568893790572</v>
      </c>
      <c r="CO25" s="15">
        <f t="shared" si="21"/>
        <v>61.653384547904544</v>
      </c>
      <c r="CP25" s="126"/>
      <c r="CQ25" s="127">
        <v>58</v>
      </c>
      <c r="CR25" s="127">
        <v>700</v>
      </c>
      <c r="CS25" s="127">
        <f t="shared" si="35"/>
        <v>12.068965517241379</v>
      </c>
      <c r="CT25" s="127">
        <v>22</v>
      </c>
      <c r="CU25" s="127">
        <v>264.03472775205006</v>
      </c>
      <c r="CV25" s="127">
        <f t="shared" si="36"/>
        <v>12.001578534184093</v>
      </c>
      <c r="CW25" s="133">
        <f t="shared" si="22"/>
        <v>964.03472775205</v>
      </c>
      <c r="CX25" s="124">
        <v>4</v>
      </c>
      <c r="CY25" s="125">
        <v>39.3242640023809</v>
      </c>
      <c r="CZ25" s="31">
        <f t="shared" si="23"/>
        <v>9.8310660005952251</v>
      </c>
      <c r="DA25" s="119"/>
      <c r="DB25" s="144">
        <v>15</v>
      </c>
      <c r="DC25" s="44">
        <v>322.37357389579705</v>
      </c>
      <c r="DD25" s="141">
        <f t="shared" si="24"/>
        <v>21.491571593053138</v>
      </c>
      <c r="DE25" s="44">
        <v>22</v>
      </c>
      <c r="DF25" s="44">
        <v>382.99782967013834</v>
      </c>
      <c r="DG25" s="141">
        <f t="shared" si="25"/>
        <v>17.408992257733562</v>
      </c>
      <c r="DH25" s="44">
        <v>24</v>
      </c>
      <c r="DI25" s="44">
        <v>380.77926368676367</v>
      </c>
      <c r="DJ25" s="148">
        <f t="shared" si="26"/>
        <v>15.865802653615154</v>
      </c>
    </row>
    <row r="26" spans="1:114" ht="13.95" customHeight="1">
      <c r="A26" s="12">
        <v>20</v>
      </c>
      <c r="B26" s="13">
        <v>117.20000000000002</v>
      </c>
      <c r="C26" s="14">
        <v>6789.9688724403368</v>
      </c>
      <c r="D26" s="15">
        <f t="shared" si="0"/>
        <v>57.934887990105253</v>
      </c>
      <c r="E26" s="16"/>
      <c r="F26" s="320"/>
      <c r="G26" s="320" t="e">
        <f t="shared" si="1"/>
        <v>#DIV/0!</v>
      </c>
      <c r="H26" s="17">
        <v>15</v>
      </c>
      <c r="I26" s="17">
        <v>159.08180707922105</v>
      </c>
      <c r="J26" s="18">
        <f t="shared" si="27"/>
        <v>10.605453805281403</v>
      </c>
      <c r="K26" s="17">
        <v>6</v>
      </c>
      <c r="L26" s="17">
        <v>47.886223009198602</v>
      </c>
      <c r="M26" s="30">
        <f t="shared" si="28"/>
        <v>7.9810371681997667</v>
      </c>
      <c r="N26" s="31">
        <f t="shared" si="2"/>
        <v>206.96803008841965</v>
      </c>
      <c r="O26" s="13">
        <v>11</v>
      </c>
      <c r="P26" s="14">
        <v>131.49452582008374</v>
      </c>
      <c r="Q26" s="31">
        <f t="shared" si="37"/>
        <v>11.954047801825794</v>
      </c>
      <c r="R26" s="32"/>
      <c r="S26" s="44"/>
      <c r="T26" s="45" t="e">
        <f t="shared" si="4"/>
        <v>#DIV/0!</v>
      </c>
      <c r="V26" s="46">
        <v>348</v>
      </c>
      <c r="W26" s="47">
        <v>18217.022223352513</v>
      </c>
      <c r="X26" s="30">
        <f t="shared" si="5"/>
        <v>52.347765009633655</v>
      </c>
      <c r="Y26" s="49"/>
      <c r="Z26" s="50">
        <v>85</v>
      </c>
      <c r="AA26" s="50">
        <v>1146.9074169881351</v>
      </c>
      <c r="AB26" s="30">
        <f t="shared" si="6"/>
        <v>13.49302843515453</v>
      </c>
      <c r="AC26" s="55">
        <v>199</v>
      </c>
      <c r="AD26" s="55">
        <v>1317.6000000000001</v>
      </c>
      <c r="AE26" s="30">
        <f t="shared" si="29"/>
        <v>6.6211055276381918</v>
      </c>
      <c r="AF26" s="48">
        <f t="shared" si="7"/>
        <v>20681.529640340646</v>
      </c>
      <c r="AG26" s="62">
        <v>148</v>
      </c>
      <c r="AH26" s="47">
        <v>3304.6519582086739</v>
      </c>
      <c r="AI26" s="30">
        <f t="shared" si="8"/>
        <v>22.328729447355904</v>
      </c>
      <c r="AJ26" s="47"/>
      <c r="AK26" s="48">
        <f t="shared" si="9"/>
        <v>0</v>
      </c>
      <c r="AL26" s="68"/>
      <c r="AM26" s="46">
        <v>48</v>
      </c>
      <c r="AN26" s="71">
        <v>2752.2178967433761</v>
      </c>
      <c r="AO26" s="48">
        <f t="shared" si="10"/>
        <v>57.337872848820332</v>
      </c>
      <c r="AP26" s="46">
        <v>75</v>
      </c>
      <c r="AQ26" s="47">
        <v>3943.7430730619863</v>
      </c>
      <c r="AR26" s="48">
        <f t="shared" si="11"/>
        <v>52.583240974159814</v>
      </c>
      <c r="AS26" s="46">
        <v>25</v>
      </c>
      <c r="AT26" s="71">
        <v>1495.6055186908679</v>
      </c>
      <c r="AU26" s="48">
        <f t="shared" si="12"/>
        <v>59.824220747634719</v>
      </c>
      <c r="AW26" s="77">
        <v>88.600000000000009</v>
      </c>
      <c r="AX26" s="78">
        <v>6533.63</v>
      </c>
      <c r="AY26" s="83">
        <f t="shared" si="13"/>
        <v>73.743002257336343</v>
      </c>
      <c r="AZ26" s="84"/>
      <c r="BA26" s="85">
        <v>25</v>
      </c>
      <c r="BB26" s="85">
        <v>110.25</v>
      </c>
      <c r="BC26" s="30">
        <f t="shared" si="30"/>
        <v>4.41</v>
      </c>
      <c r="BD26" s="86"/>
      <c r="BE26" s="86"/>
      <c r="BF26" s="30" t="e">
        <f t="shared" si="31"/>
        <v>#DIV/0!</v>
      </c>
      <c r="BG26" s="88"/>
      <c r="BH26" s="77">
        <v>10.4</v>
      </c>
      <c r="BI26" s="78">
        <v>155.72999999999999</v>
      </c>
      <c r="BJ26" s="48">
        <f t="shared" si="14"/>
        <v>14.974038461538459</v>
      </c>
      <c r="BL26" s="93">
        <v>198</v>
      </c>
      <c r="BM26" s="94">
        <v>11258.423739684167</v>
      </c>
      <c r="BN26" s="83">
        <f t="shared" si="15"/>
        <v>56.860725958000842</v>
      </c>
      <c r="BO26" s="102"/>
      <c r="BP26" s="101">
        <v>18</v>
      </c>
      <c r="BQ26" s="101">
        <v>204.19965966101694</v>
      </c>
      <c r="BR26" s="30">
        <f t="shared" si="32"/>
        <v>11.344425536723163</v>
      </c>
      <c r="BS26" s="101">
        <v>44</v>
      </c>
      <c r="BT26" s="101">
        <v>493.43974851055992</v>
      </c>
      <c r="BU26" s="30">
        <f t="shared" si="33"/>
        <v>11.214539738876361</v>
      </c>
      <c r="BV26" s="48">
        <f t="shared" si="16"/>
        <v>697.63940817157686</v>
      </c>
      <c r="BW26" s="93">
        <v>87</v>
      </c>
      <c r="BX26" s="94">
        <v>1423.2134243836447</v>
      </c>
      <c r="BY26" s="108">
        <f t="shared" si="17"/>
        <v>16.358774992915457</v>
      </c>
      <c r="CA26" s="109">
        <v>151.6</v>
      </c>
      <c r="CB26" s="110">
        <v>9413.07</v>
      </c>
      <c r="CC26" s="83">
        <f t="shared" si="18"/>
        <v>62.091490765171507</v>
      </c>
      <c r="CD26" s="113"/>
      <c r="CE26" s="114">
        <v>122</v>
      </c>
      <c r="CF26" s="114">
        <v>1453.14</v>
      </c>
      <c r="CG26" s="30">
        <f t="shared" si="19"/>
        <v>11.910983606557378</v>
      </c>
      <c r="CH26" s="115">
        <v>122</v>
      </c>
      <c r="CI26" s="114">
        <v>814.62</v>
      </c>
      <c r="CJ26" s="30">
        <f t="shared" si="34"/>
        <v>6.6772131147540987</v>
      </c>
      <c r="CK26" s="48">
        <f t="shared" si="20"/>
        <v>2267.7600000000002</v>
      </c>
      <c r="CL26" s="119"/>
      <c r="CM26" s="124">
        <v>44.800000000000004</v>
      </c>
      <c r="CN26" s="125">
        <v>2836.9861378954174</v>
      </c>
      <c r="CO26" s="15">
        <f t="shared" si="21"/>
        <v>63.325583435165562</v>
      </c>
      <c r="CP26" s="126"/>
      <c r="CQ26" s="127">
        <v>64</v>
      </c>
      <c r="CR26" s="127">
        <v>770</v>
      </c>
      <c r="CS26" s="127">
        <f t="shared" si="35"/>
        <v>12.03125</v>
      </c>
      <c r="CT26" s="127">
        <v>25</v>
      </c>
      <c r="CU26" s="127">
        <v>308.87442304658805</v>
      </c>
      <c r="CV26" s="127">
        <f t="shared" si="36"/>
        <v>12.354976921863521</v>
      </c>
      <c r="CW26" s="133">
        <f t="shared" si="22"/>
        <v>1078.8744230465882</v>
      </c>
      <c r="CX26" s="124">
        <v>4.4000000000000004</v>
      </c>
      <c r="CY26" s="125">
        <v>42.719750889679716</v>
      </c>
      <c r="CZ26" s="31">
        <f t="shared" si="23"/>
        <v>9.7090342931090259</v>
      </c>
      <c r="DA26" s="119"/>
      <c r="DB26" s="144">
        <v>15</v>
      </c>
      <c r="DC26" s="44">
        <v>324.86367436336428</v>
      </c>
      <c r="DD26" s="141">
        <f t="shared" si="24"/>
        <v>21.657578290890953</v>
      </c>
      <c r="DE26" s="44">
        <v>22</v>
      </c>
      <c r="DF26" s="44">
        <v>343.22515833598015</v>
      </c>
      <c r="DG26" s="141">
        <f t="shared" si="25"/>
        <v>15.601143560726371</v>
      </c>
      <c r="DH26" s="44">
        <v>24</v>
      </c>
      <c r="DI26" s="44">
        <v>382.71997292376602</v>
      </c>
      <c r="DJ26" s="148">
        <f t="shared" si="26"/>
        <v>15.946665538490251</v>
      </c>
    </row>
    <row r="27" spans="1:114" ht="13.95" customHeight="1">
      <c r="A27" s="12">
        <v>21</v>
      </c>
      <c r="B27" s="13">
        <v>116.4</v>
      </c>
      <c r="C27" s="14">
        <v>6382.67928616463</v>
      </c>
      <c r="D27" s="15">
        <f t="shared" si="0"/>
        <v>54.834014485950426</v>
      </c>
      <c r="E27" s="16"/>
      <c r="F27" s="320"/>
      <c r="G27" s="320" t="e">
        <f t="shared" si="1"/>
        <v>#DIV/0!</v>
      </c>
      <c r="H27" s="17">
        <v>15</v>
      </c>
      <c r="I27" s="17">
        <v>167.14214247197089</v>
      </c>
      <c r="J27" s="18">
        <f t="shared" si="27"/>
        <v>11.142809498131392</v>
      </c>
      <c r="K27" s="17">
        <v>6</v>
      </c>
      <c r="L27" s="17">
        <v>42.723529411764702</v>
      </c>
      <c r="M27" s="30">
        <f t="shared" si="28"/>
        <v>7.1205882352941172</v>
      </c>
      <c r="N27" s="31">
        <f t="shared" si="2"/>
        <v>209.86567188373559</v>
      </c>
      <c r="O27" s="13">
        <v>11</v>
      </c>
      <c r="P27" s="14">
        <v>110.5</v>
      </c>
      <c r="Q27" s="31">
        <f t="shared" si="37"/>
        <v>10.045454545454545</v>
      </c>
      <c r="R27" s="32"/>
      <c r="S27" s="44"/>
      <c r="T27" s="45" t="e">
        <f t="shared" si="4"/>
        <v>#DIV/0!</v>
      </c>
      <c r="V27" s="46">
        <v>350.40000000000003</v>
      </c>
      <c r="W27" s="47">
        <v>22670.12881783802</v>
      </c>
      <c r="X27" s="30">
        <f t="shared" si="5"/>
        <v>64.697856215291154</v>
      </c>
      <c r="Y27" s="49"/>
      <c r="Z27" s="50">
        <v>15</v>
      </c>
      <c r="AA27" s="50">
        <v>207.47110523450263</v>
      </c>
      <c r="AB27" s="30">
        <f t="shared" si="6"/>
        <v>13.831407015633509</v>
      </c>
      <c r="AC27" s="55">
        <v>187</v>
      </c>
      <c r="AD27" s="55">
        <v>1315.0536585365853</v>
      </c>
      <c r="AE27" s="30">
        <f t="shared" si="29"/>
        <v>7.0323725055432371</v>
      </c>
      <c r="AF27" s="48">
        <f t="shared" si="7"/>
        <v>24192.653581609109</v>
      </c>
      <c r="AG27" s="62">
        <v>148</v>
      </c>
      <c r="AH27" s="47">
        <v>3358.7047039800227</v>
      </c>
      <c r="AI27" s="30">
        <f t="shared" si="8"/>
        <v>22.693950702567722</v>
      </c>
      <c r="AJ27" s="47"/>
      <c r="AK27" s="48">
        <f t="shared" si="9"/>
        <v>0</v>
      </c>
      <c r="AL27" s="68"/>
      <c r="AM27" s="46">
        <v>48</v>
      </c>
      <c r="AN27" s="71">
        <v>2228.95406124495</v>
      </c>
      <c r="AO27" s="48">
        <f t="shared" si="10"/>
        <v>46.436542942603126</v>
      </c>
      <c r="AP27" s="46">
        <v>75</v>
      </c>
      <c r="AQ27" s="47">
        <v>4251.0563945894173</v>
      </c>
      <c r="AR27" s="48">
        <f t="shared" si="11"/>
        <v>56.6807519278589</v>
      </c>
      <c r="AS27" s="46">
        <v>25</v>
      </c>
      <c r="AT27" s="71">
        <v>1336.0708921592568</v>
      </c>
      <c r="AU27" s="48">
        <f t="shared" si="12"/>
        <v>53.442835686370273</v>
      </c>
      <c r="AW27" s="77">
        <v>85</v>
      </c>
      <c r="AX27" s="78">
        <v>5464.25</v>
      </c>
      <c r="AY27" s="83">
        <f t="shared" si="13"/>
        <v>64.285294117647055</v>
      </c>
      <c r="AZ27" s="84"/>
      <c r="BA27" s="85">
        <v>25</v>
      </c>
      <c r="BB27" s="85">
        <v>106.01</v>
      </c>
      <c r="BC27" s="30">
        <f t="shared" si="30"/>
        <v>4.2404000000000002</v>
      </c>
      <c r="BD27" s="86"/>
      <c r="BE27" s="86"/>
      <c r="BF27" s="30" t="e">
        <f t="shared" si="31"/>
        <v>#DIV/0!</v>
      </c>
      <c r="BG27" s="88"/>
      <c r="BH27" s="77">
        <v>11.600000000000001</v>
      </c>
      <c r="BI27" s="78">
        <v>174.12</v>
      </c>
      <c r="BJ27" s="48">
        <f t="shared" si="14"/>
        <v>15.010344827586206</v>
      </c>
      <c r="BL27" s="93">
        <v>198.4</v>
      </c>
      <c r="BM27" s="94">
        <v>11775.876537500362</v>
      </c>
      <c r="BN27" s="83">
        <f t="shared" si="15"/>
        <v>59.35421641885263</v>
      </c>
      <c r="BO27" s="102"/>
      <c r="BP27" s="101">
        <v>18</v>
      </c>
      <c r="BQ27" s="101">
        <v>197.50001448134077</v>
      </c>
      <c r="BR27" s="30">
        <f t="shared" si="32"/>
        <v>10.972223026741155</v>
      </c>
      <c r="BS27" s="101">
        <v>47</v>
      </c>
      <c r="BT27" s="101">
        <v>586.23319016823973</v>
      </c>
      <c r="BU27" s="30">
        <f t="shared" si="33"/>
        <v>12.473046599324249</v>
      </c>
      <c r="BV27" s="48">
        <f t="shared" si="16"/>
        <v>783.73320464958056</v>
      </c>
      <c r="BW27" s="93">
        <v>85</v>
      </c>
      <c r="BX27" s="94">
        <v>1300.6805800945735</v>
      </c>
      <c r="BY27" s="108">
        <f t="shared" si="17"/>
        <v>15.302124471700866</v>
      </c>
      <c r="CA27" s="109">
        <v>164.20000000000002</v>
      </c>
      <c r="CB27" s="110">
        <v>10125.48</v>
      </c>
      <c r="CC27" s="83">
        <f t="shared" si="18"/>
        <v>61.665529841656507</v>
      </c>
      <c r="CD27" s="113"/>
      <c r="CE27" s="114">
        <v>110</v>
      </c>
      <c r="CF27" s="114">
        <v>1245.2</v>
      </c>
      <c r="CG27" s="30">
        <f t="shared" si="19"/>
        <v>11.32</v>
      </c>
      <c r="CH27" s="115">
        <v>110</v>
      </c>
      <c r="CI27" s="114">
        <v>818.6</v>
      </c>
      <c r="CJ27" s="30">
        <f t="shared" si="34"/>
        <v>7.4418181818181823</v>
      </c>
      <c r="CK27" s="48">
        <f t="shared" si="20"/>
        <v>2063.8000000000002</v>
      </c>
      <c r="CL27" s="119"/>
      <c r="CM27" s="124">
        <v>44.800000000000004</v>
      </c>
      <c r="CN27" s="125">
        <v>2762.2844656098796</v>
      </c>
      <c r="CO27" s="15">
        <f t="shared" si="21"/>
        <v>61.658135393077664</v>
      </c>
      <c r="CP27" s="126"/>
      <c r="CQ27" s="127">
        <v>65</v>
      </c>
      <c r="CR27" s="127">
        <v>787.5</v>
      </c>
      <c r="CS27" s="127">
        <f t="shared" si="35"/>
        <v>12.115384615384615</v>
      </c>
      <c r="CT27" s="127">
        <v>26</v>
      </c>
      <c r="CU27" s="127">
        <v>350.16928834257806</v>
      </c>
      <c r="CV27" s="127">
        <f t="shared" si="36"/>
        <v>13.468049551637618</v>
      </c>
      <c r="CW27" s="133">
        <f t="shared" si="22"/>
        <v>1137.6692883425781</v>
      </c>
      <c r="CX27" s="124">
        <v>4.4000000000000004</v>
      </c>
      <c r="CY27" s="125">
        <v>39.3242640023809</v>
      </c>
      <c r="CZ27" s="31">
        <f t="shared" si="23"/>
        <v>8.9373327278138408</v>
      </c>
      <c r="DA27" s="119"/>
      <c r="DB27" s="144">
        <v>15</v>
      </c>
      <c r="DC27" s="44">
        <v>387.25433312114461</v>
      </c>
      <c r="DD27" s="141">
        <f t="shared" si="24"/>
        <v>25.816955541409641</v>
      </c>
      <c r="DE27" s="44">
        <v>22</v>
      </c>
      <c r="DF27" s="44">
        <v>367.75304512888039</v>
      </c>
      <c r="DG27" s="141">
        <f t="shared" si="25"/>
        <v>16.716047505858199</v>
      </c>
      <c r="DH27" s="44">
        <v>24</v>
      </c>
      <c r="DI27" s="44">
        <v>388.39961628924317</v>
      </c>
      <c r="DJ27" s="148">
        <f t="shared" si="26"/>
        <v>16.183317345385131</v>
      </c>
    </row>
    <row r="28" spans="1:114" ht="13.95" customHeight="1">
      <c r="A28" s="12">
        <v>22</v>
      </c>
      <c r="B28" s="13">
        <v>119.6</v>
      </c>
      <c r="C28" s="14">
        <v>6557.3128744746909</v>
      </c>
      <c r="D28" s="15">
        <f t="shared" si="0"/>
        <v>54.827030723032536</v>
      </c>
      <c r="E28" s="16"/>
      <c r="F28" s="320"/>
      <c r="G28" s="320" t="e">
        <f t="shared" si="1"/>
        <v>#DIV/0!</v>
      </c>
      <c r="H28" s="17">
        <v>15</v>
      </c>
      <c r="I28" s="17">
        <v>159.7183090406096</v>
      </c>
      <c r="J28" s="18">
        <f t="shared" si="27"/>
        <v>10.647887269373973</v>
      </c>
      <c r="K28" s="17">
        <v>6</v>
      </c>
      <c r="L28" s="17">
        <v>52.199999999999996</v>
      </c>
      <c r="M28" s="30">
        <f t="shared" si="28"/>
        <v>8.6999999999999993</v>
      </c>
      <c r="N28" s="31">
        <f t="shared" si="2"/>
        <v>211.91830904060959</v>
      </c>
      <c r="O28" s="13">
        <v>11</v>
      </c>
      <c r="P28" s="14">
        <v>115.7849804512494</v>
      </c>
      <c r="Q28" s="31">
        <f t="shared" si="37"/>
        <v>10.525907313749945</v>
      </c>
      <c r="R28" s="32"/>
      <c r="S28" s="44"/>
      <c r="T28" s="45" t="e">
        <f t="shared" si="4"/>
        <v>#DIV/0!</v>
      </c>
      <c r="V28" s="46">
        <v>346</v>
      </c>
      <c r="W28" s="47">
        <v>22774.969465297287</v>
      </c>
      <c r="X28" s="30">
        <f t="shared" si="5"/>
        <v>65.82361117137944</v>
      </c>
      <c r="Y28" s="49"/>
      <c r="Z28" s="50">
        <v>12</v>
      </c>
      <c r="AA28" s="50">
        <v>148.7437525423729</v>
      </c>
      <c r="AB28" s="30">
        <f t="shared" si="6"/>
        <v>12.395312711864408</v>
      </c>
      <c r="AC28" s="55">
        <v>185</v>
      </c>
      <c r="AD28" s="55">
        <v>1230.7268292682927</v>
      </c>
      <c r="AE28" s="30">
        <f t="shared" si="29"/>
        <v>6.6525774555042849</v>
      </c>
      <c r="AF28" s="48">
        <f t="shared" si="7"/>
        <v>24154.440047107953</v>
      </c>
      <c r="AG28" s="62">
        <v>148</v>
      </c>
      <c r="AH28" s="47">
        <v>2548.0112992003296</v>
      </c>
      <c r="AI28" s="30">
        <f t="shared" si="8"/>
        <v>17.216292562164391</v>
      </c>
      <c r="AJ28" s="47"/>
      <c r="AK28" s="48">
        <f t="shared" si="9"/>
        <v>0</v>
      </c>
      <c r="AL28" s="68"/>
      <c r="AM28" s="46">
        <v>49</v>
      </c>
      <c r="AN28" s="71">
        <v>2320.1702397877889</v>
      </c>
      <c r="AO28" s="48">
        <f t="shared" si="10"/>
        <v>47.35041305689365</v>
      </c>
      <c r="AP28" s="46">
        <v>75</v>
      </c>
      <c r="AQ28" s="47">
        <v>4883.6275799451187</v>
      </c>
      <c r="AR28" s="48">
        <f t="shared" si="11"/>
        <v>65.115034399268254</v>
      </c>
      <c r="AS28" s="46">
        <v>25</v>
      </c>
      <c r="AT28" s="71">
        <v>1339.8387134086074</v>
      </c>
      <c r="AU28" s="48">
        <f t="shared" si="12"/>
        <v>53.593548536344294</v>
      </c>
      <c r="AW28" s="77">
        <v>87</v>
      </c>
      <c r="AX28" s="78">
        <v>6006.41</v>
      </c>
      <c r="AY28" s="83">
        <f t="shared" si="13"/>
        <v>69.039195402298844</v>
      </c>
      <c r="AZ28" s="84"/>
      <c r="BA28" s="85">
        <v>25</v>
      </c>
      <c r="BB28" s="85">
        <v>107.27</v>
      </c>
      <c r="BC28" s="30">
        <f t="shared" si="30"/>
        <v>4.2907999999999999</v>
      </c>
      <c r="BD28" s="86"/>
      <c r="BE28" s="86"/>
      <c r="BF28" s="30" t="e">
        <f t="shared" si="31"/>
        <v>#DIV/0!</v>
      </c>
      <c r="BG28" s="88"/>
      <c r="BH28" s="77">
        <v>11</v>
      </c>
      <c r="BI28" s="78">
        <v>166.13</v>
      </c>
      <c r="BJ28" s="48">
        <f t="shared" si="14"/>
        <v>15.102727272727272</v>
      </c>
      <c r="BL28" s="93">
        <v>198.8</v>
      </c>
      <c r="BM28" s="94">
        <v>11674.00617898878</v>
      </c>
      <c r="BN28" s="83">
        <f t="shared" si="15"/>
        <v>58.722365085456637</v>
      </c>
      <c r="BO28" s="102"/>
      <c r="BP28" s="101">
        <v>3</v>
      </c>
      <c r="BQ28" s="101">
        <v>38.000000488660021</v>
      </c>
      <c r="BR28" s="30">
        <f t="shared" si="32"/>
        <v>12.666666829553341</v>
      </c>
      <c r="BS28" s="101">
        <v>47</v>
      </c>
      <c r="BT28" s="101">
        <v>414.35180510425909</v>
      </c>
      <c r="BU28" s="30">
        <f t="shared" si="33"/>
        <v>8.815995853282109</v>
      </c>
      <c r="BV28" s="48">
        <f t="shared" si="16"/>
        <v>452.35180559291911</v>
      </c>
      <c r="BW28" s="93">
        <v>85</v>
      </c>
      <c r="BX28" s="94">
        <v>1282.0090291753472</v>
      </c>
      <c r="BY28" s="108">
        <f t="shared" si="17"/>
        <v>15.082459166768791</v>
      </c>
      <c r="CA28" s="109">
        <v>153.4</v>
      </c>
      <c r="CB28" s="110">
        <v>9485.8799999999992</v>
      </c>
      <c r="CC28" s="83">
        <f t="shared" si="18"/>
        <v>61.83754889178617</v>
      </c>
      <c r="CD28" s="113"/>
      <c r="CE28" s="114">
        <v>110</v>
      </c>
      <c r="CF28" s="114">
        <v>1100.8699999999999</v>
      </c>
      <c r="CG28" s="30">
        <f t="shared" si="19"/>
        <v>10.00790909090909</v>
      </c>
      <c r="CH28" s="115">
        <v>110</v>
      </c>
      <c r="CI28" s="114">
        <v>784.95</v>
      </c>
      <c r="CJ28" s="30">
        <f t="shared" si="34"/>
        <v>7.1359090909090916</v>
      </c>
      <c r="CK28" s="48">
        <f t="shared" si="20"/>
        <v>1885.82</v>
      </c>
      <c r="CL28" s="119"/>
      <c r="CM28" s="124">
        <v>46.2</v>
      </c>
      <c r="CN28" s="125">
        <v>2815.7236161815472</v>
      </c>
      <c r="CO28" s="15">
        <f t="shared" si="21"/>
        <v>60.946398618648203</v>
      </c>
      <c r="CP28" s="126"/>
      <c r="CQ28" s="127">
        <v>72</v>
      </c>
      <c r="CR28" s="127">
        <v>875</v>
      </c>
      <c r="CS28" s="127">
        <f t="shared" si="35"/>
        <v>12.152777777777779</v>
      </c>
      <c r="CT28" s="127">
        <v>24</v>
      </c>
      <c r="CU28" s="127">
        <v>297.26956511366723</v>
      </c>
      <c r="CV28" s="127">
        <f t="shared" si="36"/>
        <v>12.386231879736135</v>
      </c>
      <c r="CW28" s="133">
        <f t="shared" si="22"/>
        <v>1172.2695651136673</v>
      </c>
      <c r="CX28" s="124">
        <v>0</v>
      </c>
      <c r="CY28" s="125">
        <v>0</v>
      </c>
      <c r="CZ28" s="31" t="e">
        <f t="shared" si="23"/>
        <v>#DIV/0!</v>
      </c>
      <c r="DA28" s="119"/>
      <c r="DB28" s="144">
        <v>14</v>
      </c>
      <c r="DC28" s="44">
        <v>331.58937677259917</v>
      </c>
      <c r="DD28" s="141">
        <f t="shared" si="24"/>
        <v>23.684955483757083</v>
      </c>
      <c r="DE28" s="44">
        <v>19</v>
      </c>
      <c r="DF28" s="44">
        <v>345.61860544008277</v>
      </c>
      <c r="DG28" s="141">
        <f t="shared" si="25"/>
        <v>18.190452917899094</v>
      </c>
      <c r="DH28" s="44">
        <v>20</v>
      </c>
      <c r="DI28" s="44">
        <v>372.70062041607446</v>
      </c>
      <c r="DJ28" s="148">
        <f t="shared" si="26"/>
        <v>18.635031020803723</v>
      </c>
    </row>
    <row r="29" spans="1:114" ht="13.95" customHeight="1">
      <c r="A29" s="12">
        <v>23</v>
      </c>
      <c r="B29" s="13">
        <v>116.4</v>
      </c>
      <c r="C29" s="14">
        <v>5958.445359956364</v>
      </c>
      <c r="D29" s="15">
        <f t="shared" si="0"/>
        <v>51.189393126772885</v>
      </c>
      <c r="E29" s="16">
        <v>31</v>
      </c>
      <c r="F29" s="320">
        <v>2390</v>
      </c>
      <c r="G29" s="320">
        <f t="shared" si="1"/>
        <v>77.096774193548384</v>
      </c>
      <c r="H29" s="17">
        <v>15</v>
      </c>
      <c r="I29" s="17">
        <v>119.52067357693343</v>
      </c>
      <c r="J29" s="18">
        <f t="shared" si="27"/>
        <v>7.9680449051288953</v>
      </c>
      <c r="K29" s="17">
        <v>6</v>
      </c>
      <c r="L29" s="17">
        <v>55.68</v>
      </c>
      <c r="M29" s="30">
        <f t="shared" si="28"/>
        <v>9.2799999999999994</v>
      </c>
      <c r="N29" s="31">
        <f t="shared" si="2"/>
        <v>2565.2006735769332</v>
      </c>
      <c r="O29" s="13">
        <v>11.8</v>
      </c>
      <c r="P29" s="14">
        <v>93.77323698814881</v>
      </c>
      <c r="Q29" s="31">
        <f t="shared" si="37"/>
        <v>7.9468844905210849</v>
      </c>
      <c r="R29" s="32"/>
      <c r="S29" s="44"/>
      <c r="T29" s="45" t="e">
        <f t="shared" si="4"/>
        <v>#DIV/0!</v>
      </c>
      <c r="V29" s="46">
        <v>360.40000000000003</v>
      </c>
      <c r="W29" s="47">
        <v>32084.84716247311</v>
      </c>
      <c r="X29" s="30">
        <f t="shared" si="5"/>
        <v>89.025658053476988</v>
      </c>
      <c r="Y29" s="49"/>
      <c r="Z29" s="50">
        <v>12</v>
      </c>
      <c r="AA29" s="50">
        <v>173.53437796610172</v>
      </c>
      <c r="AB29" s="30">
        <f t="shared" si="6"/>
        <v>14.461198163841809</v>
      </c>
      <c r="AC29" s="55">
        <v>185</v>
      </c>
      <c r="AD29" s="55">
        <v>1280.5268292682927</v>
      </c>
      <c r="AE29" s="30">
        <f t="shared" si="29"/>
        <v>6.9217666446934736</v>
      </c>
      <c r="AF29" s="48">
        <f t="shared" si="7"/>
        <v>33538.908369707504</v>
      </c>
      <c r="AG29" s="62">
        <v>148</v>
      </c>
      <c r="AH29" s="47">
        <v>3367.0707196678322</v>
      </c>
      <c r="AI29" s="30">
        <f t="shared" si="8"/>
        <v>22.750477835593461</v>
      </c>
      <c r="AJ29" s="47"/>
      <c r="AK29" s="48">
        <f t="shared" si="9"/>
        <v>0</v>
      </c>
      <c r="AL29" s="68"/>
      <c r="AM29" s="46">
        <v>49</v>
      </c>
      <c r="AN29" s="71">
        <v>3031.4273709777535</v>
      </c>
      <c r="AO29" s="48">
        <f t="shared" si="10"/>
        <v>61.865864713831705</v>
      </c>
      <c r="AP29" s="46">
        <v>75</v>
      </c>
      <c r="AQ29" s="47">
        <v>4590.8885177232378</v>
      </c>
      <c r="AR29" s="48">
        <f t="shared" si="11"/>
        <v>61.211846902976504</v>
      </c>
      <c r="AS29" s="46">
        <v>25</v>
      </c>
      <c r="AT29" s="71">
        <v>1478.5405391360125</v>
      </c>
      <c r="AU29" s="48">
        <f t="shared" si="12"/>
        <v>59.141621565440502</v>
      </c>
      <c r="AW29" s="77">
        <v>86.4</v>
      </c>
      <c r="AX29" s="78">
        <v>5653.45</v>
      </c>
      <c r="AY29" s="83">
        <f t="shared" si="13"/>
        <v>65.433449074074062</v>
      </c>
      <c r="AZ29" s="84">
        <v>2455.56</v>
      </c>
      <c r="BA29" s="85">
        <v>25</v>
      </c>
      <c r="BB29" s="85">
        <v>102.62</v>
      </c>
      <c r="BC29" s="30">
        <f t="shared" si="30"/>
        <v>4.1048</v>
      </c>
      <c r="BD29" s="86"/>
      <c r="BE29" s="86"/>
      <c r="BF29" s="30" t="e">
        <f t="shared" si="31"/>
        <v>#DIV/0!</v>
      </c>
      <c r="BG29" s="88"/>
      <c r="BH29" s="77">
        <v>10.600000000000001</v>
      </c>
      <c r="BI29" s="78">
        <v>159.13999999999999</v>
      </c>
      <c r="BJ29" s="48">
        <f t="shared" si="14"/>
        <v>15.013207547169808</v>
      </c>
      <c r="BL29" s="93">
        <v>198.4</v>
      </c>
      <c r="BM29" s="94">
        <v>11436.020421947704</v>
      </c>
      <c r="BN29" s="83">
        <f t="shared" si="15"/>
        <v>57.641231965462211</v>
      </c>
      <c r="BO29" s="102"/>
      <c r="BP29" s="101">
        <v>18</v>
      </c>
      <c r="BQ29" s="101">
        <v>256.35011062040695</v>
      </c>
      <c r="BR29" s="30">
        <f t="shared" si="32"/>
        <v>14.241672812244831</v>
      </c>
      <c r="BS29" s="101">
        <v>48</v>
      </c>
      <c r="BT29" s="101">
        <v>356.75451252828509</v>
      </c>
      <c r="BU29" s="30">
        <f t="shared" si="33"/>
        <v>7.4323856776726061</v>
      </c>
      <c r="BV29" s="48">
        <f t="shared" si="16"/>
        <v>613.1046231486921</v>
      </c>
      <c r="BW29" s="93">
        <v>85</v>
      </c>
      <c r="BX29" s="94">
        <v>1223.3787052444195</v>
      </c>
      <c r="BY29" s="108">
        <f t="shared" si="17"/>
        <v>14.392690649934346</v>
      </c>
      <c r="CA29" s="109">
        <v>182.4</v>
      </c>
      <c r="CB29" s="110">
        <v>11068.5</v>
      </c>
      <c r="CC29" s="83">
        <f t="shared" si="18"/>
        <v>60.682565789473685</v>
      </c>
      <c r="CD29" s="113"/>
      <c r="CE29" s="114">
        <v>110</v>
      </c>
      <c r="CF29" s="114">
        <v>1364.2</v>
      </c>
      <c r="CG29" s="30">
        <f t="shared" si="19"/>
        <v>12.401818181818182</v>
      </c>
      <c r="CH29" s="115">
        <v>110</v>
      </c>
      <c r="CI29" s="114">
        <v>765.78</v>
      </c>
      <c r="CJ29" s="30">
        <f t="shared" si="34"/>
        <v>6.9616363636363632</v>
      </c>
      <c r="CK29" s="48">
        <f t="shared" si="20"/>
        <v>2129.98</v>
      </c>
      <c r="CL29" s="119"/>
      <c r="CM29" s="124">
        <v>44.800000000000004</v>
      </c>
      <c r="CN29" s="125">
        <v>2650.8973893031362</v>
      </c>
      <c r="CO29" s="15">
        <f t="shared" si="21"/>
        <v>59.171816725516429</v>
      </c>
      <c r="CP29" s="126">
        <v>7121.6159069296473</v>
      </c>
      <c r="CQ29" s="127">
        <v>65</v>
      </c>
      <c r="CR29" s="127">
        <v>787.5</v>
      </c>
      <c r="CS29" s="127">
        <f t="shared" si="35"/>
        <v>12.115384615384615</v>
      </c>
      <c r="CT29" s="127">
        <v>20</v>
      </c>
      <c r="CU29" s="127">
        <v>240.21560943378799</v>
      </c>
      <c r="CV29" s="127">
        <f t="shared" si="36"/>
        <v>12.010780471689399</v>
      </c>
      <c r="CW29" s="133">
        <f t="shared" si="22"/>
        <v>8149.3315163634352</v>
      </c>
      <c r="CX29" s="124">
        <v>0</v>
      </c>
      <c r="CY29" s="125">
        <v>0</v>
      </c>
      <c r="CZ29" s="31" t="e">
        <f t="shared" si="23"/>
        <v>#DIV/0!</v>
      </c>
      <c r="DA29" s="119"/>
      <c r="DB29" s="144">
        <v>14</v>
      </c>
      <c r="DC29" s="44">
        <v>341.72355473277554</v>
      </c>
      <c r="DD29" s="141">
        <f t="shared" si="24"/>
        <v>24.408825338055397</v>
      </c>
      <c r="DE29" s="44">
        <v>18</v>
      </c>
      <c r="DF29" s="44">
        <v>354.66335142497661</v>
      </c>
      <c r="DG29" s="141">
        <f t="shared" si="25"/>
        <v>19.703519523609813</v>
      </c>
      <c r="DH29" s="44">
        <v>20</v>
      </c>
      <c r="DI29" s="44">
        <v>368.02482611270409</v>
      </c>
      <c r="DJ29" s="148">
        <f t="shared" si="26"/>
        <v>18.401241305635203</v>
      </c>
    </row>
    <row r="30" spans="1:114" ht="13.95" customHeight="1">
      <c r="A30" s="12">
        <v>24</v>
      </c>
      <c r="B30" s="13">
        <v>118.4</v>
      </c>
      <c r="C30" s="14">
        <v>4789.7323551693853</v>
      </c>
      <c r="D30" s="15">
        <f t="shared" si="0"/>
        <v>40.453820567308995</v>
      </c>
      <c r="E30" s="16"/>
      <c r="F30" s="320"/>
      <c r="G30" s="320" t="e">
        <f t="shared" si="1"/>
        <v>#DIV/0!</v>
      </c>
      <c r="H30" s="17">
        <v>15</v>
      </c>
      <c r="I30" s="17">
        <v>161.67211017116119</v>
      </c>
      <c r="J30" s="18">
        <f t="shared" si="27"/>
        <v>10.778140678077413</v>
      </c>
      <c r="K30" s="17">
        <v>6</v>
      </c>
      <c r="L30" s="17">
        <v>44.1</v>
      </c>
      <c r="M30" s="30">
        <f t="shared" si="28"/>
        <v>7.3500000000000005</v>
      </c>
      <c r="N30" s="31">
        <f t="shared" si="2"/>
        <v>205.77211017116119</v>
      </c>
      <c r="O30" s="13">
        <v>11</v>
      </c>
      <c r="P30" s="14">
        <v>125.66832554759021</v>
      </c>
      <c r="Q30" s="31">
        <f t="shared" si="37"/>
        <v>11.42439323159911</v>
      </c>
      <c r="R30" s="32"/>
      <c r="S30" s="44"/>
      <c r="T30" s="45" t="e">
        <f t="shared" si="4"/>
        <v>#DIV/0!</v>
      </c>
      <c r="V30" s="46">
        <v>358.8</v>
      </c>
      <c r="W30" s="47">
        <v>23563.378782249278</v>
      </c>
      <c r="X30" s="30">
        <f t="shared" si="5"/>
        <v>65.672739080962316</v>
      </c>
      <c r="Y30" s="49"/>
      <c r="Z30" s="50">
        <v>12</v>
      </c>
      <c r="AA30" s="50">
        <v>156</v>
      </c>
      <c r="AB30" s="30">
        <f t="shared" si="6"/>
        <v>13</v>
      </c>
      <c r="AC30" s="55">
        <v>185</v>
      </c>
      <c r="AD30" s="55">
        <v>1133.0268292682927</v>
      </c>
      <c r="AE30" s="30">
        <f t="shared" si="29"/>
        <v>6.1244693473961762</v>
      </c>
      <c r="AF30" s="48">
        <f t="shared" si="7"/>
        <v>24852.40561151757</v>
      </c>
      <c r="AG30" s="62">
        <v>148</v>
      </c>
      <c r="AH30" s="47">
        <v>3425.9964106146194</v>
      </c>
      <c r="AI30" s="30">
        <f t="shared" si="8"/>
        <v>23.148624396044728</v>
      </c>
      <c r="AJ30" s="47"/>
      <c r="AK30" s="48">
        <f t="shared" si="9"/>
        <v>0</v>
      </c>
      <c r="AL30" s="68"/>
      <c r="AM30" s="46">
        <v>44</v>
      </c>
      <c r="AN30" s="71">
        <v>2038.8371890553792</v>
      </c>
      <c r="AO30" s="48">
        <f t="shared" si="10"/>
        <v>46.337208842167712</v>
      </c>
      <c r="AP30" s="46">
        <v>75</v>
      </c>
      <c r="AQ30" s="47">
        <v>3716.2942211979062</v>
      </c>
      <c r="AR30" s="48">
        <f t="shared" si="11"/>
        <v>49.550589615972079</v>
      </c>
      <c r="AS30" s="46">
        <v>25</v>
      </c>
      <c r="AT30" s="71">
        <v>1319.9990388326585</v>
      </c>
      <c r="AU30" s="48">
        <f t="shared" si="12"/>
        <v>52.799961553306339</v>
      </c>
      <c r="AW30" s="77">
        <v>81.2</v>
      </c>
      <c r="AX30" s="78">
        <v>4491.08</v>
      </c>
      <c r="AY30" s="83">
        <f t="shared" si="13"/>
        <v>55.308866995073892</v>
      </c>
      <c r="AZ30" s="84"/>
      <c r="BA30" s="85">
        <v>25</v>
      </c>
      <c r="BB30" s="85">
        <v>110.2</v>
      </c>
      <c r="BC30" s="30">
        <f t="shared" si="30"/>
        <v>4.4080000000000004</v>
      </c>
      <c r="BD30" s="86"/>
      <c r="BE30" s="86"/>
      <c r="BF30" s="30" t="e">
        <f t="shared" si="31"/>
        <v>#DIV/0!</v>
      </c>
      <c r="BG30" s="88"/>
      <c r="BH30" s="77">
        <v>9.4</v>
      </c>
      <c r="BI30" s="78">
        <v>148.44999999999999</v>
      </c>
      <c r="BJ30" s="48">
        <f t="shared" si="14"/>
        <v>15.792553191489359</v>
      </c>
      <c r="BL30" s="93">
        <v>202.4</v>
      </c>
      <c r="BM30" s="94">
        <v>11874.156149675453</v>
      </c>
      <c r="BN30" s="83">
        <f t="shared" si="15"/>
        <v>58.666779395629703</v>
      </c>
      <c r="BO30" s="102"/>
      <c r="BP30" s="101">
        <v>23</v>
      </c>
      <c r="BQ30" s="101">
        <v>240.08125692952379</v>
      </c>
      <c r="BR30" s="30">
        <f t="shared" si="32"/>
        <v>10.438315518674948</v>
      </c>
      <c r="BS30" s="101">
        <v>47</v>
      </c>
      <c r="BT30" s="101">
        <v>491.32258376404775</v>
      </c>
      <c r="BU30" s="30">
        <f t="shared" si="33"/>
        <v>10.453671994979739</v>
      </c>
      <c r="BV30" s="48">
        <f t="shared" si="16"/>
        <v>731.40384069357151</v>
      </c>
      <c r="BW30" s="93">
        <v>85</v>
      </c>
      <c r="BX30" s="94">
        <v>1423.4881724620577</v>
      </c>
      <c r="BY30" s="108">
        <f t="shared" si="17"/>
        <v>16.746919676024209</v>
      </c>
      <c r="CA30" s="109">
        <v>140.80000000000001</v>
      </c>
      <c r="CB30" s="110">
        <v>8443.91</v>
      </c>
      <c r="CC30" s="83">
        <f t="shared" si="18"/>
        <v>59.970951704545449</v>
      </c>
      <c r="CD30" s="113"/>
      <c r="CE30" s="114">
        <v>110</v>
      </c>
      <c r="CF30" s="114">
        <v>1322.01</v>
      </c>
      <c r="CG30" s="30">
        <f t="shared" si="19"/>
        <v>12.018272727272727</v>
      </c>
      <c r="CH30" s="115">
        <v>110</v>
      </c>
      <c r="CI30" s="114">
        <v>700.01</v>
      </c>
      <c r="CJ30" s="30">
        <f t="shared" si="34"/>
        <v>6.3637272727272727</v>
      </c>
      <c r="CK30" s="48">
        <f t="shared" si="20"/>
        <v>2022.02</v>
      </c>
      <c r="CL30" s="119"/>
      <c r="CM30" s="124">
        <v>42.400000000000006</v>
      </c>
      <c r="CN30" s="125">
        <v>2473.640866446071</v>
      </c>
      <c r="CO30" s="15">
        <f t="shared" si="21"/>
        <v>58.340586472784686</v>
      </c>
      <c r="CP30" s="126"/>
      <c r="CQ30" s="127">
        <v>61</v>
      </c>
      <c r="CR30" s="127">
        <v>735.57424854887699</v>
      </c>
      <c r="CS30" s="127">
        <f t="shared" si="35"/>
        <v>12.05859423850618</v>
      </c>
      <c r="CT30" s="127">
        <v>20</v>
      </c>
      <c r="CU30" s="127">
        <v>239.44004111749322</v>
      </c>
      <c r="CV30" s="127">
        <f t="shared" si="36"/>
        <v>11.972002055874661</v>
      </c>
      <c r="CW30" s="133">
        <f t="shared" si="22"/>
        <v>975.01428966637025</v>
      </c>
      <c r="CX30" s="124">
        <v>0</v>
      </c>
      <c r="CY30" s="125">
        <v>0</v>
      </c>
      <c r="CZ30" s="31" t="e">
        <f t="shared" si="23"/>
        <v>#DIV/0!</v>
      </c>
      <c r="DA30" s="119"/>
      <c r="DB30" s="144">
        <v>14</v>
      </c>
      <c r="DC30" s="44">
        <v>352.63665385446961</v>
      </c>
      <c r="DD30" s="141">
        <f t="shared" si="24"/>
        <v>25.188332418176401</v>
      </c>
      <c r="DE30" s="44">
        <v>18</v>
      </c>
      <c r="DF30" s="44">
        <v>346.33247708496918</v>
      </c>
      <c r="DG30" s="141">
        <f t="shared" si="25"/>
        <v>19.240693171387178</v>
      </c>
      <c r="DH30" s="44">
        <v>25</v>
      </c>
      <c r="DI30" s="44">
        <v>356.37631579568398</v>
      </c>
      <c r="DJ30" s="148">
        <f t="shared" si="26"/>
        <v>14.255052631827359</v>
      </c>
    </row>
    <row r="31" spans="1:114" ht="13.95" customHeight="1">
      <c r="A31" s="12">
        <v>25</v>
      </c>
      <c r="B31" s="13">
        <v>95.8</v>
      </c>
      <c r="C31" s="14">
        <v>4112.5639960574335</v>
      </c>
      <c r="D31" s="15">
        <f t="shared" si="0"/>
        <v>42.928642965108914</v>
      </c>
      <c r="E31" s="16"/>
      <c r="F31" s="320"/>
      <c r="G31" s="320" t="e">
        <f t="shared" si="1"/>
        <v>#DIV/0!</v>
      </c>
      <c r="H31" s="17">
        <v>15</v>
      </c>
      <c r="I31" s="17">
        <v>144.39617463240873</v>
      </c>
      <c r="J31" s="18">
        <f t="shared" si="27"/>
        <v>9.6264116421605816</v>
      </c>
      <c r="K31" s="17">
        <v>3</v>
      </c>
      <c r="L31" s="17">
        <v>30.599999999999998</v>
      </c>
      <c r="M31" s="30">
        <f t="shared" si="28"/>
        <v>10.199999999999999</v>
      </c>
      <c r="N31" s="31">
        <f t="shared" si="2"/>
        <v>174.99617463240872</v>
      </c>
      <c r="O31" s="13">
        <v>2</v>
      </c>
      <c r="P31" s="14">
        <v>46.396368105361361</v>
      </c>
      <c r="Q31" s="31">
        <f t="shared" si="37"/>
        <v>23.198184052680681</v>
      </c>
      <c r="R31" s="32"/>
      <c r="S31" s="44"/>
      <c r="T31" s="45" t="e">
        <f t="shared" si="4"/>
        <v>#DIV/0!</v>
      </c>
      <c r="V31" s="46">
        <v>221</v>
      </c>
      <c r="W31" s="47">
        <v>21261.520213558772</v>
      </c>
      <c r="X31" s="30">
        <f t="shared" si="5"/>
        <v>96.205973817008015</v>
      </c>
      <c r="Y31" s="49"/>
      <c r="Z31" s="50">
        <v>32</v>
      </c>
      <c r="AA31" s="50">
        <v>414.94221046900526</v>
      </c>
      <c r="AB31" s="30">
        <f t="shared" si="6"/>
        <v>12.966944077156414</v>
      </c>
      <c r="AC31" s="55">
        <v>32</v>
      </c>
      <c r="AD31" s="55">
        <v>223.29999999999995</v>
      </c>
      <c r="AE31" s="30">
        <f t="shared" si="29"/>
        <v>6.9781249999999986</v>
      </c>
      <c r="AF31" s="48">
        <f t="shared" si="7"/>
        <v>21899.762424027776</v>
      </c>
      <c r="AG31" s="62">
        <v>155</v>
      </c>
      <c r="AH31" s="47">
        <v>2942.4204853557239</v>
      </c>
      <c r="AI31" s="30">
        <f t="shared" si="8"/>
        <v>18.983357970036927</v>
      </c>
      <c r="AJ31" s="47"/>
      <c r="AK31" s="48">
        <f t="shared" si="9"/>
        <v>0</v>
      </c>
      <c r="AL31" s="68"/>
      <c r="AM31" s="46">
        <v>46</v>
      </c>
      <c r="AN31" s="71">
        <v>2770.641975308642</v>
      </c>
      <c r="AO31" s="48">
        <f t="shared" si="10"/>
        <v>60.231347289318308</v>
      </c>
      <c r="AP31" s="46">
        <v>75</v>
      </c>
      <c r="AQ31" s="47">
        <v>4485.8040781334457</v>
      </c>
      <c r="AR31" s="48">
        <f t="shared" si="11"/>
        <v>59.810721041779274</v>
      </c>
      <c r="AS31" s="46">
        <v>25</v>
      </c>
      <c r="AT31" s="71">
        <v>1300.6592965966527</v>
      </c>
      <c r="AU31" s="48">
        <f t="shared" si="12"/>
        <v>52.026371863866103</v>
      </c>
      <c r="AW31" s="77">
        <v>78</v>
      </c>
      <c r="AX31" s="78">
        <v>4419.47</v>
      </c>
      <c r="AY31" s="83">
        <f t="shared" si="13"/>
        <v>56.659871794871798</v>
      </c>
      <c r="AZ31" s="84"/>
      <c r="BA31" s="85">
        <v>25</v>
      </c>
      <c r="BB31" s="85">
        <v>105.13</v>
      </c>
      <c r="BC31" s="30">
        <f t="shared" si="30"/>
        <v>4.2051999999999996</v>
      </c>
      <c r="BD31" s="86"/>
      <c r="BE31" s="86"/>
      <c r="BF31" s="30" t="e">
        <f t="shared" si="31"/>
        <v>#DIV/0!</v>
      </c>
      <c r="BG31" s="88"/>
      <c r="BH31" s="77">
        <v>7.4</v>
      </c>
      <c r="BI31" s="78">
        <v>110.87</v>
      </c>
      <c r="BJ31" s="48">
        <f t="shared" si="14"/>
        <v>14.982432432432432</v>
      </c>
      <c r="BL31" s="93">
        <v>147</v>
      </c>
      <c r="BM31" s="94">
        <v>7988.5278337244026</v>
      </c>
      <c r="BN31" s="83">
        <f t="shared" si="15"/>
        <v>54.343726760029952</v>
      </c>
      <c r="BO31" s="102"/>
      <c r="BP31" s="101">
        <v>3</v>
      </c>
      <c r="BQ31" s="101">
        <v>54.485294117647058</v>
      </c>
      <c r="BR31" s="30">
        <f t="shared" si="32"/>
        <v>18.161764705882351</v>
      </c>
      <c r="BS31" s="101">
        <v>42</v>
      </c>
      <c r="BT31" s="101">
        <v>482.2851266769153</v>
      </c>
      <c r="BU31" s="30">
        <f t="shared" si="33"/>
        <v>11.482979206593221</v>
      </c>
      <c r="BV31" s="48">
        <f t="shared" si="16"/>
        <v>536.77042079456237</v>
      </c>
      <c r="BW31" s="93">
        <v>81</v>
      </c>
      <c r="BX31" s="94">
        <v>1375.9776805952276</v>
      </c>
      <c r="BY31" s="108">
        <f t="shared" si="17"/>
        <v>16.987378772780588</v>
      </c>
      <c r="CA31" s="109">
        <v>150</v>
      </c>
      <c r="CB31" s="110">
        <v>9471.4</v>
      </c>
      <c r="CC31" s="83">
        <f t="shared" si="18"/>
        <v>63.142666666666663</v>
      </c>
      <c r="CD31" s="113"/>
      <c r="CE31" s="114">
        <v>70</v>
      </c>
      <c r="CF31" s="114">
        <v>730.79</v>
      </c>
      <c r="CG31" s="30">
        <f t="shared" si="19"/>
        <v>10.439857142857143</v>
      </c>
      <c r="CH31" s="115">
        <v>70</v>
      </c>
      <c r="CI31" s="114">
        <v>586.92999999999995</v>
      </c>
      <c r="CJ31" s="30">
        <f t="shared" si="34"/>
        <v>8.3847142857142849</v>
      </c>
      <c r="CK31" s="48">
        <f t="shared" si="20"/>
        <v>1317.7199999999998</v>
      </c>
      <c r="CL31" s="119"/>
      <c r="CM31" s="124">
        <v>36.4</v>
      </c>
      <c r="CN31" s="125">
        <v>2241.4587417633111</v>
      </c>
      <c r="CO31" s="15">
        <f t="shared" si="21"/>
        <v>61.578536861629431</v>
      </c>
      <c r="CP31" s="126"/>
      <c r="CQ31" s="127">
        <v>0</v>
      </c>
      <c r="CR31" s="127"/>
      <c r="CS31" s="127" t="e">
        <f t="shared" si="35"/>
        <v>#DIV/0!</v>
      </c>
      <c r="CT31" s="127">
        <v>22</v>
      </c>
      <c r="CU31" s="127">
        <v>262.66594540580991</v>
      </c>
      <c r="CV31" s="127">
        <f t="shared" si="36"/>
        <v>11.939361154809541</v>
      </c>
      <c r="CW31" s="133">
        <f t="shared" si="22"/>
        <v>262.66594540580991</v>
      </c>
      <c r="CX31" s="124">
        <v>0</v>
      </c>
      <c r="CY31" s="125">
        <v>0</v>
      </c>
      <c r="CZ31" s="31" t="e">
        <f t="shared" si="23"/>
        <v>#DIV/0!</v>
      </c>
      <c r="DA31" s="119"/>
      <c r="DB31" s="144">
        <v>14</v>
      </c>
      <c r="DC31" s="44">
        <v>349.03968052611594</v>
      </c>
      <c r="DD31" s="141">
        <f t="shared" si="24"/>
        <v>24.931405751865423</v>
      </c>
      <c r="DE31" s="44">
        <v>18</v>
      </c>
      <c r="DF31" s="44">
        <v>382.74128689234192</v>
      </c>
      <c r="DG31" s="141">
        <f t="shared" si="25"/>
        <v>21.263404827352328</v>
      </c>
      <c r="DH31" s="44">
        <v>25</v>
      </c>
      <c r="DI31" s="44">
        <v>301.47665306223814</v>
      </c>
      <c r="DJ31" s="148">
        <f t="shared" si="26"/>
        <v>12.059066122489526</v>
      </c>
    </row>
    <row r="32" spans="1:114" ht="13.95" customHeight="1">
      <c r="A32" s="12">
        <v>26</v>
      </c>
      <c r="B32" s="13">
        <v>96.2</v>
      </c>
      <c r="C32" s="14">
        <v>4062.1624807647672</v>
      </c>
      <c r="D32" s="15">
        <f t="shared" si="0"/>
        <v>42.22622121377097</v>
      </c>
      <c r="E32" s="16"/>
      <c r="F32" s="320"/>
      <c r="G32" s="320" t="e">
        <f t="shared" si="1"/>
        <v>#DIV/0!</v>
      </c>
      <c r="H32" s="17">
        <v>15</v>
      </c>
      <c r="I32" s="17">
        <v>224.49850503667648</v>
      </c>
      <c r="J32" s="18">
        <f t="shared" si="27"/>
        <v>14.966567002445098</v>
      </c>
      <c r="K32" s="17">
        <v>3</v>
      </c>
      <c r="L32" s="17">
        <v>51.038888888888891</v>
      </c>
      <c r="M32" s="30">
        <f t="shared" si="28"/>
        <v>17.012962962962963</v>
      </c>
      <c r="N32" s="31">
        <f t="shared" si="2"/>
        <v>275.53739392556537</v>
      </c>
      <c r="O32" s="13">
        <v>2</v>
      </c>
      <c r="P32" s="14">
        <v>38.007984047883795</v>
      </c>
      <c r="Q32" s="31">
        <f t="shared" si="37"/>
        <v>19.003992023941898</v>
      </c>
      <c r="R32" s="32"/>
      <c r="S32" s="44"/>
      <c r="T32" s="45" t="e">
        <f t="shared" si="4"/>
        <v>#DIV/0!</v>
      </c>
      <c r="V32" s="46">
        <v>223.8</v>
      </c>
      <c r="W32" s="47">
        <v>16538.472843303774</v>
      </c>
      <c r="X32" s="30">
        <f t="shared" si="5"/>
        <v>73.898448808327856</v>
      </c>
      <c r="Y32" s="49"/>
      <c r="Z32" s="50">
        <v>32</v>
      </c>
      <c r="AA32" s="50">
        <v>416</v>
      </c>
      <c r="AB32" s="30">
        <f t="shared" si="6"/>
        <v>13</v>
      </c>
      <c r="AC32" s="55">
        <v>32</v>
      </c>
      <c r="AD32" s="55">
        <v>223.29999999999995</v>
      </c>
      <c r="AE32" s="30">
        <f t="shared" si="29"/>
        <v>6.9781249999999986</v>
      </c>
      <c r="AF32" s="48">
        <f t="shared" si="7"/>
        <v>17177.772843303774</v>
      </c>
      <c r="AG32" s="62">
        <v>162</v>
      </c>
      <c r="AH32" s="47">
        <v>3218.331004086886</v>
      </c>
      <c r="AI32" s="30">
        <f t="shared" si="8"/>
        <v>19.866240765968431</v>
      </c>
      <c r="AJ32" s="47"/>
      <c r="AK32" s="48">
        <f t="shared" si="9"/>
        <v>0</v>
      </c>
      <c r="AL32" s="68"/>
      <c r="AM32" s="46">
        <v>45</v>
      </c>
      <c r="AN32" s="71">
        <v>3108.999492213909</v>
      </c>
      <c r="AO32" s="48">
        <f t="shared" si="10"/>
        <v>69.088877604753534</v>
      </c>
      <c r="AP32" s="46">
        <v>75</v>
      </c>
      <c r="AQ32" s="47">
        <v>4515.2110943172884</v>
      </c>
      <c r="AR32" s="48">
        <f t="shared" si="11"/>
        <v>60.202814590897177</v>
      </c>
      <c r="AS32" s="46">
        <v>25</v>
      </c>
      <c r="AT32" s="71">
        <v>1354.5903631557269</v>
      </c>
      <c r="AU32" s="48">
        <f t="shared" si="12"/>
        <v>54.183614526229078</v>
      </c>
      <c r="AW32" s="77">
        <v>74.8</v>
      </c>
      <c r="AX32" s="78">
        <v>4121.8900000000003</v>
      </c>
      <c r="AY32" s="83">
        <f t="shared" si="13"/>
        <v>55.105481283422463</v>
      </c>
      <c r="AZ32" s="84"/>
      <c r="BA32" s="85">
        <v>25</v>
      </c>
      <c r="BB32" s="85">
        <v>105.66</v>
      </c>
      <c r="BC32" s="30">
        <f t="shared" si="30"/>
        <v>4.2263999999999999</v>
      </c>
      <c r="BD32" s="86"/>
      <c r="BE32" s="86"/>
      <c r="BF32" s="30" t="e">
        <f t="shared" si="31"/>
        <v>#DIV/0!</v>
      </c>
      <c r="BG32" s="88"/>
      <c r="BH32" s="77">
        <v>8.4</v>
      </c>
      <c r="BI32" s="78">
        <v>127.12</v>
      </c>
      <c r="BJ32" s="48">
        <f t="shared" si="14"/>
        <v>15.133333333333333</v>
      </c>
      <c r="BL32" s="93">
        <v>146.19999999999999</v>
      </c>
      <c r="BM32" s="94">
        <v>8107.3193712876782</v>
      </c>
      <c r="BN32" s="83">
        <f t="shared" si="15"/>
        <v>55.453620870640755</v>
      </c>
      <c r="BO32" s="102"/>
      <c r="BP32" s="101">
        <v>3</v>
      </c>
      <c r="BQ32" s="101">
        <v>45.628393103448275</v>
      </c>
      <c r="BR32" s="30">
        <f t="shared" si="32"/>
        <v>15.209464367816091</v>
      </c>
      <c r="BS32" s="101">
        <v>42</v>
      </c>
      <c r="BT32" s="101">
        <v>430.00992031684058</v>
      </c>
      <c r="BU32" s="30">
        <f t="shared" si="33"/>
        <v>10.238331436115251</v>
      </c>
      <c r="BV32" s="48">
        <f t="shared" si="16"/>
        <v>475.63831342028885</v>
      </c>
      <c r="BW32" s="93">
        <v>81</v>
      </c>
      <c r="BX32" s="94">
        <v>1410.9693831320526</v>
      </c>
      <c r="BY32" s="108">
        <f t="shared" si="17"/>
        <v>17.419375100395712</v>
      </c>
      <c r="CA32" s="109">
        <v>225.20000000000002</v>
      </c>
      <c r="CB32" s="110">
        <v>15027.05</v>
      </c>
      <c r="CC32" s="83">
        <f t="shared" si="18"/>
        <v>66.727575488454704</v>
      </c>
      <c r="CD32" s="113"/>
      <c r="CE32" s="114">
        <v>120</v>
      </c>
      <c r="CF32" s="114">
        <v>1395.68</v>
      </c>
      <c r="CG32" s="30">
        <f t="shared" si="19"/>
        <v>11.630666666666666</v>
      </c>
      <c r="CH32" s="115">
        <v>70</v>
      </c>
      <c r="CI32" s="114">
        <v>900</v>
      </c>
      <c r="CJ32" s="30">
        <f t="shared" si="34"/>
        <v>12.857142857142858</v>
      </c>
      <c r="CK32" s="48">
        <f t="shared" si="20"/>
        <v>2295.6800000000003</v>
      </c>
      <c r="CL32" s="119"/>
      <c r="CM32" s="124">
        <v>44.6</v>
      </c>
      <c r="CN32" s="125">
        <v>2764.9032544934948</v>
      </c>
      <c r="CO32" s="15">
        <f t="shared" si="21"/>
        <v>61.99334651330706</v>
      </c>
      <c r="CP32" s="126"/>
      <c r="CQ32" s="127">
        <v>58</v>
      </c>
      <c r="CR32" s="127">
        <v>700</v>
      </c>
      <c r="CS32" s="127">
        <f t="shared" si="35"/>
        <v>12.068965517241379</v>
      </c>
      <c r="CT32" s="127">
        <v>22</v>
      </c>
      <c r="CU32" s="127">
        <v>244.27004817595002</v>
      </c>
      <c r="CV32" s="127">
        <f t="shared" si="36"/>
        <v>11.103184007997728</v>
      </c>
      <c r="CW32" s="133">
        <f t="shared" si="22"/>
        <v>944.27004817595002</v>
      </c>
      <c r="CX32" s="124">
        <v>0</v>
      </c>
      <c r="CY32" s="125">
        <v>0</v>
      </c>
      <c r="CZ32" s="31" t="e">
        <f t="shared" si="23"/>
        <v>#DIV/0!</v>
      </c>
      <c r="DA32" s="119"/>
      <c r="DB32" s="144">
        <v>14</v>
      </c>
      <c r="DC32" s="44">
        <v>351.28675451490852</v>
      </c>
      <c r="DD32" s="141">
        <f t="shared" si="24"/>
        <v>25.09191103677918</v>
      </c>
      <c r="DE32" s="44">
        <v>18</v>
      </c>
      <c r="DF32" s="44">
        <v>319.27602288883497</v>
      </c>
      <c r="DG32" s="141">
        <f t="shared" si="25"/>
        <v>17.737556827157498</v>
      </c>
      <c r="DH32" s="44">
        <v>25</v>
      </c>
      <c r="DI32" s="44">
        <v>335.7193838483858</v>
      </c>
      <c r="DJ32" s="148">
        <f t="shared" si="26"/>
        <v>13.428775353935432</v>
      </c>
    </row>
    <row r="33" spans="1:114" ht="13.95" customHeight="1">
      <c r="A33" s="12">
        <v>27</v>
      </c>
      <c r="B33" s="13">
        <v>119.6</v>
      </c>
      <c r="C33" s="14">
        <v>5813.1379152617174</v>
      </c>
      <c r="D33" s="15">
        <f t="shared" si="0"/>
        <v>48.604832067405667</v>
      </c>
      <c r="E33" s="16"/>
      <c r="F33" s="320"/>
      <c r="G33" s="320" t="e">
        <f t="shared" si="1"/>
        <v>#DIV/0!</v>
      </c>
      <c r="H33" s="17">
        <v>15</v>
      </c>
      <c r="I33" s="17">
        <v>193.82106496519935</v>
      </c>
      <c r="J33" s="18">
        <f t="shared" si="27"/>
        <v>12.92140433101329</v>
      </c>
      <c r="K33" s="17">
        <v>6</v>
      </c>
      <c r="L33" s="17">
        <v>46.514117647058825</v>
      </c>
      <c r="M33" s="30">
        <f t="shared" si="28"/>
        <v>7.7523529411764711</v>
      </c>
      <c r="N33" s="31">
        <f t="shared" si="2"/>
        <v>240.33518261225817</v>
      </c>
      <c r="O33" s="13">
        <v>11</v>
      </c>
      <c r="P33" s="14">
        <v>113.72781065088756</v>
      </c>
      <c r="Q33" s="31">
        <f t="shared" si="37"/>
        <v>10.338891877353415</v>
      </c>
      <c r="R33" s="32"/>
      <c r="S33" s="44"/>
      <c r="T33" s="45" t="e">
        <f t="shared" si="4"/>
        <v>#DIV/0!</v>
      </c>
      <c r="V33" s="46">
        <v>354.40000000000003</v>
      </c>
      <c r="W33" s="47">
        <v>30469.357606796795</v>
      </c>
      <c r="X33" s="30">
        <f t="shared" si="5"/>
        <v>85.974485346492074</v>
      </c>
      <c r="Y33" s="49"/>
      <c r="Z33" s="50">
        <v>52</v>
      </c>
      <c r="AA33" s="50">
        <v>697.07443416037961</v>
      </c>
      <c r="AB33" s="30">
        <f t="shared" si="6"/>
        <v>13.405277580007301</v>
      </c>
      <c r="AC33" s="55">
        <v>185</v>
      </c>
      <c r="AD33" s="55">
        <v>1229.3281372881356</v>
      </c>
      <c r="AE33" s="30">
        <f t="shared" si="29"/>
        <v>6.6450169583142467</v>
      </c>
      <c r="AF33" s="48">
        <f t="shared" si="7"/>
        <v>32395.760178245309</v>
      </c>
      <c r="AG33" s="62">
        <v>162</v>
      </c>
      <c r="AH33" s="47">
        <v>3349.416244499283</v>
      </c>
      <c r="AI33" s="30">
        <f t="shared" si="8"/>
        <v>20.675408916662242</v>
      </c>
      <c r="AJ33" s="47"/>
      <c r="AK33" s="48">
        <f t="shared" si="9"/>
        <v>0</v>
      </c>
      <c r="AL33" s="68"/>
      <c r="AM33" s="46">
        <v>44</v>
      </c>
      <c r="AN33" s="71">
        <v>3333.2357784146088</v>
      </c>
      <c r="AO33" s="48">
        <f t="shared" si="10"/>
        <v>75.755358600332016</v>
      </c>
      <c r="AP33" s="46">
        <v>75</v>
      </c>
      <c r="AQ33" s="47">
        <v>4685.1167094236216</v>
      </c>
      <c r="AR33" s="48">
        <f t="shared" si="11"/>
        <v>62.468222792314954</v>
      </c>
      <c r="AS33" s="46">
        <v>25</v>
      </c>
      <c r="AT33" s="71">
        <v>1376.9896929819965</v>
      </c>
      <c r="AU33" s="48">
        <f t="shared" si="12"/>
        <v>55.079587719279864</v>
      </c>
      <c r="AW33" s="77">
        <v>92.600000000000009</v>
      </c>
      <c r="AX33" s="78">
        <v>5896.47</v>
      </c>
      <c r="AY33" s="83">
        <f t="shared" si="13"/>
        <v>63.676781857451402</v>
      </c>
      <c r="AZ33" s="84"/>
      <c r="BA33" s="85">
        <v>25</v>
      </c>
      <c r="BB33" s="85">
        <v>104.64</v>
      </c>
      <c r="BC33" s="30">
        <f t="shared" si="30"/>
        <v>4.1856</v>
      </c>
      <c r="BD33" s="86"/>
      <c r="BE33" s="86"/>
      <c r="BF33" s="30" t="e">
        <f t="shared" si="31"/>
        <v>#DIV/0!</v>
      </c>
      <c r="BG33" s="88"/>
      <c r="BH33" s="77">
        <v>10.4</v>
      </c>
      <c r="BI33" s="78">
        <v>156.22</v>
      </c>
      <c r="BJ33" s="48">
        <f t="shared" si="14"/>
        <v>15.021153846153846</v>
      </c>
      <c r="BL33" s="93">
        <v>200.8</v>
      </c>
      <c r="BM33" s="94">
        <v>11722.003180749945</v>
      </c>
      <c r="BN33" s="83">
        <f t="shared" si="15"/>
        <v>58.376509864292551</v>
      </c>
      <c r="BO33" s="102"/>
      <c r="BP33" s="101">
        <v>18</v>
      </c>
      <c r="BQ33" s="101">
        <v>284.16819568493958</v>
      </c>
      <c r="BR33" s="30">
        <f t="shared" si="32"/>
        <v>15.787121982496643</v>
      </c>
      <c r="BS33" s="101">
        <v>46</v>
      </c>
      <c r="BT33" s="101">
        <v>202.57184133074594</v>
      </c>
      <c r="BU33" s="30">
        <f t="shared" si="33"/>
        <v>4.4037356811031723</v>
      </c>
      <c r="BV33" s="48">
        <f t="shared" si="16"/>
        <v>486.74003701568552</v>
      </c>
      <c r="BW33" s="93">
        <v>81</v>
      </c>
      <c r="BX33" s="94">
        <v>1409.7209014563625</v>
      </c>
      <c r="BY33" s="108">
        <f t="shared" si="17"/>
        <v>17.403961746374847</v>
      </c>
      <c r="CA33" s="109">
        <v>238.60000000000002</v>
      </c>
      <c r="CB33" s="110">
        <v>16042.61</v>
      </c>
      <c r="CC33" s="83">
        <f t="shared" si="18"/>
        <v>67.236420787929589</v>
      </c>
      <c r="CD33" s="113"/>
      <c r="CE33" s="114">
        <v>110</v>
      </c>
      <c r="CF33" s="114">
        <v>1248.68</v>
      </c>
      <c r="CG33" s="30">
        <f t="shared" si="19"/>
        <v>11.351636363636365</v>
      </c>
      <c r="CH33" s="114">
        <v>110</v>
      </c>
      <c r="CI33" s="114">
        <v>856.5</v>
      </c>
      <c r="CJ33" s="30">
        <f t="shared" si="34"/>
        <v>7.7863636363636362</v>
      </c>
      <c r="CK33" s="48">
        <f t="shared" si="20"/>
        <v>2105.1800000000003</v>
      </c>
      <c r="CL33" s="119"/>
      <c r="CM33" s="124">
        <v>45.400000000000006</v>
      </c>
      <c r="CN33" s="125">
        <v>2772.6561315280378</v>
      </c>
      <c r="CO33" s="15">
        <f t="shared" si="21"/>
        <v>61.071720958767344</v>
      </c>
      <c r="CP33" s="126"/>
      <c r="CQ33" s="127">
        <v>65</v>
      </c>
      <c r="CR33" s="127">
        <v>787.5</v>
      </c>
      <c r="CS33" s="127">
        <f t="shared" si="35"/>
        <v>12.115384615384615</v>
      </c>
      <c r="CT33" s="127">
        <v>26</v>
      </c>
      <c r="CU33" s="127">
        <v>316.82</v>
      </c>
      <c r="CV33" s="127">
        <f t="shared" si="36"/>
        <v>12.185384615384615</v>
      </c>
      <c r="CW33" s="133">
        <f t="shared" si="22"/>
        <v>1104.32</v>
      </c>
      <c r="CX33" s="124">
        <v>0</v>
      </c>
      <c r="CY33" s="125">
        <v>0</v>
      </c>
      <c r="CZ33" s="31" t="e">
        <f t="shared" si="23"/>
        <v>#DIV/0!</v>
      </c>
      <c r="DA33" s="119"/>
      <c r="DB33" s="144">
        <v>14</v>
      </c>
      <c r="DC33" s="44">
        <v>345.45480719386842</v>
      </c>
      <c r="DD33" s="141">
        <f t="shared" si="24"/>
        <v>24.6753433709906</v>
      </c>
      <c r="DE33" s="44">
        <v>18</v>
      </c>
      <c r="DF33" s="44">
        <v>342.34772509289695</v>
      </c>
      <c r="DG33" s="141">
        <f t="shared" si="25"/>
        <v>19.019318060716497</v>
      </c>
      <c r="DH33" s="44">
        <v>25</v>
      </c>
      <c r="DI33" s="44">
        <v>329.78238454131736</v>
      </c>
      <c r="DJ33" s="148">
        <f t="shared" si="26"/>
        <v>13.191295381652694</v>
      </c>
    </row>
    <row r="34" spans="1:114" ht="13.95" customHeight="1">
      <c r="A34" s="12">
        <v>28</v>
      </c>
      <c r="B34" s="13">
        <v>122.4</v>
      </c>
      <c r="C34" s="14">
        <v>6576.677192799204</v>
      </c>
      <c r="D34" s="15">
        <f t="shared" si="0"/>
        <v>53.731022816986957</v>
      </c>
      <c r="E34" s="16"/>
      <c r="F34" s="320"/>
      <c r="G34" s="320" t="e">
        <f t="shared" si="1"/>
        <v>#DIV/0!</v>
      </c>
      <c r="H34" s="17">
        <v>15</v>
      </c>
      <c r="I34" s="17">
        <v>132.42477457497301</v>
      </c>
      <c r="J34" s="18">
        <f t="shared" si="27"/>
        <v>8.8283183049982004</v>
      </c>
      <c r="K34" s="17">
        <v>6</v>
      </c>
      <c r="L34" s="17">
        <v>52.967337982576865</v>
      </c>
      <c r="M34" s="30">
        <f t="shared" si="28"/>
        <v>8.8278896637628108</v>
      </c>
      <c r="N34" s="31">
        <f t="shared" si="2"/>
        <v>185.39211255754986</v>
      </c>
      <c r="O34" s="13">
        <v>11</v>
      </c>
      <c r="P34" s="14">
        <v>107.9342039243577</v>
      </c>
      <c r="Q34" s="31">
        <f t="shared" si="37"/>
        <v>9.8122003567597904</v>
      </c>
      <c r="R34" s="32"/>
      <c r="S34" s="44"/>
      <c r="T34" s="45" t="e">
        <f t="shared" si="4"/>
        <v>#DIV/0!</v>
      </c>
      <c r="V34" s="46">
        <v>353.20000000000005</v>
      </c>
      <c r="W34" s="47">
        <v>28638.059710892412</v>
      </c>
      <c r="X34" s="30">
        <f t="shared" si="5"/>
        <v>81.081709260737284</v>
      </c>
      <c r="Y34" s="54"/>
      <c r="Z34" s="50">
        <v>172</v>
      </c>
      <c r="AA34" s="50">
        <v>2375.0971558495748</v>
      </c>
      <c r="AB34" s="30">
        <f t="shared" si="6"/>
        <v>13.808704394474272</v>
      </c>
      <c r="AC34" s="55">
        <v>230</v>
      </c>
      <c r="AD34" s="55">
        <v>1667.2</v>
      </c>
      <c r="AE34" s="30">
        <f t="shared" si="29"/>
        <v>7.2486956521739137</v>
      </c>
      <c r="AF34" s="48">
        <f t="shared" si="7"/>
        <v>32680.356866741986</v>
      </c>
      <c r="AG34" s="62">
        <v>159</v>
      </c>
      <c r="AH34" s="47">
        <v>3664.9390396600847</v>
      </c>
      <c r="AI34" s="30">
        <f t="shared" si="8"/>
        <v>23.049931067044557</v>
      </c>
      <c r="AJ34" s="47"/>
      <c r="AK34" s="48">
        <f t="shared" si="9"/>
        <v>0</v>
      </c>
      <c r="AL34" s="68"/>
      <c r="AM34" s="46">
        <v>45</v>
      </c>
      <c r="AN34" s="71">
        <v>3337.5859752968527</v>
      </c>
      <c r="AO34" s="48">
        <f t="shared" si="10"/>
        <v>74.168577228818947</v>
      </c>
      <c r="AP34" s="46">
        <v>75</v>
      </c>
      <c r="AQ34" s="47">
        <v>4487.5662944045116</v>
      </c>
      <c r="AR34" s="48">
        <f t="shared" si="11"/>
        <v>59.834217258726824</v>
      </c>
      <c r="AS34" s="46">
        <v>25</v>
      </c>
      <c r="AT34" s="71">
        <v>1537.3179757132516</v>
      </c>
      <c r="AU34" s="48">
        <f t="shared" si="12"/>
        <v>61.492719028530061</v>
      </c>
      <c r="AW34" s="77">
        <v>88.200000000000017</v>
      </c>
      <c r="AX34" s="78">
        <v>5995.92</v>
      </c>
      <c r="AY34" s="83">
        <f t="shared" si="13"/>
        <v>67.980952380952374</v>
      </c>
      <c r="AZ34" s="84"/>
      <c r="BA34" s="85">
        <v>25</v>
      </c>
      <c r="BB34" s="85">
        <v>105.38</v>
      </c>
      <c r="BC34" s="30">
        <f t="shared" si="30"/>
        <v>4.2151999999999994</v>
      </c>
      <c r="BD34" s="86"/>
      <c r="BE34" s="86"/>
      <c r="BF34" s="30" t="e">
        <f t="shared" si="31"/>
        <v>#DIV/0!</v>
      </c>
      <c r="BG34" s="88"/>
      <c r="BH34" s="77">
        <v>10</v>
      </c>
      <c r="BI34" s="78">
        <v>150.44999999999999</v>
      </c>
      <c r="BJ34" s="48">
        <f t="shared" si="14"/>
        <v>15.044999999999998</v>
      </c>
      <c r="BL34" s="93">
        <v>202.4</v>
      </c>
      <c r="BM34" s="94">
        <v>11816.408536004419</v>
      </c>
      <c r="BN34" s="83">
        <f t="shared" si="15"/>
        <v>58.38146509883606</v>
      </c>
      <c r="BO34" s="102"/>
      <c r="BP34" s="101">
        <v>33</v>
      </c>
      <c r="BQ34" s="101">
        <v>261.72251874616848</v>
      </c>
      <c r="BR34" s="30">
        <f t="shared" si="32"/>
        <v>7.93098541655056</v>
      </c>
      <c r="BS34" s="101">
        <v>53</v>
      </c>
      <c r="BT34" s="101">
        <v>213.26585264812968</v>
      </c>
      <c r="BU34" s="30">
        <f t="shared" si="33"/>
        <v>4.0238840122288622</v>
      </c>
      <c r="BV34" s="48">
        <f t="shared" si="16"/>
        <v>474.98837139429816</v>
      </c>
      <c r="BW34" s="93">
        <v>81</v>
      </c>
      <c r="BX34" s="94">
        <v>1535.6288458581205</v>
      </c>
      <c r="BY34" s="108">
        <f t="shared" si="17"/>
        <v>18.958380813063215</v>
      </c>
      <c r="CA34" s="109">
        <v>238.4</v>
      </c>
      <c r="CB34" s="110">
        <v>18301.25</v>
      </c>
      <c r="CC34" s="83">
        <f t="shared" si="18"/>
        <v>76.766988255033553</v>
      </c>
      <c r="CD34" s="113"/>
      <c r="CE34" s="114">
        <v>110</v>
      </c>
      <c r="CF34" s="114">
        <v>1343.72</v>
      </c>
      <c r="CG34" s="30">
        <f t="shared" si="19"/>
        <v>12.215636363636364</v>
      </c>
      <c r="CH34" s="114">
        <v>110</v>
      </c>
      <c r="CI34" s="114">
        <v>771.04</v>
      </c>
      <c r="CJ34" s="30">
        <f t="shared" si="34"/>
        <v>7.0094545454545454</v>
      </c>
      <c r="CK34" s="48">
        <f t="shared" si="20"/>
        <v>2114.7600000000002</v>
      </c>
      <c r="CL34" s="119"/>
      <c r="CM34" s="124">
        <v>46.800000000000004</v>
      </c>
      <c r="CN34" s="125">
        <v>2798.6061604424322</v>
      </c>
      <c r="CO34" s="15">
        <f t="shared" si="21"/>
        <v>59.799276932530596</v>
      </c>
      <c r="CP34" s="126"/>
      <c r="CQ34" s="127">
        <v>61</v>
      </c>
      <c r="CR34" s="127">
        <v>777.09496398559429</v>
      </c>
      <c r="CS34" s="127">
        <f t="shared" si="35"/>
        <v>12.739261704681873</v>
      </c>
      <c r="CT34" s="127">
        <v>26</v>
      </c>
      <c r="CU34" s="127">
        <v>319.02</v>
      </c>
      <c r="CV34" s="127">
        <f t="shared" si="36"/>
        <v>12.27</v>
      </c>
      <c r="CW34" s="133">
        <f t="shared" si="22"/>
        <v>1096.1149639855944</v>
      </c>
      <c r="CX34" s="124">
        <v>0</v>
      </c>
      <c r="CY34" s="125">
        <v>0</v>
      </c>
      <c r="CZ34" s="31" t="e">
        <f t="shared" si="23"/>
        <v>#DIV/0!</v>
      </c>
      <c r="DA34" s="119"/>
      <c r="DB34" s="144">
        <v>14</v>
      </c>
      <c r="DC34" s="44">
        <v>320.87121789396303</v>
      </c>
      <c r="DD34" s="141">
        <f t="shared" si="24"/>
        <v>22.919372706711645</v>
      </c>
      <c r="DE34" s="44">
        <v>18</v>
      </c>
      <c r="DF34" s="44">
        <v>325.02222260757793</v>
      </c>
      <c r="DG34" s="141">
        <f t="shared" si="25"/>
        <v>18.056790144865442</v>
      </c>
      <c r="DH34" s="44">
        <v>25</v>
      </c>
      <c r="DI34" s="44">
        <v>328.82945749013362</v>
      </c>
      <c r="DJ34" s="148">
        <f t="shared" si="26"/>
        <v>13.153178299605345</v>
      </c>
    </row>
    <row r="35" spans="1:114" ht="13.95" customHeight="1">
      <c r="A35" s="12">
        <v>29</v>
      </c>
      <c r="B35" s="13">
        <v>119.6</v>
      </c>
      <c r="C35" s="14">
        <v>5788.2526341795492</v>
      </c>
      <c r="D35" s="15">
        <f t="shared" si="0"/>
        <v>48.396761155347406</v>
      </c>
      <c r="E35" s="16"/>
      <c r="F35" s="320"/>
      <c r="G35" s="320" t="e">
        <f t="shared" si="1"/>
        <v>#DIV/0!</v>
      </c>
      <c r="H35" s="17">
        <v>15</v>
      </c>
      <c r="I35" s="17">
        <v>156.71390955491296</v>
      </c>
      <c r="J35" s="18">
        <f t="shared" si="27"/>
        <v>10.44759397032753</v>
      </c>
      <c r="K35" s="17">
        <v>6</v>
      </c>
      <c r="L35" s="17">
        <v>47.800000613139389</v>
      </c>
      <c r="M35" s="30">
        <f t="shared" si="28"/>
        <v>7.9666667688565651</v>
      </c>
      <c r="N35" s="31">
        <f t="shared" si="2"/>
        <v>204.51391016805235</v>
      </c>
      <c r="O35" s="13">
        <v>11</v>
      </c>
      <c r="P35" s="14">
        <v>117.00000919709088</v>
      </c>
      <c r="Q35" s="31">
        <f t="shared" si="37"/>
        <v>10.636364472462807</v>
      </c>
      <c r="R35" s="32"/>
      <c r="S35" s="44"/>
      <c r="T35" s="45" t="e">
        <f t="shared" si="4"/>
        <v>#DIV/0!</v>
      </c>
      <c r="V35" s="46">
        <v>372.40000000000003</v>
      </c>
      <c r="W35" s="47">
        <v>31627.690395503927</v>
      </c>
      <c r="X35" s="30">
        <f t="shared" si="5"/>
        <v>84.929351223157695</v>
      </c>
      <c r="Y35" s="54"/>
      <c r="Z35" s="55">
        <v>52</v>
      </c>
      <c r="AA35" s="55">
        <v>731.43202964182797</v>
      </c>
      <c r="AB35" s="30">
        <f t="shared" si="6"/>
        <v>14.066000570035154</v>
      </c>
      <c r="AC35" s="55">
        <v>192</v>
      </c>
      <c r="AD35" s="55">
        <v>1284.5536585365853</v>
      </c>
      <c r="AE35" s="30">
        <f t="shared" si="29"/>
        <v>6.6903836382113822</v>
      </c>
      <c r="AF35" s="48">
        <f t="shared" si="7"/>
        <v>33643.676083682338</v>
      </c>
      <c r="AG35" s="62">
        <v>155</v>
      </c>
      <c r="AH35" s="47">
        <v>3776.7062088534949</v>
      </c>
      <c r="AI35" s="30">
        <f t="shared" si="8"/>
        <v>24.365846508732226</v>
      </c>
      <c r="AJ35" s="47"/>
      <c r="AK35" s="48">
        <f t="shared" si="9"/>
        <v>0</v>
      </c>
      <c r="AL35" s="68"/>
      <c r="AM35" s="46">
        <v>46</v>
      </c>
      <c r="AN35" s="71">
        <v>3395.128887122416</v>
      </c>
      <c r="AO35" s="48">
        <f t="shared" si="10"/>
        <v>73.807149720052522</v>
      </c>
      <c r="AP35" s="46">
        <v>75</v>
      </c>
      <c r="AQ35" s="47">
        <v>4397.5399001181122</v>
      </c>
      <c r="AR35" s="48">
        <f t="shared" si="11"/>
        <v>58.633865334908165</v>
      </c>
      <c r="AS35" s="46">
        <v>25</v>
      </c>
      <c r="AT35" s="71">
        <v>1339.0460464052931</v>
      </c>
      <c r="AU35" s="48">
        <f t="shared" si="12"/>
        <v>53.561841856211721</v>
      </c>
      <c r="AW35" s="77">
        <v>89.600000000000009</v>
      </c>
      <c r="AX35" s="78">
        <v>6300.24</v>
      </c>
      <c r="AY35" s="83">
        <f t="shared" si="13"/>
        <v>70.315178571428561</v>
      </c>
      <c r="AZ35" s="84"/>
      <c r="BA35" s="85">
        <v>25</v>
      </c>
      <c r="BB35" s="85">
        <v>114.74</v>
      </c>
      <c r="BC35" s="30">
        <f t="shared" si="30"/>
        <v>4.5895999999999999</v>
      </c>
      <c r="BD35" s="86"/>
      <c r="BE35" s="86"/>
      <c r="BF35" s="30" t="e">
        <f t="shared" si="31"/>
        <v>#DIV/0!</v>
      </c>
      <c r="BG35" s="88"/>
      <c r="BH35" s="77">
        <v>10.600000000000001</v>
      </c>
      <c r="BI35" s="78">
        <v>159.84</v>
      </c>
      <c r="BJ35" s="48">
        <f t="shared" si="14"/>
        <v>15.079245283018865</v>
      </c>
      <c r="BL35" s="93">
        <v>203.20000000000002</v>
      </c>
      <c r="BM35" s="94">
        <v>12026.152403672515</v>
      </c>
      <c r="BN35" s="83">
        <f t="shared" si="15"/>
        <v>59.18382088421513</v>
      </c>
      <c r="BO35" s="102"/>
      <c r="BP35" s="101">
        <v>33</v>
      </c>
      <c r="BQ35" s="101">
        <v>819.063436268494</v>
      </c>
      <c r="BR35" s="30">
        <f t="shared" si="32"/>
        <v>24.820104129348302</v>
      </c>
      <c r="BS35" s="101">
        <v>57</v>
      </c>
      <c r="BT35" s="101">
        <v>63.51445930880714</v>
      </c>
      <c r="BU35" s="30">
        <f t="shared" si="33"/>
        <v>1.114288759803634</v>
      </c>
      <c r="BV35" s="48">
        <f t="shared" si="16"/>
        <v>882.57789557730109</v>
      </c>
      <c r="BW35" s="93">
        <v>81</v>
      </c>
      <c r="BX35" s="94">
        <v>1493.2354979734259</v>
      </c>
      <c r="BY35" s="108">
        <f t="shared" si="17"/>
        <v>18.435006147820072</v>
      </c>
      <c r="CA35" s="109">
        <v>166.6</v>
      </c>
      <c r="CB35" s="110">
        <v>10210.56</v>
      </c>
      <c r="CC35" s="83">
        <f t="shared" si="18"/>
        <v>61.287875150060025</v>
      </c>
      <c r="CD35" s="113"/>
      <c r="CE35" s="114">
        <v>110</v>
      </c>
      <c r="CF35" s="114">
        <v>1410.19</v>
      </c>
      <c r="CG35" s="30">
        <f t="shared" si="19"/>
        <v>12.819909090909091</v>
      </c>
      <c r="CH35" s="114">
        <v>110</v>
      </c>
      <c r="CI35" s="114">
        <v>761.03</v>
      </c>
      <c r="CJ35" s="30">
        <f t="shared" si="34"/>
        <v>6.9184545454545452</v>
      </c>
      <c r="CK35" s="48">
        <f t="shared" si="20"/>
        <v>2171.2200000000003</v>
      </c>
      <c r="CL35" s="119"/>
      <c r="CM35" s="124">
        <v>54.800000000000004</v>
      </c>
      <c r="CN35" s="125">
        <v>3534.57</v>
      </c>
      <c r="CO35" s="15">
        <f t="shared" si="21"/>
        <v>64.499452554744522</v>
      </c>
      <c r="CP35" s="126"/>
      <c r="CQ35" s="127">
        <v>72</v>
      </c>
      <c r="CR35" s="127">
        <v>875</v>
      </c>
      <c r="CS35" s="127">
        <f t="shared" si="35"/>
        <v>12.152777777777779</v>
      </c>
      <c r="CT35" s="127">
        <v>29</v>
      </c>
      <c r="CU35" s="127">
        <v>355.8</v>
      </c>
      <c r="CV35" s="127">
        <f t="shared" si="36"/>
        <v>12.26896551724138</v>
      </c>
      <c r="CW35" s="133">
        <f t="shared" si="22"/>
        <v>1230.8</v>
      </c>
      <c r="CX35" s="124">
        <v>0</v>
      </c>
      <c r="CY35" s="125">
        <v>0</v>
      </c>
      <c r="CZ35" s="31" t="e">
        <f t="shared" si="23"/>
        <v>#DIV/0!</v>
      </c>
      <c r="DA35" s="119"/>
      <c r="DB35" s="144">
        <v>14</v>
      </c>
      <c r="DC35" s="44">
        <v>328.07535177042695</v>
      </c>
      <c r="DD35" s="141">
        <f t="shared" si="24"/>
        <v>23.433953697887638</v>
      </c>
      <c r="DE35" s="44">
        <v>18</v>
      </c>
      <c r="DF35" s="44">
        <v>316.73843346659407</v>
      </c>
      <c r="DG35" s="141">
        <f t="shared" si="25"/>
        <v>17.596579637033003</v>
      </c>
      <c r="DH35" s="44">
        <v>25</v>
      </c>
      <c r="DI35" s="44">
        <v>324.96933020197878</v>
      </c>
      <c r="DJ35" s="148">
        <f t="shared" si="26"/>
        <v>12.99877320807915</v>
      </c>
    </row>
    <row r="36" spans="1:114" ht="13.95" customHeight="1">
      <c r="A36" s="19">
        <v>30</v>
      </c>
      <c r="B36" s="13">
        <v>123.20000000000002</v>
      </c>
      <c r="C36" s="14">
        <v>6489.3337525579082</v>
      </c>
      <c r="D36" s="15">
        <f t="shared" si="0"/>
        <v>52.673163575957041</v>
      </c>
      <c r="E36" s="16"/>
      <c r="F36" s="320"/>
      <c r="G36" s="320" t="e">
        <f t="shared" si="1"/>
        <v>#DIV/0!</v>
      </c>
      <c r="H36" s="17">
        <v>15</v>
      </c>
      <c r="I36" s="17">
        <v>136.71581698963013</v>
      </c>
      <c r="J36" s="18">
        <f t="shared" si="27"/>
        <v>9.114387799308675</v>
      </c>
      <c r="K36" s="17">
        <v>6</v>
      </c>
      <c r="L36" s="17">
        <v>29.716615177111716</v>
      </c>
      <c r="M36" s="30">
        <f t="shared" si="28"/>
        <v>4.9527691961852858</v>
      </c>
      <c r="N36" s="31">
        <f t="shared" si="2"/>
        <v>166.43243216674185</v>
      </c>
      <c r="O36" s="13">
        <v>11</v>
      </c>
      <c r="P36" s="14">
        <v>127.19267928280176</v>
      </c>
      <c r="Q36" s="31">
        <f t="shared" si="37"/>
        <v>11.562970843891069</v>
      </c>
      <c r="R36" s="32"/>
      <c r="S36" s="44"/>
      <c r="T36" s="45" t="e">
        <f t="shared" si="4"/>
        <v>#DIV/0!</v>
      </c>
      <c r="V36" s="46">
        <v>343.6</v>
      </c>
      <c r="W36" s="47">
        <v>32270.952222374897</v>
      </c>
      <c r="X36" s="30">
        <f t="shared" si="5"/>
        <v>93.920117061626584</v>
      </c>
      <c r="Y36" s="54"/>
      <c r="Z36" s="55">
        <v>32</v>
      </c>
      <c r="AA36" s="55">
        <v>440.5040022756005</v>
      </c>
      <c r="AB36" s="30">
        <f t="shared" si="6"/>
        <v>13.765750071112516</v>
      </c>
      <c r="AC36" s="55">
        <v>190</v>
      </c>
      <c r="AD36" s="55">
        <v>1556.5268292682927</v>
      </c>
      <c r="AE36" s="30">
        <f t="shared" si="29"/>
        <v>8.192246469833119</v>
      </c>
      <c r="AF36" s="48">
        <f t="shared" si="7"/>
        <v>34267.98305391879</v>
      </c>
      <c r="AG36" s="62">
        <v>153</v>
      </c>
      <c r="AH36" s="47">
        <v>3570.4227503191619</v>
      </c>
      <c r="AI36" s="30">
        <f t="shared" si="8"/>
        <v>23.336096407314784</v>
      </c>
      <c r="AJ36" s="47"/>
      <c r="AK36" s="48">
        <f t="shared" si="9"/>
        <v>0</v>
      </c>
      <c r="AL36" s="68"/>
      <c r="AM36" s="46"/>
      <c r="AN36" s="71"/>
      <c r="AO36" s="48" t="e">
        <f t="shared" si="10"/>
        <v>#DIV/0!</v>
      </c>
      <c r="AP36" s="46"/>
      <c r="AQ36" s="47"/>
      <c r="AR36" s="48" t="e">
        <f t="shared" si="11"/>
        <v>#DIV/0!</v>
      </c>
      <c r="AS36" s="46"/>
      <c r="AT36" s="71"/>
      <c r="AU36" s="48" t="e">
        <f t="shared" si="12"/>
        <v>#DIV/0!</v>
      </c>
      <c r="AW36" s="77">
        <v>88.600000000000009</v>
      </c>
      <c r="AX36" s="78">
        <v>5350.04</v>
      </c>
      <c r="AY36" s="83">
        <f t="shared" si="13"/>
        <v>60.38419864559819</v>
      </c>
      <c r="AZ36" s="84"/>
      <c r="BA36" s="85">
        <v>25</v>
      </c>
      <c r="BB36" s="85">
        <v>110.49</v>
      </c>
      <c r="BC36" s="30">
        <f t="shared" si="30"/>
        <v>4.4196</v>
      </c>
      <c r="BD36" s="86"/>
      <c r="BE36" s="86"/>
      <c r="BF36" s="30" t="e">
        <f t="shared" si="31"/>
        <v>#DIV/0!</v>
      </c>
      <c r="BG36" s="88"/>
      <c r="BH36" s="77">
        <v>12.2</v>
      </c>
      <c r="BI36" s="78">
        <v>183.11</v>
      </c>
      <c r="BJ36" s="48">
        <f t="shared" si="14"/>
        <v>15.009016393442625</v>
      </c>
      <c r="BL36" s="93">
        <v>202.8</v>
      </c>
      <c r="BM36" s="94">
        <v>12530.132763038693</v>
      </c>
      <c r="BN36" s="83">
        <f t="shared" si="15"/>
        <v>61.785664512025107</v>
      </c>
      <c r="BO36" s="102"/>
      <c r="BP36" s="101">
        <v>48</v>
      </c>
      <c r="BQ36" s="101">
        <v>175</v>
      </c>
      <c r="BR36" s="30">
        <f t="shared" si="32"/>
        <v>3.6458333333333335</v>
      </c>
      <c r="BS36" s="101">
        <v>53</v>
      </c>
      <c r="BT36" s="101">
        <v>40.405354091418609</v>
      </c>
      <c r="BU36" s="30">
        <f t="shared" si="33"/>
        <v>0.7623651715362002</v>
      </c>
      <c r="BV36" s="48">
        <f t="shared" si="16"/>
        <v>215.40535409141862</v>
      </c>
      <c r="BW36" s="93">
        <v>81</v>
      </c>
      <c r="BX36" s="94">
        <v>1438.8938991463538</v>
      </c>
      <c r="BY36" s="108">
        <f t="shared" si="17"/>
        <v>17.764122211683379</v>
      </c>
      <c r="CA36" s="109">
        <v>173</v>
      </c>
      <c r="CB36" s="110">
        <v>10690.94</v>
      </c>
      <c r="CC36" s="83">
        <f t="shared" si="18"/>
        <v>61.797341040462427</v>
      </c>
      <c r="CD36" s="113"/>
      <c r="CE36" s="114">
        <v>110</v>
      </c>
      <c r="CF36" s="114">
        <v>1234.97</v>
      </c>
      <c r="CG36" s="30">
        <f t="shared" si="19"/>
        <v>11.227</v>
      </c>
      <c r="CH36" s="114">
        <v>110</v>
      </c>
      <c r="CI36" s="114">
        <v>621.32000000000005</v>
      </c>
      <c r="CJ36" s="30">
        <f t="shared" si="34"/>
        <v>5.6483636363636371</v>
      </c>
      <c r="CK36" s="48">
        <f t="shared" si="20"/>
        <v>1856.29</v>
      </c>
      <c r="CL36" s="119"/>
      <c r="CM36" s="124">
        <v>46.800000000000004</v>
      </c>
      <c r="CN36" s="125">
        <v>2875.07</v>
      </c>
      <c r="CO36" s="15">
        <f t="shared" si="21"/>
        <v>61.433119658119658</v>
      </c>
      <c r="CP36" s="126"/>
      <c r="CQ36" s="127">
        <v>66</v>
      </c>
      <c r="CR36" s="127">
        <v>796.15</v>
      </c>
      <c r="CS36" s="127">
        <f t="shared" si="35"/>
        <v>12.062878787878788</v>
      </c>
      <c r="CT36" s="127">
        <v>24</v>
      </c>
      <c r="CU36" s="127">
        <v>288.3</v>
      </c>
      <c r="CV36" s="127">
        <f t="shared" si="36"/>
        <v>12.012500000000001</v>
      </c>
      <c r="CW36" s="133">
        <f t="shared" si="22"/>
        <v>1084.45</v>
      </c>
      <c r="CX36" s="124">
        <v>0</v>
      </c>
      <c r="CY36" s="125">
        <v>0</v>
      </c>
      <c r="CZ36" s="31" t="e">
        <f t="shared" si="23"/>
        <v>#DIV/0!</v>
      </c>
      <c r="DA36" s="119"/>
      <c r="DB36" s="144">
        <v>14</v>
      </c>
      <c r="DC36" s="44">
        <v>344.68012456449526</v>
      </c>
      <c r="DD36" s="141">
        <f t="shared" si="24"/>
        <v>24.620008897463947</v>
      </c>
      <c r="DE36" s="44">
        <v>18</v>
      </c>
      <c r="DF36" s="44">
        <v>391.30716333030495</v>
      </c>
      <c r="DG36" s="141">
        <f t="shared" si="25"/>
        <v>21.739286851683609</v>
      </c>
      <c r="DH36" s="44">
        <v>25</v>
      </c>
      <c r="DI36" s="44">
        <v>306.87029257606531</v>
      </c>
      <c r="DJ36" s="148">
        <f t="shared" si="26"/>
        <v>12.274811703042612</v>
      </c>
    </row>
    <row r="37" spans="1:114" ht="13.95" customHeight="1">
      <c r="A37" s="12">
        <v>31</v>
      </c>
      <c r="B37" s="13"/>
      <c r="C37" s="14"/>
      <c r="D37" s="15" t="e">
        <f t="shared" si="0"/>
        <v>#DIV/0!</v>
      </c>
      <c r="E37" s="16"/>
      <c r="F37" s="320"/>
      <c r="G37" s="320" t="e">
        <f t="shared" si="1"/>
        <v>#DIV/0!</v>
      </c>
      <c r="H37" s="17"/>
      <c r="I37" s="17"/>
      <c r="J37" s="18" t="e">
        <f t="shared" si="27"/>
        <v>#DIV/0!</v>
      </c>
      <c r="K37" s="17"/>
      <c r="L37" s="17"/>
      <c r="M37" s="30" t="e">
        <f t="shared" si="28"/>
        <v>#DIV/0!</v>
      </c>
      <c r="N37" s="31">
        <f t="shared" si="2"/>
        <v>0</v>
      </c>
      <c r="O37" s="13"/>
      <c r="P37" s="14"/>
      <c r="Q37" s="31" t="e">
        <f t="shared" si="37"/>
        <v>#DIV/0!</v>
      </c>
      <c r="R37" s="32"/>
      <c r="S37" s="44"/>
      <c r="T37" s="45" t="e">
        <f t="shared" si="4"/>
        <v>#DIV/0!</v>
      </c>
      <c r="V37" s="46"/>
      <c r="W37" s="47"/>
      <c r="X37" s="30" t="e">
        <f t="shared" si="5"/>
        <v>#DIV/0!</v>
      </c>
      <c r="Y37" s="54"/>
      <c r="Z37" s="55"/>
      <c r="AA37" s="55"/>
      <c r="AB37" s="30" t="e">
        <f t="shared" si="6"/>
        <v>#DIV/0!</v>
      </c>
      <c r="AC37" s="55"/>
      <c r="AD37" s="55"/>
      <c r="AE37" s="30" t="e">
        <f t="shared" si="29"/>
        <v>#DIV/0!</v>
      </c>
      <c r="AF37" s="48">
        <f t="shared" si="7"/>
        <v>0</v>
      </c>
      <c r="AG37" s="62"/>
      <c r="AH37" s="47"/>
      <c r="AI37" s="30" t="e">
        <f t="shared" si="8"/>
        <v>#DIV/0!</v>
      </c>
      <c r="AJ37" s="47"/>
      <c r="AK37" s="48" t="e">
        <f t="shared" si="9"/>
        <v>#DIV/0!</v>
      </c>
      <c r="AL37" s="68"/>
      <c r="AM37" s="46"/>
      <c r="AN37" s="71"/>
      <c r="AO37" s="48" t="e">
        <f t="shared" si="10"/>
        <v>#DIV/0!</v>
      </c>
      <c r="AP37" s="46"/>
      <c r="AQ37" s="47"/>
      <c r="AR37" s="48" t="e">
        <f t="shared" si="11"/>
        <v>#DIV/0!</v>
      </c>
      <c r="AS37" s="46"/>
      <c r="AT37" s="71"/>
      <c r="AU37" s="48" t="e">
        <f t="shared" si="12"/>
        <v>#DIV/0!</v>
      </c>
      <c r="AW37" s="77"/>
      <c r="AX37" s="78"/>
      <c r="AY37" s="83" t="e">
        <f t="shared" si="13"/>
        <v>#DIV/0!</v>
      </c>
      <c r="AZ37" s="84"/>
      <c r="BA37" s="85"/>
      <c r="BB37" s="85"/>
      <c r="BC37" s="30" t="e">
        <f t="shared" si="30"/>
        <v>#DIV/0!</v>
      </c>
      <c r="BD37" s="86"/>
      <c r="BE37" s="86"/>
      <c r="BF37" s="30" t="e">
        <f t="shared" si="31"/>
        <v>#DIV/0!</v>
      </c>
      <c r="BG37" s="88"/>
      <c r="BH37" s="77"/>
      <c r="BI37" s="78"/>
      <c r="BJ37" s="48" t="e">
        <f t="shared" si="14"/>
        <v>#DIV/0!</v>
      </c>
      <c r="BL37" s="93"/>
      <c r="BM37" s="94"/>
      <c r="BN37" s="83" t="e">
        <f t="shared" si="15"/>
        <v>#DIV/0!</v>
      </c>
      <c r="BO37" s="102"/>
      <c r="BP37" s="101"/>
      <c r="BQ37" s="101"/>
      <c r="BR37" s="30" t="e">
        <f t="shared" si="32"/>
        <v>#DIV/0!</v>
      </c>
      <c r="BS37" s="101"/>
      <c r="BT37" s="101"/>
      <c r="BU37" s="30" t="e">
        <f t="shared" si="33"/>
        <v>#DIV/0!</v>
      </c>
      <c r="BV37" s="48">
        <f t="shared" si="16"/>
        <v>0</v>
      </c>
      <c r="BW37" s="93"/>
      <c r="BX37" s="94"/>
      <c r="BY37" s="108" t="e">
        <f t="shared" si="17"/>
        <v>#DIV/0!</v>
      </c>
      <c r="CA37" s="109"/>
      <c r="CB37" s="110"/>
      <c r="CC37" s="83" t="e">
        <f t="shared" si="18"/>
        <v>#DIV/0!</v>
      </c>
      <c r="CD37" s="113"/>
      <c r="CE37" s="114"/>
      <c r="CF37" s="114"/>
      <c r="CG37" s="30" t="e">
        <f t="shared" si="19"/>
        <v>#DIV/0!</v>
      </c>
      <c r="CH37" s="114"/>
      <c r="CI37" s="114"/>
      <c r="CJ37" s="30" t="e">
        <f t="shared" si="34"/>
        <v>#DIV/0!</v>
      </c>
      <c r="CK37" s="48">
        <f t="shared" si="20"/>
        <v>0</v>
      </c>
      <c r="CL37" s="119"/>
      <c r="CM37" s="124"/>
      <c r="CN37" s="125"/>
      <c r="CO37" s="15" t="e">
        <f t="shared" si="21"/>
        <v>#DIV/0!</v>
      </c>
      <c r="CP37" s="126"/>
      <c r="CQ37" s="127"/>
      <c r="CR37" s="127"/>
      <c r="CS37" s="127" t="e">
        <f t="shared" si="35"/>
        <v>#DIV/0!</v>
      </c>
      <c r="CT37" s="127"/>
      <c r="CU37" s="127"/>
      <c r="CV37" s="127" t="e">
        <f t="shared" si="36"/>
        <v>#DIV/0!</v>
      </c>
      <c r="CW37" s="133">
        <f t="shared" si="22"/>
        <v>0</v>
      </c>
      <c r="CX37" s="124">
        <v>0</v>
      </c>
      <c r="CY37" s="125">
        <v>0</v>
      </c>
      <c r="CZ37" s="31" t="e">
        <f t="shared" si="23"/>
        <v>#DIV/0!</v>
      </c>
      <c r="DA37" s="119"/>
      <c r="DB37" s="144"/>
      <c r="DC37" s="44"/>
      <c r="DD37" s="141" t="e">
        <f t="shared" si="24"/>
        <v>#DIV/0!</v>
      </c>
      <c r="DE37" s="44"/>
      <c r="DF37" s="44"/>
      <c r="DG37" s="141" t="e">
        <f t="shared" si="25"/>
        <v>#DIV/0!</v>
      </c>
      <c r="DH37" s="44"/>
      <c r="DI37" s="44"/>
      <c r="DJ37" s="148" t="e">
        <f t="shared" si="26"/>
        <v>#DIV/0!</v>
      </c>
    </row>
    <row r="38" spans="1:114" ht="13.95" customHeight="1" thickBot="1">
      <c r="B38" s="20">
        <f>SUM(B7:B37)</f>
        <v>3404.4</v>
      </c>
      <c r="C38" s="21">
        <f>SUM(C7:C37)</f>
        <v>166301.35714827059</v>
      </c>
      <c r="D38" s="22">
        <f t="shared" si="0"/>
        <v>48.848947582032245</v>
      </c>
      <c r="E38" s="20">
        <f>SUM(E7:E37)</f>
        <v>103</v>
      </c>
      <c r="F38" s="321">
        <f>SUM(F7:F37)</f>
        <v>6456.25</v>
      </c>
      <c r="G38" s="22">
        <f t="shared" ref="G38" si="38">+F38/E38</f>
        <v>62.682038834951456</v>
      </c>
      <c r="H38" s="21">
        <f>SUM(H7:H37)</f>
        <v>450</v>
      </c>
      <c r="I38" s="21">
        <f>SUM(I7:I37)</f>
        <v>4463.6976215739796</v>
      </c>
      <c r="J38" s="22">
        <f t="shared" si="27"/>
        <v>9.9193280479421766</v>
      </c>
      <c r="K38" s="21">
        <f>SUM(K7:K37)</f>
        <v>156</v>
      </c>
      <c r="L38" s="21">
        <f>SUM(L7:L37)</f>
        <v>1349.5385573085528</v>
      </c>
      <c r="M38" s="22">
        <f t="shared" si="28"/>
        <v>8.6508881878753385</v>
      </c>
      <c r="N38" s="33">
        <f>SUM(N7:N37)</f>
        <v>12269.486178882535</v>
      </c>
      <c r="O38" s="34">
        <f>SUM(O7:O37)</f>
        <v>247.8</v>
      </c>
      <c r="P38" s="21">
        <f>SUM(P7:P37)</f>
        <v>2603.2003174959814</v>
      </c>
      <c r="Q38" s="35">
        <f t="shared" si="37"/>
        <v>10.50524744752212</v>
      </c>
      <c r="R38" s="36">
        <f>SUM(R7:R37)</f>
        <v>0</v>
      </c>
      <c r="S38" s="56">
        <f>SUM(S7:S37)</f>
        <v>0</v>
      </c>
      <c r="T38" s="57" t="e">
        <f t="shared" si="4"/>
        <v>#DIV/0!</v>
      </c>
      <c r="V38" s="20">
        <f>SUM(V7:V37)</f>
        <v>9525.2000000000007</v>
      </c>
      <c r="W38" s="21">
        <f>SUM(W7:W37)</f>
        <v>651883.3498524857</v>
      </c>
      <c r="X38" s="58">
        <f t="shared" si="5"/>
        <v>68.437759821577046</v>
      </c>
      <c r="Y38" s="20">
        <f>SUM(Y7:Y37)</f>
        <v>0</v>
      </c>
      <c r="Z38" s="21">
        <f>SUM(Z7:Z37)</f>
        <v>971</v>
      </c>
      <c r="AA38" s="21">
        <f>SUM(AA7:AA37)</f>
        <v>12324.295093104249</v>
      </c>
      <c r="AB38" s="58">
        <f t="shared" si="6"/>
        <v>12.692373937285529</v>
      </c>
      <c r="AC38" s="20">
        <f>SUM(AC7:AC37)</f>
        <v>3917</v>
      </c>
      <c r="AD38" s="21">
        <f>SUM(AD7:AD37)</f>
        <v>25794.030499556462</v>
      </c>
      <c r="AE38" s="58">
        <f t="shared" si="29"/>
        <v>6.585149476527052</v>
      </c>
      <c r="AF38" s="33">
        <f>SUM(AF7:AF37)</f>
        <v>690001.67544514651</v>
      </c>
      <c r="AG38" s="36">
        <f>SUM(AG7:AG37)</f>
        <v>4631</v>
      </c>
      <c r="AH38" s="21">
        <f>SUM(AH7:AH37)</f>
        <v>96989.520345879879</v>
      </c>
      <c r="AI38" s="57">
        <f t="shared" si="8"/>
        <v>20.943537107726169</v>
      </c>
      <c r="AJ38" s="56">
        <f>SUM(AJ7:AJ37)</f>
        <v>0</v>
      </c>
      <c r="AK38" s="35">
        <f t="shared" si="9"/>
        <v>0</v>
      </c>
      <c r="AM38" s="34">
        <f>SUM(AM7:AM37)</f>
        <v>1372</v>
      </c>
      <c r="AN38" s="21">
        <f>SUM(AN7:AN37)</f>
        <v>75927.336873458727</v>
      </c>
      <c r="AO38" s="35">
        <f t="shared" si="10"/>
        <v>55.340624543337263</v>
      </c>
      <c r="AP38" s="34">
        <f>SUM(AP7:AP37)</f>
        <v>2175</v>
      </c>
      <c r="AQ38" s="21">
        <f>SUM(AQ7:AQ37)</f>
        <v>123663.21175810507</v>
      </c>
      <c r="AR38" s="79">
        <f t="shared" si="11"/>
        <v>56.856649084186238</v>
      </c>
      <c r="AS38" s="34">
        <f>SUM(AS7:AS37)</f>
        <v>725</v>
      </c>
      <c r="AT38" s="21">
        <f>SUM(AT7:AT37)</f>
        <v>38754.796083887537</v>
      </c>
      <c r="AU38" s="79">
        <f t="shared" si="12"/>
        <v>53.454891150189709</v>
      </c>
      <c r="AW38" s="20">
        <f>SUM(AW7:AW37)</f>
        <v>2481.3999999999996</v>
      </c>
      <c r="AX38" s="21">
        <f>SUM(AX7:AX37)</f>
        <v>162495.60000000003</v>
      </c>
      <c r="AY38" s="22">
        <f t="shared" si="13"/>
        <v>65.485451761102624</v>
      </c>
      <c r="AZ38" s="21">
        <f t="shared" ref="AZ38:BB38" si="39">SUM(AZ7:AZ37)</f>
        <v>7135.2800000000007</v>
      </c>
      <c r="BA38" s="21">
        <f t="shared" si="39"/>
        <v>750</v>
      </c>
      <c r="BB38" s="21">
        <f t="shared" si="39"/>
        <v>3215.5399999999995</v>
      </c>
      <c r="BC38" s="58">
        <f t="shared" si="30"/>
        <v>4.2873866666666656</v>
      </c>
      <c r="BD38" s="21">
        <f t="shared" ref="BD38:BE38" si="40">SUM(BD7:BD37)</f>
        <v>0</v>
      </c>
      <c r="BE38" s="21">
        <f t="shared" si="40"/>
        <v>0</v>
      </c>
      <c r="BF38" s="58" t="e">
        <f t="shared" si="31"/>
        <v>#DIV/0!</v>
      </c>
      <c r="BG38" s="96"/>
      <c r="BH38" s="34">
        <f>SUM(BH7:BH37)</f>
        <v>291.40000000000003</v>
      </c>
      <c r="BI38" s="97">
        <f>SUM(BI7:BI37)</f>
        <v>4377.8199999999988</v>
      </c>
      <c r="BJ38" s="35">
        <f t="shared" si="14"/>
        <v>15.023404255319143</v>
      </c>
      <c r="BL38" s="20">
        <f>SUM(BL7:BL37)</f>
        <v>5538.7999999999993</v>
      </c>
      <c r="BM38" s="21">
        <f>SUM(BM7:BM37)</f>
        <v>316618.52675534645</v>
      </c>
      <c r="BN38" s="22">
        <f t="shared" si="15"/>
        <v>57.163740657786249</v>
      </c>
      <c r="BO38" s="21">
        <f t="shared" ref="BO38:BQ38" si="41">SUM(BO7:BO37)</f>
        <v>0</v>
      </c>
      <c r="BP38" s="21">
        <f t="shared" si="41"/>
        <v>366</v>
      </c>
      <c r="BQ38" s="21">
        <f t="shared" si="41"/>
        <v>4340.3992615278712</v>
      </c>
      <c r="BR38" s="101">
        <f t="shared" si="32"/>
        <v>11.859014375759211</v>
      </c>
      <c r="BS38" s="21">
        <f t="shared" ref="BS38:BX38" si="42">SUM(BS7:BS37)</f>
        <v>1503</v>
      </c>
      <c r="BT38" s="21">
        <f t="shared" si="42"/>
        <v>9045.0276226566293</v>
      </c>
      <c r="BU38" s="58">
        <f t="shared" si="33"/>
        <v>6.0179824502040118</v>
      </c>
      <c r="BV38" s="21">
        <f t="shared" si="42"/>
        <v>13385.426884184499</v>
      </c>
      <c r="BW38" s="34">
        <f t="shared" si="42"/>
        <v>2549.8000000000002</v>
      </c>
      <c r="BX38" s="97">
        <f t="shared" si="42"/>
        <v>41679.991945835442</v>
      </c>
      <c r="BY38" s="35">
        <f t="shared" si="17"/>
        <v>16.346376949500133</v>
      </c>
      <c r="CA38" s="20">
        <f>SUM(CA7:CA37)</f>
        <v>4682.6000000000004</v>
      </c>
      <c r="CB38" s="21">
        <f>SUM(CB7:CB37)</f>
        <v>295969.68</v>
      </c>
      <c r="CC38" s="22">
        <f t="shared" si="18"/>
        <v>63.206270020928535</v>
      </c>
      <c r="CD38" s="116">
        <f>SUM(CD7:CD37)</f>
        <v>0</v>
      </c>
      <c r="CE38" s="116">
        <f t="shared" ref="CE38:CF38" si="43">SUM(CE7:CE37)</f>
        <v>1901</v>
      </c>
      <c r="CF38" s="116">
        <f t="shared" si="43"/>
        <v>22500.400000000001</v>
      </c>
      <c r="CG38" s="58">
        <f t="shared" si="19"/>
        <v>11.836086270384008</v>
      </c>
      <c r="CH38" s="116">
        <f t="shared" ref="CH38:CK38" si="44">SUM(CH7:CH37)</f>
        <v>1142</v>
      </c>
      <c r="CI38" s="116">
        <f t="shared" si="44"/>
        <v>8380.7800000000007</v>
      </c>
      <c r="CJ38" s="58">
        <f t="shared" si="34"/>
        <v>7.3386865148861649</v>
      </c>
      <c r="CK38" s="117">
        <f t="shared" si="44"/>
        <v>30881.18</v>
      </c>
      <c r="CL38" s="96"/>
      <c r="CM38" s="20">
        <f>SUM(CM7:CM37)</f>
        <v>1273.9999999999998</v>
      </c>
      <c r="CN38" s="21">
        <f>SUM(CN7:CN37)</f>
        <v>77328.217612703273</v>
      </c>
      <c r="CO38" s="22">
        <f t="shared" si="21"/>
        <v>60.697188079044963</v>
      </c>
      <c r="CP38" s="116">
        <f>SUM(CP7:CP37)</f>
        <v>15284.858699986104</v>
      </c>
      <c r="CQ38" s="128">
        <f>SUM(CQ7:CQ37)</f>
        <v>1335</v>
      </c>
      <c r="CR38" s="128">
        <f>SUM(CR7:CR37)</f>
        <v>16243.71673292221</v>
      </c>
      <c r="CS38" s="129">
        <f t="shared" si="35"/>
        <v>12.167578077095289</v>
      </c>
      <c r="CT38" s="128">
        <f>SUM(CT7:CT37)</f>
        <v>610</v>
      </c>
      <c r="CU38" s="128">
        <f>SUM(CU7:CU37)</f>
        <v>7347.0984246048502</v>
      </c>
      <c r="CV38" s="135"/>
      <c r="CW38" s="95"/>
      <c r="CX38" s="34">
        <f>SUM(CX7:CX37)</f>
        <v>73</v>
      </c>
      <c r="CY38" s="97">
        <f>SUM(CY7:CY37)</f>
        <v>656.98818430722247</v>
      </c>
      <c r="CZ38" s="35">
        <f t="shared" si="23"/>
        <v>8.9998381411948287</v>
      </c>
      <c r="DA38" s="96"/>
      <c r="DB38" s="146">
        <f>SUM(DB7:DB37)</f>
        <v>478</v>
      </c>
      <c r="DC38" s="147">
        <f>SUM(DC7:DC37)</f>
        <v>10303.284077441474</v>
      </c>
      <c r="DD38" s="141">
        <f t="shared" si="24"/>
        <v>21.554987609710199</v>
      </c>
      <c r="DE38" s="147">
        <f>SUM(DE7:DE37)</f>
        <v>618</v>
      </c>
      <c r="DF38" s="147">
        <f>SUM(DF7:DF37)</f>
        <v>11058.053877162944</v>
      </c>
      <c r="DG38" s="141">
        <f t="shared" si="25"/>
        <v>17.893291063370459</v>
      </c>
      <c r="DH38" s="147">
        <f>SUM(DH7:DH37)</f>
        <v>708</v>
      </c>
      <c r="DI38" s="147">
        <f>SUM(DI7:DI37)</f>
        <v>10793.924455374941</v>
      </c>
      <c r="DJ38" s="149">
        <f t="shared" si="26"/>
        <v>15.245656010416583</v>
      </c>
    </row>
  </sheetData>
  <mergeCells count="29">
    <mergeCell ref="BL5:BN5"/>
    <mergeCell ref="CX5:CZ5"/>
    <mergeCell ref="BO5:BV5"/>
    <mergeCell ref="BW5:BY5"/>
    <mergeCell ref="CA5:CC5"/>
    <mergeCell ref="CD5:CK5"/>
    <mergeCell ref="CM5:CO5"/>
    <mergeCell ref="CP5:CW5"/>
    <mergeCell ref="CA4:CL4"/>
    <mergeCell ref="CM4:CZ4"/>
    <mergeCell ref="DB4:DJ5"/>
    <mergeCell ref="B5:D5"/>
    <mergeCell ref="E5:N5"/>
    <mergeCell ref="O5:Q5"/>
    <mergeCell ref="V5:X5"/>
    <mergeCell ref="Y5:AF5"/>
    <mergeCell ref="AG5:AK5"/>
    <mergeCell ref="AM5:AO5"/>
    <mergeCell ref="BL4:BY4"/>
    <mergeCell ref="AP5:AR5"/>
    <mergeCell ref="AS5:AU5"/>
    <mergeCell ref="AW5:AY5"/>
    <mergeCell ref="AZ5:BF5"/>
    <mergeCell ref="BH5:BJ5"/>
    <mergeCell ref="A2:AV2"/>
    <mergeCell ref="A3:AV3"/>
    <mergeCell ref="B4:Q4"/>
    <mergeCell ref="V4:AU4"/>
    <mergeCell ref="AW4:BJ4"/>
  </mergeCells>
  <pageMargins left="0.2" right="0.2" top="0.25" bottom="0.25" header="0.3" footer="0.3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FF871-1B94-43E7-B175-EDB7CE02EA2F}">
  <dimension ref="A1:HN39"/>
  <sheetViews>
    <sheetView topLeftCell="GS1" zoomScale="102" zoomScaleNormal="102" workbookViewId="0">
      <selection activeCell="AX10" sqref="AX10"/>
    </sheetView>
  </sheetViews>
  <sheetFormatPr defaultColWidth="9" defaultRowHeight="14.4"/>
  <cols>
    <col min="1" max="1" width="8.5546875" style="2" customWidth="1"/>
    <col min="5" max="7" width="9.33203125" customWidth="1"/>
    <col min="9" max="9" width="8.44140625" customWidth="1"/>
    <col min="10" max="10" width="7.33203125" customWidth="1"/>
    <col min="11" max="11" width="5.33203125" customWidth="1"/>
    <col min="12" max="12" width="7" customWidth="1"/>
    <col min="13" max="13" width="7.88671875" customWidth="1"/>
    <col min="14" max="14" width="8.21875" customWidth="1"/>
    <col min="17" max="17" width="8.6640625" customWidth="1"/>
    <col min="18" max="19" width="9" hidden="1" customWidth="1"/>
    <col min="20" max="20" width="0.5546875" hidden="1" customWidth="1"/>
    <col min="21" max="21" width="2.6640625" customWidth="1"/>
    <col min="22" max="22" width="7.109375" customWidth="1"/>
    <col min="24" max="24" width="7.6640625" customWidth="1"/>
    <col min="25" max="25" width="9.109375" customWidth="1"/>
    <col min="26" max="26" width="6.33203125" customWidth="1"/>
    <col min="27" max="27" width="7.6640625" customWidth="1"/>
    <col min="28" max="28" width="6" customWidth="1"/>
    <col min="29" max="29" width="6.109375" customWidth="1"/>
    <col min="30" max="30" width="7.77734375" customWidth="1"/>
    <col min="31" max="31" width="8" customWidth="1"/>
    <col min="33" max="33" width="5.6640625" customWidth="1"/>
    <col min="34" max="34" width="8" customWidth="1"/>
    <col min="35" max="35" width="7.6640625" customWidth="1"/>
    <col min="36" max="36" width="7" customWidth="1"/>
    <col min="37" max="37" width="6" customWidth="1"/>
    <col min="38" max="38" width="0.88671875" customWidth="1"/>
    <col min="39" max="39" width="6.88671875" customWidth="1"/>
    <col min="40" max="40" width="7.44140625" customWidth="1"/>
    <col min="41" max="41" width="7.77734375" customWidth="1"/>
    <col min="42" max="42" width="5.109375" customWidth="1"/>
    <col min="44" max="44" width="6" customWidth="1"/>
    <col min="45" max="45" width="5.109375" customWidth="1"/>
    <col min="46" max="46" width="8.77734375" customWidth="1"/>
    <col min="47" max="47" width="6" customWidth="1"/>
    <col min="48" max="48" width="1.6640625" customWidth="1"/>
    <col min="52" max="52" width="9.5546875" customWidth="1"/>
    <col min="54" max="54" width="8.44140625" customWidth="1"/>
    <col min="55" max="55" width="6" customWidth="1"/>
    <col min="56" max="56" width="5.33203125" hidden="1" customWidth="1"/>
    <col min="57" max="57" width="7" hidden="1" customWidth="1"/>
    <col min="58" max="58" width="6" hidden="1" customWidth="1"/>
    <col min="59" max="59" width="0.88671875" customWidth="1"/>
    <col min="63" max="63" width="2" customWidth="1"/>
    <col min="67" max="67" width="5.109375" customWidth="1"/>
    <col min="69" max="69" width="8.44140625" customWidth="1"/>
    <col min="70" max="70" width="7" customWidth="1"/>
    <col min="71" max="71" width="10.33203125" customWidth="1"/>
    <col min="72" max="72" width="7" customWidth="1"/>
    <col min="73" max="73" width="6.5546875" customWidth="1"/>
    <col min="74" max="74" width="8.21875" customWidth="1"/>
    <col min="75" max="77" width="8.88671875" customWidth="1"/>
    <col min="78" max="78" width="1.44140625" customWidth="1"/>
    <col min="82" max="82" width="5.109375" customWidth="1"/>
    <col min="83" max="83" width="8.88671875" customWidth="1"/>
    <col min="84" max="84" width="8.44140625" customWidth="1"/>
    <col min="85" max="85" width="7.109375" customWidth="1"/>
    <col min="86" max="86" width="8.109375" customWidth="1"/>
    <col min="87" max="87" width="7.44140625" customWidth="1"/>
    <col min="88" max="88" width="7.88671875" customWidth="1"/>
    <col min="89" max="89" width="8.21875" customWidth="1"/>
    <col min="90" max="90" width="0.88671875" customWidth="1"/>
    <col min="94" max="94" width="8.33203125" customWidth="1"/>
    <col min="95" max="95" width="6" customWidth="1"/>
    <col min="96" max="97" width="8.44140625" customWidth="1"/>
    <col min="98" max="98" width="5.33203125" customWidth="1"/>
    <col min="99" max="99" width="7" customWidth="1"/>
    <col min="100" max="100" width="8" customWidth="1"/>
    <col min="101" max="101" width="8.21875" customWidth="1"/>
    <col min="105" max="105" width="0.88671875" customWidth="1"/>
    <col min="106" max="106" width="7.44140625" customWidth="1"/>
    <col min="107" max="107" width="8" customWidth="1"/>
    <col min="108" max="108" width="7.77734375" customWidth="1"/>
    <col min="109" max="109" width="6.6640625" customWidth="1"/>
    <col min="110" max="110" width="7.33203125" customWidth="1"/>
    <col min="111" max="111" width="7.109375" customWidth="1"/>
    <col min="112" max="112" width="8.109375" customWidth="1"/>
    <col min="113" max="114" width="7.44140625" customWidth="1"/>
    <col min="115" max="115" width="1.77734375" style="374" customWidth="1"/>
    <col min="116" max="116" width="6.6640625" bestFit="1" customWidth="1"/>
    <col min="117" max="118" width="5.44140625" bestFit="1" customWidth="1"/>
    <col min="119" max="119" width="5.77734375" bestFit="1" customWidth="1"/>
    <col min="120" max="120" width="5.44140625" bestFit="1" customWidth="1"/>
    <col min="121" max="121" width="5.77734375" bestFit="1" customWidth="1"/>
    <col min="122" max="122" width="7.6640625" bestFit="1" customWidth="1"/>
    <col min="123" max="123" width="8.5546875" bestFit="1" customWidth="1"/>
    <col min="124" max="124" width="10.5546875" bestFit="1" customWidth="1"/>
    <col min="125" max="125" width="4.88671875" bestFit="1" customWidth="1"/>
    <col min="126" max="127" width="8.5546875" bestFit="1" customWidth="1"/>
    <col min="128" max="128" width="7.21875" bestFit="1" customWidth="1"/>
    <col min="129" max="130" width="5.88671875" bestFit="1" customWidth="1"/>
    <col min="131" max="131" width="6" bestFit="1" customWidth="1"/>
    <col min="132" max="132" width="7.6640625" bestFit="1" customWidth="1"/>
    <col min="133" max="133" width="8.21875" bestFit="1" customWidth="1"/>
    <col min="134" max="134" width="7.6640625" bestFit="1" customWidth="1"/>
    <col min="135" max="135" width="8.44140625" bestFit="1" customWidth="1"/>
    <col min="136" max="136" width="7.21875" bestFit="1" customWidth="1"/>
    <col min="137" max="137" width="8.88671875" bestFit="1" customWidth="1"/>
    <col min="138" max="138" width="8.44140625" bestFit="1" customWidth="1"/>
    <col min="139" max="139" width="12" bestFit="1" customWidth="1"/>
    <col min="140" max="140" width="4.77734375" bestFit="1" customWidth="1"/>
    <col min="141" max="141" width="8" bestFit="1" customWidth="1"/>
    <col min="142" max="142" width="9.44140625" bestFit="1" customWidth="1"/>
    <col min="143" max="143" width="5.77734375" style="423" customWidth="1"/>
    <col min="154" max="154" width="10.109375" customWidth="1"/>
    <col min="171" max="171" width="12.109375" bestFit="1" customWidth="1"/>
    <col min="204" max="204" width="12.109375" bestFit="1" customWidth="1"/>
    <col min="205" max="205" width="1.44140625" customWidth="1"/>
  </cols>
  <sheetData>
    <row r="1" spans="1:222" ht="18.600000000000001" thickBot="1">
      <c r="A1" s="1122" t="s">
        <v>159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2"/>
      <c r="AF1" s="1122"/>
      <c r="AG1" s="1122"/>
      <c r="AH1" s="1122"/>
      <c r="AI1" s="1122"/>
      <c r="AJ1" s="1122"/>
      <c r="AK1" s="1122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</row>
    <row r="2" spans="1:222" ht="18.600000000000001" customHeight="1" thickBot="1">
      <c r="A2" s="1122" t="s">
        <v>161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  <c r="AA2" s="1122"/>
      <c r="AB2" s="1122"/>
      <c r="AC2" s="1122"/>
      <c r="AD2" s="1122"/>
      <c r="AE2" s="1122"/>
      <c r="AF2" s="1122"/>
      <c r="AG2" s="1122"/>
      <c r="AH2" s="1122"/>
      <c r="AI2" s="1122"/>
      <c r="AJ2" s="1122"/>
      <c r="AK2" s="1122"/>
      <c r="AL2" s="378"/>
      <c r="AM2" s="378"/>
      <c r="AN2" s="378"/>
      <c r="AO2" s="378"/>
      <c r="AP2" s="378"/>
      <c r="AQ2" s="378"/>
      <c r="AR2" s="378"/>
      <c r="AS2" s="378"/>
      <c r="AT2" s="378"/>
      <c r="AU2" s="378"/>
      <c r="AV2" s="378"/>
      <c r="DL2" s="1123" t="s">
        <v>128</v>
      </c>
      <c r="DM2" s="1124"/>
      <c r="DN2" s="1124"/>
      <c r="DO2" s="1124"/>
      <c r="DP2" s="1124"/>
      <c r="DQ2" s="1124"/>
      <c r="DR2" s="1124"/>
      <c r="DS2" s="1124"/>
      <c r="DT2" s="1124"/>
      <c r="DU2" s="1124"/>
      <c r="DV2" s="1124"/>
      <c r="DW2" s="1124"/>
      <c r="DX2" s="1124"/>
      <c r="DY2" s="1124"/>
      <c r="DZ2" s="1124"/>
      <c r="EA2" s="1124"/>
      <c r="EB2" s="1124"/>
      <c r="EC2" s="1124"/>
      <c r="ED2" s="1124"/>
      <c r="EE2" s="1124"/>
      <c r="EF2" s="1124"/>
      <c r="EG2" s="1124"/>
      <c r="EH2" s="1124"/>
      <c r="EI2" s="1124"/>
      <c r="EJ2" s="1124"/>
      <c r="EK2" s="1124"/>
      <c r="EL2" s="1125"/>
      <c r="EM2" s="379"/>
      <c r="EN2" s="1102" t="s">
        <v>128</v>
      </c>
      <c r="EO2" s="1103"/>
      <c r="EP2" s="1103"/>
      <c r="EQ2" s="1103"/>
      <c r="ER2" s="1103"/>
      <c r="ES2" s="1103"/>
      <c r="ET2" s="1103"/>
      <c r="EU2" s="1103"/>
      <c r="EV2" s="1103"/>
      <c r="EW2" s="1103"/>
      <c r="EX2" s="1103"/>
      <c r="EY2" s="1103"/>
      <c r="EZ2" s="1103"/>
      <c r="FA2" s="1103"/>
      <c r="FB2" s="1103"/>
      <c r="FC2" s="1103"/>
      <c r="FD2" s="1103"/>
      <c r="FE2" s="1103"/>
      <c r="FF2" s="1103"/>
      <c r="FG2" s="1103"/>
      <c r="FH2" s="1103"/>
      <c r="FI2" s="1103"/>
      <c r="FJ2" s="1103"/>
      <c r="FK2" s="1103"/>
      <c r="FL2" s="1103"/>
      <c r="FM2" s="1103"/>
      <c r="FN2" s="1103"/>
      <c r="FO2" s="1104"/>
      <c r="FQ2" s="1102" t="s">
        <v>128</v>
      </c>
      <c r="FR2" s="1103"/>
      <c r="FS2" s="1103"/>
      <c r="FT2" s="1103"/>
      <c r="FU2" s="1103"/>
      <c r="FV2" s="1103"/>
      <c r="FW2" s="1103"/>
      <c r="FX2" s="1103"/>
      <c r="FY2" s="1103"/>
      <c r="FZ2" s="1103"/>
      <c r="GA2" s="1103"/>
      <c r="GB2" s="1103"/>
      <c r="GC2" s="1103"/>
      <c r="GD2" s="1103"/>
      <c r="GE2" s="1103"/>
      <c r="GF2" s="1103"/>
      <c r="GG2" s="1103"/>
      <c r="GH2" s="1103"/>
      <c r="GI2" s="1103"/>
      <c r="GJ2" s="1103"/>
      <c r="GK2" s="1103"/>
      <c r="GL2" s="1103"/>
      <c r="GM2" s="1103"/>
      <c r="GN2" s="1103"/>
      <c r="GO2" s="1103"/>
      <c r="GP2" s="1103"/>
      <c r="GQ2" s="1103"/>
      <c r="GR2" s="1103"/>
      <c r="GS2" s="1103"/>
      <c r="GT2" s="1103"/>
      <c r="GU2" s="1103"/>
      <c r="GV2" s="1104"/>
      <c r="GX2" s="1102" t="s">
        <v>128</v>
      </c>
      <c r="GY2" s="1103"/>
      <c r="GZ2" s="1103"/>
      <c r="HA2" s="1103"/>
      <c r="HB2" s="1103"/>
      <c r="HC2" s="1103"/>
      <c r="HD2" s="1103"/>
      <c r="HE2" s="1103"/>
      <c r="HF2" s="1103"/>
      <c r="HG2" s="1103"/>
      <c r="HH2" s="1103"/>
      <c r="HI2" s="1103"/>
      <c r="HJ2" s="1103"/>
      <c r="HK2" s="1103"/>
      <c r="HL2" s="1103"/>
      <c r="HM2" s="1103"/>
      <c r="HN2" s="1104"/>
    </row>
    <row r="3" spans="1:222" ht="18.600000000000001" customHeight="1" thickBot="1">
      <c r="A3" s="1122" t="s">
        <v>160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  <c r="AA3" s="1122"/>
      <c r="AB3" s="1122"/>
      <c r="AC3" s="1122"/>
      <c r="AD3" s="1122"/>
      <c r="AE3" s="1122"/>
      <c r="AF3" s="1122"/>
      <c r="AG3" s="1122"/>
      <c r="AH3" s="1122"/>
      <c r="AI3" s="1122"/>
      <c r="AJ3" s="1122"/>
      <c r="AK3" s="1122"/>
      <c r="AL3" s="378"/>
      <c r="AM3" s="378"/>
      <c r="AN3" s="378"/>
      <c r="AO3" s="378"/>
      <c r="AP3" s="378"/>
      <c r="AQ3" s="378"/>
      <c r="AR3" s="378"/>
      <c r="AS3" s="378"/>
      <c r="AT3" s="378"/>
      <c r="AU3" s="378"/>
      <c r="AV3" s="378"/>
      <c r="DL3" s="1123" t="s">
        <v>158</v>
      </c>
      <c r="DM3" s="1124"/>
      <c r="DN3" s="1124"/>
      <c r="DO3" s="1124"/>
      <c r="DP3" s="1124"/>
      <c r="DQ3" s="1124"/>
      <c r="DR3" s="1124"/>
      <c r="DS3" s="1124"/>
      <c r="DT3" s="1124"/>
      <c r="DU3" s="1124"/>
      <c r="DV3" s="1124"/>
      <c r="DW3" s="1124"/>
      <c r="DX3" s="1124"/>
      <c r="DY3" s="1124"/>
      <c r="DZ3" s="1124"/>
      <c r="EA3" s="1124"/>
      <c r="EB3" s="1124"/>
      <c r="EC3" s="1124"/>
      <c r="ED3" s="1124"/>
      <c r="EE3" s="1124"/>
      <c r="EF3" s="1124"/>
      <c r="EG3" s="1124"/>
      <c r="EH3" s="1124"/>
      <c r="EI3" s="1124"/>
      <c r="EJ3" s="1124"/>
      <c r="EK3" s="1124"/>
      <c r="EL3" s="1125"/>
      <c r="EM3" s="379"/>
      <c r="EN3" s="1102" t="s">
        <v>162</v>
      </c>
      <c r="EO3" s="1103"/>
      <c r="EP3" s="1103"/>
      <c r="EQ3" s="1103"/>
      <c r="ER3" s="1103"/>
      <c r="ES3" s="1103"/>
      <c r="ET3" s="1103"/>
      <c r="EU3" s="1103"/>
      <c r="EV3" s="1103"/>
      <c r="EW3" s="1103"/>
      <c r="EX3" s="1103"/>
      <c r="EY3" s="1103"/>
      <c r="EZ3" s="1103"/>
      <c r="FA3" s="1103"/>
      <c r="FB3" s="1103"/>
      <c r="FC3" s="1103"/>
      <c r="FD3" s="1103"/>
      <c r="FE3" s="1103"/>
      <c r="FF3" s="1103"/>
      <c r="FG3" s="1103"/>
      <c r="FH3" s="1103"/>
      <c r="FI3" s="1103"/>
      <c r="FJ3" s="1103"/>
      <c r="FK3" s="1103"/>
      <c r="FL3" s="1103"/>
      <c r="FM3" s="1103"/>
      <c r="FN3" s="1103"/>
      <c r="FO3" s="1104"/>
      <c r="FQ3" s="1102" t="s">
        <v>167</v>
      </c>
      <c r="FR3" s="1103"/>
      <c r="FS3" s="1103"/>
      <c r="FT3" s="1103"/>
      <c r="FU3" s="1103"/>
      <c r="FV3" s="1103"/>
      <c r="FW3" s="1103"/>
      <c r="FX3" s="1103"/>
      <c r="FY3" s="1103"/>
      <c r="FZ3" s="1103"/>
      <c r="GA3" s="1103"/>
      <c r="GB3" s="1103"/>
      <c r="GC3" s="1103"/>
      <c r="GD3" s="1103"/>
      <c r="GE3" s="1103"/>
      <c r="GF3" s="1103"/>
      <c r="GG3" s="1103"/>
      <c r="GH3" s="1103"/>
      <c r="GI3" s="1103"/>
      <c r="GJ3" s="1103"/>
      <c r="GK3" s="1103"/>
      <c r="GL3" s="1103"/>
      <c r="GM3" s="1103"/>
      <c r="GN3" s="1103"/>
      <c r="GO3" s="1103"/>
      <c r="GP3" s="1103"/>
      <c r="GQ3" s="1103"/>
      <c r="GR3" s="1103"/>
      <c r="GS3" s="1103"/>
      <c r="GT3" s="1103"/>
      <c r="GU3" s="1103"/>
      <c r="GV3" s="1104"/>
      <c r="GX3" s="1102" t="s">
        <v>173</v>
      </c>
      <c r="GY3" s="1103"/>
      <c r="GZ3" s="1103"/>
      <c r="HA3" s="1103"/>
      <c r="HB3" s="1103"/>
      <c r="HC3" s="1103"/>
      <c r="HD3" s="1103"/>
      <c r="HE3" s="1103"/>
      <c r="HF3" s="1103"/>
      <c r="HG3" s="1103"/>
      <c r="HH3" s="1103"/>
      <c r="HI3" s="1103"/>
      <c r="HJ3" s="1103"/>
      <c r="HK3" s="1103"/>
      <c r="HL3" s="1103"/>
      <c r="HM3" s="1103"/>
      <c r="HN3" s="1104"/>
    </row>
    <row r="4" spans="1:222" ht="22.2" thickTop="1" thickBot="1">
      <c r="A4" s="3"/>
      <c r="B4" s="1037" t="s">
        <v>94</v>
      </c>
      <c r="C4" s="1038"/>
      <c r="D4" s="1038"/>
      <c r="E4" s="1038"/>
      <c r="F4" s="1038"/>
      <c r="G4" s="1038"/>
      <c r="H4" s="1038"/>
      <c r="I4" s="1038"/>
      <c r="J4" s="1038"/>
      <c r="K4" s="1038"/>
      <c r="L4" s="1038"/>
      <c r="M4" s="1038"/>
      <c r="N4" s="1038"/>
      <c r="O4" s="1038"/>
      <c r="P4" s="1038"/>
      <c r="Q4" s="1039"/>
      <c r="R4" s="3"/>
      <c r="S4" s="3"/>
      <c r="T4" s="3"/>
      <c r="U4" s="3"/>
      <c r="V4" s="1040" t="s">
        <v>95</v>
      </c>
      <c r="W4" s="1041"/>
      <c r="X4" s="1041"/>
      <c r="Y4" s="1041"/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2"/>
      <c r="AV4" s="3"/>
      <c r="AW4" s="1043" t="s">
        <v>96</v>
      </c>
      <c r="AX4" s="1044"/>
      <c r="AY4" s="1044"/>
      <c r="AZ4" s="1044"/>
      <c r="BA4" s="1044"/>
      <c r="BB4" s="1044"/>
      <c r="BC4" s="1044"/>
      <c r="BD4" s="1044"/>
      <c r="BE4" s="1044"/>
      <c r="BF4" s="1044"/>
      <c r="BG4" s="1044"/>
      <c r="BH4" s="1044"/>
      <c r="BI4" s="1044"/>
      <c r="BJ4" s="1045"/>
      <c r="BL4" s="1046" t="s">
        <v>97</v>
      </c>
      <c r="BM4" s="1047"/>
      <c r="BN4" s="1047"/>
      <c r="BO4" s="1048"/>
      <c r="BP4" s="1048"/>
      <c r="BQ4" s="1048"/>
      <c r="BR4" s="1048"/>
      <c r="BS4" s="1048"/>
      <c r="BT4" s="1048"/>
      <c r="BU4" s="1048"/>
      <c r="BV4" s="1048"/>
      <c r="BW4" s="1048"/>
      <c r="BX4" s="1048"/>
      <c r="BY4" s="1049"/>
      <c r="CA4" s="1050" t="s">
        <v>98</v>
      </c>
      <c r="CB4" s="1051"/>
      <c r="CC4" s="1051"/>
      <c r="CD4" s="1051"/>
      <c r="CE4" s="1051"/>
      <c r="CF4" s="1051"/>
      <c r="CG4" s="1051"/>
      <c r="CH4" s="1051"/>
      <c r="CI4" s="1051"/>
      <c r="CJ4" s="1051"/>
      <c r="CK4" s="1051"/>
      <c r="CL4" s="1051"/>
      <c r="CM4" s="1052" t="s">
        <v>99</v>
      </c>
      <c r="CN4" s="1053"/>
      <c r="CO4" s="1053"/>
      <c r="CP4" s="1053"/>
      <c r="CQ4" s="1053"/>
      <c r="CR4" s="1053"/>
      <c r="CS4" s="1053"/>
      <c r="CT4" s="1053"/>
      <c r="CU4" s="1053"/>
      <c r="CV4" s="1053"/>
      <c r="CW4" s="1053"/>
      <c r="CX4" s="1053"/>
      <c r="CY4" s="1053"/>
      <c r="CZ4" s="1054"/>
      <c r="DB4" s="1096" t="s">
        <v>9</v>
      </c>
      <c r="DC4" s="1097"/>
      <c r="DD4" s="1097"/>
      <c r="DE4" s="1097"/>
      <c r="DF4" s="1097"/>
      <c r="DG4" s="1097"/>
      <c r="DH4" s="1097"/>
      <c r="DI4" s="1097"/>
      <c r="DJ4" s="1098"/>
      <c r="DL4" s="1123" t="s">
        <v>129</v>
      </c>
      <c r="DM4" s="1124"/>
      <c r="DN4" s="1124"/>
      <c r="DO4" s="1124"/>
      <c r="DP4" s="1124"/>
      <c r="DQ4" s="1124"/>
      <c r="DR4" s="1124"/>
      <c r="DS4" s="1124"/>
      <c r="DT4" s="1124"/>
      <c r="DU4" s="1124"/>
      <c r="DV4" s="1124"/>
      <c r="DW4" s="1124"/>
      <c r="DX4" s="1124"/>
      <c r="DY4" s="1124"/>
      <c r="DZ4" s="1124"/>
      <c r="EA4" s="1124"/>
      <c r="EB4" s="1124"/>
      <c r="EC4" s="1124"/>
      <c r="ED4" s="1124"/>
      <c r="EE4" s="1124"/>
      <c r="EF4" s="1124"/>
      <c r="EG4" s="1124"/>
      <c r="EH4" s="1124"/>
      <c r="EI4" s="1124"/>
      <c r="EJ4" s="1124"/>
      <c r="EK4" s="1124"/>
      <c r="EL4" s="1125"/>
      <c r="EM4" s="379"/>
      <c r="EN4" s="1102" t="s">
        <v>129</v>
      </c>
      <c r="EO4" s="1103"/>
      <c r="EP4" s="1103"/>
      <c r="EQ4" s="1103"/>
      <c r="ER4" s="1103"/>
      <c r="ES4" s="1103"/>
      <c r="ET4" s="1103"/>
      <c r="EU4" s="1103"/>
      <c r="EV4" s="1103"/>
      <c r="EW4" s="1103"/>
      <c r="EX4" s="1103"/>
      <c r="EY4" s="1103"/>
      <c r="EZ4" s="1103"/>
      <c r="FA4" s="1103"/>
      <c r="FB4" s="1103"/>
      <c r="FC4" s="1103"/>
      <c r="FD4" s="1103"/>
      <c r="FE4" s="1103"/>
      <c r="FF4" s="1103"/>
      <c r="FG4" s="1103"/>
      <c r="FH4" s="1103"/>
      <c r="FI4" s="1103"/>
      <c r="FJ4" s="1103"/>
      <c r="FK4" s="1103"/>
      <c r="FL4" s="1103"/>
      <c r="FM4" s="1103"/>
      <c r="FN4" s="1103"/>
      <c r="FO4" s="1104"/>
      <c r="FQ4" s="1102" t="s">
        <v>129</v>
      </c>
      <c r="FR4" s="1105"/>
      <c r="FS4" s="1105"/>
      <c r="FT4" s="1105"/>
      <c r="FU4" s="1105"/>
      <c r="FV4" s="1105"/>
      <c r="FW4" s="1105"/>
      <c r="FX4" s="1105"/>
      <c r="FY4" s="1105"/>
      <c r="FZ4" s="1105"/>
      <c r="GA4" s="1105"/>
      <c r="GB4" s="1105"/>
      <c r="GC4" s="1105"/>
      <c r="GD4" s="1105"/>
      <c r="GE4" s="1105"/>
      <c r="GF4" s="1103"/>
      <c r="GG4" s="1103"/>
      <c r="GH4" s="1103"/>
      <c r="GI4" s="1103"/>
      <c r="GJ4" s="1103"/>
      <c r="GK4" s="1103"/>
      <c r="GL4" s="1103"/>
      <c r="GM4" s="1103"/>
      <c r="GN4" s="1103"/>
      <c r="GO4" s="1103"/>
      <c r="GP4" s="1103"/>
      <c r="GQ4" s="1103"/>
      <c r="GR4" s="1103"/>
      <c r="GS4" s="1103"/>
      <c r="GT4" s="1103"/>
      <c r="GU4" s="1103"/>
      <c r="GV4" s="1104"/>
      <c r="GX4" s="1102" t="s">
        <v>129</v>
      </c>
      <c r="GY4" s="1103"/>
      <c r="GZ4" s="1103"/>
      <c r="HA4" s="1103"/>
      <c r="HB4" s="1103"/>
      <c r="HC4" s="1103"/>
      <c r="HD4" s="1103"/>
      <c r="HE4" s="1103"/>
      <c r="HF4" s="1103"/>
      <c r="HG4" s="1103"/>
      <c r="HH4" s="1103"/>
      <c r="HI4" s="1103"/>
      <c r="HJ4" s="1103"/>
      <c r="HK4" s="1103"/>
      <c r="HL4" s="1103"/>
      <c r="HM4" s="1103"/>
      <c r="HN4" s="1104"/>
    </row>
    <row r="5" spans="1:222" s="1" customFormat="1" ht="16.8" thickTop="1" thickBot="1">
      <c r="A5" s="4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059"/>
      <c r="O5" s="1055" t="s">
        <v>102</v>
      </c>
      <c r="P5" s="1056"/>
      <c r="Q5" s="1060"/>
      <c r="R5" s="23"/>
      <c r="S5" s="23"/>
      <c r="T5" s="23"/>
      <c r="V5" s="1061" t="s">
        <v>100</v>
      </c>
      <c r="W5" s="1062"/>
      <c r="X5" s="1063"/>
      <c r="Y5" s="1064" t="s">
        <v>101</v>
      </c>
      <c r="Z5" s="1065"/>
      <c r="AA5" s="1065"/>
      <c r="AB5" s="1065"/>
      <c r="AC5" s="1065"/>
      <c r="AD5" s="1065"/>
      <c r="AE5" s="1065"/>
      <c r="AF5" s="1066"/>
      <c r="AG5" s="1065" t="s">
        <v>102</v>
      </c>
      <c r="AH5" s="1065"/>
      <c r="AI5" s="1062"/>
      <c r="AJ5" s="1062"/>
      <c r="AK5" s="1063"/>
      <c r="AL5" s="64"/>
      <c r="AM5" s="1067" t="s">
        <v>103</v>
      </c>
      <c r="AN5" s="1068"/>
      <c r="AO5" s="1069"/>
      <c r="AP5" s="1067" t="s">
        <v>84</v>
      </c>
      <c r="AQ5" s="1068"/>
      <c r="AR5" s="1069"/>
      <c r="AS5" s="1067" t="s">
        <v>77</v>
      </c>
      <c r="AT5" s="1068"/>
      <c r="AU5" s="1069"/>
      <c r="AW5" s="1070" t="s">
        <v>100</v>
      </c>
      <c r="AX5" s="1071"/>
      <c r="AY5" s="1072"/>
      <c r="AZ5" s="1073" t="s">
        <v>101</v>
      </c>
      <c r="BA5" s="1072"/>
      <c r="BB5" s="1072"/>
      <c r="BC5" s="1072"/>
      <c r="BD5" s="1072"/>
      <c r="BE5" s="1072"/>
      <c r="BF5" s="1072"/>
      <c r="BG5" s="87"/>
      <c r="BH5" s="1070" t="s">
        <v>102</v>
      </c>
      <c r="BI5" s="1071"/>
      <c r="BJ5" s="1075"/>
      <c r="BL5" s="1076" t="s">
        <v>100</v>
      </c>
      <c r="BM5" s="1077"/>
      <c r="BN5" s="1078"/>
      <c r="BO5" s="1085" t="s">
        <v>101</v>
      </c>
      <c r="BP5" s="1086"/>
      <c r="BQ5" s="1086"/>
      <c r="BR5" s="1086"/>
      <c r="BS5" s="1086"/>
      <c r="BT5" s="1086"/>
      <c r="BU5" s="1086"/>
      <c r="BV5" s="1087"/>
      <c r="BW5" s="1088" t="s">
        <v>102</v>
      </c>
      <c r="BX5" s="1089"/>
      <c r="BY5" s="1090"/>
      <c r="CA5" s="1091" t="s">
        <v>100</v>
      </c>
      <c r="CB5" s="1092"/>
      <c r="CC5" s="1093"/>
      <c r="CD5" s="1094" t="s">
        <v>101</v>
      </c>
      <c r="CE5" s="1093"/>
      <c r="CF5" s="1093"/>
      <c r="CG5" s="1093"/>
      <c r="CH5" s="1093"/>
      <c r="CI5" s="1093"/>
      <c r="CJ5" s="1093"/>
      <c r="CK5" s="1095"/>
      <c r="CL5" s="118"/>
      <c r="CM5" s="1082" t="s">
        <v>100</v>
      </c>
      <c r="CN5" s="1083"/>
      <c r="CO5" s="1080"/>
      <c r="CP5" s="1079" t="s">
        <v>101</v>
      </c>
      <c r="CQ5" s="1080"/>
      <c r="CR5" s="1080"/>
      <c r="CS5" s="1080"/>
      <c r="CT5" s="1080"/>
      <c r="CU5" s="1080"/>
      <c r="CV5" s="1080"/>
      <c r="CW5" s="1081"/>
      <c r="CX5" s="1082" t="s">
        <v>102</v>
      </c>
      <c r="CY5" s="1083"/>
      <c r="CZ5" s="1084"/>
      <c r="DA5" s="118"/>
      <c r="DB5" s="1099"/>
      <c r="DC5" s="1100"/>
      <c r="DD5" s="1100"/>
      <c r="DE5" s="1100"/>
      <c r="DF5" s="1100"/>
      <c r="DG5" s="1100"/>
      <c r="DH5" s="1100"/>
      <c r="DI5" s="1100"/>
      <c r="DJ5" s="1101"/>
      <c r="DK5" s="375"/>
      <c r="DL5" s="370"/>
      <c r="DM5" s="1126" t="s">
        <v>130</v>
      </c>
      <c r="DN5" s="1127"/>
      <c r="DO5" s="1127"/>
      <c r="DP5" s="1127"/>
      <c r="DQ5" s="1127"/>
      <c r="DR5" s="1127"/>
      <c r="DS5" s="1127"/>
      <c r="DT5" s="1128"/>
      <c r="DU5" s="1129" t="s">
        <v>131</v>
      </c>
      <c r="DV5" s="1130"/>
      <c r="DW5" s="1130"/>
      <c r="DX5" s="1130"/>
      <c r="DY5" s="1130"/>
      <c r="DZ5" s="1130"/>
      <c r="EA5" s="1131"/>
      <c r="EB5" s="1132" t="s">
        <v>132</v>
      </c>
      <c r="EC5" s="1133"/>
      <c r="ED5" s="1133"/>
      <c r="EE5" s="1133"/>
      <c r="EF5" s="1133"/>
      <c r="EG5" s="1133"/>
      <c r="EH5" s="1134"/>
      <c r="EI5" s="1135" t="s">
        <v>133</v>
      </c>
      <c r="EJ5" s="1136"/>
      <c r="EK5" s="1137"/>
      <c r="EL5" s="323" t="s">
        <v>134</v>
      </c>
      <c r="EM5" s="424"/>
      <c r="EN5" s="380"/>
      <c r="EO5" s="1116" t="s">
        <v>163</v>
      </c>
      <c r="EP5" s="1117"/>
      <c r="EQ5" s="1117"/>
      <c r="ER5" s="1117"/>
      <c r="ES5" s="1117"/>
      <c r="ET5" s="1117"/>
      <c r="EU5" s="1117"/>
      <c r="EV5" s="1117"/>
      <c r="EW5" s="1118"/>
      <c r="EX5" s="1119" t="s">
        <v>164</v>
      </c>
      <c r="EY5" s="1109"/>
      <c r="EZ5" s="1109"/>
      <c r="FA5" s="1109"/>
      <c r="FB5" s="1109"/>
      <c r="FC5" s="1109"/>
      <c r="FD5" s="1120"/>
      <c r="FE5" s="1121" t="s">
        <v>132</v>
      </c>
      <c r="FF5" s="1111"/>
      <c r="FG5" s="1111"/>
      <c r="FH5" s="1111"/>
      <c r="FI5" s="1111"/>
      <c r="FJ5" s="1111"/>
      <c r="FK5" s="1112"/>
      <c r="FL5" s="1113" t="s">
        <v>133</v>
      </c>
      <c r="FM5" s="1114"/>
      <c r="FN5" s="1115"/>
      <c r="FO5" s="381" t="s">
        <v>134</v>
      </c>
      <c r="FQ5" s="380"/>
      <c r="FR5" s="1106" t="s">
        <v>168</v>
      </c>
      <c r="FS5" s="1107"/>
      <c r="FT5" s="1107"/>
      <c r="FU5" s="1107"/>
      <c r="FV5" s="1107"/>
      <c r="FW5" s="1107"/>
      <c r="FX5" s="1107"/>
      <c r="FY5" s="1106" t="s">
        <v>169</v>
      </c>
      <c r="FZ5" s="1107"/>
      <c r="GA5" s="1107"/>
      <c r="GB5" s="1107"/>
      <c r="GC5" s="1107"/>
      <c r="GD5" s="1107"/>
      <c r="GE5" s="1108"/>
      <c r="GF5" s="1109" t="s">
        <v>170</v>
      </c>
      <c r="GG5" s="1109"/>
      <c r="GH5" s="1109"/>
      <c r="GI5" s="1109"/>
      <c r="GJ5" s="1109"/>
      <c r="GK5" s="1109"/>
      <c r="GL5" s="1110"/>
      <c r="GM5" s="1111" t="s">
        <v>171</v>
      </c>
      <c r="GN5" s="1111"/>
      <c r="GO5" s="1111"/>
      <c r="GP5" s="1111"/>
      <c r="GQ5" s="1111"/>
      <c r="GR5" s="1112"/>
      <c r="GS5" s="1113" t="s">
        <v>133</v>
      </c>
      <c r="GT5" s="1114"/>
      <c r="GU5" s="1115"/>
      <c r="GV5" s="381" t="s">
        <v>134</v>
      </c>
      <c r="GX5" s="380"/>
      <c r="GY5" s="1116" t="s">
        <v>174</v>
      </c>
      <c r="GZ5" s="1117"/>
      <c r="HA5" s="1117"/>
      <c r="HB5" s="1117"/>
      <c r="HC5" s="1117"/>
      <c r="HD5" s="1117"/>
      <c r="HE5" s="1117"/>
      <c r="HF5" s="1117"/>
      <c r="HG5" s="1117"/>
      <c r="HH5" s="453"/>
      <c r="HI5" s="454"/>
      <c r="HJ5" s="454"/>
      <c r="HK5" s="454"/>
      <c r="HL5" s="454"/>
      <c r="HM5" s="455"/>
      <c r="HN5" s="428"/>
    </row>
    <row r="6" spans="1:222" ht="36.6" customHeight="1" thickTop="1" thickBot="1">
      <c r="A6" s="5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319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25" t="s">
        <v>111</v>
      </c>
      <c r="O6" s="26" t="s">
        <v>57</v>
      </c>
      <c r="P6" s="27" t="s">
        <v>22</v>
      </c>
      <c r="Q6" s="28" t="s">
        <v>58</v>
      </c>
      <c r="R6" s="29" t="s">
        <v>59</v>
      </c>
      <c r="S6" s="37" t="s">
        <v>22</v>
      </c>
      <c r="T6" s="38" t="s">
        <v>60</v>
      </c>
      <c r="V6" s="39" t="s">
        <v>54</v>
      </c>
      <c r="W6" s="40" t="s">
        <v>22</v>
      </c>
      <c r="X6" s="41" t="s">
        <v>112</v>
      </c>
      <c r="Y6" s="42" t="s">
        <v>104</v>
      </c>
      <c r="Z6" s="43" t="s">
        <v>113</v>
      </c>
      <c r="AA6" s="43" t="s">
        <v>114</v>
      </c>
      <c r="AB6" s="24" t="s">
        <v>107</v>
      </c>
      <c r="AC6" s="43" t="s">
        <v>108</v>
      </c>
      <c r="AD6" s="43" t="s">
        <v>109</v>
      </c>
      <c r="AE6" s="24" t="s">
        <v>110</v>
      </c>
      <c r="AF6" s="59" t="s">
        <v>111</v>
      </c>
      <c r="AG6" s="60" t="s">
        <v>57</v>
      </c>
      <c r="AH6" s="61" t="s">
        <v>22</v>
      </c>
      <c r="AI6" s="65" t="s">
        <v>58</v>
      </c>
      <c r="AJ6" s="66" t="s">
        <v>48</v>
      </c>
      <c r="AK6" s="67" t="s">
        <v>47</v>
      </c>
      <c r="AL6" s="68"/>
      <c r="AM6" s="69" t="s">
        <v>54</v>
      </c>
      <c r="AN6" s="70" t="s">
        <v>22</v>
      </c>
      <c r="AO6" s="67" t="s">
        <v>90</v>
      </c>
      <c r="AP6" s="69" t="s">
        <v>54</v>
      </c>
      <c r="AQ6" s="70" t="s">
        <v>22</v>
      </c>
      <c r="AR6" s="67" t="s">
        <v>23</v>
      </c>
      <c r="AS6" s="69" t="s">
        <v>54</v>
      </c>
      <c r="AT6" s="70" t="s">
        <v>22</v>
      </c>
      <c r="AU6" s="67" t="s">
        <v>23</v>
      </c>
      <c r="AW6" s="75" t="s">
        <v>54</v>
      </c>
      <c r="AX6" s="76" t="s">
        <v>22</v>
      </c>
      <c r="AY6" s="80" t="s">
        <v>73</v>
      </c>
      <c r="AZ6" s="81" t="s">
        <v>104</v>
      </c>
      <c r="BA6" s="82" t="s">
        <v>105</v>
      </c>
      <c r="BB6" s="82" t="s">
        <v>106</v>
      </c>
      <c r="BC6" s="24" t="s">
        <v>107</v>
      </c>
      <c r="BD6" s="82" t="s">
        <v>108</v>
      </c>
      <c r="BE6" s="82" t="s">
        <v>109</v>
      </c>
      <c r="BF6" s="24" t="s">
        <v>110</v>
      </c>
      <c r="BG6" s="88"/>
      <c r="BH6" s="89" t="s">
        <v>57</v>
      </c>
      <c r="BI6" s="90" t="s">
        <v>22</v>
      </c>
      <c r="BJ6" s="67" t="s">
        <v>58</v>
      </c>
      <c r="BL6" s="91" t="s">
        <v>54</v>
      </c>
      <c r="BM6" s="92" t="s">
        <v>22</v>
      </c>
      <c r="BN6" s="80" t="s">
        <v>73</v>
      </c>
      <c r="BO6" s="98" t="s">
        <v>104</v>
      </c>
      <c r="BP6" s="99" t="s">
        <v>105</v>
      </c>
      <c r="BQ6" s="99" t="s">
        <v>115</v>
      </c>
      <c r="BR6" s="24" t="s">
        <v>107</v>
      </c>
      <c r="BS6" s="99" t="s">
        <v>108</v>
      </c>
      <c r="BT6" s="99" t="s">
        <v>109</v>
      </c>
      <c r="BU6" s="24" t="s">
        <v>110</v>
      </c>
      <c r="BV6" s="59" t="s">
        <v>111</v>
      </c>
      <c r="BW6" s="103" t="s">
        <v>57</v>
      </c>
      <c r="BX6" s="104" t="s">
        <v>22</v>
      </c>
      <c r="BY6" s="105" t="s">
        <v>58</v>
      </c>
      <c r="CA6" s="106" t="s">
        <v>54</v>
      </c>
      <c r="CB6" s="107" t="s">
        <v>22</v>
      </c>
      <c r="CC6" s="80" t="s">
        <v>73</v>
      </c>
      <c r="CD6" s="111" t="s">
        <v>104</v>
      </c>
      <c r="CE6" s="112" t="s">
        <v>105</v>
      </c>
      <c r="CF6" s="112" t="s">
        <v>106</v>
      </c>
      <c r="CG6" s="24" t="s">
        <v>107</v>
      </c>
      <c r="CH6" s="112" t="s">
        <v>108</v>
      </c>
      <c r="CI6" s="112" t="s">
        <v>109</v>
      </c>
      <c r="CJ6" s="24" t="s">
        <v>110</v>
      </c>
      <c r="CK6" s="59" t="s">
        <v>111</v>
      </c>
      <c r="CL6" s="119"/>
      <c r="CM6" s="120" t="s">
        <v>54</v>
      </c>
      <c r="CN6" s="121" t="s">
        <v>22</v>
      </c>
      <c r="CO6" s="8" t="s">
        <v>73</v>
      </c>
      <c r="CP6" s="122" t="s">
        <v>104</v>
      </c>
      <c r="CQ6" s="123" t="s">
        <v>116</v>
      </c>
      <c r="CR6" s="123" t="s">
        <v>114</v>
      </c>
      <c r="CS6" s="123" t="s">
        <v>117</v>
      </c>
      <c r="CT6" s="123" t="s">
        <v>108</v>
      </c>
      <c r="CU6" s="123" t="s">
        <v>109</v>
      </c>
      <c r="CV6" s="123" t="s">
        <v>110</v>
      </c>
      <c r="CW6" s="130" t="s">
        <v>111</v>
      </c>
      <c r="CX6" s="131" t="s">
        <v>57</v>
      </c>
      <c r="CY6" s="132" t="s">
        <v>22</v>
      </c>
      <c r="CZ6" s="28" t="s">
        <v>58</v>
      </c>
      <c r="DA6" s="119"/>
      <c r="DB6" s="136" t="s">
        <v>119</v>
      </c>
      <c r="DC6" s="137" t="s">
        <v>120</v>
      </c>
      <c r="DD6" s="138" t="s">
        <v>121</v>
      </c>
      <c r="DE6" s="137" t="s">
        <v>122</v>
      </c>
      <c r="DF6" s="137" t="s">
        <v>120</v>
      </c>
      <c r="DG6" s="138" t="s">
        <v>121</v>
      </c>
      <c r="DH6" s="137" t="s">
        <v>123</v>
      </c>
      <c r="DI6" s="137" t="s">
        <v>120</v>
      </c>
      <c r="DJ6" s="367" t="s">
        <v>121</v>
      </c>
      <c r="DL6" s="371" t="s">
        <v>3</v>
      </c>
      <c r="DM6" s="324" t="s">
        <v>135</v>
      </c>
      <c r="DN6" s="324" t="s">
        <v>136</v>
      </c>
      <c r="DO6" s="324" t="s">
        <v>137</v>
      </c>
      <c r="DP6" s="325" t="s">
        <v>138</v>
      </c>
      <c r="DQ6" s="326" t="s">
        <v>139</v>
      </c>
      <c r="DR6" s="326" t="s">
        <v>140</v>
      </c>
      <c r="DS6" s="327" t="s">
        <v>141</v>
      </c>
      <c r="DT6" s="328" t="s">
        <v>142</v>
      </c>
      <c r="DU6" s="329" t="s">
        <v>104</v>
      </c>
      <c r="DV6" s="330" t="s">
        <v>105</v>
      </c>
      <c r="DW6" s="330" t="s">
        <v>143</v>
      </c>
      <c r="DX6" s="330" t="s">
        <v>144</v>
      </c>
      <c r="DY6" s="331" t="s">
        <v>108</v>
      </c>
      <c r="DZ6" s="331" t="s">
        <v>145</v>
      </c>
      <c r="EA6" s="332" t="s">
        <v>46</v>
      </c>
      <c r="EB6" s="333" t="s">
        <v>146</v>
      </c>
      <c r="EC6" s="334" t="s">
        <v>147</v>
      </c>
      <c r="ED6" s="334" t="s">
        <v>148</v>
      </c>
      <c r="EE6" s="334" t="s">
        <v>149</v>
      </c>
      <c r="EF6" s="334" t="s">
        <v>150</v>
      </c>
      <c r="EG6" s="335" t="s">
        <v>151</v>
      </c>
      <c r="EH6" s="336" t="s">
        <v>152</v>
      </c>
      <c r="EI6" s="337" t="s">
        <v>153</v>
      </c>
      <c r="EJ6" s="338" t="s">
        <v>154</v>
      </c>
      <c r="EK6" s="339" t="s">
        <v>155</v>
      </c>
      <c r="EL6" s="323" t="s">
        <v>134</v>
      </c>
      <c r="EM6" s="425"/>
      <c r="EN6" s="382" t="s">
        <v>3</v>
      </c>
      <c r="EO6" s="383" t="s">
        <v>165</v>
      </c>
      <c r="EP6" s="384" t="s">
        <v>136</v>
      </c>
      <c r="EQ6" s="384" t="s">
        <v>137</v>
      </c>
      <c r="ER6" s="385" t="s">
        <v>166</v>
      </c>
      <c r="ES6" s="385" t="s">
        <v>138</v>
      </c>
      <c r="ET6" s="385" t="s">
        <v>139</v>
      </c>
      <c r="EU6" s="385" t="s">
        <v>140</v>
      </c>
      <c r="EV6" s="384" t="s">
        <v>141</v>
      </c>
      <c r="EW6" s="386" t="s">
        <v>142</v>
      </c>
      <c r="EX6" s="387" t="s">
        <v>104</v>
      </c>
      <c r="EY6" s="388" t="s">
        <v>105</v>
      </c>
      <c r="EZ6" s="388" t="s">
        <v>143</v>
      </c>
      <c r="FA6" s="388" t="s">
        <v>144</v>
      </c>
      <c r="FB6" s="389" t="s">
        <v>108</v>
      </c>
      <c r="FC6" s="389" t="s">
        <v>145</v>
      </c>
      <c r="FD6" s="390" t="s">
        <v>46</v>
      </c>
      <c r="FE6" s="391" t="s">
        <v>146</v>
      </c>
      <c r="FF6" s="392" t="s">
        <v>147</v>
      </c>
      <c r="FG6" s="392" t="s">
        <v>148</v>
      </c>
      <c r="FH6" s="392" t="s">
        <v>149</v>
      </c>
      <c r="FI6" s="392" t="s">
        <v>150</v>
      </c>
      <c r="FJ6" s="393" t="s">
        <v>151</v>
      </c>
      <c r="FK6" s="394" t="s">
        <v>152</v>
      </c>
      <c r="FL6" s="395" t="s">
        <v>153</v>
      </c>
      <c r="FM6" s="396" t="s">
        <v>154</v>
      </c>
      <c r="FN6" s="397" t="s">
        <v>155</v>
      </c>
      <c r="FO6" s="381" t="s">
        <v>134</v>
      </c>
      <c r="FQ6" s="429" t="s">
        <v>3</v>
      </c>
      <c r="FR6" s="384" t="s">
        <v>135</v>
      </c>
      <c r="FS6" s="384" t="s">
        <v>136</v>
      </c>
      <c r="FT6" s="384" t="s">
        <v>137</v>
      </c>
      <c r="FU6" s="430" t="s">
        <v>138</v>
      </c>
      <c r="FV6" s="385" t="s">
        <v>140</v>
      </c>
      <c r="FW6" s="384" t="s">
        <v>141</v>
      </c>
      <c r="FX6" s="386" t="s">
        <v>142</v>
      </c>
      <c r="FY6" s="431" t="s">
        <v>135</v>
      </c>
      <c r="FZ6" s="384" t="s">
        <v>136</v>
      </c>
      <c r="GA6" s="384" t="s">
        <v>137</v>
      </c>
      <c r="GB6" s="430" t="s">
        <v>138</v>
      </c>
      <c r="GC6" s="385" t="s">
        <v>140</v>
      </c>
      <c r="GD6" s="384" t="s">
        <v>141</v>
      </c>
      <c r="GE6" s="432" t="s">
        <v>142</v>
      </c>
      <c r="GF6" s="384" t="s">
        <v>135</v>
      </c>
      <c r="GG6" s="384" t="s">
        <v>136</v>
      </c>
      <c r="GH6" s="384" t="s">
        <v>137</v>
      </c>
      <c r="GI6" s="430" t="s">
        <v>138</v>
      </c>
      <c r="GJ6" s="385" t="s">
        <v>140</v>
      </c>
      <c r="GK6" s="384" t="s">
        <v>141</v>
      </c>
      <c r="GL6" s="386" t="s">
        <v>142</v>
      </c>
      <c r="GM6" s="392" t="s">
        <v>149</v>
      </c>
      <c r="GN6" s="392" t="s">
        <v>172</v>
      </c>
      <c r="GO6" s="392" t="s">
        <v>150</v>
      </c>
      <c r="GP6" s="393" t="s">
        <v>151</v>
      </c>
      <c r="GQ6" s="393" t="s">
        <v>134</v>
      </c>
      <c r="GR6" s="394" t="s">
        <v>152</v>
      </c>
      <c r="GS6" s="395" t="s">
        <v>153</v>
      </c>
      <c r="GT6" s="396" t="s">
        <v>154</v>
      </c>
      <c r="GU6" s="397" t="s">
        <v>155</v>
      </c>
      <c r="GV6" s="381" t="s">
        <v>134</v>
      </c>
      <c r="GX6" s="382" t="s">
        <v>3</v>
      </c>
      <c r="GY6" s="383" t="s">
        <v>165</v>
      </c>
      <c r="GZ6" s="384" t="s">
        <v>136</v>
      </c>
      <c r="HA6" s="384" t="s">
        <v>137</v>
      </c>
      <c r="HB6" s="385" t="s">
        <v>166</v>
      </c>
      <c r="HC6" s="385" t="s">
        <v>138</v>
      </c>
      <c r="HD6" s="385" t="s">
        <v>139</v>
      </c>
      <c r="HE6" s="385" t="s">
        <v>140</v>
      </c>
      <c r="HF6" s="456" t="s">
        <v>141</v>
      </c>
      <c r="HG6" s="386" t="s">
        <v>142</v>
      </c>
      <c r="HH6" s="457" t="s">
        <v>175</v>
      </c>
      <c r="HI6" s="458" t="s">
        <v>176</v>
      </c>
      <c r="HJ6" s="456" t="s">
        <v>177</v>
      </c>
      <c r="HK6" s="458" t="s">
        <v>178</v>
      </c>
      <c r="HL6" s="458" t="s">
        <v>179</v>
      </c>
      <c r="HM6" s="459" t="s">
        <v>180</v>
      </c>
      <c r="HN6" s="460" t="s">
        <v>181</v>
      </c>
    </row>
    <row r="7" spans="1:222">
      <c r="A7" s="12">
        <v>1</v>
      </c>
      <c r="B7" s="13">
        <v>127.80000000000001</v>
      </c>
      <c r="C7" s="14">
        <v>8180.9456009732939</v>
      </c>
      <c r="D7" s="15">
        <f>+C7/B7</f>
        <v>64.013658849556279</v>
      </c>
      <c r="E7" s="16"/>
      <c r="F7" s="320"/>
      <c r="G7" s="320" t="e">
        <f>F7/E7</f>
        <v>#DIV/0!</v>
      </c>
      <c r="H7" s="17">
        <v>15</v>
      </c>
      <c r="I7" s="17">
        <v>161.91089722995673</v>
      </c>
      <c r="J7" s="18">
        <f>+I7/H7</f>
        <v>10.794059815330449</v>
      </c>
      <c r="K7" s="17">
        <v>6</v>
      </c>
      <c r="L7" s="17">
        <v>41.400000000000006</v>
      </c>
      <c r="M7" s="30">
        <f>+L7/K7</f>
        <v>6.9000000000000012</v>
      </c>
      <c r="N7" s="31">
        <f>+L7+I7+F7</f>
        <v>203.31089722995674</v>
      </c>
      <c r="O7" s="315">
        <v>0</v>
      </c>
      <c r="P7" s="322">
        <v>25.133665109518045</v>
      </c>
      <c r="Q7" s="31" t="e">
        <f>+P7/O7</f>
        <v>#DIV/0!</v>
      </c>
      <c r="R7" s="32"/>
      <c r="S7" s="44"/>
      <c r="T7" s="45" t="e">
        <f>+S7/R7</f>
        <v>#DIV/0!</v>
      </c>
      <c r="V7" s="46">
        <v>342.40000000000003</v>
      </c>
      <c r="W7" s="47">
        <v>22751.337544467558</v>
      </c>
      <c r="X7" s="48">
        <f>+W7/V7</f>
        <v>66.446663389215999</v>
      </c>
      <c r="Y7" s="49"/>
      <c r="Z7" s="50">
        <v>12</v>
      </c>
      <c r="AA7" s="50">
        <v>147</v>
      </c>
      <c r="AB7" s="30">
        <f>+AA7/Z7</f>
        <v>12.25</v>
      </c>
      <c r="AC7" s="49">
        <v>194</v>
      </c>
      <c r="AD7" s="49">
        <v>1284.7399999999998</v>
      </c>
      <c r="AE7" s="30">
        <f>+AD7/AC7</f>
        <v>6.6223711340206171</v>
      </c>
      <c r="AF7" s="48">
        <f>+AD7+AA7+W7</f>
        <v>24183.07754446756</v>
      </c>
      <c r="AG7" s="62">
        <v>145</v>
      </c>
      <c r="AH7" s="47">
        <v>3173.5706774770124</v>
      </c>
      <c r="AI7" s="30">
        <f>+AH7/AG7</f>
        <v>21.886694327427673</v>
      </c>
      <c r="AJ7" s="47"/>
      <c r="AK7" s="48">
        <f>+AJ7/AG7</f>
        <v>0</v>
      </c>
      <c r="AL7" s="68"/>
      <c r="AM7" s="46">
        <v>44</v>
      </c>
      <c r="AN7" s="47">
        <v>4369.5089381735934</v>
      </c>
      <c r="AO7" s="48">
        <f>+AN7/AM7</f>
        <v>99.307021322127127</v>
      </c>
      <c r="AP7" s="46">
        <v>75</v>
      </c>
      <c r="AQ7" s="47">
        <v>4160</v>
      </c>
      <c r="AR7" s="48">
        <f>+AQ7/AP7</f>
        <v>55.466666666666669</v>
      </c>
      <c r="AS7" s="46">
        <v>25</v>
      </c>
      <c r="AT7" s="71">
        <v>1709.7969076485256</v>
      </c>
      <c r="AU7" s="48">
        <f>+AT7/AS7</f>
        <v>68.391876305941025</v>
      </c>
      <c r="AW7" s="77">
        <v>77</v>
      </c>
      <c r="AX7" s="78">
        <v>4631.1099999999997</v>
      </c>
      <c r="AY7" s="83">
        <f>+AX7/AW7</f>
        <v>60.144285714285708</v>
      </c>
      <c r="AZ7" s="84"/>
      <c r="BA7" s="85">
        <v>25</v>
      </c>
      <c r="BB7" s="85">
        <v>176.7</v>
      </c>
      <c r="BC7" s="30">
        <f>+BB7/BA7</f>
        <v>7.0679999999999996</v>
      </c>
      <c r="BD7" s="86">
        <v>0</v>
      </c>
      <c r="BE7" s="86"/>
      <c r="BF7" s="30" t="e">
        <f>+BE7/BD7</f>
        <v>#DIV/0!</v>
      </c>
      <c r="BG7" s="88"/>
      <c r="BH7" s="77">
        <v>11.600000000000001</v>
      </c>
      <c r="BI7" s="78">
        <v>175.26</v>
      </c>
      <c r="BJ7" s="48">
        <f>+BI7/BH7</f>
        <v>15.10862068965517</v>
      </c>
      <c r="BL7" s="93">
        <v>204</v>
      </c>
      <c r="BM7" s="94">
        <v>12259.929236634362</v>
      </c>
      <c r="BN7" s="83">
        <f>+BM7/BL7</f>
        <v>60.097692336442947</v>
      </c>
      <c r="BO7" s="100"/>
      <c r="BP7" s="101">
        <v>38</v>
      </c>
      <c r="BQ7" s="101">
        <v>385.25678732848928</v>
      </c>
      <c r="BR7" s="30">
        <f>+BQ7/BP7</f>
        <v>10.138336508644455</v>
      </c>
      <c r="BS7" s="101">
        <v>42</v>
      </c>
      <c r="BT7" s="101">
        <v>316.82268911040211</v>
      </c>
      <c r="BU7" s="30">
        <f>+BT7/BS7</f>
        <v>7.543397359771479</v>
      </c>
      <c r="BV7" s="48">
        <f>+BT7+BQ7+BO7</f>
        <v>702.07947643889133</v>
      </c>
      <c r="BW7" s="93">
        <v>13</v>
      </c>
      <c r="BX7" s="94">
        <v>227.10006190278196</v>
      </c>
      <c r="BY7" s="108">
        <f>+BX7/BW7</f>
        <v>17.469235530983227</v>
      </c>
      <c r="CA7" s="109">
        <v>162.80000000000001</v>
      </c>
      <c r="CB7" s="110">
        <v>10151.58</v>
      </c>
      <c r="CC7" s="83">
        <f>+CB7/CA7</f>
        <v>62.356142506142504</v>
      </c>
      <c r="CD7" s="113">
        <v>0</v>
      </c>
      <c r="CE7" s="114">
        <v>110</v>
      </c>
      <c r="CF7" s="114">
        <v>1314.08</v>
      </c>
      <c r="CG7" s="30">
        <f>+CF7/CE7</f>
        <v>11.946181818181817</v>
      </c>
      <c r="CH7" s="115">
        <v>110</v>
      </c>
      <c r="CI7" s="114">
        <v>725.52</v>
      </c>
      <c r="CJ7" s="30">
        <f>+CI7/CH7</f>
        <v>6.5956363636363635</v>
      </c>
      <c r="CK7" s="48">
        <f>+CI7+CF7+CD7</f>
        <v>2039.6</v>
      </c>
      <c r="CL7" s="119"/>
      <c r="CM7" s="124">
        <v>46.400000000000006</v>
      </c>
      <c r="CN7" s="125">
        <v>2575.1895206561062</v>
      </c>
      <c r="CO7" s="15">
        <f>+CN7/CM7</f>
        <v>55.499774152071247</v>
      </c>
      <c r="CP7" s="126"/>
      <c r="CQ7" s="127">
        <v>55</v>
      </c>
      <c r="CR7" s="127">
        <v>655.1575739796574</v>
      </c>
      <c r="CS7" s="127">
        <f>+CR7/CQ7</f>
        <v>11.911955890539225</v>
      </c>
      <c r="CT7" s="127">
        <v>20</v>
      </c>
      <c r="CU7" s="127">
        <v>249.63314961947123</v>
      </c>
      <c r="CV7" s="127">
        <f>+CU7/CT7</f>
        <v>12.481657480973562</v>
      </c>
      <c r="CW7" s="133">
        <f>+CU7+CR7+CP7</f>
        <v>904.79072359912857</v>
      </c>
      <c r="CX7" s="124"/>
      <c r="CY7" s="125"/>
      <c r="CZ7" s="31" t="e">
        <f>+CY7/CX7</f>
        <v>#DIV/0!</v>
      </c>
      <c r="DA7" s="119"/>
      <c r="DB7" s="139">
        <v>16</v>
      </c>
      <c r="DC7" s="140">
        <v>330.31962715928535</v>
      </c>
      <c r="DD7" s="141">
        <f>+DC7/DB7</f>
        <v>20.644976697455334</v>
      </c>
      <c r="DE7" s="142">
        <v>20</v>
      </c>
      <c r="DF7" s="143">
        <v>327.46588366046802</v>
      </c>
      <c r="DG7" s="141">
        <f>+DF7/DE7</f>
        <v>16.3732941830234</v>
      </c>
      <c r="DH7" s="142">
        <v>23</v>
      </c>
      <c r="DI7" s="140">
        <v>336.82772498563759</v>
      </c>
      <c r="DJ7" s="368">
        <f>+DI7/DH7</f>
        <v>14.644683695027721</v>
      </c>
      <c r="DL7" s="372">
        <v>45748</v>
      </c>
      <c r="DM7" s="204">
        <v>18</v>
      </c>
      <c r="DN7" s="204">
        <v>20</v>
      </c>
      <c r="DO7" s="204">
        <v>18</v>
      </c>
      <c r="DP7" s="340"/>
      <c r="DQ7" s="341"/>
      <c r="DR7" s="341">
        <v>18.8</v>
      </c>
      <c r="DS7" s="342">
        <v>2070</v>
      </c>
      <c r="DT7" s="343">
        <f>DS7/DR7</f>
        <v>110.1063829787234</v>
      </c>
      <c r="DU7" s="344"/>
      <c r="DV7" s="341"/>
      <c r="DW7" s="341"/>
      <c r="DX7" s="345" t="e">
        <f>DW7/DV7</f>
        <v>#DIV/0!</v>
      </c>
      <c r="DY7" s="341">
        <v>4</v>
      </c>
      <c r="DZ7" s="341">
        <v>30</v>
      </c>
      <c r="EA7" s="346">
        <f>DZ7/DY7</f>
        <v>7.5</v>
      </c>
      <c r="EB7" s="344"/>
      <c r="EC7" s="341"/>
      <c r="ED7" s="341" t="e">
        <f>EC7/EB7</f>
        <v>#DIV/0!</v>
      </c>
      <c r="EE7" s="341"/>
      <c r="EF7" s="341"/>
      <c r="EG7" s="347"/>
      <c r="EH7" s="348" t="e">
        <f>(EG7+EF7)/EE7</f>
        <v>#DIV/0!</v>
      </c>
      <c r="EI7" s="349">
        <v>8</v>
      </c>
      <c r="EJ7" s="350">
        <v>80</v>
      </c>
      <c r="EK7" s="351">
        <f>EJ7/EI7</f>
        <v>10</v>
      </c>
      <c r="EL7" s="352">
        <f>DS7+DU7+DW7+DZ7+EC7+EF7+EG7+EJ7</f>
        <v>2180</v>
      </c>
      <c r="EM7" s="426"/>
      <c r="EN7" s="398">
        <v>45778</v>
      </c>
      <c r="EO7" s="399">
        <v>10</v>
      </c>
      <c r="EP7" s="400">
        <v>10</v>
      </c>
      <c r="EQ7" s="400">
        <v>10</v>
      </c>
      <c r="ER7" s="400"/>
      <c r="ES7" s="400"/>
      <c r="ET7" s="400"/>
      <c r="EU7" s="400">
        <v>10</v>
      </c>
      <c r="EV7" s="401">
        <v>902.27</v>
      </c>
      <c r="EW7" s="402">
        <f>EV7/EU7</f>
        <v>90.227000000000004</v>
      </c>
      <c r="EX7" s="399"/>
      <c r="EY7" s="400"/>
      <c r="EZ7" s="400"/>
      <c r="FA7" s="403" t="e">
        <f>EZ7/EY7</f>
        <v>#DIV/0!</v>
      </c>
      <c r="FB7" s="400"/>
      <c r="FC7" s="400"/>
      <c r="FD7" s="404" t="e">
        <f>FC7/FB7</f>
        <v>#DIV/0!</v>
      </c>
      <c r="FE7" s="399"/>
      <c r="FF7" s="400"/>
      <c r="FG7" s="400" t="e">
        <f>FF7/FE7</f>
        <v>#DIV/0!</v>
      </c>
      <c r="FH7" s="400"/>
      <c r="FI7" s="400"/>
      <c r="FJ7" s="405"/>
      <c r="FK7" s="406" t="e">
        <f>(FJ7+FI7)/FH7</f>
        <v>#DIV/0!</v>
      </c>
      <c r="FL7" s="407"/>
      <c r="FM7" s="408"/>
      <c r="FN7" s="409" t="e">
        <f>FM7/FL7</f>
        <v>#DIV/0!</v>
      </c>
      <c r="FO7" s="410">
        <f>EV7+EX7+EZ7+FC7+FF7+FI7+FJ7+FM7</f>
        <v>902.27</v>
      </c>
      <c r="FQ7" s="398">
        <v>45805</v>
      </c>
      <c r="FR7" s="400"/>
      <c r="FS7" s="400"/>
      <c r="FT7" s="400"/>
      <c r="FU7" s="433"/>
      <c r="FV7" s="400"/>
      <c r="FW7" s="401"/>
      <c r="FX7" s="402" t="e">
        <f>FW7/FV7</f>
        <v>#DIV/0!</v>
      </c>
      <c r="FY7" s="434"/>
      <c r="FZ7" s="400"/>
      <c r="GA7" s="400"/>
      <c r="GB7" s="433"/>
      <c r="GC7" s="400"/>
      <c r="GD7" s="433"/>
      <c r="GE7" s="435">
        <v>0</v>
      </c>
      <c r="GF7" s="433"/>
      <c r="GG7" s="400"/>
      <c r="GH7" s="400"/>
      <c r="GI7" s="401"/>
      <c r="GJ7" s="400"/>
      <c r="GK7" s="400"/>
      <c r="GL7" s="404" t="e">
        <f>GK7/GJ7</f>
        <v>#DIV/0!</v>
      </c>
      <c r="GM7" s="400"/>
      <c r="GN7" s="400"/>
      <c r="GO7" s="400"/>
      <c r="GP7" s="405"/>
      <c r="GQ7" s="405">
        <f>SUM(GN7:GP7)</f>
        <v>0</v>
      </c>
      <c r="GR7" s="404" t="e">
        <f>GQ7/GM7</f>
        <v>#DIV/0!</v>
      </c>
      <c r="GS7" s="407"/>
      <c r="GT7" s="436"/>
      <c r="GU7" s="409" t="e">
        <f>GT7/GS7</f>
        <v>#DIV/0!</v>
      </c>
      <c r="GV7" s="410">
        <f>FW7+GD7+GK7+GQ7+GT7</f>
        <v>0</v>
      </c>
      <c r="GX7" s="398">
        <v>45778</v>
      </c>
      <c r="GY7" s="399"/>
      <c r="GZ7" s="400"/>
      <c r="HA7" s="400"/>
      <c r="HB7" s="400"/>
      <c r="HC7" s="400"/>
      <c r="HD7" s="400"/>
      <c r="HE7" s="400">
        <f>GY7*0.2+SUM(GZ7:HD7)*0.4</f>
        <v>0</v>
      </c>
      <c r="HF7" s="400"/>
      <c r="HG7" s="402" t="e">
        <f>HF7/HE7</f>
        <v>#DIV/0!</v>
      </c>
      <c r="HH7" s="461"/>
      <c r="HI7" s="462"/>
      <c r="HJ7" s="462"/>
      <c r="HK7" s="462" t="e">
        <f>(HJ7+HI7)/HH7</f>
        <v>#DIV/0!</v>
      </c>
      <c r="HL7" s="462"/>
      <c r="HM7" s="463" t="e">
        <f>HL7+HK7+HF7</f>
        <v>#DIV/0!</v>
      </c>
      <c r="HN7" s="464"/>
    </row>
    <row r="8" spans="1:222">
      <c r="A8" s="12">
        <v>2</v>
      </c>
      <c r="B8" s="13">
        <v>96.2</v>
      </c>
      <c r="C8" s="14">
        <v>6085.6847105291381</v>
      </c>
      <c r="D8" s="15">
        <f t="shared" ref="D8:D38" si="0">+C8/B8</f>
        <v>63.260755826706216</v>
      </c>
      <c r="E8" s="16"/>
      <c r="F8" s="320"/>
      <c r="G8" s="320" t="e">
        <f t="shared" ref="G8:G37" si="1">F8/E8</f>
        <v>#DIV/0!</v>
      </c>
      <c r="H8" s="17">
        <v>15</v>
      </c>
      <c r="I8" s="17">
        <v>118.75697787409737</v>
      </c>
      <c r="J8" s="18">
        <f>+I8/H8</f>
        <v>7.9171318582731578</v>
      </c>
      <c r="K8" s="17">
        <v>3</v>
      </c>
      <c r="L8" s="17">
        <v>43.5</v>
      </c>
      <c r="M8" s="30">
        <f>+L8/K8</f>
        <v>14.5</v>
      </c>
      <c r="N8" s="31">
        <f t="shared" ref="N8:N37" si="2">+L8+I8+F8</f>
        <v>162.25697787409737</v>
      </c>
      <c r="O8" s="315">
        <v>0</v>
      </c>
      <c r="P8" s="322"/>
      <c r="Q8" s="31" t="e">
        <f t="shared" ref="Q8:Q38" si="3">+P8/O8</f>
        <v>#DIV/0!</v>
      </c>
      <c r="R8" s="32"/>
      <c r="S8" s="44"/>
      <c r="T8" s="45" t="e">
        <f t="shared" ref="T8:T38" si="4">+S8/R8</f>
        <v>#DIV/0!</v>
      </c>
      <c r="V8" s="46">
        <v>223</v>
      </c>
      <c r="W8" s="51">
        <v>16818.827061136712</v>
      </c>
      <c r="X8" s="48">
        <f t="shared" ref="X8:X38" si="5">+W8/V8</f>
        <v>75.420749153079427</v>
      </c>
      <c r="Y8" s="49"/>
      <c r="Z8" s="50"/>
      <c r="AA8" s="50"/>
      <c r="AB8" s="30" t="e">
        <f t="shared" ref="AB8:AB38" si="6">+AA8/Z8</f>
        <v>#DIV/0!</v>
      </c>
      <c r="AC8" s="49">
        <v>42</v>
      </c>
      <c r="AD8" s="49">
        <v>262.86</v>
      </c>
      <c r="AE8" s="30">
        <f>+AD8/AC8</f>
        <v>6.2585714285714289</v>
      </c>
      <c r="AF8" s="48">
        <f t="shared" ref="AF8:AF37" si="7">+AD8+AA8+W8</f>
        <v>17081.687061136712</v>
      </c>
      <c r="AG8" s="62">
        <v>145</v>
      </c>
      <c r="AH8" s="47">
        <v>3184.9991128370721</v>
      </c>
      <c r="AI8" s="30">
        <f t="shared" ref="AI8:AI38" si="8">+AH8/AG8</f>
        <v>21.965511123014291</v>
      </c>
      <c r="AJ8" s="47"/>
      <c r="AK8" s="48">
        <f t="shared" ref="AK8:AK38" si="9">+AJ8/AG8</f>
        <v>0</v>
      </c>
      <c r="AL8" s="68"/>
      <c r="AM8" s="46">
        <v>42</v>
      </c>
      <c r="AN8" s="47">
        <v>3241.1849187187368</v>
      </c>
      <c r="AO8" s="48">
        <f t="shared" ref="AO8:AO38" si="10">+AN8/AM8</f>
        <v>77.17106949330325</v>
      </c>
      <c r="AP8" s="46">
        <v>75</v>
      </c>
      <c r="AQ8" s="47">
        <v>3974</v>
      </c>
      <c r="AR8" s="48">
        <f t="shared" ref="AR8:AR38" si="11">+AQ8/AP8</f>
        <v>52.986666666666665</v>
      </c>
      <c r="AS8" s="46">
        <v>25</v>
      </c>
      <c r="AT8" s="71">
        <v>1669.2677748236395</v>
      </c>
      <c r="AU8" s="48">
        <f t="shared" ref="AU8:AU38" si="12">+AT8/AS8</f>
        <v>66.770710992945581</v>
      </c>
      <c r="AW8" s="77">
        <v>75.2</v>
      </c>
      <c r="AX8" s="78">
        <v>4086.34</v>
      </c>
      <c r="AY8" s="83">
        <f t="shared" ref="AY8:AY38" si="13">+AX8/AW8</f>
        <v>54.339627659574468</v>
      </c>
      <c r="AZ8" s="84"/>
      <c r="BA8" s="85">
        <v>25</v>
      </c>
      <c r="BB8" s="85">
        <v>175.7</v>
      </c>
      <c r="BC8" s="30">
        <f>+BB8/BA8</f>
        <v>7.0279999999999996</v>
      </c>
      <c r="BD8" s="86">
        <v>0</v>
      </c>
      <c r="BE8" s="86"/>
      <c r="BF8" s="30" t="e">
        <f>+BE8/BD8</f>
        <v>#DIV/0!</v>
      </c>
      <c r="BG8" s="88"/>
      <c r="BH8" s="77">
        <v>8.8000000000000007</v>
      </c>
      <c r="BI8" s="78">
        <v>132.59</v>
      </c>
      <c r="BJ8" s="48">
        <f t="shared" ref="BJ8:BJ38" si="14">+BI8/BH8</f>
        <v>15.067045454545454</v>
      </c>
      <c r="BL8" s="93">
        <v>158.19999999999999</v>
      </c>
      <c r="BM8" s="94">
        <v>9648.629761872282</v>
      </c>
      <c r="BN8" s="83">
        <f t="shared" ref="BN8:BN38" si="15">+BM8/BL8</f>
        <v>60.990074348118092</v>
      </c>
      <c r="BO8" s="100"/>
      <c r="BP8" s="101">
        <v>3</v>
      </c>
      <c r="BQ8" s="101">
        <v>36.579516544133682</v>
      </c>
      <c r="BR8" s="30">
        <f>+BQ8/BP8</f>
        <v>12.193172181377895</v>
      </c>
      <c r="BS8" s="101">
        <v>36</v>
      </c>
      <c r="BT8" s="101">
        <v>254.71751955019388</v>
      </c>
      <c r="BU8" s="30">
        <f>+BT8/BS8</f>
        <v>7.0754866541720522</v>
      </c>
      <c r="BV8" s="48">
        <f t="shared" ref="BV8:BV37" si="16">+BT8+BQ8+BO8</f>
        <v>291.29703609432755</v>
      </c>
      <c r="BW8" s="93">
        <v>0</v>
      </c>
      <c r="BX8" s="94"/>
      <c r="BY8" s="108" t="e">
        <f t="shared" ref="BY8:BY38" si="17">+BX8/BW8</f>
        <v>#DIV/0!</v>
      </c>
      <c r="CA8" s="109">
        <v>160.80000000000001</v>
      </c>
      <c r="CB8" s="110">
        <v>10746.15</v>
      </c>
      <c r="CC8" s="83">
        <f t="shared" ref="CC8:CC38" si="18">+CB8/CA8</f>
        <v>66.829291044776113</v>
      </c>
      <c r="CD8" s="113">
        <v>0</v>
      </c>
      <c r="CE8" s="114">
        <v>70</v>
      </c>
      <c r="CF8" s="114">
        <v>875.49</v>
      </c>
      <c r="CG8" s="30">
        <f t="shared" ref="CG8:CG38" si="19">+CF8/CE8</f>
        <v>12.507</v>
      </c>
      <c r="CH8" s="115">
        <v>70</v>
      </c>
      <c r="CI8" s="114">
        <v>485.66</v>
      </c>
      <c r="CJ8" s="30">
        <f>+CI8/CH8</f>
        <v>6.9380000000000006</v>
      </c>
      <c r="CK8" s="48">
        <f t="shared" ref="CK8:CK37" si="20">+CI8+CF8+CD8</f>
        <v>1361.15</v>
      </c>
      <c r="CL8" s="119"/>
      <c r="CM8" s="124">
        <v>39.6</v>
      </c>
      <c r="CN8" s="125">
        <v>2382.1816814108747</v>
      </c>
      <c r="CO8" s="15">
        <f t="shared" ref="CO8:CO38" si="21">+CN8/CM8</f>
        <v>60.156103065931177</v>
      </c>
      <c r="CP8" s="126"/>
      <c r="CQ8" s="127">
        <v>0</v>
      </c>
      <c r="CR8" s="127"/>
      <c r="CS8" s="127" t="e">
        <f>+CR8/CQ8</f>
        <v>#DIV/0!</v>
      </c>
      <c r="CT8" s="127">
        <v>21</v>
      </c>
      <c r="CU8" s="127">
        <v>252.22361302725207</v>
      </c>
      <c r="CV8" s="127">
        <f>+CU8/CT8</f>
        <v>12.010648239392955</v>
      </c>
      <c r="CW8" s="133">
        <f t="shared" ref="CW8:CW37" si="22">+CU8+CR8+CP8</f>
        <v>252.22361302725207</v>
      </c>
      <c r="CX8" s="124"/>
      <c r="CY8" s="125"/>
      <c r="CZ8" s="31" t="e">
        <f t="shared" ref="CZ8:CZ38" si="23">+CY8/CX8</f>
        <v>#DIV/0!</v>
      </c>
      <c r="DA8" s="119"/>
      <c r="DB8" s="139">
        <v>16</v>
      </c>
      <c r="DC8" s="140">
        <v>343.0697283185126</v>
      </c>
      <c r="DD8" s="141">
        <f t="shared" ref="DD8:DD37" si="24">+DC8/DB8</f>
        <v>21.441858019907038</v>
      </c>
      <c r="DE8" s="142">
        <v>20</v>
      </c>
      <c r="DF8" s="143">
        <v>305.10580125283627</v>
      </c>
      <c r="DG8" s="141">
        <f t="shared" ref="DG8:DG37" si="25">+DF8/DE8</f>
        <v>15.255290062641814</v>
      </c>
      <c r="DH8" s="142">
        <v>23</v>
      </c>
      <c r="DI8" s="140">
        <v>335.12993527944877</v>
      </c>
      <c r="DJ8" s="368">
        <f t="shared" ref="DJ8:DJ37" si="26">+DI8/DH8</f>
        <v>14.570866751280381</v>
      </c>
      <c r="DL8" s="372">
        <v>45749</v>
      </c>
      <c r="DM8" s="204">
        <v>18</v>
      </c>
      <c r="DN8" s="204">
        <v>20</v>
      </c>
      <c r="DO8" s="204">
        <v>18</v>
      </c>
      <c r="DP8" s="340"/>
      <c r="DQ8" s="204"/>
      <c r="DR8" s="341">
        <v>18.8</v>
      </c>
      <c r="DS8" s="345">
        <v>1802</v>
      </c>
      <c r="DT8" s="343">
        <f t="shared" ref="DT8:DT37" si="27">DS8/DR8</f>
        <v>95.851063829787236</v>
      </c>
      <c r="DU8" s="353"/>
      <c r="DV8" s="204"/>
      <c r="DW8" s="354"/>
      <c r="DX8" s="345" t="e">
        <f t="shared" ref="DX8:DX37" si="28">DW8/DV8</f>
        <v>#DIV/0!</v>
      </c>
      <c r="DY8" s="204">
        <v>4</v>
      </c>
      <c r="DZ8" s="341">
        <v>30</v>
      </c>
      <c r="EA8" s="346">
        <f t="shared" ref="EA8:EA37" si="29">DZ8/DY8</f>
        <v>7.5</v>
      </c>
      <c r="EB8" s="353"/>
      <c r="EC8" s="204"/>
      <c r="ED8" s="341" t="e">
        <f t="shared" ref="ED8:ED37" si="30">EC8/EB8</f>
        <v>#DIV/0!</v>
      </c>
      <c r="EE8" s="204"/>
      <c r="EF8" s="204"/>
      <c r="EG8" s="355"/>
      <c r="EH8" s="348" t="e">
        <f t="shared" ref="EH8:EH37" si="31">(EG8+EF8)/EE8</f>
        <v>#DIV/0!</v>
      </c>
      <c r="EI8" s="349">
        <v>8</v>
      </c>
      <c r="EJ8" s="356">
        <v>80</v>
      </c>
      <c r="EK8" s="351">
        <f t="shared" ref="EK8:EK37" si="32">EJ8/EI8</f>
        <v>10</v>
      </c>
      <c r="EL8" s="352">
        <f t="shared" ref="EL8:EL37" si="33">DS8+DU8+DW8+DZ8+EC8+EF8+EG8+EJ8</f>
        <v>1912</v>
      </c>
      <c r="EM8" s="426"/>
      <c r="EN8" s="398">
        <v>45779</v>
      </c>
      <c r="EO8" s="399">
        <v>10</v>
      </c>
      <c r="EP8" s="400">
        <v>10</v>
      </c>
      <c r="EQ8" s="400">
        <v>10</v>
      </c>
      <c r="ER8" s="411"/>
      <c r="ES8" s="400"/>
      <c r="ET8" s="411"/>
      <c r="EU8" s="400">
        <v>10</v>
      </c>
      <c r="EV8" s="403">
        <v>779.86</v>
      </c>
      <c r="EW8" s="402">
        <f t="shared" ref="EW8:EW37" si="34">EV8/EU8</f>
        <v>77.986000000000004</v>
      </c>
      <c r="EX8" s="412"/>
      <c r="EY8" s="411"/>
      <c r="EZ8" s="413"/>
      <c r="FA8" s="403" t="e">
        <f t="shared" ref="FA8:FA37" si="35">EZ8/EY8</f>
        <v>#DIV/0!</v>
      </c>
      <c r="FB8" s="411"/>
      <c r="FC8" s="400"/>
      <c r="FD8" s="404" t="e">
        <f t="shared" ref="FD8:FD37" si="36">FC8/FB8</f>
        <v>#DIV/0!</v>
      </c>
      <c r="FE8" s="412"/>
      <c r="FF8" s="411"/>
      <c r="FG8" s="400" t="e">
        <f t="shared" ref="FG8:FG37" si="37">FF8/FE8</f>
        <v>#DIV/0!</v>
      </c>
      <c r="FH8" s="411"/>
      <c r="FI8" s="411"/>
      <c r="FJ8" s="414"/>
      <c r="FK8" s="406" t="e">
        <f t="shared" ref="FK8:FK37" si="38">(FJ8+FI8)/FH8</f>
        <v>#DIV/0!</v>
      </c>
      <c r="FL8" s="407"/>
      <c r="FM8" s="172"/>
      <c r="FN8" s="409" t="e">
        <f t="shared" ref="FN8:FN37" si="39">FM8/FL8</f>
        <v>#DIV/0!</v>
      </c>
      <c r="FO8" s="410">
        <f t="shared" ref="FO8:FO36" si="40">EV8+EX8+EZ8+FC8+FF8+FI8+FJ8+FM8</f>
        <v>779.86</v>
      </c>
      <c r="FQ8" s="398">
        <v>45806</v>
      </c>
      <c r="FR8" s="411"/>
      <c r="FS8" s="411"/>
      <c r="FT8" s="411"/>
      <c r="FU8" s="433"/>
      <c r="FV8" s="400">
        <f t="shared" ref="FV8:FV36" si="41">FR8*0.2+(SUM(FS8:FU8)*0.4)</f>
        <v>0</v>
      </c>
      <c r="FW8" s="403"/>
      <c r="FX8" s="402" t="e">
        <f t="shared" ref="FX8:FX36" si="42">FW8/FV8</f>
        <v>#DIV/0!</v>
      </c>
      <c r="FY8" s="437"/>
      <c r="FZ8" s="411"/>
      <c r="GA8" s="411"/>
      <c r="GB8" s="433"/>
      <c r="GC8" s="400">
        <f t="shared" ref="GC8:GC36" si="43">FY8*0.2+(SUM(FZ8:GB8)*0.4)</f>
        <v>0</v>
      </c>
      <c r="GD8" s="433"/>
      <c r="GE8" s="438" t="e">
        <f t="shared" ref="GE8:GE36" si="44">GD8/GC8</f>
        <v>#DIV/0!</v>
      </c>
      <c r="GF8" s="439"/>
      <c r="GG8" s="411"/>
      <c r="GH8" s="413"/>
      <c r="GI8" s="403"/>
      <c r="GJ8" s="400">
        <f t="shared" ref="GJ8:GJ36" si="45">GF8*0.2+(SUM(GG8:GI8)*0.4)</f>
        <v>0</v>
      </c>
      <c r="GK8" s="400"/>
      <c r="GL8" s="404" t="e">
        <f t="shared" ref="GL8:GL36" si="46">GK8/GJ8</f>
        <v>#DIV/0!</v>
      </c>
      <c r="GM8" s="411"/>
      <c r="GN8" s="411"/>
      <c r="GO8" s="411"/>
      <c r="GP8" s="414"/>
      <c r="GQ8" s="405">
        <f t="shared" ref="GQ8:GQ36" si="47">SUM(GN8:GP8)</f>
        <v>0</v>
      </c>
      <c r="GR8" s="406" t="e">
        <f t="shared" ref="GR8:GR36" si="48">GQ8/GM8</f>
        <v>#DIV/0!</v>
      </c>
      <c r="GS8" s="407"/>
      <c r="GT8" s="436"/>
      <c r="GU8" s="409" t="e">
        <f t="shared" ref="GU8:GU36" si="49">GT8/GS8</f>
        <v>#DIV/0!</v>
      </c>
      <c r="GV8" s="410" t="e">
        <f t="shared" ref="GV8:GV36" si="50">FW8+GD8+GK8+GQ8+GU8</f>
        <v>#DIV/0!</v>
      </c>
      <c r="GX8" s="398">
        <v>45779</v>
      </c>
      <c r="GY8" s="412"/>
      <c r="GZ8" s="411"/>
      <c r="HA8" s="411"/>
      <c r="HB8" s="411"/>
      <c r="HC8" s="411"/>
      <c r="HD8" s="411"/>
      <c r="HE8" s="400">
        <f t="shared" ref="HE8:HE37" si="51">GY8*0.2+SUM(GZ8:HD8)*0.4</f>
        <v>0</v>
      </c>
      <c r="HF8" s="411"/>
      <c r="HG8" s="465" t="e">
        <f t="shared" ref="HG8:HG37" si="52">HF8/HE8</f>
        <v>#DIV/0!</v>
      </c>
      <c r="HH8" s="466"/>
      <c r="HI8" s="416"/>
      <c r="HJ8" s="416"/>
      <c r="HK8" s="462" t="e">
        <f t="shared" ref="HK8:HK37" si="53">(HJ8+HI8)/HH8</f>
        <v>#DIV/0!</v>
      </c>
      <c r="HL8" s="416"/>
      <c r="HM8" s="463" t="e">
        <f t="shared" ref="HM8:HM38" si="54">HL8+HK8+HF8</f>
        <v>#DIV/0!</v>
      </c>
      <c r="HN8" s="467"/>
    </row>
    <row r="9" spans="1:222">
      <c r="A9" s="12">
        <v>3</v>
      </c>
      <c r="B9" s="13">
        <v>99</v>
      </c>
      <c r="C9" s="14">
        <v>6502.2825605029675</v>
      </c>
      <c r="D9" s="15">
        <f t="shared" si="0"/>
        <v>65.679621823262295</v>
      </c>
      <c r="E9" s="16"/>
      <c r="F9" s="320"/>
      <c r="G9" s="320" t="e">
        <f t="shared" si="1"/>
        <v>#DIV/0!</v>
      </c>
      <c r="H9" s="17">
        <v>15</v>
      </c>
      <c r="I9" s="17">
        <v>147.43360313542902</v>
      </c>
      <c r="J9" s="18">
        <f t="shared" ref="J9:J38" si="55">+I9/H9</f>
        <v>9.8289068756952691</v>
      </c>
      <c r="K9" s="17">
        <v>3</v>
      </c>
      <c r="L9" s="17">
        <v>43.5</v>
      </c>
      <c r="M9" s="30">
        <f t="shared" ref="M9:M38" si="56">+L9/K9</f>
        <v>14.5</v>
      </c>
      <c r="N9" s="31">
        <f t="shared" si="2"/>
        <v>190.93360313542902</v>
      </c>
      <c r="O9" s="315">
        <v>2.8000000000000003</v>
      </c>
      <c r="P9" s="322">
        <v>43.967435976358999</v>
      </c>
      <c r="Q9" s="31">
        <f t="shared" si="3"/>
        <v>15.702655705842497</v>
      </c>
      <c r="R9" s="32"/>
      <c r="S9" s="44"/>
      <c r="T9" s="45" t="e">
        <f t="shared" si="4"/>
        <v>#DIV/0!</v>
      </c>
      <c r="V9" s="46">
        <v>220.20000000000002</v>
      </c>
      <c r="W9" s="47">
        <v>18194.211997077429</v>
      </c>
      <c r="X9" s="48">
        <f t="shared" si="5"/>
        <v>82.625849214702214</v>
      </c>
      <c r="Y9" s="317"/>
      <c r="Z9" s="50"/>
      <c r="AA9" s="318"/>
      <c r="AB9" s="30" t="e">
        <f t="shared" si="6"/>
        <v>#DIV/0!</v>
      </c>
      <c r="AC9" s="49">
        <v>42</v>
      </c>
      <c r="AD9" s="49">
        <v>293.2</v>
      </c>
      <c r="AE9" s="30">
        <f t="shared" ref="AE9:AE38" si="57">+AD9/AC9</f>
        <v>6.980952380952381</v>
      </c>
      <c r="AF9" s="48">
        <f t="shared" si="7"/>
        <v>18487.41199707743</v>
      </c>
      <c r="AG9" s="62">
        <v>145</v>
      </c>
      <c r="AH9" s="47">
        <v>3294.306922697795</v>
      </c>
      <c r="AI9" s="30">
        <f t="shared" si="8"/>
        <v>22.719358087570999</v>
      </c>
      <c r="AJ9" s="47"/>
      <c r="AK9" s="48">
        <f t="shared" si="9"/>
        <v>0</v>
      </c>
      <c r="AL9" s="68"/>
      <c r="AM9" s="46">
        <v>44</v>
      </c>
      <c r="AN9" s="47">
        <v>2887.8642857142859</v>
      </c>
      <c r="AO9" s="48">
        <f t="shared" si="10"/>
        <v>65.633279220779229</v>
      </c>
      <c r="AP9" s="46">
        <v>75</v>
      </c>
      <c r="AQ9" s="47">
        <v>3614.2857142857142</v>
      </c>
      <c r="AR9" s="48">
        <f t="shared" si="11"/>
        <v>48.19047619047619</v>
      </c>
      <c r="AS9" s="46">
        <v>25</v>
      </c>
      <c r="AT9" s="71">
        <v>1233.8644209219083</v>
      </c>
      <c r="AU9" s="48">
        <f t="shared" si="12"/>
        <v>49.354576836876333</v>
      </c>
      <c r="AW9" s="77">
        <v>77</v>
      </c>
      <c r="AX9" s="78">
        <v>4141.5600000000004</v>
      </c>
      <c r="AY9" s="83">
        <f t="shared" si="13"/>
        <v>53.786493506493514</v>
      </c>
      <c r="AZ9" s="84"/>
      <c r="BA9" s="85">
        <v>25</v>
      </c>
      <c r="BB9" s="85">
        <v>174.85</v>
      </c>
      <c r="BC9" s="30">
        <f t="shared" ref="BC9:BC38" si="58">+BB9/BA9</f>
        <v>6.9939999999999998</v>
      </c>
      <c r="BD9" s="86">
        <v>0</v>
      </c>
      <c r="BE9" s="86">
        <v>0</v>
      </c>
      <c r="BF9" s="30" t="e">
        <f t="shared" ref="BF9:BF38" si="59">+BE9/BD9</f>
        <v>#DIV/0!</v>
      </c>
      <c r="BG9" s="88"/>
      <c r="BH9" s="77">
        <v>9.6</v>
      </c>
      <c r="BI9" s="78">
        <v>145.99</v>
      </c>
      <c r="BJ9" s="48">
        <f t="shared" si="14"/>
        <v>15.207291666666668</v>
      </c>
      <c r="BL9" s="93">
        <v>155</v>
      </c>
      <c r="BM9" s="94">
        <v>8479.041249283935</v>
      </c>
      <c r="BN9" s="83">
        <f t="shared" si="15"/>
        <v>54.703491930864097</v>
      </c>
      <c r="BO9" s="100"/>
      <c r="BP9" s="101">
        <v>3</v>
      </c>
      <c r="BQ9" s="101">
        <v>35.004772786442103</v>
      </c>
      <c r="BR9" s="30">
        <f t="shared" ref="BR9:BR38" si="60">+BQ9/BP9</f>
        <v>11.668257595480702</v>
      </c>
      <c r="BS9" s="101">
        <v>37</v>
      </c>
      <c r="BT9" s="101">
        <v>251.51866969691605</v>
      </c>
      <c r="BU9" s="30">
        <f t="shared" ref="BU9:BU38" si="61">+BT9/BS9</f>
        <v>6.7978018837004335</v>
      </c>
      <c r="BV9" s="48">
        <f t="shared" si="16"/>
        <v>286.52344248335817</v>
      </c>
      <c r="BW9" s="93">
        <v>0</v>
      </c>
      <c r="BX9" s="94"/>
      <c r="BY9" s="108" t="e">
        <f t="shared" si="17"/>
        <v>#DIV/0!</v>
      </c>
      <c r="CA9" s="109">
        <v>162.6</v>
      </c>
      <c r="CB9" s="110">
        <v>10351.44</v>
      </c>
      <c r="CC9" s="83">
        <f t="shared" si="18"/>
        <v>63.661992619926203</v>
      </c>
      <c r="CD9" s="113"/>
      <c r="CE9" s="114">
        <v>112</v>
      </c>
      <c r="CF9" s="114">
        <v>1334.85</v>
      </c>
      <c r="CG9" s="30">
        <f t="shared" si="19"/>
        <v>11.91830357142857</v>
      </c>
      <c r="CH9" s="115">
        <v>70</v>
      </c>
      <c r="CI9" s="114">
        <v>485.77</v>
      </c>
      <c r="CJ9" s="30">
        <f t="shared" ref="CJ9:CJ38" si="62">+CI9/CH9</f>
        <v>6.9395714285714281</v>
      </c>
      <c r="CK9" s="48">
        <f t="shared" si="20"/>
        <v>1820.62</v>
      </c>
      <c r="CL9" s="119"/>
      <c r="CM9" s="124">
        <v>42.800000000000004</v>
      </c>
      <c r="CN9" s="125">
        <v>2492.8529171228929</v>
      </c>
      <c r="CO9" s="15">
        <f t="shared" si="21"/>
        <v>58.244227035581602</v>
      </c>
      <c r="CP9" s="126"/>
      <c r="CQ9" s="127">
        <v>65</v>
      </c>
      <c r="CR9" s="127">
        <v>765.61872001565268</v>
      </c>
      <c r="CS9" s="127">
        <f t="shared" ref="CS9:CS38" si="63">+CR9/CQ9</f>
        <v>11.77874953870235</v>
      </c>
      <c r="CT9" s="127">
        <v>21</v>
      </c>
      <c r="CU9" s="127">
        <v>262.26416389318848</v>
      </c>
      <c r="CV9" s="127">
        <f t="shared" ref="CV9:CV37" si="64">+CU9/CT9</f>
        <v>12.488769709199451</v>
      </c>
      <c r="CW9" s="133">
        <f t="shared" si="22"/>
        <v>1027.8828839088412</v>
      </c>
      <c r="CX9" s="124"/>
      <c r="CY9" s="125"/>
      <c r="CZ9" s="31" t="e">
        <f t="shared" si="23"/>
        <v>#DIV/0!</v>
      </c>
      <c r="DA9" s="119"/>
      <c r="DB9" s="139">
        <v>16</v>
      </c>
      <c r="DC9" s="140">
        <v>341.62545565447232</v>
      </c>
      <c r="DD9" s="141">
        <f t="shared" si="24"/>
        <v>21.35159097840452</v>
      </c>
      <c r="DE9" s="44">
        <v>20</v>
      </c>
      <c r="DF9" s="44">
        <v>331.30799829029417</v>
      </c>
      <c r="DG9" s="141">
        <f t="shared" si="25"/>
        <v>16.565399914514707</v>
      </c>
      <c r="DH9" s="142">
        <v>23</v>
      </c>
      <c r="DI9" s="140">
        <v>330.94356099154425</v>
      </c>
      <c r="DJ9" s="368">
        <f t="shared" si="26"/>
        <v>14.388850477893229</v>
      </c>
      <c r="DL9" s="372">
        <v>45750</v>
      </c>
      <c r="DM9" s="204">
        <v>18</v>
      </c>
      <c r="DN9" s="204">
        <v>20</v>
      </c>
      <c r="DO9" s="204">
        <v>18</v>
      </c>
      <c r="DP9" s="340"/>
      <c r="DQ9" s="204"/>
      <c r="DR9" s="341">
        <v>18.8</v>
      </c>
      <c r="DS9" s="345">
        <v>4557</v>
      </c>
      <c r="DT9" s="343">
        <f t="shared" si="27"/>
        <v>242.39361702127658</v>
      </c>
      <c r="DU9" s="353"/>
      <c r="DV9" s="204"/>
      <c r="DW9" s="345"/>
      <c r="DX9" s="345" t="e">
        <f t="shared" si="28"/>
        <v>#DIV/0!</v>
      </c>
      <c r="DY9" s="204">
        <v>4</v>
      </c>
      <c r="DZ9" s="341">
        <v>30</v>
      </c>
      <c r="EA9" s="346">
        <f t="shared" si="29"/>
        <v>7.5</v>
      </c>
      <c r="EB9" s="353"/>
      <c r="EC9" s="204"/>
      <c r="ED9" s="341" t="e">
        <f t="shared" si="30"/>
        <v>#DIV/0!</v>
      </c>
      <c r="EE9" s="204"/>
      <c r="EF9" s="204"/>
      <c r="EG9" s="355"/>
      <c r="EH9" s="348" t="e">
        <f t="shared" si="31"/>
        <v>#DIV/0!</v>
      </c>
      <c r="EI9" s="349">
        <v>8</v>
      </c>
      <c r="EJ9" s="356">
        <v>80</v>
      </c>
      <c r="EK9" s="351">
        <f t="shared" si="32"/>
        <v>10</v>
      </c>
      <c r="EL9" s="352">
        <f t="shared" si="33"/>
        <v>4667</v>
      </c>
      <c r="EM9" s="426"/>
      <c r="EN9" s="398">
        <v>45780</v>
      </c>
      <c r="EO9" s="399">
        <v>10</v>
      </c>
      <c r="EP9" s="400">
        <v>10</v>
      </c>
      <c r="EQ9" s="400">
        <v>10</v>
      </c>
      <c r="ER9" s="411"/>
      <c r="ES9" s="400"/>
      <c r="ET9" s="411"/>
      <c r="EU9" s="400">
        <v>10</v>
      </c>
      <c r="EV9" s="403">
        <v>768.02</v>
      </c>
      <c r="EW9" s="402">
        <f t="shared" si="34"/>
        <v>76.801999999999992</v>
      </c>
      <c r="EX9" s="412"/>
      <c r="EY9" s="411"/>
      <c r="EZ9" s="403"/>
      <c r="FA9" s="403" t="e">
        <f t="shared" si="35"/>
        <v>#DIV/0!</v>
      </c>
      <c r="FB9" s="411"/>
      <c r="FC9" s="400"/>
      <c r="FD9" s="404" t="e">
        <f t="shared" si="36"/>
        <v>#DIV/0!</v>
      </c>
      <c r="FE9" s="412"/>
      <c r="FF9" s="411"/>
      <c r="FG9" s="400" t="e">
        <f t="shared" si="37"/>
        <v>#DIV/0!</v>
      </c>
      <c r="FH9" s="411"/>
      <c r="FI9" s="411"/>
      <c r="FJ9" s="414"/>
      <c r="FK9" s="406" t="e">
        <f t="shared" si="38"/>
        <v>#DIV/0!</v>
      </c>
      <c r="FL9" s="407"/>
      <c r="FM9" s="172"/>
      <c r="FN9" s="409" t="e">
        <f t="shared" si="39"/>
        <v>#DIV/0!</v>
      </c>
      <c r="FO9" s="410">
        <f t="shared" si="40"/>
        <v>768.02</v>
      </c>
      <c r="FQ9" s="398">
        <v>45807</v>
      </c>
      <c r="FR9" s="411">
        <v>0</v>
      </c>
      <c r="FS9" s="411">
        <v>0</v>
      </c>
      <c r="FT9" s="411">
        <v>0</v>
      </c>
      <c r="FU9" s="433">
        <v>0</v>
      </c>
      <c r="FV9" s="400">
        <f t="shared" si="41"/>
        <v>0</v>
      </c>
      <c r="FW9" s="403">
        <v>0</v>
      </c>
      <c r="FX9" s="402" t="e">
        <f t="shared" si="42"/>
        <v>#DIV/0!</v>
      </c>
      <c r="FY9" s="437">
        <v>7</v>
      </c>
      <c r="FZ9" s="411">
        <v>8</v>
      </c>
      <c r="GA9" s="411">
        <v>7</v>
      </c>
      <c r="GB9" s="433">
        <v>0</v>
      </c>
      <c r="GC9" s="400">
        <f t="shared" si="43"/>
        <v>7.4</v>
      </c>
      <c r="GD9" s="433">
        <v>80</v>
      </c>
      <c r="GE9" s="438">
        <f t="shared" si="44"/>
        <v>10.810810810810811</v>
      </c>
      <c r="GF9" s="439">
        <v>28</v>
      </c>
      <c r="GG9" s="411">
        <v>28</v>
      </c>
      <c r="GH9" s="403">
        <v>28</v>
      </c>
      <c r="GI9" s="403">
        <v>0</v>
      </c>
      <c r="GJ9" s="400">
        <f t="shared" si="45"/>
        <v>28.000000000000004</v>
      </c>
      <c r="GK9" s="400">
        <v>282.62</v>
      </c>
      <c r="GL9" s="404">
        <f t="shared" si="46"/>
        <v>10.093571428571428</v>
      </c>
      <c r="GM9" s="411"/>
      <c r="GN9" s="411">
        <v>176.54</v>
      </c>
      <c r="GO9" s="411">
        <v>25</v>
      </c>
      <c r="GP9" s="414"/>
      <c r="GQ9" s="405">
        <f t="shared" si="47"/>
        <v>201.54</v>
      </c>
      <c r="GR9" s="406" t="e">
        <f t="shared" si="48"/>
        <v>#DIV/0!</v>
      </c>
      <c r="GS9" s="407"/>
      <c r="GT9" s="436"/>
      <c r="GU9" s="409" t="e">
        <f t="shared" si="49"/>
        <v>#DIV/0!</v>
      </c>
      <c r="GV9" s="410" t="e">
        <f t="shared" si="50"/>
        <v>#DIV/0!</v>
      </c>
      <c r="GX9" s="398">
        <v>45780</v>
      </c>
      <c r="GY9" s="412"/>
      <c r="GZ9" s="411"/>
      <c r="HA9" s="411"/>
      <c r="HB9" s="411"/>
      <c r="HC9" s="411"/>
      <c r="HD9" s="411"/>
      <c r="HE9" s="400">
        <f t="shared" si="51"/>
        <v>0</v>
      </c>
      <c r="HF9" s="411"/>
      <c r="HG9" s="465" t="e">
        <f t="shared" si="52"/>
        <v>#DIV/0!</v>
      </c>
      <c r="HH9" s="466"/>
      <c r="HI9" s="416"/>
      <c r="HJ9" s="416"/>
      <c r="HK9" s="462" t="e">
        <f t="shared" si="53"/>
        <v>#DIV/0!</v>
      </c>
      <c r="HL9" s="416"/>
      <c r="HM9" s="463" t="e">
        <f t="shared" si="54"/>
        <v>#DIV/0!</v>
      </c>
      <c r="HN9" s="467"/>
    </row>
    <row r="10" spans="1:222">
      <c r="A10" s="12">
        <v>4</v>
      </c>
      <c r="B10" s="13">
        <v>132.20000000000002</v>
      </c>
      <c r="C10" s="14">
        <v>9390.0644336186942</v>
      </c>
      <c r="D10" s="15">
        <f t="shared" si="0"/>
        <v>71.02923172177529</v>
      </c>
      <c r="E10" s="16"/>
      <c r="F10" s="320"/>
      <c r="G10" s="320" t="e">
        <f t="shared" si="1"/>
        <v>#DIV/0!</v>
      </c>
      <c r="H10" s="17">
        <v>15</v>
      </c>
      <c r="I10" s="17">
        <v>164.01090864781958</v>
      </c>
      <c r="J10" s="18">
        <f t="shared" si="55"/>
        <v>10.934060576521306</v>
      </c>
      <c r="K10" s="17">
        <v>6</v>
      </c>
      <c r="L10" s="17">
        <v>48.538424908424908</v>
      </c>
      <c r="M10" s="30">
        <f t="shared" si="56"/>
        <v>8.0897374847374852</v>
      </c>
      <c r="N10" s="31">
        <f t="shared" si="2"/>
        <v>212.54933355624448</v>
      </c>
      <c r="O10" s="13">
        <v>2</v>
      </c>
      <c r="P10" s="14">
        <v>18.04466942186971</v>
      </c>
      <c r="Q10" s="31">
        <f t="shared" si="3"/>
        <v>9.0223347109348548</v>
      </c>
      <c r="R10" s="32"/>
      <c r="S10" s="44"/>
      <c r="T10" s="45" t="e">
        <f t="shared" si="4"/>
        <v>#DIV/0!</v>
      </c>
      <c r="V10" s="46">
        <v>351.20000000000005</v>
      </c>
      <c r="W10" s="47">
        <v>24556.717657622939</v>
      </c>
      <c r="X10" s="48">
        <f t="shared" si="5"/>
        <v>69.922316792776016</v>
      </c>
      <c r="Y10" s="317"/>
      <c r="Z10" s="50">
        <v>147</v>
      </c>
      <c r="AA10" s="318">
        <v>1997.3021231381686</v>
      </c>
      <c r="AB10" s="30">
        <f t="shared" si="6"/>
        <v>13.587089273048766</v>
      </c>
      <c r="AC10" s="49">
        <v>194</v>
      </c>
      <c r="AD10" s="49">
        <v>1165.4295999999999</v>
      </c>
      <c r="AE10" s="30">
        <f t="shared" si="57"/>
        <v>6.0073690721649484</v>
      </c>
      <c r="AF10" s="48">
        <f t="shared" si="7"/>
        <v>27719.449380761107</v>
      </c>
      <c r="AG10" s="62">
        <v>145</v>
      </c>
      <c r="AH10" s="47">
        <v>3139.3037713512795</v>
      </c>
      <c r="AI10" s="30">
        <f t="shared" si="8"/>
        <v>21.650370836905374</v>
      </c>
      <c r="AJ10" s="47"/>
      <c r="AK10" s="48">
        <f t="shared" si="9"/>
        <v>0</v>
      </c>
      <c r="AL10" s="68"/>
      <c r="AM10" s="46">
        <v>44</v>
      </c>
      <c r="AN10" s="71">
        <v>2465.4285714285716</v>
      </c>
      <c r="AO10" s="48">
        <f t="shared" si="10"/>
        <v>56.032467532467535</v>
      </c>
      <c r="AP10" s="46">
        <v>75</v>
      </c>
      <c r="AQ10" s="47">
        <v>4463.5536690366707</v>
      </c>
      <c r="AR10" s="48">
        <f t="shared" si="11"/>
        <v>59.514048920488946</v>
      </c>
      <c r="AS10" s="46">
        <v>25</v>
      </c>
      <c r="AT10" s="71">
        <v>1549.3465974160511</v>
      </c>
      <c r="AU10" s="48">
        <f t="shared" si="12"/>
        <v>61.973863896642044</v>
      </c>
      <c r="AW10" s="77">
        <v>92</v>
      </c>
      <c r="AX10" s="78">
        <v>5806.21</v>
      </c>
      <c r="AY10" s="83">
        <f t="shared" si="13"/>
        <v>63.110978260869565</v>
      </c>
      <c r="AZ10" s="84"/>
      <c r="BA10" s="85">
        <v>25</v>
      </c>
      <c r="BB10" s="85">
        <v>174.13</v>
      </c>
      <c r="BC10" s="30">
        <f t="shared" si="58"/>
        <v>6.9651999999999994</v>
      </c>
      <c r="BD10" s="86">
        <v>0</v>
      </c>
      <c r="BE10" s="86">
        <v>0</v>
      </c>
      <c r="BF10" s="30" t="e">
        <f t="shared" si="59"/>
        <v>#DIV/0!</v>
      </c>
      <c r="BG10" s="88"/>
      <c r="BH10" s="77">
        <v>11.8</v>
      </c>
      <c r="BI10" s="78">
        <v>176.08</v>
      </c>
      <c r="BJ10" s="48">
        <f t="shared" si="14"/>
        <v>14.922033898305084</v>
      </c>
      <c r="BL10" s="93">
        <v>201.20000000000002</v>
      </c>
      <c r="BM10" s="94">
        <v>11093.635023113458</v>
      </c>
      <c r="BN10" s="83">
        <f t="shared" si="15"/>
        <v>55.137351009510226</v>
      </c>
      <c r="BO10" s="100"/>
      <c r="BP10" s="101">
        <v>18</v>
      </c>
      <c r="BQ10" s="101">
        <v>219.02071739163807</v>
      </c>
      <c r="BR10" s="30">
        <f t="shared" si="60"/>
        <v>12.167817632868783</v>
      </c>
      <c r="BS10" s="101">
        <v>48</v>
      </c>
      <c r="BT10" s="101">
        <v>289.83820869067841</v>
      </c>
      <c r="BU10" s="30">
        <f t="shared" si="61"/>
        <v>6.0382960143891333</v>
      </c>
      <c r="BV10" s="48">
        <f t="shared" si="16"/>
        <v>508.85892608231649</v>
      </c>
      <c r="BW10" s="93">
        <v>0</v>
      </c>
      <c r="BX10" s="94"/>
      <c r="BY10" s="108" t="e">
        <f t="shared" si="17"/>
        <v>#DIV/0!</v>
      </c>
      <c r="CA10" s="109">
        <v>178.20000000000002</v>
      </c>
      <c r="CB10" s="110">
        <v>11003.52</v>
      </c>
      <c r="CC10" s="83">
        <f t="shared" si="18"/>
        <v>61.748148148148147</v>
      </c>
      <c r="CD10" s="113"/>
      <c r="CE10" s="114">
        <v>60</v>
      </c>
      <c r="CF10" s="114">
        <v>702.91</v>
      </c>
      <c r="CG10" s="30">
        <f t="shared" si="19"/>
        <v>11.715166666666667</v>
      </c>
      <c r="CH10" s="115">
        <v>60</v>
      </c>
      <c r="CI10" s="114">
        <v>370.07</v>
      </c>
      <c r="CJ10" s="30">
        <f t="shared" si="62"/>
        <v>6.1678333333333333</v>
      </c>
      <c r="CK10" s="48">
        <f t="shared" si="20"/>
        <v>1072.98</v>
      </c>
      <c r="CL10" s="119"/>
      <c r="CM10" s="124">
        <v>47</v>
      </c>
      <c r="CN10" s="125">
        <v>2817.8430089786257</v>
      </c>
      <c r="CO10" s="15">
        <f t="shared" si="21"/>
        <v>59.954106574013309</v>
      </c>
      <c r="CP10" s="126"/>
      <c r="CQ10" s="127">
        <v>87</v>
      </c>
      <c r="CR10" s="127">
        <v>1050</v>
      </c>
      <c r="CS10" s="127">
        <f t="shared" si="63"/>
        <v>12.068965517241379</v>
      </c>
      <c r="CT10" s="127">
        <v>23</v>
      </c>
      <c r="CU10" s="127">
        <v>280.30539391427794</v>
      </c>
      <c r="CV10" s="127">
        <f t="shared" si="64"/>
        <v>12.187191039751214</v>
      </c>
      <c r="CW10" s="133">
        <f t="shared" si="22"/>
        <v>1330.3053939142778</v>
      </c>
      <c r="CX10" s="124"/>
      <c r="CY10" s="125"/>
      <c r="CZ10" s="31" t="e">
        <f t="shared" si="23"/>
        <v>#DIV/0!</v>
      </c>
      <c r="DA10" s="119"/>
      <c r="DB10" s="139">
        <v>16</v>
      </c>
      <c r="DC10" s="140">
        <v>337.66995113619055</v>
      </c>
      <c r="DD10" s="141">
        <f t="shared" si="24"/>
        <v>21.104371946011909</v>
      </c>
      <c r="DE10" s="44">
        <v>20</v>
      </c>
      <c r="DF10" s="44">
        <v>317.73467476426293</v>
      </c>
      <c r="DG10" s="141">
        <f t="shared" si="25"/>
        <v>15.886733738213147</v>
      </c>
      <c r="DH10" s="142">
        <v>23</v>
      </c>
      <c r="DI10" s="140">
        <v>343.44300115233364</v>
      </c>
      <c r="DJ10" s="368">
        <f t="shared" si="26"/>
        <v>14.932304397927549</v>
      </c>
      <c r="DL10" s="372">
        <v>45751</v>
      </c>
      <c r="DM10" s="204">
        <v>38</v>
      </c>
      <c r="DN10" s="204">
        <v>38</v>
      </c>
      <c r="DO10" s="204">
        <v>38</v>
      </c>
      <c r="DP10" s="340"/>
      <c r="DQ10" s="204"/>
      <c r="DR10" s="341">
        <v>38</v>
      </c>
      <c r="DS10" s="345">
        <v>2267</v>
      </c>
      <c r="DT10" s="343">
        <f t="shared" si="27"/>
        <v>59.657894736842103</v>
      </c>
      <c r="DU10" s="353"/>
      <c r="DV10" s="204"/>
      <c r="DW10" s="345"/>
      <c r="DX10" s="345" t="e">
        <f t="shared" si="28"/>
        <v>#DIV/0!</v>
      </c>
      <c r="DY10" s="204">
        <v>4</v>
      </c>
      <c r="DZ10" s="341">
        <v>30</v>
      </c>
      <c r="EA10" s="346">
        <f t="shared" si="29"/>
        <v>7.5</v>
      </c>
      <c r="EB10" s="353"/>
      <c r="EC10" s="204"/>
      <c r="ED10" s="341" t="e">
        <f t="shared" si="30"/>
        <v>#DIV/0!</v>
      </c>
      <c r="EE10" s="204"/>
      <c r="EF10" s="204"/>
      <c r="EG10" s="355"/>
      <c r="EH10" s="348" t="e">
        <f t="shared" si="31"/>
        <v>#DIV/0!</v>
      </c>
      <c r="EI10" s="349">
        <v>8</v>
      </c>
      <c r="EJ10" s="356">
        <v>80</v>
      </c>
      <c r="EK10" s="351">
        <f t="shared" si="32"/>
        <v>10</v>
      </c>
      <c r="EL10" s="352">
        <f t="shared" si="33"/>
        <v>2377</v>
      </c>
      <c r="EM10" s="426"/>
      <c r="EN10" s="398">
        <v>45781</v>
      </c>
      <c r="EO10" s="412">
        <v>10</v>
      </c>
      <c r="EP10" s="411">
        <v>10</v>
      </c>
      <c r="EQ10" s="411">
        <v>10</v>
      </c>
      <c r="ER10" s="411"/>
      <c r="ES10" s="400"/>
      <c r="ET10" s="411"/>
      <c r="EU10" s="400">
        <v>10</v>
      </c>
      <c r="EV10" s="403">
        <v>778.46</v>
      </c>
      <c r="EW10" s="402">
        <f t="shared" si="34"/>
        <v>77.846000000000004</v>
      </c>
      <c r="EX10" s="412"/>
      <c r="EY10" s="411"/>
      <c r="EZ10" s="403"/>
      <c r="FA10" s="403" t="e">
        <f t="shared" si="35"/>
        <v>#DIV/0!</v>
      </c>
      <c r="FB10" s="411"/>
      <c r="FC10" s="400"/>
      <c r="FD10" s="404" t="e">
        <f t="shared" si="36"/>
        <v>#DIV/0!</v>
      </c>
      <c r="FE10" s="412"/>
      <c r="FF10" s="411"/>
      <c r="FG10" s="400" t="e">
        <f t="shared" si="37"/>
        <v>#DIV/0!</v>
      </c>
      <c r="FH10" s="411"/>
      <c r="FI10" s="411"/>
      <c r="FJ10" s="414"/>
      <c r="FK10" s="406" t="e">
        <f t="shared" si="38"/>
        <v>#DIV/0!</v>
      </c>
      <c r="FL10" s="407"/>
      <c r="FM10" s="172"/>
      <c r="FN10" s="409" t="e">
        <f t="shared" si="39"/>
        <v>#DIV/0!</v>
      </c>
      <c r="FO10" s="410">
        <f t="shared" si="40"/>
        <v>778.46</v>
      </c>
      <c r="FQ10" s="398">
        <v>45808</v>
      </c>
      <c r="FR10" s="411"/>
      <c r="FS10" s="411"/>
      <c r="FT10" s="411"/>
      <c r="FU10" s="433"/>
      <c r="FV10" s="400">
        <f t="shared" si="41"/>
        <v>0</v>
      </c>
      <c r="FW10" s="403"/>
      <c r="FX10" s="402" t="e">
        <f t="shared" si="42"/>
        <v>#DIV/0!</v>
      </c>
      <c r="FY10" s="437">
        <v>6</v>
      </c>
      <c r="FZ10" s="411">
        <v>7</v>
      </c>
      <c r="GA10" s="411">
        <v>6</v>
      </c>
      <c r="GB10" s="433">
        <v>0</v>
      </c>
      <c r="GC10" s="400">
        <f t="shared" si="43"/>
        <v>6.4</v>
      </c>
      <c r="GD10" s="433">
        <v>80</v>
      </c>
      <c r="GE10" s="438">
        <f t="shared" si="44"/>
        <v>12.5</v>
      </c>
      <c r="GF10" s="439">
        <v>40</v>
      </c>
      <c r="GG10" s="411">
        <v>40</v>
      </c>
      <c r="GH10" s="403">
        <v>40</v>
      </c>
      <c r="GI10" s="403">
        <v>0</v>
      </c>
      <c r="GJ10" s="400">
        <f t="shared" si="45"/>
        <v>40</v>
      </c>
      <c r="GK10" s="400">
        <v>473.05</v>
      </c>
      <c r="GL10" s="404">
        <f t="shared" si="46"/>
        <v>11.82625</v>
      </c>
      <c r="GM10" s="411"/>
      <c r="GN10" s="411">
        <v>75.3</v>
      </c>
      <c r="GO10" s="411">
        <v>70</v>
      </c>
      <c r="GP10" s="414"/>
      <c r="GQ10" s="405">
        <f t="shared" si="47"/>
        <v>145.30000000000001</v>
      </c>
      <c r="GR10" s="406" t="e">
        <f t="shared" si="48"/>
        <v>#DIV/0!</v>
      </c>
      <c r="GS10" s="407"/>
      <c r="GT10" s="436"/>
      <c r="GU10" s="409" t="e">
        <f t="shared" si="49"/>
        <v>#DIV/0!</v>
      </c>
      <c r="GV10" s="410" t="e">
        <f t="shared" si="50"/>
        <v>#DIV/0!</v>
      </c>
      <c r="GX10" s="398">
        <v>45781</v>
      </c>
      <c r="GY10" s="412"/>
      <c r="GZ10" s="411"/>
      <c r="HA10" s="411"/>
      <c r="HB10" s="411"/>
      <c r="HC10" s="411"/>
      <c r="HD10" s="411"/>
      <c r="HE10" s="400">
        <f t="shared" si="51"/>
        <v>0</v>
      </c>
      <c r="HF10" s="411"/>
      <c r="HG10" s="465" t="e">
        <f t="shared" si="52"/>
        <v>#DIV/0!</v>
      </c>
      <c r="HH10" s="466"/>
      <c r="HI10" s="416"/>
      <c r="HJ10" s="416"/>
      <c r="HK10" s="462" t="e">
        <f t="shared" si="53"/>
        <v>#DIV/0!</v>
      </c>
      <c r="HL10" s="416"/>
      <c r="HM10" s="463" t="e">
        <f t="shared" si="54"/>
        <v>#DIV/0!</v>
      </c>
      <c r="HN10" s="467"/>
    </row>
    <row r="11" spans="1:222" ht="15" thickBot="1">
      <c r="A11" s="12">
        <v>5</v>
      </c>
      <c r="B11" s="13">
        <v>130.6</v>
      </c>
      <c r="C11" s="14">
        <v>8698.3967895193473</v>
      </c>
      <c r="D11" s="15">
        <f t="shared" si="0"/>
        <v>66.60334448330282</v>
      </c>
      <c r="E11" s="16"/>
      <c r="F11" s="320"/>
      <c r="G11" s="320" t="e">
        <f t="shared" si="1"/>
        <v>#DIV/0!</v>
      </c>
      <c r="H11" s="17">
        <v>15</v>
      </c>
      <c r="I11" s="17">
        <v>171.68201649472155</v>
      </c>
      <c r="J11" s="18">
        <f t="shared" si="55"/>
        <v>11.445467766314771</v>
      </c>
      <c r="K11" s="17">
        <v>6</v>
      </c>
      <c r="L11" s="17">
        <v>50.158162267839693</v>
      </c>
      <c r="M11" s="30">
        <f t="shared" si="56"/>
        <v>8.3596937113066154</v>
      </c>
      <c r="N11" s="31">
        <f t="shared" si="2"/>
        <v>221.84017876256124</v>
      </c>
      <c r="O11" s="13">
        <v>0</v>
      </c>
      <c r="P11" s="14"/>
      <c r="Q11" s="31" t="e">
        <f t="shared" si="3"/>
        <v>#DIV/0!</v>
      </c>
      <c r="R11" s="32"/>
      <c r="S11" s="52"/>
      <c r="T11" s="45" t="e">
        <f t="shared" si="4"/>
        <v>#DIV/0!</v>
      </c>
      <c r="V11" s="46">
        <v>380.40000000000003</v>
      </c>
      <c r="W11" s="47">
        <v>24950.985449796957</v>
      </c>
      <c r="X11" s="48">
        <f t="shared" si="5"/>
        <v>65.591444400097146</v>
      </c>
      <c r="Y11" s="317"/>
      <c r="Z11" s="50">
        <v>12</v>
      </c>
      <c r="AA11" s="318">
        <v>179.72570000000002</v>
      </c>
      <c r="AB11" s="30">
        <f t="shared" si="6"/>
        <v>14.977141666666668</v>
      </c>
      <c r="AC11" s="49">
        <v>269</v>
      </c>
      <c r="AD11" s="49">
        <v>1147.7600000000002</v>
      </c>
      <c r="AE11" s="30">
        <f t="shared" si="57"/>
        <v>4.2667657992565067</v>
      </c>
      <c r="AF11" s="48">
        <f t="shared" si="7"/>
        <v>26278.471149796958</v>
      </c>
      <c r="AG11" s="62">
        <v>146</v>
      </c>
      <c r="AH11" s="47">
        <v>3899.318273688973</v>
      </c>
      <c r="AI11" s="30">
        <f t="shared" si="8"/>
        <v>26.707659408828583</v>
      </c>
      <c r="AJ11" s="47"/>
      <c r="AK11" s="48">
        <f t="shared" si="9"/>
        <v>0</v>
      </c>
      <c r="AL11" s="68"/>
      <c r="AM11" s="46">
        <v>47</v>
      </c>
      <c r="AN11" s="71">
        <v>3210.4141707250737</v>
      </c>
      <c r="AO11" s="48">
        <f t="shared" si="10"/>
        <v>68.306684483512214</v>
      </c>
      <c r="AP11" s="46">
        <v>75</v>
      </c>
      <c r="AQ11" s="47">
        <v>3577.8042273069732</v>
      </c>
      <c r="AR11" s="48">
        <f t="shared" si="11"/>
        <v>47.704056364092978</v>
      </c>
      <c r="AS11" s="46">
        <v>25</v>
      </c>
      <c r="AT11" s="71">
        <v>1329.2626436598262</v>
      </c>
      <c r="AU11" s="48">
        <f t="shared" si="12"/>
        <v>53.170505746393047</v>
      </c>
      <c r="AW11" s="77">
        <v>93.200000000000017</v>
      </c>
      <c r="AX11" s="78">
        <v>5388.06</v>
      </c>
      <c r="AY11" s="83">
        <f t="shared" si="13"/>
        <v>57.811802575107286</v>
      </c>
      <c r="AZ11" s="84"/>
      <c r="BA11" s="85">
        <v>25</v>
      </c>
      <c r="BB11" s="85">
        <v>180.25</v>
      </c>
      <c r="BC11" s="30">
        <f t="shared" si="58"/>
        <v>7.21</v>
      </c>
      <c r="BD11" s="86">
        <v>0</v>
      </c>
      <c r="BE11" s="86">
        <v>0</v>
      </c>
      <c r="BF11" s="30" t="e">
        <f t="shared" si="59"/>
        <v>#DIV/0!</v>
      </c>
      <c r="BG11" s="88"/>
      <c r="BH11" s="77">
        <v>11.400000000000002</v>
      </c>
      <c r="BI11" s="78">
        <v>170.68</v>
      </c>
      <c r="BJ11" s="48">
        <f t="shared" si="14"/>
        <v>14.971929824561402</v>
      </c>
      <c r="BL11" s="93">
        <v>209.20000000000002</v>
      </c>
      <c r="BM11" s="94">
        <v>11533.821253824883</v>
      </c>
      <c r="BN11" s="83">
        <f t="shared" si="15"/>
        <v>55.132988785013772</v>
      </c>
      <c r="BO11" s="100"/>
      <c r="BP11" s="101">
        <v>18</v>
      </c>
      <c r="BQ11" s="101">
        <v>401.26248356798368</v>
      </c>
      <c r="BR11" s="30">
        <f t="shared" si="60"/>
        <v>22.292360198221317</v>
      </c>
      <c r="BS11" s="101">
        <v>43</v>
      </c>
      <c r="BT11" s="101">
        <v>246.47226120921241</v>
      </c>
      <c r="BU11" s="30">
        <f t="shared" si="61"/>
        <v>5.7319130513770329</v>
      </c>
      <c r="BV11" s="48">
        <f t="shared" si="16"/>
        <v>647.73474477719606</v>
      </c>
      <c r="BW11" s="93">
        <v>0</v>
      </c>
      <c r="BX11" s="94"/>
      <c r="BY11" s="108" t="e">
        <f t="shared" si="17"/>
        <v>#DIV/0!</v>
      </c>
      <c r="CA11" s="109">
        <v>192.60000000000002</v>
      </c>
      <c r="CB11" s="110">
        <v>12027.51</v>
      </c>
      <c r="CC11" s="83">
        <f t="shared" si="18"/>
        <v>62.44813084112149</v>
      </c>
      <c r="CD11" s="113"/>
      <c r="CE11" s="114">
        <v>70</v>
      </c>
      <c r="CF11" s="114">
        <v>800.82</v>
      </c>
      <c r="CG11" s="30">
        <f t="shared" si="19"/>
        <v>11.440285714285714</v>
      </c>
      <c r="CH11" s="115">
        <v>70</v>
      </c>
      <c r="CI11" s="114">
        <v>437.02</v>
      </c>
      <c r="CJ11" s="30">
        <f t="shared" si="62"/>
        <v>6.2431428571428569</v>
      </c>
      <c r="CK11" s="48">
        <f t="shared" si="20"/>
        <v>1237.8400000000001</v>
      </c>
      <c r="CL11" s="119"/>
      <c r="CM11" s="124">
        <v>46.600000000000009</v>
      </c>
      <c r="CN11" s="125">
        <v>2898.5803109131912</v>
      </c>
      <c r="CO11" s="15">
        <f t="shared" si="21"/>
        <v>62.201294225604947</v>
      </c>
      <c r="CP11" s="126"/>
      <c r="CQ11" s="127">
        <v>73</v>
      </c>
      <c r="CR11" s="127">
        <v>997.94095946148036</v>
      </c>
      <c r="CS11" s="127">
        <f t="shared" si="63"/>
        <v>13.67042410221206</v>
      </c>
      <c r="CT11" s="127">
        <v>23</v>
      </c>
      <c r="CU11" s="127">
        <v>341.65070485321189</v>
      </c>
      <c r="CV11" s="127">
        <f t="shared" si="64"/>
        <v>14.854378471878778</v>
      </c>
      <c r="CW11" s="133">
        <f t="shared" si="22"/>
        <v>1339.5916643146923</v>
      </c>
      <c r="CX11" s="124"/>
      <c r="CY11" s="125"/>
      <c r="CZ11" s="31" t="e">
        <f t="shared" si="23"/>
        <v>#DIV/0!</v>
      </c>
      <c r="DA11" s="119"/>
      <c r="DB11" s="139">
        <v>16</v>
      </c>
      <c r="DC11" s="140">
        <v>339.67431240650666</v>
      </c>
      <c r="DD11" s="141">
        <f t="shared" si="24"/>
        <v>21.229644525406666</v>
      </c>
      <c r="DE11" s="44">
        <v>20</v>
      </c>
      <c r="DF11" s="44">
        <v>317.64832621269539</v>
      </c>
      <c r="DG11" s="141">
        <f t="shared" si="25"/>
        <v>15.88241631063477</v>
      </c>
      <c r="DH11" s="142">
        <v>23</v>
      </c>
      <c r="DI11" s="140">
        <v>333.01933532269226</v>
      </c>
      <c r="DJ11" s="368">
        <f t="shared" si="26"/>
        <v>14.479101535769228</v>
      </c>
      <c r="DL11" s="372">
        <v>45752</v>
      </c>
      <c r="DM11" s="204">
        <v>38</v>
      </c>
      <c r="DN11" s="204">
        <v>38</v>
      </c>
      <c r="DO11" s="204">
        <v>38</v>
      </c>
      <c r="DP11" s="340"/>
      <c r="DQ11" s="204"/>
      <c r="DR11" s="341">
        <v>38</v>
      </c>
      <c r="DS11" s="345">
        <v>2346</v>
      </c>
      <c r="DT11" s="343">
        <f t="shared" si="27"/>
        <v>61.736842105263158</v>
      </c>
      <c r="DU11" s="353"/>
      <c r="DV11" s="204"/>
      <c r="DW11" s="345"/>
      <c r="DX11" s="345" t="e">
        <f t="shared" si="28"/>
        <v>#DIV/0!</v>
      </c>
      <c r="DY11" s="204">
        <v>4</v>
      </c>
      <c r="DZ11" s="341">
        <v>30</v>
      </c>
      <c r="EA11" s="346">
        <f t="shared" si="29"/>
        <v>7.5</v>
      </c>
      <c r="EB11" s="353"/>
      <c r="EC11" s="204"/>
      <c r="ED11" s="341" t="e">
        <f t="shared" si="30"/>
        <v>#DIV/0!</v>
      </c>
      <c r="EE11" s="204"/>
      <c r="EF11" s="204"/>
      <c r="EG11" s="355"/>
      <c r="EH11" s="348" t="e">
        <f t="shared" si="31"/>
        <v>#DIV/0!</v>
      </c>
      <c r="EI11" s="349">
        <v>8</v>
      </c>
      <c r="EJ11" s="356">
        <v>80</v>
      </c>
      <c r="EK11" s="351">
        <f t="shared" si="32"/>
        <v>10</v>
      </c>
      <c r="EL11" s="352">
        <f t="shared" si="33"/>
        <v>2456</v>
      </c>
      <c r="EM11" s="426"/>
      <c r="EN11" s="398">
        <v>45782</v>
      </c>
      <c r="EO11" s="412">
        <v>10</v>
      </c>
      <c r="EP11" s="411">
        <v>10</v>
      </c>
      <c r="EQ11" s="411">
        <v>10</v>
      </c>
      <c r="ER11" s="411"/>
      <c r="ES11" s="400"/>
      <c r="ET11" s="411"/>
      <c r="EU11" s="400">
        <v>10</v>
      </c>
      <c r="EV11" s="403">
        <v>696.78</v>
      </c>
      <c r="EW11" s="402">
        <f t="shared" si="34"/>
        <v>69.677999999999997</v>
      </c>
      <c r="EX11" s="412"/>
      <c r="EY11" s="411"/>
      <c r="EZ11" s="403"/>
      <c r="FA11" s="403" t="e">
        <f t="shared" si="35"/>
        <v>#DIV/0!</v>
      </c>
      <c r="FB11" s="411"/>
      <c r="FC11" s="400"/>
      <c r="FD11" s="404" t="e">
        <f t="shared" si="36"/>
        <v>#DIV/0!</v>
      </c>
      <c r="FE11" s="412"/>
      <c r="FF11" s="411"/>
      <c r="FG11" s="400" t="e">
        <f t="shared" si="37"/>
        <v>#DIV/0!</v>
      </c>
      <c r="FH11" s="411"/>
      <c r="FI11" s="411"/>
      <c r="FJ11" s="414"/>
      <c r="FK11" s="406" t="e">
        <f t="shared" si="38"/>
        <v>#DIV/0!</v>
      </c>
      <c r="FL11" s="407"/>
      <c r="FM11" s="172"/>
      <c r="FN11" s="409" t="e">
        <f t="shared" si="39"/>
        <v>#DIV/0!</v>
      </c>
      <c r="FO11" s="410">
        <f t="shared" si="40"/>
        <v>696.78</v>
      </c>
      <c r="FQ11" s="398">
        <v>45809</v>
      </c>
      <c r="FR11" s="411"/>
      <c r="FS11" s="411"/>
      <c r="FT11" s="411"/>
      <c r="FU11" s="433"/>
      <c r="FV11" s="400">
        <f t="shared" si="41"/>
        <v>0</v>
      </c>
      <c r="FW11" s="403"/>
      <c r="FX11" s="402" t="e">
        <f t="shared" si="42"/>
        <v>#DIV/0!</v>
      </c>
      <c r="FY11" s="437"/>
      <c r="FZ11" s="411"/>
      <c r="GA11" s="411"/>
      <c r="GB11" s="433"/>
      <c r="GC11" s="400">
        <f t="shared" si="43"/>
        <v>0</v>
      </c>
      <c r="GD11" s="433"/>
      <c r="GE11" s="438" t="e">
        <f t="shared" si="44"/>
        <v>#DIV/0!</v>
      </c>
      <c r="GF11" s="439"/>
      <c r="GG11" s="411"/>
      <c r="GH11" s="403"/>
      <c r="GI11" s="403"/>
      <c r="GJ11" s="400">
        <f t="shared" si="45"/>
        <v>0</v>
      </c>
      <c r="GK11" s="400"/>
      <c r="GL11" s="404" t="e">
        <f t="shared" si="46"/>
        <v>#DIV/0!</v>
      </c>
      <c r="GM11" s="411"/>
      <c r="GN11" s="411"/>
      <c r="GO11" s="411"/>
      <c r="GP11" s="414"/>
      <c r="GQ11" s="405">
        <f t="shared" si="47"/>
        <v>0</v>
      </c>
      <c r="GR11" s="406" t="e">
        <f t="shared" si="48"/>
        <v>#DIV/0!</v>
      </c>
      <c r="GS11" s="407"/>
      <c r="GT11" s="436"/>
      <c r="GU11" s="409" t="e">
        <f t="shared" si="49"/>
        <v>#DIV/0!</v>
      </c>
      <c r="GV11" s="410" t="e">
        <f t="shared" si="50"/>
        <v>#DIV/0!</v>
      </c>
      <c r="GX11" s="398">
        <v>45782</v>
      </c>
      <c r="GY11" s="412"/>
      <c r="GZ11" s="411"/>
      <c r="HA11" s="411"/>
      <c r="HB11" s="411"/>
      <c r="HC11" s="411"/>
      <c r="HD11" s="411"/>
      <c r="HE11" s="400">
        <f t="shared" si="51"/>
        <v>0</v>
      </c>
      <c r="HF11" s="411"/>
      <c r="HG11" s="465" t="e">
        <f t="shared" si="52"/>
        <v>#DIV/0!</v>
      </c>
      <c r="HH11" s="466"/>
      <c r="HI11" s="416"/>
      <c r="HJ11" s="416"/>
      <c r="HK11" s="462" t="e">
        <f t="shared" si="53"/>
        <v>#DIV/0!</v>
      </c>
      <c r="HL11" s="416"/>
      <c r="HM11" s="463" t="e">
        <f t="shared" si="54"/>
        <v>#DIV/0!</v>
      </c>
      <c r="HN11" s="467"/>
    </row>
    <row r="12" spans="1:222" ht="15" thickTop="1">
      <c r="A12" s="12">
        <v>6</v>
      </c>
      <c r="B12" s="13">
        <v>130.6</v>
      </c>
      <c r="C12" s="14">
        <v>8690.7427478711088</v>
      </c>
      <c r="D12" s="15">
        <f t="shared" si="0"/>
        <v>66.544737732550601</v>
      </c>
      <c r="E12" s="16"/>
      <c r="F12" s="320"/>
      <c r="G12" s="320" t="e">
        <f t="shared" si="1"/>
        <v>#DIV/0!</v>
      </c>
      <c r="H12" s="17">
        <v>15</v>
      </c>
      <c r="I12" s="17">
        <v>148.22010806428597</v>
      </c>
      <c r="J12" s="18">
        <f t="shared" si="55"/>
        <v>9.8813405376190637</v>
      </c>
      <c r="K12" s="17">
        <v>6</v>
      </c>
      <c r="L12" s="17">
        <v>46.9998</v>
      </c>
      <c r="M12" s="30">
        <f t="shared" si="56"/>
        <v>7.8333000000000004</v>
      </c>
      <c r="N12" s="31">
        <f t="shared" si="2"/>
        <v>195.21990806428596</v>
      </c>
      <c r="O12" s="13">
        <v>0</v>
      </c>
      <c r="P12" s="14"/>
      <c r="Q12" s="31" t="e">
        <f t="shared" si="3"/>
        <v>#DIV/0!</v>
      </c>
      <c r="R12" s="32"/>
      <c r="S12" s="53"/>
      <c r="T12" s="45" t="e">
        <f t="shared" si="4"/>
        <v>#DIV/0!</v>
      </c>
      <c r="V12" s="46">
        <v>356</v>
      </c>
      <c r="W12" s="47">
        <v>26365.624849752745</v>
      </c>
      <c r="X12" s="48">
        <f t="shared" si="5"/>
        <v>74.060743959979618</v>
      </c>
      <c r="Y12" s="317"/>
      <c r="Z12" s="50">
        <v>12</v>
      </c>
      <c r="AA12" s="318">
        <v>160</v>
      </c>
      <c r="AB12" s="30">
        <f t="shared" si="6"/>
        <v>13.333333333333334</v>
      </c>
      <c r="AC12" s="49">
        <v>244</v>
      </c>
      <c r="AD12" s="49">
        <v>1709.7999999999997</v>
      </c>
      <c r="AE12" s="30">
        <f t="shared" si="57"/>
        <v>7.0073770491803264</v>
      </c>
      <c r="AF12" s="48">
        <f t="shared" si="7"/>
        <v>28235.424849752744</v>
      </c>
      <c r="AG12" s="62">
        <v>147.4</v>
      </c>
      <c r="AH12" s="47">
        <v>2522.4012616399609</v>
      </c>
      <c r="AI12" s="30">
        <f t="shared" si="8"/>
        <v>17.112627283853193</v>
      </c>
      <c r="AJ12" s="47"/>
      <c r="AK12" s="48">
        <f t="shared" si="9"/>
        <v>0</v>
      </c>
      <c r="AL12" s="68"/>
      <c r="AM12" s="46">
        <v>47</v>
      </c>
      <c r="AN12" s="71">
        <v>2400</v>
      </c>
      <c r="AO12" s="48">
        <f t="shared" si="10"/>
        <v>51.063829787234042</v>
      </c>
      <c r="AP12" s="46">
        <v>75</v>
      </c>
      <c r="AQ12" s="47">
        <v>4000</v>
      </c>
      <c r="AR12" s="48">
        <f t="shared" si="11"/>
        <v>53.333333333333336</v>
      </c>
      <c r="AS12" s="46">
        <v>25</v>
      </c>
      <c r="AT12" s="71">
        <v>1143.3022760495967</v>
      </c>
      <c r="AU12" s="48">
        <f t="shared" si="12"/>
        <v>45.732091041983864</v>
      </c>
      <c r="AW12" s="77">
        <v>92.600000000000009</v>
      </c>
      <c r="AX12" s="78">
        <v>5434.08</v>
      </c>
      <c r="AY12" s="83">
        <f t="shared" si="13"/>
        <v>58.683369330453559</v>
      </c>
      <c r="AZ12" s="84"/>
      <c r="BA12" s="85">
        <v>25</v>
      </c>
      <c r="BB12" s="85">
        <v>184.91</v>
      </c>
      <c r="BC12" s="30">
        <f t="shared" si="58"/>
        <v>7.3963999999999999</v>
      </c>
      <c r="BD12" s="86">
        <v>0</v>
      </c>
      <c r="BE12" s="86">
        <v>0</v>
      </c>
      <c r="BF12" s="30" t="e">
        <f t="shared" si="59"/>
        <v>#DIV/0!</v>
      </c>
      <c r="BG12" s="88"/>
      <c r="BH12" s="77">
        <v>10.600000000000001</v>
      </c>
      <c r="BI12" s="78">
        <v>160.76</v>
      </c>
      <c r="BJ12" s="48">
        <f t="shared" si="14"/>
        <v>15.166037735849054</v>
      </c>
      <c r="BL12" s="93">
        <v>210</v>
      </c>
      <c r="BM12" s="94">
        <v>11414.312280188453</v>
      </c>
      <c r="BN12" s="83">
        <f t="shared" si="15"/>
        <v>54.353868000897393</v>
      </c>
      <c r="BO12" s="100"/>
      <c r="BP12" s="101">
        <v>3</v>
      </c>
      <c r="BQ12" s="101">
        <v>226.09824315118786</v>
      </c>
      <c r="BR12" s="30">
        <f t="shared" si="60"/>
        <v>75.366081050395948</v>
      </c>
      <c r="BS12" s="101">
        <v>43</v>
      </c>
      <c r="BT12" s="101">
        <v>247.36996244792329</v>
      </c>
      <c r="BU12" s="30">
        <f t="shared" si="61"/>
        <v>5.7527898243703088</v>
      </c>
      <c r="BV12" s="48">
        <f t="shared" si="16"/>
        <v>473.46820559911112</v>
      </c>
      <c r="BW12" s="93"/>
      <c r="BX12" s="94"/>
      <c r="BY12" s="108" t="e">
        <f t="shared" si="17"/>
        <v>#DIV/0!</v>
      </c>
      <c r="CA12" s="109">
        <v>194.20000000000002</v>
      </c>
      <c r="CB12" s="110">
        <v>12196.45</v>
      </c>
      <c r="CC12" s="83">
        <f t="shared" si="18"/>
        <v>62.803553038105044</v>
      </c>
      <c r="CD12" s="113"/>
      <c r="CE12" s="114">
        <v>70</v>
      </c>
      <c r="CF12" s="114">
        <v>786.02</v>
      </c>
      <c r="CG12" s="30">
        <f t="shared" si="19"/>
        <v>11.228857142857143</v>
      </c>
      <c r="CH12" s="115">
        <v>70</v>
      </c>
      <c r="CI12" s="114">
        <v>410.96</v>
      </c>
      <c r="CJ12" s="30">
        <f t="shared" si="62"/>
        <v>5.870857142857143</v>
      </c>
      <c r="CK12" s="48">
        <f t="shared" si="20"/>
        <v>1196.98</v>
      </c>
      <c r="CL12" s="119"/>
      <c r="CM12" s="124">
        <v>46.000000000000007</v>
      </c>
      <c r="CN12" s="125">
        <v>2712.9485068325093</v>
      </c>
      <c r="CO12" s="15">
        <f t="shared" si="21"/>
        <v>58.97714145288063</v>
      </c>
      <c r="CP12" s="126"/>
      <c r="CQ12" s="127">
        <v>87</v>
      </c>
      <c r="CR12" s="127">
        <v>1050</v>
      </c>
      <c r="CS12" s="127">
        <f t="shared" si="63"/>
        <v>12.068965517241379</v>
      </c>
      <c r="CT12" s="127">
        <v>23</v>
      </c>
      <c r="CU12" s="127">
        <v>313.09164408771431</v>
      </c>
      <c r="CV12" s="127">
        <f t="shared" si="64"/>
        <v>13.612680177726709</v>
      </c>
      <c r="CW12" s="133">
        <f t="shared" si="22"/>
        <v>1363.0916440877143</v>
      </c>
      <c r="CX12" s="124"/>
      <c r="CY12" s="125"/>
      <c r="CZ12" s="31" t="e">
        <f t="shared" si="23"/>
        <v>#DIV/0!</v>
      </c>
      <c r="DA12" s="119"/>
      <c r="DB12" s="139">
        <v>16</v>
      </c>
      <c r="DC12" s="140">
        <v>309.56753956590978</v>
      </c>
      <c r="DD12" s="141">
        <f t="shared" si="24"/>
        <v>19.347971222869361</v>
      </c>
      <c r="DE12" s="44">
        <v>20</v>
      </c>
      <c r="DF12" s="44">
        <v>326.33241068187033</v>
      </c>
      <c r="DG12" s="141">
        <f t="shared" si="25"/>
        <v>16.316620534093516</v>
      </c>
      <c r="DH12" s="142">
        <v>23</v>
      </c>
      <c r="DI12" s="140">
        <v>373.07591524370952</v>
      </c>
      <c r="DJ12" s="368">
        <f t="shared" si="26"/>
        <v>16.220691967117805</v>
      </c>
      <c r="DL12" s="372">
        <v>45753</v>
      </c>
      <c r="DM12" s="204">
        <v>38</v>
      </c>
      <c r="DN12" s="204">
        <v>38</v>
      </c>
      <c r="DO12" s="204">
        <v>38</v>
      </c>
      <c r="DP12" s="340"/>
      <c r="DQ12" s="204"/>
      <c r="DR12" s="341">
        <v>38</v>
      </c>
      <c r="DS12" s="345">
        <v>5321</v>
      </c>
      <c r="DT12" s="343">
        <f t="shared" si="27"/>
        <v>140.02631578947367</v>
      </c>
      <c r="DU12" s="353"/>
      <c r="DV12" s="204"/>
      <c r="DW12" s="345"/>
      <c r="DX12" s="345" t="e">
        <f t="shared" si="28"/>
        <v>#DIV/0!</v>
      </c>
      <c r="DY12" s="204">
        <v>4</v>
      </c>
      <c r="DZ12" s="342">
        <v>30</v>
      </c>
      <c r="EA12" s="346">
        <f t="shared" si="29"/>
        <v>7.5</v>
      </c>
      <c r="EB12" s="353"/>
      <c r="EC12" s="204"/>
      <c r="ED12" s="341" t="e">
        <f t="shared" si="30"/>
        <v>#DIV/0!</v>
      </c>
      <c r="EE12" s="204"/>
      <c r="EF12" s="204"/>
      <c r="EG12" s="355"/>
      <c r="EH12" s="348" t="e">
        <f t="shared" si="31"/>
        <v>#DIV/0!</v>
      </c>
      <c r="EI12" s="349">
        <v>8</v>
      </c>
      <c r="EJ12" s="356">
        <v>80</v>
      </c>
      <c r="EK12" s="351">
        <f t="shared" si="32"/>
        <v>10</v>
      </c>
      <c r="EL12" s="352">
        <f t="shared" si="33"/>
        <v>5431</v>
      </c>
      <c r="EM12" s="426"/>
      <c r="EN12" s="398">
        <v>45783</v>
      </c>
      <c r="EO12" s="412">
        <v>10</v>
      </c>
      <c r="EP12" s="411">
        <v>10</v>
      </c>
      <c r="EQ12" s="411">
        <v>10</v>
      </c>
      <c r="ER12" s="411"/>
      <c r="ES12" s="400"/>
      <c r="ET12" s="411"/>
      <c r="EU12" s="400">
        <v>10</v>
      </c>
      <c r="EV12" s="403">
        <v>710</v>
      </c>
      <c r="EW12" s="402">
        <f t="shared" si="34"/>
        <v>71</v>
      </c>
      <c r="EX12" s="412">
        <v>1815.47</v>
      </c>
      <c r="EY12" s="411"/>
      <c r="EZ12" s="403"/>
      <c r="FA12" s="403" t="e">
        <f t="shared" si="35"/>
        <v>#DIV/0!</v>
      </c>
      <c r="FB12" s="411"/>
      <c r="FC12" s="401"/>
      <c r="FD12" s="404" t="e">
        <f t="shared" si="36"/>
        <v>#DIV/0!</v>
      </c>
      <c r="FE12" s="412"/>
      <c r="FF12" s="411"/>
      <c r="FG12" s="400" t="e">
        <f t="shared" si="37"/>
        <v>#DIV/0!</v>
      </c>
      <c r="FH12" s="411"/>
      <c r="FI12" s="411"/>
      <c r="FJ12" s="414"/>
      <c r="FK12" s="406" t="e">
        <f t="shared" si="38"/>
        <v>#DIV/0!</v>
      </c>
      <c r="FL12" s="407"/>
      <c r="FM12" s="172"/>
      <c r="FN12" s="409" t="e">
        <f t="shared" si="39"/>
        <v>#DIV/0!</v>
      </c>
      <c r="FO12" s="410">
        <f t="shared" si="40"/>
        <v>2525.4700000000003</v>
      </c>
      <c r="FQ12" s="398">
        <v>45810</v>
      </c>
      <c r="FR12" s="411"/>
      <c r="FS12" s="411"/>
      <c r="FT12" s="411"/>
      <c r="FU12" s="433"/>
      <c r="FV12" s="400">
        <f t="shared" si="41"/>
        <v>0</v>
      </c>
      <c r="FW12" s="403"/>
      <c r="FX12" s="402" t="e">
        <f t="shared" si="42"/>
        <v>#DIV/0!</v>
      </c>
      <c r="FY12" s="437"/>
      <c r="FZ12" s="411"/>
      <c r="GA12" s="411"/>
      <c r="GB12" s="433"/>
      <c r="GC12" s="400">
        <f t="shared" si="43"/>
        <v>0</v>
      </c>
      <c r="GD12" s="433"/>
      <c r="GE12" s="438" t="e">
        <f t="shared" si="44"/>
        <v>#DIV/0!</v>
      </c>
      <c r="GF12" s="439"/>
      <c r="GG12" s="411"/>
      <c r="GH12" s="403"/>
      <c r="GI12" s="403"/>
      <c r="GJ12" s="400">
        <f t="shared" si="45"/>
        <v>0</v>
      </c>
      <c r="GK12" s="401"/>
      <c r="GL12" s="404" t="e">
        <f t="shared" si="46"/>
        <v>#DIV/0!</v>
      </c>
      <c r="GM12" s="411"/>
      <c r="GN12" s="411"/>
      <c r="GO12" s="411"/>
      <c r="GP12" s="414"/>
      <c r="GQ12" s="405">
        <f t="shared" si="47"/>
        <v>0</v>
      </c>
      <c r="GR12" s="406" t="e">
        <f t="shared" si="48"/>
        <v>#DIV/0!</v>
      </c>
      <c r="GS12" s="407"/>
      <c r="GT12" s="436"/>
      <c r="GU12" s="409" t="e">
        <f t="shared" si="49"/>
        <v>#DIV/0!</v>
      </c>
      <c r="GV12" s="410" t="e">
        <f t="shared" si="50"/>
        <v>#DIV/0!</v>
      </c>
      <c r="GX12" s="398">
        <v>45783</v>
      </c>
      <c r="GY12" s="412"/>
      <c r="GZ12" s="411"/>
      <c r="HA12" s="411"/>
      <c r="HB12" s="411"/>
      <c r="HC12" s="411"/>
      <c r="HD12" s="411"/>
      <c r="HE12" s="400">
        <f t="shared" si="51"/>
        <v>0</v>
      </c>
      <c r="HF12" s="411"/>
      <c r="HG12" s="465" t="e">
        <f t="shared" si="52"/>
        <v>#DIV/0!</v>
      </c>
      <c r="HH12" s="466"/>
      <c r="HI12" s="416"/>
      <c r="HJ12" s="416"/>
      <c r="HK12" s="462" t="e">
        <f t="shared" si="53"/>
        <v>#DIV/0!</v>
      </c>
      <c r="HL12" s="416"/>
      <c r="HM12" s="463" t="e">
        <f t="shared" si="54"/>
        <v>#DIV/0!</v>
      </c>
      <c r="HN12" s="467"/>
    </row>
    <row r="13" spans="1:222">
      <c r="A13" s="12">
        <v>7</v>
      </c>
      <c r="B13" s="13">
        <v>134.6</v>
      </c>
      <c r="C13" s="14">
        <v>8733.6888472231276</v>
      </c>
      <c r="D13" s="15">
        <f t="shared" si="0"/>
        <v>64.886247007601241</v>
      </c>
      <c r="E13" s="16"/>
      <c r="F13" s="320"/>
      <c r="G13" s="320" t="e">
        <f t="shared" si="1"/>
        <v>#DIV/0!</v>
      </c>
      <c r="H13" s="17">
        <v>15</v>
      </c>
      <c r="I13" s="17">
        <v>170.84880911726074</v>
      </c>
      <c r="J13" s="18">
        <f t="shared" si="55"/>
        <v>11.389920607817382</v>
      </c>
      <c r="K13" s="17">
        <v>6</v>
      </c>
      <c r="L13" s="17">
        <v>62.151476635514008</v>
      </c>
      <c r="M13" s="30">
        <f t="shared" si="56"/>
        <v>10.358579439252335</v>
      </c>
      <c r="N13" s="31">
        <f t="shared" si="2"/>
        <v>233.00028575277474</v>
      </c>
      <c r="O13" s="13">
        <v>0</v>
      </c>
      <c r="P13" s="14"/>
      <c r="Q13" s="31" t="e">
        <f t="shared" si="3"/>
        <v>#DIV/0!</v>
      </c>
      <c r="R13" s="32"/>
      <c r="S13" s="44"/>
      <c r="T13" s="45" t="e">
        <f t="shared" si="4"/>
        <v>#DIV/0!</v>
      </c>
      <c r="V13" s="46">
        <v>362.40000000000003</v>
      </c>
      <c r="W13" s="47">
        <v>26453.339221032802</v>
      </c>
      <c r="X13" s="48">
        <f t="shared" si="5"/>
        <v>72.994865400200879</v>
      </c>
      <c r="Y13" s="317"/>
      <c r="Z13" s="50">
        <v>12</v>
      </c>
      <c r="AA13" s="318">
        <v>161.5</v>
      </c>
      <c r="AB13" s="30">
        <f t="shared" si="6"/>
        <v>13.458333333333334</v>
      </c>
      <c r="AC13" s="49">
        <v>244</v>
      </c>
      <c r="AD13" s="49">
        <v>1674.4614000000001</v>
      </c>
      <c r="AE13" s="30">
        <f t="shared" si="57"/>
        <v>6.8625467213114764</v>
      </c>
      <c r="AF13" s="48">
        <f t="shared" si="7"/>
        <v>28289.300621032802</v>
      </c>
      <c r="AG13" s="62">
        <v>147</v>
      </c>
      <c r="AH13" s="47">
        <v>3023.404341764196</v>
      </c>
      <c r="AI13" s="30">
        <f t="shared" si="8"/>
        <v>20.567376474586368</v>
      </c>
      <c r="AJ13" s="47"/>
      <c r="AK13" s="48">
        <f t="shared" si="9"/>
        <v>0</v>
      </c>
      <c r="AL13" s="68"/>
      <c r="AM13" s="46">
        <v>46</v>
      </c>
      <c r="AN13" s="71">
        <v>2221.1363636363635</v>
      </c>
      <c r="AO13" s="48">
        <f t="shared" si="10"/>
        <v>48.285573122529641</v>
      </c>
      <c r="AP13" s="46">
        <v>75</v>
      </c>
      <c r="AQ13" s="47">
        <v>4476.4488294429557</v>
      </c>
      <c r="AR13" s="48">
        <f t="shared" si="11"/>
        <v>59.685984392572742</v>
      </c>
      <c r="AS13" s="46">
        <v>25</v>
      </c>
      <c r="AT13" s="71">
        <v>1069.8786880454163</v>
      </c>
      <c r="AU13" s="48">
        <f t="shared" si="12"/>
        <v>42.795147521816652</v>
      </c>
      <c r="AW13" s="77">
        <v>88.800000000000011</v>
      </c>
      <c r="AX13" s="78">
        <v>6013.07</v>
      </c>
      <c r="AY13" s="83">
        <f t="shared" si="13"/>
        <v>67.714752252252239</v>
      </c>
      <c r="AZ13" s="84"/>
      <c r="BA13" s="85">
        <v>25</v>
      </c>
      <c r="BB13" s="85">
        <v>179.81</v>
      </c>
      <c r="BC13" s="30">
        <f t="shared" si="58"/>
        <v>7.1924000000000001</v>
      </c>
      <c r="BD13" s="86">
        <v>0</v>
      </c>
      <c r="BE13" s="86">
        <v>0</v>
      </c>
      <c r="BF13" s="30" t="e">
        <f t="shared" si="59"/>
        <v>#DIV/0!</v>
      </c>
      <c r="BG13" s="88"/>
      <c r="BH13" s="77">
        <v>9.8000000000000007</v>
      </c>
      <c r="BI13" s="78">
        <v>146.38</v>
      </c>
      <c r="BJ13" s="48">
        <f t="shared" si="14"/>
        <v>14.936734693877549</v>
      </c>
      <c r="BL13" s="93">
        <v>210.8</v>
      </c>
      <c r="BM13" s="94">
        <v>11859.627050405159</v>
      </c>
      <c r="BN13" s="83">
        <f t="shared" si="15"/>
        <v>56.260090371940976</v>
      </c>
      <c r="BO13" s="100"/>
      <c r="BP13" s="101">
        <v>18</v>
      </c>
      <c r="BQ13" s="101">
        <v>292.73745011093251</v>
      </c>
      <c r="BR13" s="30">
        <f t="shared" si="60"/>
        <v>16.263191672829585</v>
      </c>
      <c r="BS13" s="101">
        <v>43</v>
      </c>
      <c r="BT13" s="101">
        <v>220.30986777932162</v>
      </c>
      <c r="BU13" s="30">
        <f t="shared" si="61"/>
        <v>5.1234852971935263</v>
      </c>
      <c r="BV13" s="48">
        <f t="shared" si="16"/>
        <v>513.04731789025413</v>
      </c>
      <c r="BW13" s="93"/>
      <c r="BX13" s="94"/>
      <c r="BY13" s="108" t="e">
        <f t="shared" si="17"/>
        <v>#DIV/0!</v>
      </c>
      <c r="CA13" s="109">
        <v>191.40000000000003</v>
      </c>
      <c r="CB13" s="110">
        <v>12496.05</v>
      </c>
      <c r="CC13" s="83">
        <f t="shared" si="18"/>
        <v>65.287617554858912</v>
      </c>
      <c r="CD13" s="113"/>
      <c r="CE13" s="114">
        <v>70</v>
      </c>
      <c r="CF13" s="114">
        <v>838.37</v>
      </c>
      <c r="CG13" s="30">
        <f t="shared" si="19"/>
        <v>11.976714285714285</v>
      </c>
      <c r="CH13" s="115">
        <v>70</v>
      </c>
      <c r="CI13" s="114">
        <v>484.81</v>
      </c>
      <c r="CJ13" s="30">
        <f t="shared" si="62"/>
        <v>6.9258571428571427</v>
      </c>
      <c r="CK13" s="48">
        <f t="shared" si="20"/>
        <v>1323.18</v>
      </c>
      <c r="CL13" s="119"/>
      <c r="CM13" s="124">
        <v>50.2</v>
      </c>
      <c r="CN13" s="125">
        <v>2998.8744767042826</v>
      </c>
      <c r="CO13" s="15">
        <f t="shared" si="21"/>
        <v>59.738535392515587</v>
      </c>
      <c r="CP13" s="126"/>
      <c r="CQ13" s="127">
        <v>82</v>
      </c>
      <c r="CR13" s="127">
        <v>975.55197777767694</v>
      </c>
      <c r="CS13" s="127">
        <f t="shared" si="63"/>
        <v>11.896975338752158</v>
      </c>
      <c r="CT13" s="127">
        <v>23</v>
      </c>
      <c r="CU13" s="127">
        <v>278.23883534365302</v>
      </c>
      <c r="CV13" s="127">
        <f t="shared" si="64"/>
        <v>12.097340667115349</v>
      </c>
      <c r="CW13" s="133">
        <f t="shared" si="22"/>
        <v>1253.7908131213298</v>
      </c>
      <c r="CX13" s="124"/>
      <c r="CY13" s="125"/>
      <c r="CZ13" s="31" t="e">
        <f t="shared" si="23"/>
        <v>#DIV/0!</v>
      </c>
      <c r="DA13" s="119"/>
      <c r="DB13" s="144">
        <v>16</v>
      </c>
      <c r="DC13" s="44">
        <v>323.89869870818876</v>
      </c>
      <c r="DD13" s="141">
        <f t="shared" si="24"/>
        <v>20.243668669261798</v>
      </c>
      <c r="DE13" s="44">
        <v>20</v>
      </c>
      <c r="DF13" s="44">
        <v>329.22520966916113</v>
      </c>
      <c r="DG13" s="141">
        <f t="shared" si="25"/>
        <v>16.461260483458055</v>
      </c>
      <c r="DH13" s="142">
        <v>23</v>
      </c>
      <c r="DI13" s="44">
        <v>334.37329529421874</v>
      </c>
      <c r="DJ13" s="368">
        <f t="shared" si="26"/>
        <v>14.537969360618206</v>
      </c>
      <c r="DL13" s="372">
        <v>45754</v>
      </c>
      <c r="DM13" s="204">
        <v>30</v>
      </c>
      <c r="DN13" s="204">
        <v>30</v>
      </c>
      <c r="DO13" s="204">
        <v>30</v>
      </c>
      <c r="DP13" s="340"/>
      <c r="DQ13" s="204"/>
      <c r="DR13" s="341">
        <v>30</v>
      </c>
      <c r="DS13" s="345">
        <v>2974</v>
      </c>
      <c r="DT13" s="343">
        <f t="shared" si="27"/>
        <v>99.13333333333334</v>
      </c>
      <c r="DU13" s="353"/>
      <c r="DV13" s="204"/>
      <c r="DW13" s="345"/>
      <c r="DX13" s="345" t="e">
        <f t="shared" si="28"/>
        <v>#DIV/0!</v>
      </c>
      <c r="DY13" s="204">
        <v>4</v>
      </c>
      <c r="DZ13" s="341">
        <v>30</v>
      </c>
      <c r="EA13" s="346">
        <f t="shared" si="29"/>
        <v>7.5</v>
      </c>
      <c r="EB13" s="353"/>
      <c r="EC13" s="204"/>
      <c r="ED13" s="341" t="e">
        <f t="shared" si="30"/>
        <v>#DIV/0!</v>
      </c>
      <c r="EE13" s="204"/>
      <c r="EF13" s="204"/>
      <c r="EG13" s="355"/>
      <c r="EH13" s="348" t="e">
        <f t="shared" si="31"/>
        <v>#DIV/0!</v>
      </c>
      <c r="EI13" s="349">
        <v>8</v>
      </c>
      <c r="EJ13" s="356">
        <v>80</v>
      </c>
      <c r="EK13" s="351">
        <f t="shared" si="32"/>
        <v>10</v>
      </c>
      <c r="EL13" s="352">
        <f t="shared" si="33"/>
        <v>3084</v>
      </c>
      <c r="EM13" s="426"/>
      <c r="EN13" s="398">
        <v>45784</v>
      </c>
      <c r="EO13" s="412">
        <v>10</v>
      </c>
      <c r="EP13" s="411">
        <v>10</v>
      </c>
      <c r="EQ13" s="411">
        <v>10</v>
      </c>
      <c r="ER13" s="411"/>
      <c r="ES13" s="400"/>
      <c r="ET13" s="411"/>
      <c r="EU13" s="400">
        <v>10</v>
      </c>
      <c r="EV13" s="403">
        <v>695.64</v>
      </c>
      <c r="EW13" s="402">
        <f t="shared" si="34"/>
        <v>69.563999999999993</v>
      </c>
      <c r="EX13" s="412"/>
      <c r="EY13" s="411"/>
      <c r="EZ13" s="403"/>
      <c r="FA13" s="403" t="e">
        <f t="shared" si="35"/>
        <v>#DIV/0!</v>
      </c>
      <c r="FB13" s="411"/>
      <c r="FC13" s="400"/>
      <c r="FD13" s="404" t="e">
        <f t="shared" si="36"/>
        <v>#DIV/0!</v>
      </c>
      <c r="FE13" s="412"/>
      <c r="FF13" s="411"/>
      <c r="FG13" s="400" t="e">
        <f t="shared" si="37"/>
        <v>#DIV/0!</v>
      </c>
      <c r="FH13" s="411"/>
      <c r="FI13" s="411"/>
      <c r="FJ13" s="414"/>
      <c r="FK13" s="406" t="e">
        <f t="shared" si="38"/>
        <v>#DIV/0!</v>
      </c>
      <c r="FL13" s="407"/>
      <c r="FM13" s="172"/>
      <c r="FN13" s="409" t="e">
        <f t="shared" si="39"/>
        <v>#DIV/0!</v>
      </c>
      <c r="FO13" s="410">
        <f t="shared" si="40"/>
        <v>695.64</v>
      </c>
      <c r="FQ13" s="398">
        <v>45811</v>
      </c>
      <c r="FR13" s="411"/>
      <c r="FS13" s="411"/>
      <c r="FT13" s="411"/>
      <c r="FU13" s="433"/>
      <c r="FV13" s="400">
        <f t="shared" si="41"/>
        <v>0</v>
      </c>
      <c r="FW13" s="403"/>
      <c r="FX13" s="402" t="e">
        <f t="shared" si="42"/>
        <v>#DIV/0!</v>
      </c>
      <c r="FY13" s="437"/>
      <c r="FZ13" s="411"/>
      <c r="GA13" s="411"/>
      <c r="GB13" s="433"/>
      <c r="GC13" s="400">
        <f t="shared" si="43"/>
        <v>0</v>
      </c>
      <c r="GD13" s="433"/>
      <c r="GE13" s="438" t="e">
        <f t="shared" si="44"/>
        <v>#DIV/0!</v>
      </c>
      <c r="GF13" s="439"/>
      <c r="GG13" s="411"/>
      <c r="GH13" s="403"/>
      <c r="GI13" s="403"/>
      <c r="GJ13" s="400">
        <f t="shared" si="45"/>
        <v>0</v>
      </c>
      <c r="GK13" s="400"/>
      <c r="GL13" s="404" t="e">
        <f t="shared" si="46"/>
        <v>#DIV/0!</v>
      </c>
      <c r="GM13" s="411"/>
      <c r="GN13" s="411"/>
      <c r="GO13" s="411"/>
      <c r="GP13" s="414"/>
      <c r="GQ13" s="405">
        <f t="shared" si="47"/>
        <v>0</v>
      </c>
      <c r="GR13" s="406" t="e">
        <f t="shared" si="48"/>
        <v>#DIV/0!</v>
      </c>
      <c r="GS13" s="407"/>
      <c r="GT13" s="436"/>
      <c r="GU13" s="409" t="e">
        <f t="shared" si="49"/>
        <v>#DIV/0!</v>
      </c>
      <c r="GV13" s="410" t="e">
        <f t="shared" si="50"/>
        <v>#DIV/0!</v>
      </c>
      <c r="GX13" s="398">
        <v>45784</v>
      </c>
      <c r="GY13" s="412"/>
      <c r="GZ13" s="411"/>
      <c r="HA13" s="411"/>
      <c r="HB13" s="411"/>
      <c r="HC13" s="411"/>
      <c r="HD13" s="411"/>
      <c r="HE13" s="400">
        <f t="shared" si="51"/>
        <v>0</v>
      </c>
      <c r="HF13" s="411"/>
      <c r="HG13" s="465" t="e">
        <f t="shared" si="52"/>
        <v>#DIV/0!</v>
      </c>
      <c r="HH13" s="466"/>
      <c r="HI13" s="416"/>
      <c r="HJ13" s="416"/>
      <c r="HK13" s="462" t="e">
        <f t="shared" si="53"/>
        <v>#DIV/0!</v>
      </c>
      <c r="HL13" s="416"/>
      <c r="HM13" s="463" t="e">
        <f t="shared" si="54"/>
        <v>#DIV/0!</v>
      </c>
      <c r="HN13" s="467"/>
    </row>
    <row r="14" spans="1:222">
      <c r="A14" s="12">
        <v>8</v>
      </c>
      <c r="B14" s="13">
        <v>127.4</v>
      </c>
      <c r="C14" s="14">
        <v>8569.5844263910021</v>
      </c>
      <c r="D14" s="15">
        <f t="shared" si="0"/>
        <v>67.265183880620114</v>
      </c>
      <c r="E14" s="16"/>
      <c r="F14" s="320"/>
      <c r="G14" s="320" t="e">
        <f t="shared" si="1"/>
        <v>#DIV/0!</v>
      </c>
      <c r="H14" s="17">
        <v>15</v>
      </c>
      <c r="I14" s="17">
        <v>168.62902183150453</v>
      </c>
      <c r="J14" s="18">
        <f t="shared" si="55"/>
        <v>11.241934788766969</v>
      </c>
      <c r="K14" s="17">
        <v>6</v>
      </c>
      <c r="L14" s="17">
        <v>54</v>
      </c>
      <c r="M14" s="30">
        <f t="shared" si="56"/>
        <v>9</v>
      </c>
      <c r="N14" s="31">
        <f t="shared" si="2"/>
        <v>222.62902183150453</v>
      </c>
      <c r="O14" s="13">
        <v>0</v>
      </c>
      <c r="P14" s="14"/>
      <c r="Q14" s="31" t="e">
        <f t="shared" si="3"/>
        <v>#DIV/0!</v>
      </c>
      <c r="R14" s="32"/>
      <c r="S14" s="44"/>
      <c r="T14" s="45" t="e">
        <f t="shared" si="4"/>
        <v>#DIV/0!</v>
      </c>
      <c r="V14" s="46">
        <v>352.40000000000003</v>
      </c>
      <c r="W14" s="47">
        <v>32585.958773182901</v>
      </c>
      <c r="X14" s="48">
        <f t="shared" si="5"/>
        <v>92.468668482357828</v>
      </c>
      <c r="Y14" s="317"/>
      <c r="Z14" s="50">
        <v>12</v>
      </c>
      <c r="AA14" s="318">
        <v>180</v>
      </c>
      <c r="AB14" s="30">
        <f t="shared" si="6"/>
        <v>15</v>
      </c>
      <c r="AC14" s="49">
        <v>244</v>
      </c>
      <c r="AD14" s="49">
        <v>1704.4999999999998</v>
      </c>
      <c r="AE14" s="30">
        <f t="shared" si="57"/>
        <v>6.9856557377049171</v>
      </c>
      <c r="AF14" s="48">
        <f t="shared" si="7"/>
        <v>34470.458773182901</v>
      </c>
      <c r="AG14" s="62">
        <v>147.4</v>
      </c>
      <c r="AH14" s="47">
        <v>3306.0964175633558</v>
      </c>
      <c r="AI14" s="30">
        <f t="shared" si="8"/>
        <v>22.429419386454246</v>
      </c>
      <c r="AJ14" s="47"/>
      <c r="AK14" s="48">
        <f t="shared" si="9"/>
        <v>0</v>
      </c>
      <c r="AL14" s="68"/>
      <c r="AM14" s="46">
        <v>46</v>
      </c>
      <c r="AN14" s="71">
        <v>2628.4103311908157</v>
      </c>
      <c r="AO14" s="48">
        <f t="shared" si="10"/>
        <v>57.139355025887298</v>
      </c>
      <c r="AP14" s="46">
        <v>75</v>
      </c>
      <c r="AQ14" s="47">
        <v>3942.4454708095068</v>
      </c>
      <c r="AR14" s="48">
        <f t="shared" si="11"/>
        <v>52.565939610793421</v>
      </c>
      <c r="AS14" s="46">
        <v>25</v>
      </c>
      <c r="AT14" s="71">
        <v>1396.6096728904868</v>
      </c>
      <c r="AU14" s="48">
        <f t="shared" si="12"/>
        <v>55.86438691561947</v>
      </c>
      <c r="AW14" s="77">
        <v>78.800000000000011</v>
      </c>
      <c r="AX14" s="78">
        <v>5211.26</v>
      </c>
      <c r="AY14" s="83">
        <f t="shared" si="13"/>
        <v>66.132741116751262</v>
      </c>
      <c r="AZ14" s="84"/>
      <c r="BA14" s="85">
        <v>25</v>
      </c>
      <c r="BB14" s="85">
        <v>177.3</v>
      </c>
      <c r="BC14" s="30">
        <f t="shared" si="58"/>
        <v>7.0920000000000005</v>
      </c>
      <c r="BD14" s="86">
        <v>0</v>
      </c>
      <c r="BE14" s="86">
        <v>0</v>
      </c>
      <c r="BF14" s="30" t="e">
        <f t="shared" si="59"/>
        <v>#DIV/0!</v>
      </c>
      <c r="BG14" s="88"/>
      <c r="BH14" s="77">
        <v>9.4</v>
      </c>
      <c r="BI14" s="78">
        <v>140.19999999999999</v>
      </c>
      <c r="BJ14" s="48">
        <f t="shared" si="14"/>
        <v>14.914893617021274</v>
      </c>
      <c r="BL14" s="93">
        <v>207.60000000000002</v>
      </c>
      <c r="BM14" s="94">
        <v>10929.78949173776</v>
      </c>
      <c r="BN14" s="83">
        <f t="shared" si="15"/>
        <v>52.648311617233908</v>
      </c>
      <c r="BO14" s="100"/>
      <c r="BP14" s="101">
        <v>23</v>
      </c>
      <c r="BQ14" s="101">
        <v>299.74444958536179</v>
      </c>
      <c r="BR14" s="30">
        <f t="shared" si="60"/>
        <v>13.0323673732766</v>
      </c>
      <c r="BS14" s="101">
        <v>51</v>
      </c>
      <c r="BT14" s="101">
        <v>285.89212280177139</v>
      </c>
      <c r="BU14" s="30">
        <f t="shared" si="61"/>
        <v>5.6057278980739484</v>
      </c>
      <c r="BV14" s="48">
        <f t="shared" si="16"/>
        <v>585.63657238713313</v>
      </c>
      <c r="BW14" s="93"/>
      <c r="BX14" s="94"/>
      <c r="BY14" s="108" t="e">
        <f t="shared" si="17"/>
        <v>#DIV/0!</v>
      </c>
      <c r="CA14" s="109">
        <v>178.60000000000002</v>
      </c>
      <c r="CB14" s="110">
        <v>10441.49</v>
      </c>
      <c r="CC14" s="83">
        <f t="shared" si="18"/>
        <v>58.462989921612532</v>
      </c>
      <c r="CD14" s="113"/>
      <c r="CE14" s="114">
        <v>70</v>
      </c>
      <c r="CF14" s="114">
        <v>1013.37</v>
      </c>
      <c r="CG14" s="30">
        <f t="shared" si="19"/>
        <v>14.476714285714285</v>
      </c>
      <c r="CH14" s="115">
        <v>70</v>
      </c>
      <c r="CI14" s="114">
        <v>501.57</v>
      </c>
      <c r="CJ14" s="30">
        <f t="shared" si="62"/>
        <v>7.165285714285714</v>
      </c>
      <c r="CK14" s="48">
        <f t="shared" si="20"/>
        <v>1514.94</v>
      </c>
      <c r="CL14" s="119"/>
      <c r="CM14" s="124">
        <v>45.6</v>
      </c>
      <c r="CN14" s="125">
        <v>2651.7480619232847</v>
      </c>
      <c r="CO14" s="15">
        <f t="shared" si="21"/>
        <v>58.152369779019402</v>
      </c>
      <c r="CP14" s="126"/>
      <c r="CQ14" s="127">
        <v>81</v>
      </c>
      <c r="CR14" s="127">
        <v>967.19529902636657</v>
      </c>
      <c r="CS14" s="127">
        <f t="shared" si="63"/>
        <v>11.940682704029216</v>
      </c>
      <c r="CT14" s="127">
        <v>23</v>
      </c>
      <c r="CU14" s="127">
        <v>271.44059844744061</v>
      </c>
      <c r="CV14" s="127">
        <f t="shared" si="64"/>
        <v>11.801765149888721</v>
      </c>
      <c r="CW14" s="133">
        <f t="shared" si="22"/>
        <v>1238.6358974738073</v>
      </c>
      <c r="CX14" s="124"/>
      <c r="CY14" s="125"/>
      <c r="CZ14" s="31" t="e">
        <f t="shared" si="23"/>
        <v>#DIV/0!</v>
      </c>
      <c r="DA14" s="119"/>
      <c r="DB14" s="144">
        <v>16</v>
      </c>
      <c r="DC14" s="44">
        <v>338.45396307576209</v>
      </c>
      <c r="DD14" s="141">
        <f t="shared" si="24"/>
        <v>21.153372692235131</v>
      </c>
      <c r="DE14" s="44">
        <v>20</v>
      </c>
      <c r="DF14" s="44">
        <v>325.80461185164853</v>
      </c>
      <c r="DG14" s="141">
        <f t="shared" si="25"/>
        <v>16.290230592582425</v>
      </c>
      <c r="DH14" s="44">
        <v>23</v>
      </c>
      <c r="DI14" s="44">
        <v>311.89807190084224</v>
      </c>
      <c r="DJ14" s="368">
        <f t="shared" si="26"/>
        <v>13.560785734819229</v>
      </c>
      <c r="DL14" s="372">
        <v>45755</v>
      </c>
      <c r="DM14" s="204">
        <v>30</v>
      </c>
      <c r="DN14" s="204">
        <v>30</v>
      </c>
      <c r="DO14" s="204">
        <v>30</v>
      </c>
      <c r="DP14" s="340"/>
      <c r="DQ14" s="204"/>
      <c r="DR14" s="341">
        <v>30</v>
      </c>
      <c r="DS14" s="345">
        <v>2161</v>
      </c>
      <c r="DT14" s="343">
        <f t="shared" si="27"/>
        <v>72.033333333333331</v>
      </c>
      <c r="DU14" s="353"/>
      <c r="DV14" s="204"/>
      <c r="DW14" s="345"/>
      <c r="DX14" s="345" t="e">
        <f t="shared" si="28"/>
        <v>#DIV/0!</v>
      </c>
      <c r="DY14" s="204">
        <v>4</v>
      </c>
      <c r="DZ14" s="341">
        <v>30</v>
      </c>
      <c r="EA14" s="346">
        <f t="shared" si="29"/>
        <v>7.5</v>
      </c>
      <c r="EB14" s="353"/>
      <c r="EC14" s="204"/>
      <c r="ED14" s="341" t="e">
        <f t="shared" si="30"/>
        <v>#DIV/0!</v>
      </c>
      <c r="EE14" s="204"/>
      <c r="EF14" s="204"/>
      <c r="EG14" s="355"/>
      <c r="EH14" s="348" t="e">
        <f t="shared" si="31"/>
        <v>#DIV/0!</v>
      </c>
      <c r="EI14" s="349">
        <v>8</v>
      </c>
      <c r="EJ14" s="356">
        <v>80</v>
      </c>
      <c r="EK14" s="351">
        <f t="shared" si="32"/>
        <v>10</v>
      </c>
      <c r="EL14" s="352">
        <f t="shared" si="33"/>
        <v>2271</v>
      </c>
      <c r="EM14" s="426"/>
      <c r="EN14" s="398">
        <v>45785</v>
      </c>
      <c r="EO14" s="412">
        <v>10</v>
      </c>
      <c r="EP14" s="411">
        <v>10</v>
      </c>
      <c r="EQ14" s="411">
        <v>10</v>
      </c>
      <c r="ER14" s="411"/>
      <c r="ES14" s="400"/>
      <c r="ET14" s="411"/>
      <c r="EU14" s="400">
        <v>10</v>
      </c>
      <c r="EV14" s="403">
        <v>754.56</v>
      </c>
      <c r="EW14" s="402">
        <f t="shared" si="34"/>
        <v>75.455999999999989</v>
      </c>
      <c r="EX14" s="412"/>
      <c r="EY14" s="411"/>
      <c r="EZ14" s="403"/>
      <c r="FA14" s="403" t="e">
        <f t="shared" si="35"/>
        <v>#DIV/0!</v>
      </c>
      <c r="FB14" s="411"/>
      <c r="FC14" s="400"/>
      <c r="FD14" s="404" t="e">
        <f t="shared" si="36"/>
        <v>#DIV/0!</v>
      </c>
      <c r="FE14" s="412"/>
      <c r="FF14" s="411"/>
      <c r="FG14" s="400" t="e">
        <f t="shared" si="37"/>
        <v>#DIV/0!</v>
      </c>
      <c r="FH14" s="411"/>
      <c r="FI14" s="411"/>
      <c r="FJ14" s="414"/>
      <c r="FK14" s="406" t="e">
        <f t="shared" si="38"/>
        <v>#DIV/0!</v>
      </c>
      <c r="FL14" s="407"/>
      <c r="FM14" s="172"/>
      <c r="FN14" s="409" t="e">
        <f t="shared" si="39"/>
        <v>#DIV/0!</v>
      </c>
      <c r="FO14" s="410">
        <f t="shared" si="40"/>
        <v>754.56</v>
      </c>
      <c r="FQ14" s="398">
        <v>45812</v>
      </c>
      <c r="FR14" s="411"/>
      <c r="FS14" s="411"/>
      <c r="FT14" s="411"/>
      <c r="FU14" s="433"/>
      <c r="FV14" s="400">
        <f t="shared" si="41"/>
        <v>0</v>
      </c>
      <c r="FW14" s="403"/>
      <c r="FX14" s="402" t="e">
        <f t="shared" si="42"/>
        <v>#DIV/0!</v>
      </c>
      <c r="FY14" s="437"/>
      <c r="FZ14" s="411"/>
      <c r="GA14" s="411"/>
      <c r="GB14" s="433"/>
      <c r="GC14" s="400">
        <f t="shared" si="43"/>
        <v>0</v>
      </c>
      <c r="GD14" s="433"/>
      <c r="GE14" s="438" t="e">
        <f t="shared" si="44"/>
        <v>#DIV/0!</v>
      </c>
      <c r="GF14" s="439"/>
      <c r="GG14" s="411"/>
      <c r="GH14" s="403"/>
      <c r="GI14" s="403"/>
      <c r="GJ14" s="400">
        <f t="shared" si="45"/>
        <v>0</v>
      </c>
      <c r="GK14" s="400"/>
      <c r="GL14" s="404" t="e">
        <f t="shared" si="46"/>
        <v>#DIV/0!</v>
      </c>
      <c r="GM14" s="411"/>
      <c r="GN14" s="411"/>
      <c r="GO14" s="411"/>
      <c r="GP14" s="414"/>
      <c r="GQ14" s="405">
        <f t="shared" si="47"/>
        <v>0</v>
      </c>
      <c r="GR14" s="406" t="e">
        <f t="shared" si="48"/>
        <v>#DIV/0!</v>
      </c>
      <c r="GS14" s="407"/>
      <c r="GT14" s="436"/>
      <c r="GU14" s="409" t="e">
        <f t="shared" si="49"/>
        <v>#DIV/0!</v>
      </c>
      <c r="GV14" s="410" t="e">
        <f t="shared" si="50"/>
        <v>#DIV/0!</v>
      </c>
      <c r="GX14" s="398">
        <v>45785</v>
      </c>
      <c r="GY14" s="412"/>
      <c r="GZ14" s="411"/>
      <c r="HA14" s="411"/>
      <c r="HB14" s="411"/>
      <c r="HC14" s="411"/>
      <c r="HD14" s="411"/>
      <c r="HE14" s="400">
        <f t="shared" si="51"/>
        <v>0</v>
      </c>
      <c r="HF14" s="411"/>
      <c r="HG14" s="465" t="e">
        <f t="shared" si="52"/>
        <v>#DIV/0!</v>
      </c>
      <c r="HH14" s="466"/>
      <c r="HI14" s="416"/>
      <c r="HJ14" s="416"/>
      <c r="HK14" s="462" t="e">
        <f t="shared" si="53"/>
        <v>#DIV/0!</v>
      </c>
      <c r="HL14" s="416"/>
      <c r="HM14" s="463" t="e">
        <f t="shared" si="54"/>
        <v>#DIV/0!</v>
      </c>
      <c r="HN14" s="467"/>
    </row>
    <row r="15" spans="1:222">
      <c r="A15" s="12">
        <v>9</v>
      </c>
      <c r="B15" s="13">
        <v>97</v>
      </c>
      <c r="C15" s="14">
        <v>6212.4803087436476</v>
      </c>
      <c r="D15" s="15">
        <f t="shared" si="0"/>
        <v>64.046188749934515</v>
      </c>
      <c r="E15" s="16"/>
      <c r="F15" s="320"/>
      <c r="G15" s="320" t="e">
        <f t="shared" si="1"/>
        <v>#DIV/0!</v>
      </c>
      <c r="H15" s="17">
        <v>15</v>
      </c>
      <c r="I15" s="17">
        <v>196.31120088555858</v>
      </c>
      <c r="J15" s="18">
        <f t="shared" si="55"/>
        <v>13.087413392370571</v>
      </c>
      <c r="K15" s="17">
        <v>3</v>
      </c>
      <c r="L15" s="17">
        <v>45</v>
      </c>
      <c r="M15" s="30">
        <f t="shared" si="56"/>
        <v>15</v>
      </c>
      <c r="N15" s="31">
        <f t="shared" si="2"/>
        <v>241.31120088555858</v>
      </c>
      <c r="O15" s="13">
        <v>0</v>
      </c>
      <c r="P15" s="14"/>
      <c r="Q15" s="31" t="e">
        <f t="shared" si="3"/>
        <v>#DIV/0!</v>
      </c>
      <c r="R15" s="32"/>
      <c r="S15" s="44"/>
      <c r="T15" s="45" t="e">
        <f t="shared" si="4"/>
        <v>#DIV/0!</v>
      </c>
      <c r="V15" s="46">
        <v>227</v>
      </c>
      <c r="W15" s="47">
        <v>14125.695055340882</v>
      </c>
      <c r="X15" s="30">
        <f t="shared" si="5"/>
        <v>62.227731521325474</v>
      </c>
      <c r="Y15" s="317"/>
      <c r="Z15" s="50"/>
      <c r="AA15" s="318"/>
      <c r="AB15" s="30" t="e">
        <f t="shared" si="6"/>
        <v>#DIV/0!</v>
      </c>
      <c r="AC15" s="376">
        <v>92</v>
      </c>
      <c r="AD15" s="55">
        <v>655.26900000000001</v>
      </c>
      <c r="AE15" s="30">
        <f t="shared" si="57"/>
        <v>7.1224891304347828</v>
      </c>
      <c r="AF15" s="48">
        <f t="shared" si="7"/>
        <v>14780.964055340883</v>
      </c>
      <c r="AG15" s="62">
        <v>147</v>
      </c>
      <c r="AH15" s="47">
        <v>3540.6385423435886</v>
      </c>
      <c r="AI15" s="30">
        <f t="shared" si="8"/>
        <v>24.085976478527815</v>
      </c>
      <c r="AJ15" s="47"/>
      <c r="AK15" s="48">
        <f t="shared" si="9"/>
        <v>0</v>
      </c>
      <c r="AL15" s="68"/>
      <c r="AM15" s="46">
        <v>46</v>
      </c>
      <c r="AN15" s="71">
        <v>2465</v>
      </c>
      <c r="AO15" s="48">
        <f t="shared" si="10"/>
        <v>53.586956521739133</v>
      </c>
      <c r="AP15" s="46">
        <v>75</v>
      </c>
      <c r="AQ15" s="47">
        <v>4179.2430790662065</v>
      </c>
      <c r="AR15" s="48">
        <f t="shared" si="11"/>
        <v>55.723241054216089</v>
      </c>
      <c r="AS15" s="46">
        <v>25</v>
      </c>
      <c r="AT15" s="71">
        <v>1340.1907310792972</v>
      </c>
      <c r="AU15" s="48">
        <f t="shared" si="12"/>
        <v>53.607629243171885</v>
      </c>
      <c r="AW15" s="77">
        <v>76.600000000000009</v>
      </c>
      <c r="AX15" s="78">
        <v>4634.99</v>
      </c>
      <c r="AY15" s="83">
        <f t="shared" si="13"/>
        <v>60.509007832898163</v>
      </c>
      <c r="AZ15" s="84"/>
      <c r="BA15" s="85">
        <v>25</v>
      </c>
      <c r="BB15" s="85">
        <v>175.4</v>
      </c>
      <c r="BC15" s="30">
        <f t="shared" si="58"/>
        <v>7.016</v>
      </c>
      <c r="BD15" s="86">
        <v>0</v>
      </c>
      <c r="BE15" s="86">
        <v>0</v>
      </c>
      <c r="BF15" s="30" t="e">
        <f t="shared" si="59"/>
        <v>#DIV/0!</v>
      </c>
      <c r="BG15" s="88"/>
      <c r="BH15" s="77">
        <v>9.4</v>
      </c>
      <c r="BI15" s="78">
        <v>140.16999999999999</v>
      </c>
      <c r="BJ15" s="48">
        <f t="shared" si="14"/>
        <v>14.911702127659572</v>
      </c>
      <c r="BL15" s="93">
        <v>151.4</v>
      </c>
      <c r="BM15" s="94">
        <v>7978.8055254898027</v>
      </c>
      <c r="BN15" s="83">
        <f t="shared" si="15"/>
        <v>52.700168596365934</v>
      </c>
      <c r="BO15" s="100"/>
      <c r="BP15" s="101">
        <v>3</v>
      </c>
      <c r="BQ15" s="101">
        <v>28.999331421272455</v>
      </c>
      <c r="BR15" s="30">
        <f t="shared" si="60"/>
        <v>9.6664438070908183</v>
      </c>
      <c r="BS15" s="101">
        <v>37</v>
      </c>
      <c r="BT15" s="101">
        <v>240.48865234611429</v>
      </c>
      <c r="BU15" s="30">
        <f t="shared" si="61"/>
        <v>6.4996933066517375</v>
      </c>
      <c r="BV15" s="48">
        <f t="shared" si="16"/>
        <v>269.48798376738677</v>
      </c>
      <c r="BW15" s="93"/>
      <c r="BX15" s="94"/>
      <c r="BY15" s="108" t="e">
        <f t="shared" si="17"/>
        <v>#DIV/0!</v>
      </c>
      <c r="CA15" s="109">
        <v>155.20000000000002</v>
      </c>
      <c r="CB15" s="110">
        <v>9066.1299999999992</v>
      </c>
      <c r="CC15" s="83">
        <f t="shared" si="18"/>
        <v>58.415786082474213</v>
      </c>
      <c r="CD15" s="113"/>
      <c r="CE15" s="114">
        <v>70</v>
      </c>
      <c r="CF15" s="114">
        <v>916.59</v>
      </c>
      <c r="CG15" s="30">
        <f t="shared" si="19"/>
        <v>13.094142857142858</v>
      </c>
      <c r="CH15" s="115">
        <v>70</v>
      </c>
      <c r="CI15" s="114">
        <v>510</v>
      </c>
      <c r="CJ15" s="30">
        <f t="shared" si="62"/>
        <v>7.2857142857142856</v>
      </c>
      <c r="CK15" s="48">
        <f t="shared" si="20"/>
        <v>1426.5900000000001</v>
      </c>
      <c r="CL15" s="119"/>
      <c r="CM15" s="124">
        <v>39.6</v>
      </c>
      <c r="CN15" s="125">
        <v>2422.1751905324909</v>
      </c>
      <c r="CO15" s="15">
        <f t="shared" si="21"/>
        <v>61.166040164961892</v>
      </c>
      <c r="CP15" s="126"/>
      <c r="CQ15" s="127">
        <v>0</v>
      </c>
      <c r="CR15" s="127"/>
      <c r="CS15" s="127" t="e">
        <f t="shared" si="63"/>
        <v>#DIV/0!</v>
      </c>
      <c r="CT15" s="127">
        <v>36</v>
      </c>
      <c r="CU15" s="127">
        <v>431.92944189940118</v>
      </c>
      <c r="CV15" s="127">
        <f t="shared" si="64"/>
        <v>11.998040052761144</v>
      </c>
      <c r="CW15" s="133">
        <f t="shared" si="22"/>
        <v>431.92944189940118</v>
      </c>
      <c r="CX15" s="124"/>
      <c r="CY15" s="125"/>
      <c r="CZ15" s="31" t="e">
        <f t="shared" si="23"/>
        <v>#DIV/0!</v>
      </c>
      <c r="DA15" s="119"/>
      <c r="DB15" s="44">
        <v>16</v>
      </c>
      <c r="DC15" s="44">
        <v>351.7405326118303</v>
      </c>
      <c r="DD15" s="141">
        <f t="shared" si="24"/>
        <v>21.983783288239394</v>
      </c>
      <c r="DE15" s="44">
        <v>20</v>
      </c>
      <c r="DF15" s="44">
        <v>318.43425486323918</v>
      </c>
      <c r="DG15" s="141">
        <f t="shared" si="25"/>
        <v>15.921712743161958</v>
      </c>
      <c r="DH15" s="44">
        <v>23</v>
      </c>
      <c r="DI15" s="44">
        <v>326.23666036180828</v>
      </c>
      <c r="DJ15" s="368">
        <f t="shared" si="26"/>
        <v>14.184202624426447</v>
      </c>
      <c r="DL15" s="372">
        <v>45756</v>
      </c>
      <c r="DM15" s="204">
        <v>30</v>
      </c>
      <c r="DN15" s="204">
        <v>30</v>
      </c>
      <c r="DO15" s="204">
        <v>30</v>
      </c>
      <c r="DP15" s="340"/>
      <c r="DQ15" s="204"/>
      <c r="DR15" s="341">
        <v>30</v>
      </c>
      <c r="DS15" s="345">
        <v>2164</v>
      </c>
      <c r="DT15" s="343">
        <f t="shared" si="27"/>
        <v>72.13333333333334</v>
      </c>
      <c r="DU15" s="353"/>
      <c r="DV15" s="204"/>
      <c r="DW15" s="345"/>
      <c r="DX15" s="345" t="e">
        <f t="shared" si="28"/>
        <v>#DIV/0!</v>
      </c>
      <c r="DY15" s="204">
        <v>4</v>
      </c>
      <c r="DZ15" s="204">
        <v>30</v>
      </c>
      <c r="EA15" s="346">
        <f t="shared" si="29"/>
        <v>7.5</v>
      </c>
      <c r="EB15" s="353"/>
      <c r="EC15" s="204"/>
      <c r="ED15" s="341" t="e">
        <f t="shared" si="30"/>
        <v>#DIV/0!</v>
      </c>
      <c r="EE15" s="204"/>
      <c r="EF15" s="204"/>
      <c r="EG15" s="355"/>
      <c r="EH15" s="348" t="e">
        <f t="shared" si="31"/>
        <v>#DIV/0!</v>
      </c>
      <c r="EI15" s="349">
        <v>8</v>
      </c>
      <c r="EJ15" s="356">
        <v>80</v>
      </c>
      <c r="EK15" s="351">
        <f t="shared" si="32"/>
        <v>10</v>
      </c>
      <c r="EL15" s="352">
        <f t="shared" si="33"/>
        <v>2274</v>
      </c>
      <c r="EM15" s="426"/>
      <c r="EN15" s="398">
        <v>45786</v>
      </c>
      <c r="EO15" s="412">
        <v>10</v>
      </c>
      <c r="EP15" s="411">
        <v>10</v>
      </c>
      <c r="EQ15" s="411">
        <v>10</v>
      </c>
      <c r="ER15" s="411"/>
      <c r="ES15" s="400"/>
      <c r="ET15" s="411"/>
      <c r="EU15" s="400">
        <v>10</v>
      </c>
      <c r="EV15" s="403">
        <v>756.39</v>
      </c>
      <c r="EW15" s="402">
        <f t="shared" si="34"/>
        <v>75.638999999999996</v>
      </c>
      <c r="EX15" s="412"/>
      <c r="EY15" s="411"/>
      <c r="EZ15" s="403"/>
      <c r="FA15" s="403" t="e">
        <f t="shared" si="35"/>
        <v>#DIV/0!</v>
      </c>
      <c r="FB15" s="411"/>
      <c r="FC15" s="411"/>
      <c r="FD15" s="404" t="e">
        <f t="shared" si="36"/>
        <v>#DIV/0!</v>
      </c>
      <c r="FE15" s="412"/>
      <c r="FF15" s="411"/>
      <c r="FG15" s="400" t="e">
        <f t="shared" si="37"/>
        <v>#DIV/0!</v>
      </c>
      <c r="FH15" s="411"/>
      <c r="FI15" s="411"/>
      <c r="FJ15" s="414"/>
      <c r="FK15" s="406" t="e">
        <f t="shared" si="38"/>
        <v>#DIV/0!</v>
      </c>
      <c r="FL15" s="407"/>
      <c r="FM15" s="172"/>
      <c r="FN15" s="409" t="e">
        <f t="shared" si="39"/>
        <v>#DIV/0!</v>
      </c>
      <c r="FO15" s="410">
        <f t="shared" si="40"/>
        <v>756.39</v>
      </c>
      <c r="FQ15" s="398">
        <v>45813</v>
      </c>
      <c r="FR15" s="411"/>
      <c r="FS15" s="411"/>
      <c r="FT15" s="411"/>
      <c r="FU15" s="433"/>
      <c r="FV15" s="400">
        <f t="shared" si="41"/>
        <v>0</v>
      </c>
      <c r="FW15" s="403"/>
      <c r="FX15" s="402" t="e">
        <f t="shared" si="42"/>
        <v>#DIV/0!</v>
      </c>
      <c r="FY15" s="437"/>
      <c r="FZ15" s="411"/>
      <c r="GA15" s="411"/>
      <c r="GB15" s="433"/>
      <c r="GC15" s="400">
        <f t="shared" si="43"/>
        <v>0</v>
      </c>
      <c r="GD15" s="433"/>
      <c r="GE15" s="438" t="e">
        <f t="shared" si="44"/>
        <v>#DIV/0!</v>
      </c>
      <c r="GF15" s="439"/>
      <c r="GG15" s="411"/>
      <c r="GH15" s="403"/>
      <c r="GI15" s="403"/>
      <c r="GJ15" s="400">
        <f t="shared" si="45"/>
        <v>0</v>
      </c>
      <c r="GK15" s="411"/>
      <c r="GL15" s="404" t="e">
        <f t="shared" si="46"/>
        <v>#DIV/0!</v>
      </c>
      <c r="GM15" s="411"/>
      <c r="GN15" s="411"/>
      <c r="GO15" s="411"/>
      <c r="GP15" s="414"/>
      <c r="GQ15" s="405">
        <f t="shared" si="47"/>
        <v>0</v>
      </c>
      <c r="GR15" s="406" t="e">
        <f t="shared" si="48"/>
        <v>#DIV/0!</v>
      </c>
      <c r="GS15" s="407"/>
      <c r="GT15" s="436"/>
      <c r="GU15" s="409" t="e">
        <f t="shared" si="49"/>
        <v>#DIV/0!</v>
      </c>
      <c r="GV15" s="410" t="e">
        <f t="shared" si="50"/>
        <v>#DIV/0!</v>
      </c>
      <c r="GX15" s="398">
        <v>45786</v>
      </c>
      <c r="GY15" s="412"/>
      <c r="GZ15" s="411"/>
      <c r="HA15" s="411"/>
      <c r="HB15" s="411"/>
      <c r="HC15" s="411"/>
      <c r="HD15" s="411"/>
      <c r="HE15" s="400">
        <f t="shared" si="51"/>
        <v>0</v>
      </c>
      <c r="HF15" s="411"/>
      <c r="HG15" s="465" t="e">
        <f t="shared" si="52"/>
        <v>#DIV/0!</v>
      </c>
      <c r="HH15" s="466"/>
      <c r="HI15" s="416"/>
      <c r="HJ15" s="416"/>
      <c r="HK15" s="462" t="e">
        <f t="shared" si="53"/>
        <v>#DIV/0!</v>
      </c>
      <c r="HL15" s="416"/>
      <c r="HM15" s="463" t="e">
        <f t="shared" si="54"/>
        <v>#DIV/0!</v>
      </c>
      <c r="HN15" s="467"/>
    </row>
    <row r="16" spans="1:222">
      <c r="A16" s="12">
        <v>10</v>
      </c>
      <c r="B16" s="13">
        <v>96.2</v>
      </c>
      <c r="C16" s="14">
        <v>6543.855954503495</v>
      </c>
      <c r="D16" s="15">
        <f t="shared" si="0"/>
        <v>68.023450670514492</v>
      </c>
      <c r="E16" s="16"/>
      <c r="F16" s="320"/>
      <c r="G16" s="320" t="e">
        <f t="shared" si="1"/>
        <v>#DIV/0!</v>
      </c>
      <c r="H16" s="17">
        <v>15</v>
      </c>
      <c r="I16" s="17">
        <v>151.99146070844688</v>
      </c>
      <c r="J16" s="18">
        <f t="shared" si="55"/>
        <v>10.132764047229792</v>
      </c>
      <c r="K16" s="17">
        <v>3</v>
      </c>
      <c r="L16" s="17">
        <v>46.623819487179489</v>
      </c>
      <c r="M16" s="30">
        <f t="shared" si="56"/>
        <v>15.541273162393162</v>
      </c>
      <c r="N16" s="31">
        <f t="shared" si="2"/>
        <v>198.61528019562638</v>
      </c>
      <c r="O16" s="13">
        <v>0</v>
      </c>
      <c r="P16" s="14"/>
      <c r="Q16" s="31" t="e">
        <f t="shared" si="3"/>
        <v>#DIV/0!</v>
      </c>
      <c r="R16" s="32"/>
      <c r="S16" s="44"/>
      <c r="T16" s="45" t="e">
        <f t="shared" si="4"/>
        <v>#DIV/0!</v>
      </c>
      <c r="V16" s="46">
        <v>229.4</v>
      </c>
      <c r="W16" s="47">
        <v>17071.153136856683</v>
      </c>
      <c r="X16" s="30">
        <f t="shared" si="5"/>
        <v>74.416535034248838</v>
      </c>
      <c r="Y16" s="49"/>
      <c r="Z16" s="50"/>
      <c r="AA16" s="50"/>
      <c r="AB16" s="30" t="e">
        <f t="shared" si="6"/>
        <v>#DIV/0!</v>
      </c>
      <c r="AC16" s="63">
        <v>89</v>
      </c>
      <c r="AD16" s="55">
        <v>594.65</v>
      </c>
      <c r="AE16" s="30">
        <f t="shared" si="57"/>
        <v>6.6814606741573028</v>
      </c>
      <c r="AF16" s="48">
        <f t="shared" si="7"/>
        <v>17665.803136856684</v>
      </c>
      <c r="AG16" s="62">
        <v>147</v>
      </c>
      <c r="AH16" s="47">
        <v>2935.7922609444213</v>
      </c>
      <c r="AI16" s="30">
        <f t="shared" si="8"/>
        <v>19.971375924791982</v>
      </c>
      <c r="AJ16" s="47"/>
      <c r="AK16" s="48">
        <f t="shared" si="9"/>
        <v>0</v>
      </c>
      <c r="AL16" s="68"/>
      <c r="AM16" s="46">
        <v>44</v>
      </c>
      <c r="AN16" s="71">
        <v>220</v>
      </c>
      <c r="AO16" s="48">
        <f t="shared" si="10"/>
        <v>5</v>
      </c>
      <c r="AP16" s="46">
        <v>75</v>
      </c>
      <c r="AQ16" s="47">
        <v>3565.9285249861477</v>
      </c>
      <c r="AR16" s="48">
        <f t="shared" si="11"/>
        <v>47.545713666481973</v>
      </c>
      <c r="AS16" s="46">
        <v>25</v>
      </c>
      <c r="AT16" s="71">
        <v>1314.9326282529719</v>
      </c>
      <c r="AU16" s="48">
        <f t="shared" si="12"/>
        <v>52.597305130118876</v>
      </c>
      <c r="AW16" s="77">
        <v>77.400000000000006</v>
      </c>
      <c r="AX16" s="78">
        <v>4236.9399999999996</v>
      </c>
      <c r="AY16" s="83">
        <f t="shared" si="13"/>
        <v>54.740826873385004</v>
      </c>
      <c r="AZ16" s="84"/>
      <c r="BA16" s="85">
        <v>25</v>
      </c>
      <c r="BB16" s="85">
        <v>175.58</v>
      </c>
      <c r="BC16" s="30">
        <f t="shared" si="58"/>
        <v>7.0232000000000001</v>
      </c>
      <c r="BD16" s="86">
        <v>0</v>
      </c>
      <c r="BE16" s="86">
        <v>0</v>
      </c>
      <c r="BF16" s="30" t="e">
        <f t="shared" si="59"/>
        <v>#DIV/0!</v>
      </c>
      <c r="BG16" s="88"/>
      <c r="BH16" s="77">
        <v>9.1999999999999993</v>
      </c>
      <c r="BI16" s="78">
        <v>137.47</v>
      </c>
      <c r="BJ16" s="48">
        <f t="shared" si="14"/>
        <v>14.942391304347828</v>
      </c>
      <c r="BL16" s="93">
        <v>152.6</v>
      </c>
      <c r="BM16" s="94">
        <v>7904.0647438745837</v>
      </c>
      <c r="BN16" s="83">
        <f t="shared" si="15"/>
        <v>51.795968177421912</v>
      </c>
      <c r="BO16" s="100"/>
      <c r="BP16" s="101">
        <v>3</v>
      </c>
      <c r="BQ16" s="101">
        <v>27.791443807090818</v>
      </c>
      <c r="BR16" s="30">
        <f t="shared" si="60"/>
        <v>9.2638146023636061</v>
      </c>
      <c r="BS16" s="101">
        <v>57</v>
      </c>
      <c r="BT16" s="101">
        <v>294.17767613158293</v>
      </c>
      <c r="BU16" s="30">
        <f t="shared" si="61"/>
        <v>5.1610118619575953</v>
      </c>
      <c r="BV16" s="48">
        <f t="shared" si="16"/>
        <v>321.96911993867377</v>
      </c>
      <c r="BW16" s="93"/>
      <c r="BX16" s="94"/>
      <c r="BY16" s="108" t="e">
        <f t="shared" si="17"/>
        <v>#DIV/0!</v>
      </c>
      <c r="CA16" s="109">
        <v>150</v>
      </c>
      <c r="CB16" s="110">
        <v>8627.93</v>
      </c>
      <c r="CC16" s="83">
        <f t="shared" si="18"/>
        <v>57.519533333333335</v>
      </c>
      <c r="CD16" s="113"/>
      <c r="CE16" s="114">
        <v>70</v>
      </c>
      <c r="CF16" s="114">
        <v>918.38</v>
      </c>
      <c r="CG16" s="30">
        <f t="shared" si="19"/>
        <v>13.119714285714286</v>
      </c>
      <c r="CH16" s="115">
        <v>70</v>
      </c>
      <c r="CI16" s="114">
        <v>490.81</v>
      </c>
      <c r="CJ16" s="30">
        <f t="shared" si="62"/>
        <v>7.011571428571429</v>
      </c>
      <c r="CK16" s="48">
        <f t="shared" si="20"/>
        <v>1409.19</v>
      </c>
      <c r="CL16" s="119"/>
      <c r="CM16" s="124">
        <v>44.400000000000006</v>
      </c>
      <c r="CN16" s="125">
        <v>2792.0383000308484</v>
      </c>
      <c r="CO16" s="15">
        <f t="shared" si="21"/>
        <v>62.883745496190272</v>
      </c>
      <c r="CP16" s="126"/>
      <c r="CQ16" s="127">
        <v>72</v>
      </c>
      <c r="CR16" s="127">
        <v>875</v>
      </c>
      <c r="CS16" s="127">
        <f t="shared" si="63"/>
        <v>12.152777777777779</v>
      </c>
      <c r="CT16" s="127">
        <v>33</v>
      </c>
      <c r="CU16" s="127">
        <v>391.71414367848797</v>
      </c>
      <c r="CV16" s="127">
        <f t="shared" si="64"/>
        <v>11.870125566014787</v>
      </c>
      <c r="CW16" s="133">
        <f t="shared" si="22"/>
        <v>1266.714143678488</v>
      </c>
      <c r="CX16" s="124"/>
      <c r="CY16" s="125"/>
      <c r="CZ16" s="31" t="e">
        <f t="shared" si="23"/>
        <v>#DIV/0!</v>
      </c>
      <c r="DA16" s="119"/>
      <c r="DB16" s="142">
        <v>16</v>
      </c>
      <c r="DC16" s="145">
        <v>325.71722441977289</v>
      </c>
      <c r="DD16" s="141">
        <f t="shared" si="24"/>
        <v>20.357326526235806</v>
      </c>
      <c r="DE16" s="44">
        <v>20</v>
      </c>
      <c r="DF16" s="44">
        <v>311.96525408157493</v>
      </c>
      <c r="DG16" s="141">
        <f t="shared" si="25"/>
        <v>15.598262704078746</v>
      </c>
      <c r="DH16" s="44">
        <v>24</v>
      </c>
      <c r="DI16" s="44">
        <v>325.01271747539062</v>
      </c>
      <c r="DJ16" s="368">
        <f t="shared" si="26"/>
        <v>13.54219656147461</v>
      </c>
      <c r="DL16" s="372">
        <v>45757</v>
      </c>
      <c r="DM16" s="204">
        <v>30</v>
      </c>
      <c r="DN16" s="204">
        <v>30</v>
      </c>
      <c r="DO16" s="204">
        <v>30</v>
      </c>
      <c r="DP16" s="340"/>
      <c r="DQ16" s="204"/>
      <c r="DR16" s="341">
        <v>30</v>
      </c>
      <c r="DS16" s="345">
        <v>3403</v>
      </c>
      <c r="DT16" s="343">
        <f t="shared" si="27"/>
        <v>113.43333333333334</v>
      </c>
      <c r="DU16" s="353"/>
      <c r="DV16" s="204"/>
      <c r="DW16" s="345"/>
      <c r="DX16" s="345" t="e">
        <f t="shared" si="28"/>
        <v>#DIV/0!</v>
      </c>
      <c r="DY16" s="204">
        <v>4</v>
      </c>
      <c r="DZ16" s="204">
        <v>30</v>
      </c>
      <c r="EA16" s="346">
        <f t="shared" si="29"/>
        <v>7.5</v>
      </c>
      <c r="EB16" s="353"/>
      <c r="EC16" s="204"/>
      <c r="ED16" s="341" t="e">
        <f t="shared" si="30"/>
        <v>#DIV/0!</v>
      </c>
      <c r="EE16" s="204"/>
      <c r="EF16" s="204"/>
      <c r="EG16" s="355"/>
      <c r="EH16" s="348" t="e">
        <f t="shared" si="31"/>
        <v>#DIV/0!</v>
      </c>
      <c r="EI16" s="349">
        <v>8</v>
      </c>
      <c r="EJ16" s="356">
        <v>80</v>
      </c>
      <c r="EK16" s="351">
        <f t="shared" si="32"/>
        <v>10</v>
      </c>
      <c r="EL16" s="352">
        <f t="shared" si="33"/>
        <v>3513</v>
      </c>
      <c r="EM16" s="426"/>
      <c r="EN16" s="398">
        <v>45787</v>
      </c>
      <c r="EO16" s="412">
        <v>10</v>
      </c>
      <c r="EP16" s="411">
        <v>10</v>
      </c>
      <c r="EQ16" s="411">
        <v>10</v>
      </c>
      <c r="ER16" s="411"/>
      <c r="ES16" s="400"/>
      <c r="ET16" s="411"/>
      <c r="EU16" s="400">
        <v>10</v>
      </c>
      <c r="EV16" s="403">
        <v>704.06</v>
      </c>
      <c r="EW16" s="402">
        <f t="shared" si="34"/>
        <v>70.405999999999992</v>
      </c>
      <c r="EX16" s="412"/>
      <c r="EY16" s="411"/>
      <c r="EZ16" s="403"/>
      <c r="FA16" s="403" t="e">
        <f t="shared" si="35"/>
        <v>#DIV/0!</v>
      </c>
      <c r="FB16" s="411"/>
      <c r="FC16" s="411"/>
      <c r="FD16" s="404" t="e">
        <f t="shared" si="36"/>
        <v>#DIV/0!</v>
      </c>
      <c r="FE16" s="412"/>
      <c r="FF16" s="411"/>
      <c r="FG16" s="400" t="e">
        <f t="shared" si="37"/>
        <v>#DIV/0!</v>
      </c>
      <c r="FH16" s="411"/>
      <c r="FI16" s="411"/>
      <c r="FJ16" s="414"/>
      <c r="FK16" s="406" t="e">
        <f t="shared" si="38"/>
        <v>#DIV/0!</v>
      </c>
      <c r="FL16" s="407"/>
      <c r="FM16" s="172"/>
      <c r="FN16" s="409" t="e">
        <f t="shared" si="39"/>
        <v>#DIV/0!</v>
      </c>
      <c r="FO16" s="410">
        <f t="shared" si="40"/>
        <v>704.06</v>
      </c>
      <c r="FQ16" s="398">
        <v>45814</v>
      </c>
      <c r="FR16" s="411"/>
      <c r="FS16" s="411"/>
      <c r="FT16" s="411"/>
      <c r="FU16" s="433"/>
      <c r="FV16" s="400">
        <f t="shared" si="41"/>
        <v>0</v>
      </c>
      <c r="FW16" s="403"/>
      <c r="FX16" s="402" t="e">
        <f t="shared" si="42"/>
        <v>#DIV/0!</v>
      </c>
      <c r="FY16" s="437"/>
      <c r="FZ16" s="411"/>
      <c r="GA16" s="411"/>
      <c r="GB16" s="433"/>
      <c r="GC16" s="400">
        <f t="shared" si="43"/>
        <v>0</v>
      </c>
      <c r="GD16" s="433"/>
      <c r="GE16" s="438" t="e">
        <f t="shared" si="44"/>
        <v>#DIV/0!</v>
      </c>
      <c r="GF16" s="439"/>
      <c r="GG16" s="411"/>
      <c r="GH16" s="403"/>
      <c r="GI16" s="403"/>
      <c r="GJ16" s="400">
        <f t="shared" si="45"/>
        <v>0</v>
      </c>
      <c r="GK16" s="411"/>
      <c r="GL16" s="404" t="e">
        <f t="shared" si="46"/>
        <v>#DIV/0!</v>
      </c>
      <c r="GM16" s="411"/>
      <c r="GN16" s="411"/>
      <c r="GO16" s="411"/>
      <c r="GP16" s="414"/>
      <c r="GQ16" s="405">
        <f t="shared" si="47"/>
        <v>0</v>
      </c>
      <c r="GR16" s="406" t="e">
        <f t="shared" si="48"/>
        <v>#DIV/0!</v>
      </c>
      <c r="GS16" s="407"/>
      <c r="GT16" s="436"/>
      <c r="GU16" s="409" t="e">
        <f t="shared" si="49"/>
        <v>#DIV/0!</v>
      </c>
      <c r="GV16" s="410" t="e">
        <f t="shared" si="50"/>
        <v>#DIV/0!</v>
      </c>
      <c r="GX16" s="398">
        <v>45787</v>
      </c>
      <c r="GY16" s="412"/>
      <c r="GZ16" s="411"/>
      <c r="HA16" s="411"/>
      <c r="HB16" s="411"/>
      <c r="HC16" s="411"/>
      <c r="HD16" s="411"/>
      <c r="HE16" s="400">
        <f t="shared" si="51"/>
        <v>0</v>
      </c>
      <c r="HF16" s="411"/>
      <c r="HG16" s="465" t="e">
        <f t="shared" si="52"/>
        <v>#DIV/0!</v>
      </c>
      <c r="HH16" s="466"/>
      <c r="HI16" s="416"/>
      <c r="HJ16" s="416"/>
      <c r="HK16" s="462" t="e">
        <f t="shared" si="53"/>
        <v>#DIV/0!</v>
      </c>
      <c r="HL16" s="416"/>
      <c r="HM16" s="463" t="e">
        <f t="shared" si="54"/>
        <v>#DIV/0!</v>
      </c>
      <c r="HN16" s="467"/>
    </row>
    <row r="17" spans="1:222">
      <c r="A17" s="12">
        <v>11</v>
      </c>
      <c r="B17" s="13">
        <v>127.00000000000001</v>
      </c>
      <c r="C17" s="14">
        <v>6823.9523238996699</v>
      </c>
      <c r="D17" s="15">
        <f t="shared" si="0"/>
        <v>53.731908062202116</v>
      </c>
      <c r="E17" s="16"/>
      <c r="F17" s="320"/>
      <c r="G17" s="320" t="e">
        <f t="shared" si="1"/>
        <v>#DIV/0!</v>
      </c>
      <c r="H17" s="17">
        <v>15</v>
      </c>
      <c r="I17" s="17">
        <v>157</v>
      </c>
      <c r="J17" s="18">
        <f t="shared" si="55"/>
        <v>10.466666666666667</v>
      </c>
      <c r="K17" s="17">
        <v>6</v>
      </c>
      <c r="L17" s="17">
        <v>54</v>
      </c>
      <c r="M17" s="30">
        <f t="shared" si="56"/>
        <v>9</v>
      </c>
      <c r="N17" s="31">
        <f t="shared" si="2"/>
        <v>211</v>
      </c>
      <c r="O17" s="314">
        <v>0</v>
      </c>
      <c r="P17" s="14"/>
      <c r="Q17" s="31" t="e">
        <f t="shared" si="3"/>
        <v>#DIV/0!</v>
      </c>
      <c r="R17" s="32"/>
      <c r="S17" s="44"/>
      <c r="T17" s="45" t="e">
        <f t="shared" si="4"/>
        <v>#DIV/0!</v>
      </c>
      <c r="V17" s="46">
        <v>378</v>
      </c>
      <c r="W17" s="47">
        <v>29079.357618215588</v>
      </c>
      <c r="X17" s="30">
        <f t="shared" si="5"/>
        <v>76.929517508506848</v>
      </c>
      <c r="Y17" s="49"/>
      <c r="Z17" s="50">
        <v>145</v>
      </c>
      <c r="AA17" s="50">
        <v>2139.8903128350535</v>
      </c>
      <c r="AB17" s="30">
        <f t="shared" si="6"/>
        <v>14.757864226448644</v>
      </c>
      <c r="AC17" s="63">
        <v>227</v>
      </c>
      <c r="AD17" s="55">
        <v>1564.2</v>
      </c>
      <c r="AE17" s="30">
        <f t="shared" si="57"/>
        <v>6.8907488986784147</v>
      </c>
      <c r="AF17" s="48">
        <f t="shared" si="7"/>
        <v>32783.447931050643</v>
      </c>
      <c r="AG17" s="62">
        <v>147.4</v>
      </c>
      <c r="AH17" s="47">
        <v>3438.4805947926602</v>
      </c>
      <c r="AI17" s="30">
        <f t="shared" si="8"/>
        <v>23.327548132921709</v>
      </c>
      <c r="AJ17" s="47"/>
      <c r="AK17" s="48">
        <f t="shared" si="9"/>
        <v>0</v>
      </c>
      <c r="AL17" s="68"/>
      <c r="AM17" s="46">
        <v>46</v>
      </c>
      <c r="AN17" s="71">
        <v>1911.5094149788356</v>
      </c>
      <c r="AO17" s="48">
        <f t="shared" si="10"/>
        <v>41.554552499539902</v>
      </c>
      <c r="AP17" s="46">
        <v>75</v>
      </c>
      <c r="AQ17" s="47">
        <v>4199.6503262800807</v>
      </c>
      <c r="AR17" s="48">
        <f t="shared" si="11"/>
        <v>55.995337683734412</v>
      </c>
      <c r="AS17" s="46">
        <v>25</v>
      </c>
      <c r="AT17" s="71">
        <v>1279.6217030264343</v>
      </c>
      <c r="AU17" s="48">
        <f t="shared" si="12"/>
        <v>51.18486812105737</v>
      </c>
      <c r="AW17" s="77">
        <v>92.4</v>
      </c>
      <c r="AX17" s="78">
        <v>5521.63</v>
      </c>
      <c r="AY17" s="83">
        <f t="shared" si="13"/>
        <v>59.757900432900428</v>
      </c>
      <c r="AZ17" s="84"/>
      <c r="BA17" s="85">
        <v>25</v>
      </c>
      <c r="BB17" s="85">
        <v>174.94</v>
      </c>
      <c r="BC17" s="30">
        <f t="shared" si="58"/>
        <v>6.9976000000000003</v>
      </c>
      <c r="BD17" s="86">
        <v>0</v>
      </c>
      <c r="BE17" s="86">
        <v>0</v>
      </c>
      <c r="BF17" s="30" t="e">
        <f t="shared" si="59"/>
        <v>#DIV/0!</v>
      </c>
      <c r="BG17" s="88"/>
      <c r="BH17" s="77">
        <v>10.8</v>
      </c>
      <c r="BI17" s="78">
        <v>160.97999999999999</v>
      </c>
      <c r="BJ17" s="48">
        <f t="shared" si="14"/>
        <v>14.905555555555553</v>
      </c>
      <c r="BL17" s="93">
        <v>209.20000000000002</v>
      </c>
      <c r="BM17" s="94">
        <v>11777.658501054344</v>
      </c>
      <c r="BN17" s="83">
        <f t="shared" si="15"/>
        <v>56.298558800450969</v>
      </c>
      <c r="BO17" s="100"/>
      <c r="BP17" s="101">
        <v>18</v>
      </c>
      <c r="BQ17" s="101">
        <v>478.78138411859607</v>
      </c>
      <c r="BR17" s="30">
        <f t="shared" si="60"/>
        <v>26.598965784366449</v>
      </c>
      <c r="BS17" s="101">
        <v>62</v>
      </c>
      <c r="BT17" s="101">
        <v>705.84989732646102</v>
      </c>
      <c r="BU17" s="30">
        <f t="shared" si="61"/>
        <v>11.384675763330016</v>
      </c>
      <c r="BV17" s="48">
        <f t="shared" si="16"/>
        <v>1184.6312814450571</v>
      </c>
      <c r="BW17" s="93"/>
      <c r="BX17" s="94"/>
      <c r="BY17" s="108" t="e">
        <f t="shared" si="17"/>
        <v>#DIV/0!</v>
      </c>
      <c r="CA17" s="109">
        <v>181.2</v>
      </c>
      <c r="CB17" s="110">
        <v>10515.02</v>
      </c>
      <c r="CC17" s="83">
        <f t="shared" si="18"/>
        <v>58.029911699779255</v>
      </c>
      <c r="CD17" s="113"/>
      <c r="CE17" s="114">
        <v>70</v>
      </c>
      <c r="CF17" s="114">
        <v>896.39</v>
      </c>
      <c r="CG17" s="30">
        <f t="shared" si="19"/>
        <v>12.805571428571428</v>
      </c>
      <c r="CH17" s="115">
        <v>70</v>
      </c>
      <c r="CI17" s="114">
        <v>604.45000000000005</v>
      </c>
      <c r="CJ17" s="30">
        <f t="shared" si="62"/>
        <v>8.6349999999999998</v>
      </c>
      <c r="CK17" s="48">
        <f t="shared" si="20"/>
        <v>1500.8400000000001</v>
      </c>
      <c r="CL17" s="119"/>
      <c r="CM17" s="124">
        <v>48.2</v>
      </c>
      <c r="CN17" s="125">
        <v>2931.6374587937657</v>
      </c>
      <c r="CO17" s="15">
        <f t="shared" si="21"/>
        <v>60.822353916883102</v>
      </c>
      <c r="CP17" s="126"/>
      <c r="CQ17" s="127">
        <v>76</v>
      </c>
      <c r="CR17" s="127">
        <v>923</v>
      </c>
      <c r="CS17" s="127">
        <f t="shared" si="63"/>
        <v>12.144736842105264</v>
      </c>
      <c r="CT17" s="127">
        <v>29</v>
      </c>
      <c r="CU17" s="127">
        <v>339.55785672863783</v>
      </c>
      <c r="CV17" s="127">
        <f t="shared" si="64"/>
        <v>11.708891611332339</v>
      </c>
      <c r="CW17" s="133">
        <f t="shared" si="22"/>
        <v>1262.5578567286379</v>
      </c>
      <c r="CX17" s="124"/>
      <c r="CY17" s="125"/>
      <c r="CZ17" s="31" t="e">
        <f t="shared" si="23"/>
        <v>#DIV/0!</v>
      </c>
      <c r="DA17" s="119"/>
      <c r="DB17" s="44">
        <v>16</v>
      </c>
      <c r="DC17" s="44">
        <v>334.40656577657364</v>
      </c>
      <c r="DD17" s="141">
        <f>+DC17/DB17</f>
        <v>20.900410361035853</v>
      </c>
      <c r="DE17" s="44">
        <v>19</v>
      </c>
      <c r="DF17" s="44">
        <v>313.3278459176675</v>
      </c>
      <c r="DG17" s="141">
        <f>+DF17/DE17</f>
        <v>16.490939258824607</v>
      </c>
      <c r="DH17" s="44">
        <v>21</v>
      </c>
      <c r="DI17" s="44">
        <v>332.73316332187915</v>
      </c>
      <c r="DJ17" s="368">
        <f>+DI17/DH17</f>
        <v>15.844436348660912</v>
      </c>
      <c r="DL17" s="372">
        <v>45758</v>
      </c>
      <c r="DM17" s="204">
        <v>30</v>
      </c>
      <c r="DN17" s="204">
        <v>30</v>
      </c>
      <c r="DO17" s="204">
        <v>30</v>
      </c>
      <c r="DP17" s="340"/>
      <c r="DQ17" s="204"/>
      <c r="DR17" s="341">
        <v>30</v>
      </c>
      <c r="DS17" s="345">
        <v>2897</v>
      </c>
      <c r="DT17" s="343">
        <f t="shared" si="27"/>
        <v>96.566666666666663</v>
      </c>
      <c r="DU17" s="353"/>
      <c r="DV17" s="204"/>
      <c r="DW17" s="345"/>
      <c r="DX17" s="345" t="e">
        <f t="shared" si="28"/>
        <v>#DIV/0!</v>
      </c>
      <c r="DY17" s="204">
        <v>4</v>
      </c>
      <c r="DZ17" s="204">
        <v>30</v>
      </c>
      <c r="EA17" s="346">
        <f t="shared" si="29"/>
        <v>7.5</v>
      </c>
      <c r="EB17" s="353"/>
      <c r="EC17" s="204"/>
      <c r="ED17" s="341" t="e">
        <f t="shared" si="30"/>
        <v>#DIV/0!</v>
      </c>
      <c r="EE17" s="204"/>
      <c r="EF17" s="204"/>
      <c r="EG17" s="355"/>
      <c r="EH17" s="348" t="e">
        <f t="shared" si="31"/>
        <v>#DIV/0!</v>
      </c>
      <c r="EI17" s="349">
        <v>8</v>
      </c>
      <c r="EJ17" s="356">
        <v>80</v>
      </c>
      <c r="EK17" s="351">
        <f t="shared" si="32"/>
        <v>10</v>
      </c>
      <c r="EL17" s="352">
        <f t="shared" si="33"/>
        <v>3007</v>
      </c>
      <c r="EM17" s="426"/>
      <c r="EN17" s="398">
        <v>45788</v>
      </c>
      <c r="EO17" s="412">
        <v>10</v>
      </c>
      <c r="EP17" s="411">
        <v>10</v>
      </c>
      <c r="EQ17" s="411">
        <v>10</v>
      </c>
      <c r="ER17" s="411"/>
      <c r="ES17" s="400"/>
      <c r="ET17" s="411"/>
      <c r="EU17" s="400">
        <v>10</v>
      </c>
      <c r="EV17" s="403">
        <v>702.37</v>
      </c>
      <c r="EW17" s="402">
        <f t="shared" si="34"/>
        <v>70.236999999999995</v>
      </c>
      <c r="EX17" s="412"/>
      <c r="EY17" s="411"/>
      <c r="EZ17" s="403"/>
      <c r="FA17" s="403" t="e">
        <f t="shared" si="35"/>
        <v>#DIV/0!</v>
      </c>
      <c r="FB17" s="411"/>
      <c r="FC17" s="411"/>
      <c r="FD17" s="404" t="e">
        <f t="shared" si="36"/>
        <v>#DIV/0!</v>
      </c>
      <c r="FE17" s="412"/>
      <c r="FF17" s="411"/>
      <c r="FG17" s="400" t="e">
        <f t="shared" si="37"/>
        <v>#DIV/0!</v>
      </c>
      <c r="FH17" s="411"/>
      <c r="FI17" s="411"/>
      <c r="FJ17" s="414"/>
      <c r="FK17" s="406" t="e">
        <f t="shared" si="38"/>
        <v>#DIV/0!</v>
      </c>
      <c r="FL17" s="407"/>
      <c r="FM17" s="172"/>
      <c r="FN17" s="409" t="e">
        <f t="shared" si="39"/>
        <v>#DIV/0!</v>
      </c>
      <c r="FO17" s="410">
        <f t="shared" si="40"/>
        <v>702.37</v>
      </c>
      <c r="FQ17" s="398">
        <v>45815</v>
      </c>
      <c r="FR17" s="411"/>
      <c r="FS17" s="411"/>
      <c r="FT17" s="411"/>
      <c r="FU17" s="433"/>
      <c r="FV17" s="400">
        <f t="shared" si="41"/>
        <v>0</v>
      </c>
      <c r="FW17" s="403"/>
      <c r="FX17" s="402" t="e">
        <f t="shared" si="42"/>
        <v>#DIV/0!</v>
      </c>
      <c r="FY17" s="437"/>
      <c r="FZ17" s="411"/>
      <c r="GA17" s="411"/>
      <c r="GB17" s="433"/>
      <c r="GC17" s="400">
        <f t="shared" si="43"/>
        <v>0</v>
      </c>
      <c r="GD17" s="433"/>
      <c r="GE17" s="438" t="e">
        <f t="shared" si="44"/>
        <v>#DIV/0!</v>
      </c>
      <c r="GF17" s="439"/>
      <c r="GG17" s="411"/>
      <c r="GH17" s="403"/>
      <c r="GI17" s="403"/>
      <c r="GJ17" s="400">
        <f t="shared" si="45"/>
        <v>0</v>
      </c>
      <c r="GK17" s="411"/>
      <c r="GL17" s="404" t="e">
        <f t="shared" si="46"/>
        <v>#DIV/0!</v>
      </c>
      <c r="GM17" s="411"/>
      <c r="GN17" s="411"/>
      <c r="GO17" s="411"/>
      <c r="GP17" s="414"/>
      <c r="GQ17" s="405">
        <f t="shared" si="47"/>
        <v>0</v>
      </c>
      <c r="GR17" s="406" t="e">
        <f t="shared" si="48"/>
        <v>#DIV/0!</v>
      </c>
      <c r="GS17" s="407"/>
      <c r="GT17" s="436"/>
      <c r="GU17" s="409" t="e">
        <f t="shared" si="49"/>
        <v>#DIV/0!</v>
      </c>
      <c r="GV17" s="410" t="e">
        <f t="shared" si="50"/>
        <v>#DIV/0!</v>
      </c>
      <c r="GX17" s="398">
        <v>45788</v>
      </c>
      <c r="GY17" s="412"/>
      <c r="GZ17" s="411"/>
      <c r="HA17" s="411"/>
      <c r="HB17" s="411"/>
      <c r="HC17" s="411"/>
      <c r="HD17" s="411"/>
      <c r="HE17" s="400">
        <f t="shared" si="51"/>
        <v>0</v>
      </c>
      <c r="HF17" s="411"/>
      <c r="HG17" s="465" t="e">
        <f t="shared" si="52"/>
        <v>#DIV/0!</v>
      </c>
      <c r="HH17" s="466"/>
      <c r="HI17" s="416"/>
      <c r="HJ17" s="416"/>
      <c r="HK17" s="462" t="e">
        <f t="shared" si="53"/>
        <v>#DIV/0!</v>
      </c>
      <c r="HL17" s="416"/>
      <c r="HM17" s="463" t="e">
        <f t="shared" si="54"/>
        <v>#DIV/0!</v>
      </c>
      <c r="HN17" s="467"/>
    </row>
    <row r="18" spans="1:222">
      <c r="A18" s="12">
        <v>12</v>
      </c>
      <c r="B18" s="13">
        <v>130.6</v>
      </c>
      <c r="C18" s="14">
        <v>6966.5018042185839</v>
      </c>
      <c r="D18" s="15">
        <f t="shared" si="0"/>
        <v>53.342280277324534</v>
      </c>
      <c r="E18" s="16"/>
      <c r="F18" s="320"/>
      <c r="G18" s="320" t="e">
        <f t="shared" si="1"/>
        <v>#DIV/0!</v>
      </c>
      <c r="H18" s="17">
        <v>15</v>
      </c>
      <c r="I18" s="17">
        <v>162.5</v>
      </c>
      <c r="J18" s="18">
        <f t="shared" si="55"/>
        <v>10.833333333333334</v>
      </c>
      <c r="K18" s="17">
        <v>6</v>
      </c>
      <c r="L18" s="17">
        <v>45.5</v>
      </c>
      <c r="M18" s="30">
        <f t="shared" si="56"/>
        <v>7.583333333333333</v>
      </c>
      <c r="N18" s="31">
        <f t="shared" si="2"/>
        <v>208</v>
      </c>
      <c r="O18" s="13">
        <v>0</v>
      </c>
      <c r="P18" s="14"/>
      <c r="Q18" s="31" t="e">
        <f t="shared" si="3"/>
        <v>#DIV/0!</v>
      </c>
      <c r="R18" s="32"/>
      <c r="S18" s="44"/>
      <c r="T18" s="45" t="e">
        <f t="shared" si="4"/>
        <v>#DIV/0!</v>
      </c>
      <c r="V18" s="46">
        <v>349.20000000000005</v>
      </c>
      <c r="W18" s="47">
        <v>31062.99751877119</v>
      </c>
      <c r="X18" s="30">
        <f t="shared" si="5"/>
        <v>88.954746617328709</v>
      </c>
      <c r="Y18" s="49"/>
      <c r="Z18" s="50">
        <v>19</v>
      </c>
      <c r="AA18" s="50">
        <v>263.56320909090908</v>
      </c>
      <c r="AB18" s="30">
        <f t="shared" si="6"/>
        <v>13.871747846889951</v>
      </c>
      <c r="AC18" s="63">
        <v>203</v>
      </c>
      <c r="AD18" s="55">
        <v>1428.3000000000002</v>
      </c>
      <c r="AE18" s="30">
        <f t="shared" si="57"/>
        <v>7.0359605911330059</v>
      </c>
      <c r="AF18" s="48">
        <f t="shared" si="7"/>
        <v>32754.860727862098</v>
      </c>
      <c r="AG18" s="62">
        <v>147.80000000000001</v>
      </c>
      <c r="AH18" s="47">
        <v>3263.8914118104358</v>
      </c>
      <c r="AI18" s="30">
        <f t="shared" si="8"/>
        <v>22.083162461504976</v>
      </c>
      <c r="AJ18" s="47"/>
      <c r="AK18" s="48">
        <f t="shared" si="9"/>
        <v>0</v>
      </c>
      <c r="AL18" s="68"/>
      <c r="AM18" s="46">
        <v>47</v>
      </c>
      <c r="AN18" s="71">
        <v>2596.596512745587</v>
      </c>
      <c r="AO18" s="48">
        <f t="shared" si="10"/>
        <v>55.246734313735892</v>
      </c>
      <c r="AP18" s="46">
        <v>75</v>
      </c>
      <c r="AQ18" s="47">
        <v>3397.3463755273815</v>
      </c>
      <c r="AR18" s="48">
        <f t="shared" si="11"/>
        <v>45.297951673698421</v>
      </c>
      <c r="AS18" s="46">
        <v>25</v>
      </c>
      <c r="AT18" s="71">
        <v>1442.0360212645007</v>
      </c>
      <c r="AU18" s="48">
        <f t="shared" si="12"/>
        <v>57.681440850580032</v>
      </c>
      <c r="AW18" s="77">
        <v>94.2</v>
      </c>
      <c r="AX18" s="78">
        <v>5221.72</v>
      </c>
      <c r="AY18" s="83">
        <f t="shared" si="13"/>
        <v>55.432271762208067</v>
      </c>
      <c r="AZ18" s="84"/>
      <c r="BA18" s="85">
        <v>25</v>
      </c>
      <c r="BB18" s="85">
        <v>172.81</v>
      </c>
      <c r="BC18" s="30">
        <f t="shared" si="58"/>
        <v>6.9123999999999999</v>
      </c>
      <c r="BD18" s="86">
        <v>0</v>
      </c>
      <c r="BE18" s="86">
        <v>0</v>
      </c>
      <c r="BF18" s="30" t="e">
        <f t="shared" si="59"/>
        <v>#DIV/0!</v>
      </c>
      <c r="BG18" s="88"/>
      <c r="BH18" s="77">
        <v>10</v>
      </c>
      <c r="BI18" s="78">
        <v>149.80000000000001</v>
      </c>
      <c r="BJ18" s="48">
        <f t="shared" si="14"/>
        <v>14.98</v>
      </c>
      <c r="BL18" s="93">
        <v>207.20000000000002</v>
      </c>
      <c r="BM18" s="94">
        <v>12333.24065243722</v>
      </c>
      <c r="BN18" s="83">
        <f t="shared" si="15"/>
        <v>59.523362222187352</v>
      </c>
      <c r="BO18" s="100"/>
      <c r="BP18" s="101">
        <v>18</v>
      </c>
      <c r="BQ18" s="101">
        <v>329.00809277363487</v>
      </c>
      <c r="BR18" s="30">
        <f t="shared" si="60"/>
        <v>18.278227376313048</v>
      </c>
      <c r="BS18" s="101">
        <v>63</v>
      </c>
      <c r="BT18" s="101">
        <v>286.88633635270008</v>
      </c>
      <c r="BU18" s="30">
        <f t="shared" si="61"/>
        <v>4.5537513706777792</v>
      </c>
      <c r="BV18" s="48">
        <f t="shared" si="16"/>
        <v>615.8944291263349</v>
      </c>
      <c r="BW18" s="93"/>
      <c r="BX18" s="94"/>
      <c r="BY18" s="108" t="e">
        <f t="shared" si="17"/>
        <v>#DIV/0!</v>
      </c>
      <c r="CA18" s="109">
        <v>172.00000000000003</v>
      </c>
      <c r="CB18" s="110">
        <v>10119.01</v>
      </c>
      <c r="CC18" s="83">
        <f t="shared" si="18"/>
        <v>58.831453488372084</v>
      </c>
      <c r="CD18" s="113"/>
      <c r="CE18" s="114">
        <v>70</v>
      </c>
      <c r="CF18" s="114">
        <v>869.49</v>
      </c>
      <c r="CG18" s="30">
        <f t="shared" si="19"/>
        <v>12.421285714285714</v>
      </c>
      <c r="CH18" s="115">
        <v>70</v>
      </c>
      <c r="CI18" s="114">
        <v>542.46</v>
      </c>
      <c r="CJ18" s="30">
        <f t="shared" si="62"/>
        <v>7.749428571428572</v>
      </c>
      <c r="CK18" s="48">
        <f t="shared" si="20"/>
        <v>1411.95</v>
      </c>
      <c r="CL18" s="119"/>
      <c r="CM18" s="124">
        <v>47</v>
      </c>
      <c r="CN18" s="125">
        <v>2725.4276543792862</v>
      </c>
      <c r="CO18" s="15">
        <f t="shared" si="21"/>
        <v>57.987822433601835</v>
      </c>
      <c r="CP18" s="126"/>
      <c r="CQ18" s="127">
        <v>74</v>
      </c>
      <c r="CR18" s="127">
        <v>899</v>
      </c>
      <c r="CS18" s="127">
        <f t="shared" si="63"/>
        <v>12.148648648648649</v>
      </c>
      <c r="CT18" s="127">
        <v>27</v>
      </c>
      <c r="CU18" s="127">
        <v>312.98258264116322</v>
      </c>
      <c r="CV18" s="127">
        <f t="shared" si="64"/>
        <v>11.591947505228267</v>
      </c>
      <c r="CW18" s="133">
        <f t="shared" si="22"/>
        <v>1211.9825826411632</v>
      </c>
      <c r="CX18" s="124"/>
      <c r="CY18" s="125"/>
      <c r="CZ18" s="31" t="e">
        <f t="shared" si="23"/>
        <v>#DIV/0!</v>
      </c>
      <c r="DA18" s="119"/>
      <c r="DB18" s="44">
        <v>16</v>
      </c>
      <c r="DC18" s="44">
        <v>325.95572834656048</v>
      </c>
      <c r="DD18" s="141">
        <f t="shared" si="24"/>
        <v>20.37223302166003</v>
      </c>
      <c r="DE18" s="44">
        <v>19</v>
      </c>
      <c r="DF18" s="44">
        <v>310.35665026954985</v>
      </c>
      <c r="DG18" s="141">
        <f t="shared" si="25"/>
        <v>16.334560540502622</v>
      </c>
      <c r="DH18" s="44">
        <v>21</v>
      </c>
      <c r="DI18" s="44">
        <v>313.2379107067992</v>
      </c>
      <c r="DJ18" s="368">
        <f t="shared" si="26"/>
        <v>14.916090986038057</v>
      </c>
      <c r="DL18" s="372">
        <v>45759</v>
      </c>
      <c r="DM18" s="204">
        <v>30</v>
      </c>
      <c r="DN18" s="204">
        <v>30</v>
      </c>
      <c r="DO18" s="204">
        <v>30</v>
      </c>
      <c r="DP18" s="340"/>
      <c r="DQ18" s="204"/>
      <c r="DR18" s="341">
        <v>30</v>
      </c>
      <c r="DS18" s="345">
        <v>3707</v>
      </c>
      <c r="DT18" s="343">
        <f t="shared" si="27"/>
        <v>123.56666666666666</v>
      </c>
      <c r="DU18" s="353"/>
      <c r="DV18" s="204"/>
      <c r="DW18" s="345"/>
      <c r="DX18" s="345" t="e">
        <f t="shared" si="28"/>
        <v>#DIV/0!</v>
      </c>
      <c r="DY18" s="204">
        <v>4</v>
      </c>
      <c r="DZ18" s="204">
        <v>30</v>
      </c>
      <c r="EA18" s="346">
        <f t="shared" si="29"/>
        <v>7.5</v>
      </c>
      <c r="EB18" s="353"/>
      <c r="EC18" s="204"/>
      <c r="ED18" s="341" t="e">
        <f t="shared" si="30"/>
        <v>#DIV/0!</v>
      </c>
      <c r="EE18" s="204"/>
      <c r="EF18" s="204"/>
      <c r="EG18" s="355"/>
      <c r="EH18" s="348" t="e">
        <f t="shared" si="31"/>
        <v>#DIV/0!</v>
      </c>
      <c r="EI18" s="349">
        <v>8</v>
      </c>
      <c r="EJ18" s="356">
        <v>80</v>
      </c>
      <c r="EK18" s="351">
        <f t="shared" si="32"/>
        <v>10</v>
      </c>
      <c r="EL18" s="352">
        <f t="shared" si="33"/>
        <v>3817</v>
      </c>
      <c r="EM18" s="426"/>
      <c r="EN18" s="398">
        <v>45789</v>
      </c>
      <c r="EO18" s="412">
        <v>10</v>
      </c>
      <c r="EP18" s="411">
        <v>10</v>
      </c>
      <c r="EQ18" s="411">
        <v>10</v>
      </c>
      <c r="ER18" s="411"/>
      <c r="ES18" s="400"/>
      <c r="ET18" s="411"/>
      <c r="EU18" s="400">
        <v>10</v>
      </c>
      <c r="EV18" s="403">
        <v>646.54</v>
      </c>
      <c r="EW18" s="402">
        <f t="shared" si="34"/>
        <v>64.653999999999996</v>
      </c>
      <c r="EX18" s="412"/>
      <c r="EY18" s="411"/>
      <c r="EZ18" s="403"/>
      <c r="FA18" s="403" t="e">
        <f t="shared" si="35"/>
        <v>#DIV/0!</v>
      </c>
      <c r="FB18" s="411"/>
      <c r="FC18" s="411"/>
      <c r="FD18" s="404" t="e">
        <f t="shared" si="36"/>
        <v>#DIV/0!</v>
      </c>
      <c r="FE18" s="412"/>
      <c r="FF18" s="411"/>
      <c r="FG18" s="400" t="e">
        <f t="shared" si="37"/>
        <v>#DIV/0!</v>
      </c>
      <c r="FH18" s="411"/>
      <c r="FI18" s="411"/>
      <c r="FJ18" s="414"/>
      <c r="FK18" s="406" t="e">
        <f t="shared" si="38"/>
        <v>#DIV/0!</v>
      </c>
      <c r="FL18" s="407"/>
      <c r="FM18" s="172"/>
      <c r="FN18" s="409" t="e">
        <f t="shared" si="39"/>
        <v>#DIV/0!</v>
      </c>
      <c r="FO18" s="410">
        <f t="shared" si="40"/>
        <v>646.54</v>
      </c>
      <c r="FQ18" s="398">
        <v>45816</v>
      </c>
      <c r="FR18" s="411"/>
      <c r="FS18" s="411"/>
      <c r="FT18" s="411"/>
      <c r="FU18" s="433"/>
      <c r="FV18" s="400">
        <f t="shared" si="41"/>
        <v>0</v>
      </c>
      <c r="FW18" s="403"/>
      <c r="FX18" s="402" t="e">
        <f t="shared" si="42"/>
        <v>#DIV/0!</v>
      </c>
      <c r="FY18" s="437"/>
      <c r="FZ18" s="411"/>
      <c r="GA18" s="411"/>
      <c r="GB18" s="433"/>
      <c r="GC18" s="400">
        <f t="shared" si="43"/>
        <v>0</v>
      </c>
      <c r="GD18" s="433"/>
      <c r="GE18" s="438" t="e">
        <f t="shared" si="44"/>
        <v>#DIV/0!</v>
      </c>
      <c r="GF18" s="439"/>
      <c r="GG18" s="411"/>
      <c r="GH18" s="403"/>
      <c r="GI18" s="403"/>
      <c r="GJ18" s="400">
        <f t="shared" si="45"/>
        <v>0</v>
      </c>
      <c r="GK18" s="411"/>
      <c r="GL18" s="404" t="e">
        <f t="shared" si="46"/>
        <v>#DIV/0!</v>
      </c>
      <c r="GM18" s="411"/>
      <c r="GN18" s="411"/>
      <c r="GO18" s="411"/>
      <c r="GP18" s="414"/>
      <c r="GQ18" s="405">
        <f t="shared" si="47"/>
        <v>0</v>
      </c>
      <c r="GR18" s="406" t="e">
        <f t="shared" si="48"/>
        <v>#DIV/0!</v>
      </c>
      <c r="GS18" s="407"/>
      <c r="GT18" s="436"/>
      <c r="GU18" s="409" t="e">
        <f t="shared" si="49"/>
        <v>#DIV/0!</v>
      </c>
      <c r="GV18" s="410" t="e">
        <f t="shared" si="50"/>
        <v>#DIV/0!</v>
      </c>
      <c r="GX18" s="398">
        <v>45789</v>
      </c>
      <c r="GY18" s="412"/>
      <c r="GZ18" s="411"/>
      <c r="HA18" s="411"/>
      <c r="HB18" s="411"/>
      <c r="HC18" s="411"/>
      <c r="HD18" s="411"/>
      <c r="HE18" s="400">
        <f t="shared" si="51"/>
        <v>0</v>
      </c>
      <c r="HF18" s="411"/>
      <c r="HG18" s="465" t="e">
        <f t="shared" si="52"/>
        <v>#DIV/0!</v>
      </c>
      <c r="HH18" s="466"/>
      <c r="HI18" s="416"/>
      <c r="HJ18" s="416"/>
      <c r="HK18" s="462" t="e">
        <f t="shared" si="53"/>
        <v>#DIV/0!</v>
      </c>
      <c r="HL18" s="416"/>
      <c r="HM18" s="463" t="e">
        <f t="shared" si="54"/>
        <v>#DIV/0!</v>
      </c>
      <c r="HN18" s="467"/>
    </row>
    <row r="19" spans="1:222">
      <c r="A19" s="12">
        <v>13</v>
      </c>
      <c r="B19" s="13">
        <v>128.6</v>
      </c>
      <c r="C19" s="14">
        <v>8900.5780198855336</v>
      </c>
      <c r="D19" s="15">
        <f t="shared" si="0"/>
        <v>69.211337635190773</v>
      </c>
      <c r="E19" s="16"/>
      <c r="F19" s="320"/>
      <c r="G19" s="320" t="e">
        <f t="shared" si="1"/>
        <v>#DIV/0!</v>
      </c>
      <c r="H19" s="17">
        <v>15</v>
      </c>
      <c r="I19" s="17">
        <v>170.5</v>
      </c>
      <c r="J19" s="18">
        <f t="shared" si="55"/>
        <v>11.366666666666667</v>
      </c>
      <c r="K19" s="17">
        <v>6</v>
      </c>
      <c r="L19" s="17">
        <v>54</v>
      </c>
      <c r="M19" s="30">
        <f t="shared" si="56"/>
        <v>9</v>
      </c>
      <c r="N19" s="31">
        <f t="shared" si="2"/>
        <v>224.5</v>
      </c>
      <c r="O19" s="13">
        <v>0</v>
      </c>
      <c r="P19" s="14"/>
      <c r="Q19" s="31" t="e">
        <f t="shared" si="3"/>
        <v>#DIV/0!</v>
      </c>
      <c r="R19" s="32"/>
      <c r="S19" s="44"/>
      <c r="T19" s="45" t="e">
        <f t="shared" si="4"/>
        <v>#DIV/0!</v>
      </c>
      <c r="V19" s="46">
        <v>349.20000000000005</v>
      </c>
      <c r="W19" s="47">
        <v>27115.906376159983</v>
      </c>
      <c r="X19" s="30">
        <f t="shared" si="5"/>
        <v>77.651507377319533</v>
      </c>
      <c r="Y19" s="49"/>
      <c r="Z19" s="50">
        <v>12</v>
      </c>
      <c r="AA19" s="50">
        <v>156</v>
      </c>
      <c r="AB19" s="30">
        <f t="shared" si="6"/>
        <v>13</v>
      </c>
      <c r="AC19" s="55">
        <v>219</v>
      </c>
      <c r="AD19" s="55">
        <v>1627.1</v>
      </c>
      <c r="AE19" s="30">
        <f t="shared" si="57"/>
        <v>7.4296803652968029</v>
      </c>
      <c r="AF19" s="48">
        <f t="shared" si="7"/>
        <v>28899.006376159981</v>
      </c>
      <c r="AG19" s="62">
        <v>148.80000000000001</v>
      </c>
      <c r="AH19" s="47">
        <v>3237.0446588117507</v>
      </c>
      <c r="AI19" s="30">
        <f t="shared" si="8"/>
        <v>21.754332384487569</v>
      </c>
      <c r="AJ19" s="47"/>
      <c r="AK19" s="48">
        <f t="shared" si="9"/>
        <v>0</v>
      </c>
      <c r="AL19" s="68"/>
      <c r="AM19" s="46">
        <v>47</v>
      </c>
      <c r="AN19" s="71">
        <v>2291.761363636364</v>
      </c>
      <c r="AO19" s="48">
        <f t="shared" si="10"/>
        <v>48.760880077369443</v>
      </c>
      <c r="AP19" s="46">
        <v>75</v>
      </c>
      <c r="AQ19" s="47">
        <v>3792</v>
      </c>
      <c r="AR19" s="48">
        <f t="shared" si="11"/>
        <v>50.56</v>
      </c>
      <c r="AS19" s="46">
        <v>25</v>
      </c>
      <c r="AT19" s="71">
        <v>1376.1654603234647</v>
      </c>
      <c r="AU19" s="48">
        <f t="shared" si="12"/>
        <v>55.046618412938585</v>
      </c>
      <c r="AW19" s="77">
        <v>93.6</v>
      </c>
      <c r="AX19" s="78">
        <v>5267.91</v>
      </c>
      <c r="AY19" s="83">
        <f t="shared" si="13"/>
        <v>56.281089743589746</v>
      </c>
      <c r="AZ19" s="84"/>
      <c r="BA19" s="85">
        <v>25</v>
      </c>
      <c r="BB19" s="85">
        <v>175.85</v>
      </c>
      <c r="BC19" s="30">
        <f t="shared" si="58"/>
        <v>7.0339999999999998</v>
      </c>
      <c r="BD19" s="86">
        <v>0</v>
      </c>
      <c r="BE19" s="86">
        <v>0</v>
      </c>
      <c r="BF19" s="30" t="e">
        <f t="shared" si="59"/>
        <v>#DIV/0!</v>
      </c>
      <c r="BG19" s="88"/>
      <c r="BH19" s="77">
        <v>14.2</v>
      </c>
      <c r="BI19" s="78">
        <v>214.53</v>
      </c>
      <c r="BJ19" s="48">
        <f t="shared" si="14"/>
        <v>15.10774647887324</v>
      </c>
      <c r="BL19" s="93">
        <v>211.20000000000002</v>
      </c>
      <c r="BM19" s="94">
        <v>11700.463743586455</v>
      </c>
      <c r="BN19" s="83">
        <f t="shared" si="15"/>
        <v>55.399923028344951</v>
      </c>
      <c r="BO19" s="100"/>
      <c r="BP19" s="101">
        <v>3</v>
      </c>
      <c r="BQ19" s="101">
        <v>166.90851612694422</v>
      </c>
      <c r="BR19" s="30">
        <f t="shared" si="60"/>
        <v>55.63617204231474</v>
      </c>
      <c r="BS19" s="101">
        <v>70</v>
      </c>
      <c r="BT19" s="101">
        <v>291.78804804303292</v>
      </c>
      <c r="BU19" s="30">
        <f t="shared" si="61"/>
        <v>4.1684006863290417</v>
      </c>
      <c r="BV19" s="48">
        <f t="shared" si="16"/>
        <v>458.69656416997714</v>
      </c>
      <c r="BW19" s="93"/>
      <c r="BX19" s="94"/>
      <c r="BY19" s="108" t="e">
        <f t="shared" si="17"/>
        <v>#DIV/0!</v>
      </c>
      <c r="CA19" s="109">
        <v>166.20000000000002</v>
      </c>
      <c r="CB19" s="110">
        <v>10230.67</v>
      </c>
      <c r="CC19" s="83">
        <f t="shared" si="18"/>
        <v>61.556377858002399</v>
      </c>
      <c r="CD19" s="113"/>
      <c r="CE19" s="114">
        <v>70</v>
      </c>
      <c r="CF19" s="114">
        <v>848.4</v>
      </c>
      <c r="CG19" s="30">
        <f t="shared" si="19"/>
        <v>12.12</v>
      </c>
      <c r="CH19" s="115">
        <v>70</v>
      </c>
      <c r="CI19" s="114">
        <v>506.27</v>
      </c>
      <c r="CJ19" s="30">
        <f t="shared" si="62"/>
        <v>7.2324285714285708</v>
      </c>
      <c r="CK19" s="48">
        <f t="shared" si="20"/>
        <v>1354.67</v>
      </c>
      <c r="CL19" s="119"/>
      <c r="CM19" s="124">
        <v>46.000000000000007</v>
      </c>
      <c r="CN19" s="125">
        <v>2347.882900467368</v>
      </c>
      <c r="CO19" s="15">
        <f t="shared" si="21"/>
        <v>51.04093261885582</v>
      </c>
      <c r="CP19" s="126">
        <v>7677.4977016626144</v>
      </c>
      <c r="CQ19" s="127">
        <v>72</v>
      </c>
      <c r="CR19" s="127">
        <v>875</v>
      </c>
      <c r="CS19" s="127">
        <f t="shared" si="63"/>
        <v>12.152777777777779</v>
      </c>
      <c r="CT19" s="127">
        <v>24</v>
      </c>
      <c r="CU19" s="127">
        <v>296.25026352996957</v>
      </c>
      <c r="CV19" s="127">
        <f t="shared" si="64"/>
        <v>12.343760980415398</v>
      </c>
      <c r="CW19" s="133">
        <f t="shared" si="22"/>
        <v>8848.7479651925842</v>
      </c>
      <c r="CX19" s="124"/>
      <c r="CY19" s="125"/>
      <c r="CZ19" s="31" t="e">
        <f t="shared" si="23"/>
        <v>#DIV/0!</v>
      </c>
      <c r="DA19" s="119"/>
      <c r="DB19" s="144">
        <v>16</v>
      </c>
      <c r="DC19" s="44">
        <v>324.99255455709863</v>
      </c>
      <c r="DD19" s="141">
        <f t="shared" si="24"/>
        <v>20.312034659818664</v>
      </c>
      <c r="DE19" s="44">
        <v>19</v>
      </c>
      <c r="DF19" s="44">
        <v>323.65267672487357</v>
      </c>
      <c r="DG19" s="141">
        <f t="shared" si="25"/>
        <v>17.034351406572295</v>
      </c>
      <c r="DH19" s="44">
        <v>21</v>
      </c>
      <c r="DI19" s="44">
        <v>336.95806441211448</v>
      </c>
      <c r="DJ19" s="368">
        <f t="shared" si="26"/>
        <v>16.045622114862596</v>
      </c>
      <c r="DL19" s="372">
        <v>45760</v>
      </c>
      <c r="DM19" s="204">
        <v>30</v>
      </c>
      <c r="DN19" s="204">
        <v>30</v>
      </c>
      <c r="DO19" s="204">
        <v>30</v>
      </c>
      <c r="DP19" s="340"/>
      <c r="DQ19" s="204"/>
      <c r="DR19" s="341">
        <v>30</v>
      </c>
      <c r="DS19" s="345">
        <v>2920</v>
      </c>
      <c r="DT19" s="343">
        <f t="shared" si="27"/>
        <v>97.333333333333329</v>
      </c>
      <c r="DU19" s="353"/>
      <c r="DV19" s="204"/>
      <c r="DW19" s="345"/>
      <c r="DX19" s="345" t="e">
        <f t="shared" si="28"/>
        <v>#DIV/0!</v>
      </c>
      <c r="DY19" s="204">
        <v>4</v>
      </c>
      <c r="DZ19" s="345">
        <v>30</v>
      </c>
      <c r="EA19" s="346">
        <f t="shared" si="29"/>
        <v>7.5</v>
      </c>
      <c r="EB19" s="353"/>
      <c r="EC19" s="204"/>
      <c r="ED19" s="341" t="e">
        <f t="shared" si="30"/>
        <v>#DIV/0!</v>
      </c>
      <c r="EE19" s="204"/>
      <c r="EF19" s="204"/>
      <c r="EG19" s="355"/>
      <c r="EH19" s="348" t="e">
        <f t="shared" si="31"/>
        <v>#DIV/0!</v>
      </c>
      <c r="EI19" s="349">
        <v>8</v>
      </c>
      <c r="EJ19" s="356">
        <v>80</v>
      </c>
      <c r="EK19" s="351">
        <f t="shared" si="32"/>
        <v>10</v>
      </c>
      <c r="EL19" s="352">
        <f t="shared" si="33"/>
        <v>3030</v>
      </c>
      <c r="EM19" s="426"/>
      <c r="EN19" s="415">
        <v>45790</v>
      </c>
      <c r="EO19" s="411">
        <v>10</v>
      </c>
      <c r="EP19" s="411">
        <v>10</v>
      </c>
      <c r="EQ19" s="411">
        <v>10</v>
      </c>
      <c r="ER19" s="411"/>
      <c r="ES19" s="411"/>
      <c r="ET19" s="411"/>
      <c r="EU19" s="400">
        <v>10</v>
      </c>
      <c r="EV19" s="403">
        <v>834.29</v>
      </c>
      <c r="EW19" s="416">
        <f t="shared" si="34"/>
        <v>83.429000000000002</v>
      </c>
      <c r="EX19" s="411"/>
      <c r="EY19" s="411"/>
      <c r="EZ19" s="403"/>
      <c r="FA19" s="403" t="e">
        <f t="shared" si="35"/>
        <v>#DIV/0!</v>
      </c>
      <c r="FB19" s="411"/>
      <c r="FC19" s="403"/>
      <c r="FD19" s="417" t="e">
        <f t="shared" si="36"/>
        <v>#DIV/0!</v>
      </c>
      <c r="FE19" s="411"/>
      <c r="FF19" s="411"/>
      <c r="FG19" s="411" t="e">
        <f t="shared" si="37"/>
        <v>#DIV/0!</v>
      </c>
      <c r="FH19" s="411"/>
      <c r="FI19" s="411"/>
      <c r="FJ19" s="411"/>
      <c r="FK19" s="411" t="e">
        <f t="shared" si="38"/>
        <v>#DIV/0!</v>
      </c>
      <c r="FL19" s="206"/>
      <c r="FM19" s="172"/>
      <c r="FN19" s="418" t="e">
        <f t="shared" si="39"/>
        <v>#DIV/0!</v>
      </c>
      <c r="FO19" s="410">
        <f t="shared" si="40"/>
        <v>834.29</v>
      </c>
      <c r="FQ19" s="398">
        <v>45817</v>
      </c>
      <c r="FR19" s="411"/>
      <c r="FS19" s="411"/>
      <c r="FT19" s="411"/>
      <c r="FU19" s="433"/>
      <c r="FV19" s="400">
        <f t="shared" si="41"/>
        <v>0</v>
      </c>
      <c r="FW19" s="403"/>
      <c r="FX19" s="402" t="e">
        <f t="shared" si="42"/>
        <v>#DIV/0!</v>
      </c>
      <c r="FY19" s="437"/>
      <c r="FZ19" s="411"/>
      <c r="GA19" s="411"/>
      <c r="GB19" s="433"/>
      <c r="GC19" s="400">
        <f t="shared" si="43"/>
        <v>0</v>
      </c>
      <c r="GD19" s="433"/>
      <c r="GE19" s="438" t="e">
        <f t="shared" si="44"/>
        <v>#DIV/0!</v>
      </c>
      <c r="GF19" s="439"/>
      <c r="GG19" s="411"/>
      <c r="GH19" s="403"/>
      <c r="GI19" s="403"/>
      <c r="GJ19" s="400">
        <f t="shared" si="45"/>
        <v>0</v>
      </c>
      <c r="GK19" s="403"/>
      <c r="GL19" s="404" t="e">
        <f t="shared" si="46"/>
        <v>#DIV/0!</v>
      </c>
      <c r="GM19" s="411"/>
      <c r="GN19" s="411"/>
      <c r="GO19" s="411"/>
      <c r="GP19" s="414"/>
      <c r="GQ19" s="405">
        <f t="shared" si="47"/>
        <v>0</v>
      </c>
      <c r="GR19" s="406" t="e">
        <f t="shared" si="48"/>
        <v>#DIV/0!</v>
      </c>
      <c r="GS19" s="407"/>
      <c r="GT19" s="436"/>
      <c r="GU19" s="409" t="e">
        <f t="shared" si="49"/>
        <v>#DIV/0!</v>
      </c>
      <c r="GV19" s="410" t="e">
        <f t="shared" si="50"/>
        <v>#DIV/0!</v>
      </c>
      <c r="GX19" s="398">
        <v>45790</v>
      </c>
      <c r="GY19" s="412"/>
      <c r="GZ19" s="411"/>
      <c r="HA19" s="411"/>
      <c r="HB19" s="411"/>
      <c r="HC19" s="411"/>
      <c r="HD19" s="411"/>
      <c r="HE19" s="400">
        <f t="shared" si="51"/>
        <v>0</v>
      </c>
      <c r="HF19" s="411"/>
      <c r="HG19" s="465" t="e">
        <f t="shared" si="52"/>
        <v>#DIV/0!</v>
      </c>
      <c r="HH19" s="466"/>
      <c r="HI19" s="416"/>
      <c r="HJ19" s="416"/>
      <c r="HK19" s="462" t="e">
        <f t="shared" si="53"/>
        <v>#DIV/0!</v>
      </c>
      <c r="HL19" s="416"/>
      <c r="HM19" s="463" t="e">
        <f t="shared" si="54"/>
        <v>#DIV/0!</v>
      </c>
      <c r="HN19" s="467"/>
    </row>
    <row r="20" spans="1:222">
      <c r="A20" s="12">
        <v>14</v>
      </c>
      <c r="B20" s="13">
        <v>129.4</v>
      </c>
      <c r="C20" s="14">
        <v>8979.8633740484711</v>
      </c>
      <c r="D20" s="15">
        <f t="shared" si="0"/>
        <v>69.396162086927902</v>
      </c>
      <c r="E20" s="16"/>
      <c r="F20" s="320"/>
      <c r="G20" s="320" t="e">
        <f t="shared" si="1"/>
        <v>#DIV/0!</v>
      </c>
      <c r="H20" s="17">
        <v>15</v>
      </c>
      <c r="I20" s="17">
        <v>148.5077176030529</v>
      </c>
      <c r="J20" s="18">
        <f t="shared" si="55"/>
        <v>9.9005145068701932</v>
      </c>
      <c r="K20" s="17">
        <v>6</v>
      </c>
      <c r="L20" s="17">
        <v>72</v>
      </c>
      <c r="M20" s="30">
        <f t="shared" si="56"/>
        <v>12</v>
      </c>
      <c r="N20" s="31">
        <f t="shared" si="2"/>
        <v>220.5077176030529</v>
      </c>
      <c r="O20" s="13">
        <v>0.4</v>
      </c>
      <c r="P20" s="14">
        <v>13.25</v>
      </c>
      <c r="Q20" s="31">
        <f t="shared" si="3"/>
        <v>33.125</v>
      </c>
      <c r="R20" s="32"/>
      <c r="S20" s="44"/>
      <c r="T20" s="45" t="e">
        <f t="shared" si="4"/>
        <v>#DIV/0!</v>
      </c>
      <c r="V20" s="46">
        <v>343.2</v>
      </c>
      <c r="W20" s="47">
        <v>31468.138488610435</v>
      </c>
      <c r="X20" s="30">
        <f t="shared" si="5"/>
        <v>91.690380211568865</v>
      </c>
      <c r="Y20" s="49"/>
      <c r="Z20" s="50">
        <v>15</v>
      </c>
      <c r="AA20" s="50">
        <v>238.19768258064522</v>
      </c>
      <c r="AB20" s="30">
        <f t="shared" si="6"/>
        <v>15.879845505376348</v>
      </c>
      <c r="AC20" s="55">
        <v>226</v>
      </c>
      <c r="AD20" s="55">
        <v>1608.4</v>
      </c>
      <c r="AE20" s="30">
        <f t="shared" si="57"/>
        <v>7.1168141592920362</v>
      </c>
      <c r="AF20" s="48">
        <f t="shared" si="7"/>
        <v>33314.736171191078</v>
      </c>
      <c r="AG20" s="62">
        <v>148</v>
      </c>
      <c r="AH20" s="47">
        <v>3288.0395858717357</v>
      </c>
      <c r="AI20" s="30">
        <f t="shared" si="8"/>
        <v>22.216483688322537</v>
      </c>
      <c r="AJ20" s="47"/>
      <c r="AK20" s="48">
        <f t="shared" si="9"/>
        <v>0</v>
      </c>
      <c r="AL20" s="68"/>
      <c r="AM20" s="46">
        <v>47</v>
      </c>
      <c r="AN20" s="71">
        <v>2539.6817931258593</v>
      </c>
      <c r="AO20" s="48">
        <f t="shared" si="10"/>
        <v>54.035782832465088</v>
      </c>
      <c r="AP20" s="46">
        <v>75</v>
      </c>
      <c r="AQ20" s="47">
        <v>3683.568268673288</v>
      </c>
      <c r="AR20" s="48">
        <f t="shared" si="11"/>
        <v>49.114243582310507</v>
      </c>
      <c r="AS20" s="46">
        <v>25</v>
      </c>
      <c r="AT20" s="71">
        <v>1267.100650927526</v>
      </c>
      <c r="AU20" s="48">
        <f t="shared" si="12"/>
        <v>50.684026037101042</v>
      </c>
      <c r="AW20" s="77">
        <v>99.2</v>
      </c>
      <c r="AX20" s="78">
        <v>5395.87</v>
      </c>
      <c r="AY20" s="83">
        <f t="shared" si="13"/>
        <v>54.39385080645161</v>
      </c>
      <c r="AZ20" s="84"/>
      <c r="BA20" s="85">
        <v>25</v>
      </c>
      <c r="BB20" s="85">
        <v>178.96</v>
      </c>
      <c r="BC20" s="30">
        <f t="shared" si="58"/>
        <v>7.1584000000000003</v>
      </c>
      <c r="BD20" s="86">
        <v>0</v>
      </c>
      <c r="BE20" s="86">
        <v>0</v>
      </c>
      <c r="BF20" s="30" t="e">
        <f t="shared" si="59"/>
        <v>#DIV/0!</v>
      </c>
      <c r="BG20" s="88"/>
      <c r="BH20" s="77">
        <v>8.8000000000000007</v>
      </c>
      <c r="BI20" s="78">
        <v>132.34</v>
      </c>
      <c r="BJ20" s="48">
        <f t="shared" si="14"/>
        <v>15.038636363636362</v>
      </c>
      <c r="BL20" s="93">
        <v>216.8</v>
      </c>
      <c r="BM20" s="94">
        <v>12785.586256027504</v>
      </c>
      <c r="BN20" s="83">
        <f t="shared" si="15"/>
        <v>58.974106346990325</v>
      </c>
      <c r="BO20" s="102"/>
      <c r="BP20" s="101">
        <v>18</v>
      </c>
      <c r="BQ20" s="101">
        <v>452.00715610010286</v>
      </c>
      <c r="BR20" s="30">
        <f t="shared" si="60"/>
        <v>25.111508672227938</v>
      </c>
      <c r="BS20" s="101">
        <v>82</v>
      </c>
      <c r="BT20" s="101">
        <v>299.82158655208229</v>
      </c>
      <c r="BU20" s="30">
        <f t="shared" si="61"/>
        <v>3.6563608116107598</v>
      </c>
      <c r="BV20" s="48">
        <f t="shared" si="16"/>
        <v>751.82874265218516</v>
      </c>
      <c r="BW20" s="93"/>
      <c r="BX20" s="94"/>
      <c r="BY20" s="108" t="e">
        <f t="shared" si="17"/>
        <v>#DIV/0!</v>
      </c>
      <c r="CA20" s="109">
        <v>168.4</v>
      </c>
      <c r="CB20" s="110">
        <v>9958.9699999999993</v>
      </c>
      <c r="CC20" s="83">
        <f t="shared" si="18"/>
        <v>59.138776722090256</v>
      </c>
      <c r="CD20" s="113"/>
      <c r="CE20" s="114">
        <v>70</v>
      </c>
      <c r="CF20" s="114">
        <v>844</v>
      </c>
      <c r="CG20" s="30">
        <f t="shared" si="19"/>
        <v>12.057142857142857</v>
      </c>
      <c r="CH20" s="115">
        <v>70</v>
      </c>
      <c r="CI20" s="114">
        <v>569.95000000000005</v>
      </c>
      <c r="CJ20" s="30">
        <f t="shared" si="62"/>
        <v>8.1421428571428578</v>
      </c>
      <c r="CK20" s="48">
        <f t="shared" si="20"/>
        <v>1413.95</v>
      </c>
      <c r="CL20" s="119"/>
      <c r="CM20" s="124">
        <v>47</v>
      </c>
      <c r="CN20" s="125">
        <v>2768.4211218783025</v>
      </c>
      <c r="CO20" s="15">
        <f t="shared" si="21"/>
        <v>58.902577061240478</v>
      </c>
      <c r="CP20" s="126"/>
      <c r="CQ20" s="127">
        <v>59</v>
      </c>
      <c r="CR20" s="127">
        <v>719.00092936802969</v>
      </c>
      <c r="CS20" s="127">
        <f t="shared" si="63"/>
        <v>12.186456429966604</v>
      </c>
      <c r="CT20" s="127">
        <v>26</v>
      </c>
      <c r="CU20" s="127">
        <v>312.27601279568228</v>
      </c>
      <c r="CV20" s="127">
        <f t="shared" si="64"/>
        <v>12.010615876757011</v>
      </c>
      <c r="CW20" s="133">
        <f t="shared" si="22"/>
        <v>1031.276942163712</v>
      </c>
      <c r="CX20" s="124"/>
      <c r="CY20" s="125"/>
      <c r="CZ20" s="31" t="e">
        <f t="shared" si="23"/>
        <v>#DIV/0!</v>
      </c>
      <c r="DA20" s="119"/>
      <c r="DB20" s="144">
        <v>16</v>
      </c>
      <c r="DC20" s="44">
        <v>334.10624300343125</v>
      </c>
      <c r="DD20" s="141">
        <f t="shared" si="24"/>
        <v>20.881640187714453</v>
      </c>
      <c r="DE20" s="44">
        <v>19</v>
      </c>
      <c r="DF20" s="44">
        <v>314.43099757355213</v>
      </c>
      <c r="DG20" s="141">
        <f t="shared" si="25"/>
        <v>16.548999872292217</v>
      </c>
      <c r="DH20" s="44">
        <v>21</v>
      </c>
      <c r="DI20" s="44">
        <v>340.33902186665409</v>
      </c>
      <c r="DJ20" s="368">
        <f t="shared" si="26"/>
        <v>16.20662008888829</v>
      </c>
      <c r="DL20" s="372">
        <v>45761</v>
      </c>
      <c r="DM20" s="204">
        <v>30</v>
      </c>
      <c r="DN20" s="204">
        <v>30</v>
      </c>
      <c r="DO20" s="204">
        <v>30</v>
      </c>
      <c r="DP20" s="340"/>
      <c r="DQ20" s="204"/>
      <c r="DR20" s="341">
        <v>30</v>
      </c>
      <c r="DS20" s="345">
        <v>2738</v>
      </c>
      <c r="DT20" s="343">
        <f t="shared" si="27"/>
        <v>91.266666666666666</v>
      </c>
      <c r="DU20" s="353"/>
      <c r="DV20" s="204"/>
      <c r="DW20" s="345"/>
      <c r="DX20" s="345" t="e">
        <f t="shared" si="28"/>
        <v>#DIV/0!</v>
      </c>
      <c r="DY20" s="204">
        <v>4</v>
      </c>
      <c r="DZ20" s="204">
        <v>30</v>
      </c>
      <c r="EA20" s="346">
        <f t="shared" si="29"/>
        <v>7.5</v>
      </c>
      <c r="EB20" s="353"/>
      <c r="EC20" s="204"/>
      <c r="ED20" s="341" t="e">
        <f t="shared" si="30"/>
        <v>#DIV/0!</v>
      </c>
      <c r="EE20" s="204"/>
      <c r="EF20" s="204"/>
      <c r="EG20" s="355"/>
      <c r="EH20" s="348" t="e">
        <f t="shared" si="31"/>
        <v>#DIV/0!</v>
      </c>
      <c r="EI20" s="349">
        <v>8</v>
      </c>
      <c r="EJ20" s="356">
        <v>80</v>
      </c>
      <c r="EK20" s="351">
        <f t="shared" si="32"/>
        <v>10</v>
      </c>
      <c r="EL20" s="352">
        <f t="shared" si="33"/>
        <v>2848</v>
      </c>
      <c r="EM20" s="426"/>
      <c r="EN20" s="415">
        <v>45791</v>
      </c>
      <c r="EO20" s="411">
        <v>10</v>
      </c>
      <c r="EP20" s="411">
        <v>10</v>
      </c>
      <c r="EQ20" s="411">
        <v>10</v>
      </c>
      <c r="ER20" s="411"/>
      <c r="ES20" s="411"/>
      <c r="ET20" s="411"/>
      <c r="EU20" s="400">
        <v>10</v>
      </c>
      <c r="EV20" s="403">
        <v>677.64</v>
      </c>
      <c r="EW20" s="416">
        <f t="shared" si="34"/>
        <v>67.763999999999996</v>
      </c>
      <c r="EX20" s="411">
        <v>2500</v>
      </c>
      <c r="EY20" s="411"/>
      <c r="EZ20" s="403"/>
      <c r="FA20" s="403" t="e">
        <f t="shared" si="35"/>
        <v>#DIV/0!</v>
      </c>
      <c r="FB20" s="411"/>
      <c r="FC20" s="411"/>
      <c r="FD20" s="417" t="e">
        <f t="shared" si="36"/>
        <v>#DIV/0!</v>
      </c>
      <c r="FE20" s="411"/>
      <c r="FF20" s="411"/>
      <c r="FG20" s="411" t="e">
        <f t="shared" si="37"/>
        <v>#DIV/0!</v>
      </c>
      <c r="FH20" s="411"/>
      <c r="FI20" s="411"/>
      <c r="FJ20" s="411"/>
      <c r="FK20" s="411" t="e">
        <f t="shared" si="38"/>
        <v>#DIV/0!</v>
      </c>
      <c r="FL20" s="206"/>
      <c r="FM20" s="172"/>
      <c r="FN20" s="418" t="e">
        <f t="shared" si="39"/>
        <v>#DIV/0!</v>
      </c>
      <c r="FO20" s="410">
        <f t="shared" si="40"/>
        <v>3177.64</v>
      </c>
      <c r="FQ20" s="398">
        <v>45818</v>
      </c>
      <c r="FR20" s="411"/>
      <c r="FS20" s="411"/>
      <c r="FT20" s="411"/>
      <c r="FU20" s="433"/>
      <c r="FV20" s="400">
        <f t="shared" si="41"/>
        <v>0</v>
      </c>
      <c r="FW20" s="403"/>
      <c r="FX20" s="402" t="e">
        <f t="shared" si="42"/>
        <v>#DIV/0!</v>
      </c>
      <c r="FY20" s="437"/>
      <c r="FZ20" s="411"/>
      <c r="GA20" s="411"/>
      <c r="GB20" s="433"/>
      <c r="GC20" s="400">
        <f t="shared" si="43"/>
        <v>0</v>
      </c>
      <c r="GD20" s="433"/>
      <c r="GE20" s="438" t="e">
        <f t="shared" si="44"/>
        <v>#DIV/0!</v>
      </c>
      <c r="GF20" s="439"/>
      <c r="GG20" s="411"/>
      <c r="GH20" s="403"/>
      <c r="GI20" s="403"/>
      <c r="GJ20" s="400">
        <f t="shared" si="45"/>
        <v>0</v>
      </c>
      <c r="GK20" s="411"/>
      <c r="GL20" s="404" t="e">
        <f t="shared" si="46"/>
        <v>#DIV/0!</v>
      </c>
      <c r="GM20" s="411"/>
      <c r="GN20" s="411"/>
      <c r="GO20" s="411"/>
      <c r="GP20" s="414"/>
      <c r="GQ20" s="405">
        <f t="shared" si="47"/>
        <v>0</v>
      </c>
      <c r="GR20" s="406" t="e">
        <f t="shared" si="48"/>
        <v>#DIV/0!</v>
      </c>
      <c r="GS20" s="407"/>
      <c r="GT20" s="436"/>
      <c r="GU20" s="409" t="e">
        <f t="shared" si="49"/>
        <v>#DIV/0!</v>
      </c>
      <c r="GV20" s="410" t="e">
        <f t="shared" si="50"/>
        <v>#DIV/0!</v>
      </c>
      <c r="GX20" s="398">
        <v>45791</v>
      </c>
      <c r="GY20" s="412"/>
      <c r="GZ20" s="411"/>
      <c r="HA20" s="411"/>
      <c r="HB20" s="411"/>
      <c r="HC20" s="411"/>
      <c r="HD20" s="411"/>
      <c r="HE20" s="400">
        <f t="shared" si="51"/>
        <v>0</v>
      </c>
      <c r="HF20" s="411"/>
      <c r="HG20" s="465" t="e">
        <f t="shared" si="52"/>
        <v>#DIV/0!</v>
      </c>
      <c r="HH20" s="466"/>
      <c r="HI20" s="416"/>
      <c r="HJ20" s="416"/>
      <c r="HK20" s="462" t="e">
        <f t="shared" si="53"/>
        <v>#DIV/0!</v>
      </c>
      <c r="HL20" s="416"/>
      <c r="HM20" s="463" t="e">
        <f t="shared" si="54"/>
        <v>#DIV/0!</v>
      </c>
      <c r="HN20" s="467"/>
    </row>
    <row r="21" spans="1:222">
      <c r="A21" s="12">
        <v>15</v>
      </c>
      <c r="B21" s="13">
        <v>126.20000000000002</v>
      </c>
      <c r="C21" s="14">
        <v>8773.5700908176022</v>
      </c>
      <c r="D21" s="15">
        <f t="shared" si="0"/>
        <v>69.521157613451678</v>
      </c>
      <c r="E21" s="16"/>
      <c r="F21" s="320"/>
      <c r="G21" s="320" t="e">
        <f t="shared" si="1"/>
        <v>#DIV/0!</v>
      </c>
      <c r="H21" s="17">
        <v>15</v>
      </c>
      <c r="I21" s="17">
        <v>218.77830022402662</v>
      </c>
      <c r="J21" s="18">
        <f t="shared" si="55"/>
        <v>14.585220014935109</v>
      </c>
      <c r="K21" s="17">
        <v>6</v>
      </c>
      <c r="L21" s="17">
        <v>36</v>
      </c>
      <c r="M21" s="30">
        <f t="shared" si="56"/>
        <v>6</v>
      </c>
      <c r="N21" s="31">
        <f t="shared" si="2"/>
        <v>254.77830022402662</v>
      </c>
      <c r="O21" s="13">
        <v>2.6000000000000005</v>
      </c>
      <c r="P21" s="14">
        <v>17</v>
      </c>
      <c r="Q21" s="31">
        <f t="shared" si="3"/>
        <v>6.5384615384615374</v>
      </c>
      <c r="R21" s="32"/>
      <c r="S21" s="44"/>
      <c r="T21" s="45" t="e">
        <f t="shared" si="4"/>
        <v>#DIV/0!</v>
      </c>
      <c r="V21" s="46">
        <v>357.20000000000005</v>
      </c>
      <c r="W21" s="47">
        <v>25182.169857836274</v>
      </c>
      <c r="X21" s="30">
        <f t="shared" si="5"/>
        <v>70.498795794614423</v>
      </c>
      <c r="Y21" s="49"/>
      <c r="Z21" s="50">
        <v>15</v>
      </c>
      <c r="AA21" s="50">
        <v>208</v>
      </c>
      <c r="AB21" s="30">
        <f t="shared" si="6"/>
        <v>13.866666666666667</v>
      </c>
      <c r="AC21" s="55">
        <v>201</v>
      </c>
      <c r="AD21" s="55">
        <v>1407.6999999999998</v>
      </c>
      <c r="AE21" s="30">
        <f t="shared" si="57"/>
        <v>7.003482587064676</v>
      </c>
      <c r="AF21" s="48">
        <f t="shared" si="7"/>
        <v>26797.869857836275</v>
      </c>
      <c r="AG21" s="62">
        <v>147</v>
      </c>
      <c r="AH21" s="47">
        <v>3266.5693583611096</v>
      </c>
      <c r="AI21" s="30">
        <f t="shared" si="8"/>
        <v>22.221560260959929</v>
      </c>
      <c r="AJ21" s="47"/>
      <c r="AK21" s="48">
        <f t="shared" si="9"/>
        <v>0</v>
      </c>
      <c r="AL21" s="68"/>
      <c r="AM21" s="46">
        <v>47</v>
      </c>
      <c r="AN21" s="71">
        <v>2049.3807117142064</v>
      </c>
      <c r="AO21" s="48">
        <f t="shared" si="10"/>
        <v>43.603844930089501</v>
      </c>
      <c r="AP21" s="46">
        <v>75</v>
      </c>
      <c r="AQ21" s="47">
        <v>3176.6920106719922</v>
      </c>
      <c r="AR21" s="48">
        <f t="shared" si="11"/>
        <v>42.355893475626566</v>
      </c>
      <c r="AS21" s="46">
        <v>25</v>
      </c>
      <c r="AT21" s="71">
        <v>1425.0099015713201</v>
      </c>
      <c r="AU21" s="48">
        <f t="shared" si="12"/>
        <v>57.000396062852808</v>
      </c>
      <c r="AW21" s="77">
        <v>76.800000000000011</v>
      </c>
      <c r="AX21" s="78">
        <v>4313.1099999999997</v>
      </c>
      <c r="AY21" s="83">
        <f t="shared" si="13"/>
        <v>56.160286458333317</v>
      </c>
      <c r="AZ21" s="84"/>
      <c r="BA21" s="85">
        <v>25</v>
      </c>
      <c r="BB21" s="85">
        <v>177.36</v>
      </c>
      <c r="BC21" s="30">
        <f t="shared" si="58"/>
        <v>7.0944000000000003</v>
      </c>
      <c r="BD21" s="86">
        <v>0</v>
      </c>
      <c r="BE21" s="86">
        <v>0</v>
      </c>
      <c r="BF21" s="30" t="e">
        <f t="shared" si="59"/>
        <v>#DIV/0!</v>
      </c>
      <c r="BG21" s="88"/>
      <c r="BH21" s="77">
        <v>9</v>
      </c>
      <c r="BI21" s="78">
        <v>135.46</v>
      </c>
      <c r="BJ21" s="48">
        <f t="shared" si="14"/>
        <v>15.051111111111112</v>
      </c>
      <c r="BL21" s="93">
        <v>207.20000000000002</v>
      </c>
      <c r="BM21" s="94">
        <v>11718.524176913945</v>
      </c>
      <c r="BN21" s="83">
        <f t="shared" si="15"/>
        <v>56.556583865414787</v>
      </c>
      <c r="BO21" s="102"/>
      <c r="BP21" s="101">
        <v>23</v>
      </c>
      <c r="BQ21" s="101">
        <v>342.35421578064626</v>
      </c>
      <c r="BR21" s="30">
        <f t="shared" si="60"/>
        <v>14.884965903506359</v>
      </c>
      <c r="BS21" s="101">
        <v>64</v>
      </c>
      <c r="BT21" s="101">
        <v>307.40435655787468</v>
      </c>
      <c r="BU21" s="30">
        <f t="shared" si="61"/>
        <v>4.8031930712167918</v>
      </c>
      <c r="BV21" s="48">
        <f t="shared" si="16"/>
        <v>649.75857233852093</v>
      </c>
      <c r="BW21" s="93"/>
      <c r="BX21" s="94"/>
      <c r="BY21" s="108" t="e">
        <f t="shared" si="17"/>
        <v>#DIV/0!</v>
      </c>
      <c r="CA21" s="109">
        <v>153.80000000000001</v>
      </c>
      <c r="CB21" s="110">
        <v>10546.99</v>
      </c>
      <c r="CC21" s="83">
        <f t="shared" si="18"/>
        <v>68.576007802340698</v>
      </c>
      <c r="CD21" s="113"/>
      <c r="CE21" s="114">
        <v>70</v>
      </c>
      <c r="CF21" s="114">
        <v>827.27</v>
      </c>
      <c r="CG21" s="30">
        <f t="shared" si="19"/>
        <v>11.818142857142856</v>
      </c>
      <c r="CH21" s="115">
        <v>70</v>
      </c>
      <c r="CI21" s="114">
        <v>528.92999999999995</v>
      </c>
      <c r="CJ21" s="30">
        <f t="shared" si="62"/>
        <v>7.5561428571428566</v>
      </c>
      <c r="CK21" s="48">
        <f t="shared" si="20"/>
        <v>1356.1999999999998</v>
      </c>
      <c r="CL21" s="119"/>
      <c r="CM21" s="124">
        <v>44.400000000000006</v>
      </c>
      <c r="CN21" s="125">
        <v>2494.6346281455976</v>
      </c>
      <c r="CO21" s="15">
        <f t="shared" si="21"/>
        <v>56.185464597873811</v>
      </c>
      <c r="CP21" s="126"/>
      <c r="CQ21" s="127">
        <v>80</v>
      </c>
      <c r="CR21" s="127">
        <v>958.69093655639278</v>
      </c>
      <c r="CS21" s="127">
        <f t="shared" si="63"/>
        <v>11.983636706954909</v>
      </c>
      <c r="CT21" s="127">
        <v>24</v>
      </c>
      <c r="CU21" s="127">
        <v>298.17085638591703</v>
      </c>
      <c r="CV21" s="127">
        <f t="shared" si="64"/>
        <v>12.423785682746542</v>
      </c>
      <c r="CW21" s="133">
        <f t="shared" si="22"/>
        <v>1256.8617929423099</v>
      </c>
      <c r="CX21" s="124"/>
      <c r="CY21" s="125"/>
      <c r="CZ21" s="31" t="e">
        <f t="shared" si="23"/>
        <v>#DIV/0!</v>
      </c>
      <c r="DA21" s="119"/>
      <c r="DB21" s="144">
        <v>16</v>
      </c>
      <c r="DC21" s="44">
        <v>316.52031749041578</v>
      </c>
      <c r="DD21" s="141">
        <f t="shared" si="24"/>
        <v>19.782519843150986</v>
      </c>
      <c r="DE21" s="44">
        <v>20</v>
      </c>
      <c r="DF21" s="44">
        <v>293.83818308316097</v>
      </c>
      <c r="DG21" s="141">
        <f t="shared" si="25"/>
        <v>14.691909154158049</v>
      </c>
      <c r="DH21" s="44">
        <v>21</v>
      </c>
      <c r="DI21" s="44">
        <v>331.35556454749565</v>
      </c>
      <c r="DJ21" s="368">
        <f t="shared" si="26"/>
        <v>15.778836407023602</v>
      </c>
      <c r="DL21" s="372">
        <v>45762</v>
      </c>
      <c r="DM21" s="204">
        <v>30</v>
      </c>
      <c r="DN21" s="204">
        <v>30</v>
      </c>
      <c r="DO21" s="204">
        <v>30</v>
      </c>
      <c r="DP21" s="340"/>
      <c r="DQ21" s="204"/>
      <c r="DR21" s="341">
        <v>30</v>
      </c>
      <c r="DS21" s="345">
        <v>2567</v>
      </c>
      <c r="DT21" s="343">
        <f t="shared" si="27"/>
        <v>85.566666666666663</v>
      </c>
      <c r="DU21" s="353"/>
      <c r="DV21" s="204"/>
      <c r="DW21" s="345"/>
      <c r="DX21" s="345" t="e">
        <f t="shared" si="28"/>
        <v>#DIV/0!</v>
      </c>
      <c r="DY21" s="204">
        <v>4</v>
      </c>
      <c r="DZ21" s="204">
        <v>30</v>
      </c>
      <c r="EA21" s="346">
        <f t="shared" si="29"/>
        <v>7.5</v>
      </c>
      <c r="EB21" s="353"/>
      <c r="EC21" s="204"/>
      <c r="ED21" s="341" t="e">
        <f t="shared" si="30"/>
        <v>#DIV/0!</v>
      </c>
      <c r="EE21" s="204"/>
      <c r="EF21" s="204"/>
      <c r="EG21" s="355"/>
      <c r="EH21" s="348" t="e">
        <f t="shared" si="31"/>
        <v>#DIV/0!</v>
      </c>
      <c r="EI21" s="349">
        <v>8</v>
      </c>
      <c r="EJ21" s="356">
        <v>80</v>
      </c>
      <c r="EK21" s="351">
        <f t="shared" si="32"/>
        <v>10</v>
      </c>
      <c r="EL21" s="352">
        <f t="shared" si="33"/>
        <v>2677</v>
      </c>
      <c r="EM21" s="426"/>
      <c r="EN21" s="415">
        <v>45792</v>
      </c>
      <c r="EO21" s="411">
        <v>10</v>
      </c>
      <c r="EP21" s="411">
        <v>10</v>
      </c>
      <c r="EQ21" s="411">
        <v>10</v>
      </c>
      <c r="ER21" s="411"/>
      <c r="ES21" s="411"/>
      <c r="ET21" s="411"/>
      <c r="EU21" s="400">
        <v>10</v>
      </c>
      <c r="EV21" s="403">
        <v>797.95</v>
      </c>
      <c r="EW21" s="416">
        <f t="shared" si="34"/>
        <v>79.795000000000002</v>
      </c>
      <c r="EX21" s="411"/>
      <c r="EY21" s="411"/>
      <c r="EZ21" s="403"/>
      <c r="FA21" s="403" t="e">
        <f t="shared" si="35"/>
        <v>#DIV/0!</v>
      </c>
      <c r="FB21" s="411"/>
      <c r="FC21" s="411"/>
      <c r="FD21" s="417" t="e">
        <f t="shared" si="36"/>
        <v>#DIV/0!</v>
      </c>
      <c r="FE21" s="411"/>
      <c r="FF21" s="411"/>
      <c r="FG21" s="411" t="e">
        <f t="shared" si="37"/>
        <v>#DIV/0!</v>
      </c>
      <c r="FH21" s="411"/>
      <c r="FI21" s="411"/>
      <c r="FJ21" s="411"/>
      <c r="FK21" s="411" t="e">
        <f t="shared" si="38"/>
        <v>#DIV/0!</v>
      </c>
      <c r="FL21" s="206"/>
      <c r="FM21" s="172"/>
      <c r="FN21" s="418" t="e">
        <f t="shared" si="39"/>
        <v>#DIV/0!</v>
      </c>
      <c r="FO21" s="410">
        <f t="shared" si="40"/>
        <v>797.95</v>
      </c>
      <c r="FQ21" s="398">
        <v>45819</v>
      </c>
      <c r="FR21" s="411"/>
      <c r="FS21" s="411"/>
      <c r="FT21" s="411"/>
      <c r="FU21" s="433"/>
      <c r="FV21" s="400">
        <f t="shared" si="41"/>
        <v>0</v>
      </c>
      <c r="FW21" s="403"/>
      <c r="FX21" s="402" t="e">
        <f t="shared" si="42"/>
        <v>#DIV/0!</v>
      </c>
      <c r="FY21" s="437"/>
      <c r="FZ21" s="411"/>
      <c r="GA21" s="411"/>
      <c r="GB21" s="433"/>
      <c r="GC21" s="400">
        <f t="shared" si="43"/>
        <v>0</v>
      </c>
      <c r="GD21" s="433"/>
      <c r="GE21" s="438" t="e">
        <f t="shared" si="44"/>
        <v>#DIV/0!</v>
      </c>
      <c r="GF21" s="439"/>
      <c r="GG21" s="411"/>
      <c r="GH21" s="403"/>
      <c r="GI21" s="403"/>
      <c r="GJ21" s="400">
        <f t="shared" si="45"/>
        <v>0</v>
      </c>
      <c r="GK21" s="411"/>
      <c r="GL21" s="404" t="e">
        <f t="shared" si="46"/>
        <v>#DIV/0!</v>
      </c>
      <c r="GM21" s="411"/>
      <c r="GN21" s="411"/>
      <c r="GO21" s="411"/>
      <c r="GP21" s="414"/>
      <c r="GQ21" s="405">
        <f t="shared" si="47"/>
        <v>0</v>
      </c>
      <c r="GR21" s="406" t="e">
        <f t="shared" si="48"/>
        <v>#DIV/0!</v>
      </c>
      <c r="GS21" s="407"/>
      <c r="GT21" s="436"/>
      <c r="GU21" s="409" t="e">
        <f t="shared" si="49"/>
        <v>#DIV/0!</v>
      </c>
      <c r="GV21" s="410" t="e">
        <f t="shared" si="50"/>
        <v>#DIV/0!</v>
      </c>
      <c r="GX21" s="398">
        <v>45792</v>
      </c>
      <c r="GY21" s="412"/>
      <c r="GZ21" s="411"/>
      <c r="HA21" s="411"/>
      <c r="HB21" s="411"/>
      <c r="HC21" s="411"/>
      <c r="HD21" s="411"/>
      <c r="HE21" s="400">
        <f t="shared" si="51"/>
        <v>0</v>
      </c>
      <c r="HF21" s="411"/>
      <c r="HG21" s="465" t="e">
        <f t="shared" si="52"/>
        <v>#DIV/0!</v>
      </c>
      <c r="HH21" s="466"/>
      <c r="HI21" s="416"/>
      <c r="HJ21" s="416"/>
      <c r="HK21" s="462" t="e">
        <f t="shared" si="53"/>
        <v>#DIV/0!</v>
      </c>
      <c r="HL21" s="416"/>
      <c r="HM21" s="463" t="e">
        <f t="shared" si="54"/>
        <v>#DIV/0!</v>
      </c>
      <c r="HN21" s="467"/>
    </row>
    <row r="22" spans="1:222">
      <c r="A22" s="12">
        <v>16</v>
      </c>
      <c r="B22" s="13">
        <v>96.600000000000009</v>
      </c>
      <c r="C22" s="14">
        <v>6206.3526069122518</v>
      </c>
      <c r="D22" s="15">
        <f t="shared" si="0"/>
        <v>64.247956593294532</v>
      </c>
      <c r="E22" s="16"/>
      <c r="F22" s="320"/>
      <c r="G22" s="320" t="e">
        <f t="shared" si="1"/>
        <v>#DIV/0!</v>
      </c>
      <c r="H22" s="17">
        <v>15</v>
      </c>
      <c r="I22" s="17">
        <v>170.77076895429906</v>
      </c>
      <c r="J22" s="18">
        <f t="shared" si="55"/>
        <v>11.384717930286604</v>
      </c>
      <c r="K22" s="17">
        <v>3</v>
      </c>
      <c r="L22" s="17">
        <v>40.5</v>
      </c>
      <c r="M22" s="30">
        <f t="shared" si="56"/>
        <v>13.5</v>
      </c>
      <c r="N22" s="31">
        <f t="shared" si="2"/>
        <v>211.27076895429906</v>
      </c>
      <c r="O22" s="13">
        <v>0</v>
      </c>
      <c r="P22" s="14"/>
      <c r="Q22" s="31" t="e">
        <f t="shared" si="3"/>
        <v>#DIV/0!</v>
      </c>
      <c r="R22" s="32"/>
      <c r="S22" s="44"/>
      <c r="T22" s="45" t="e">
        <f t="shared" si="4"/>
        <v>#DIV/0!</v>
      </c>
      <c r="V22" s="46">
        <v>236.20000000000002</v>
      </c>
      <c r="W22" s="47">
        <v>17075.659871396543</v>
      </c>
      <c r="X22" s="30">
        <f t="shared" si="5"/>
        <v>72.293225535125075</v>
      </c>
      <c r="Y22" s="49"/>
      <c r="Z22" s="50"/>
      <c r="AA22" s="50"/>
      <c r="AB22" s="30" t="e">
        <f t="shared" si="6"/>
        <v>#DIV/0!</v>
      </c>
      <c r="AC22" s="55">
        <v>54</v>
      </c>
      <c r="AD22" s="55">
        <v>364.20000000000005</v>
      </c>
      <c r="AE22" s="30">
        <f t="shared" si="57"/>
        <v>6.7444444444444454</v>
      </c>
      <c r="AF22" s="48">
        <f t="shared" si="7"/>
        <v>17439.859871396544</v>
      </c>
      <c r="AG22" s="62">
        <v>147</v>
      </c>
      <c r="AH22" s="47">
        <v>3118.5944127821635</v>
      </c>
      <c r="AI22" s="30">
        <f t="shared" si="8"/>
        <v>21.214927978109955</v>
      </c>
      <c r="AJ22" s="47"/>
      <c r="AK22" s="48">
        <f t="shared" si="9"/>
        <v>0</v>
      </c>
      <c r="AL22" s="68"/>
      <c r="AM22" s="46">
        <v>47</v>
      </c>
      <c r="AN22" s="71">
        <v>2132.7707006369428</v>
      </c>
      <c r="AO22" s="48">
        <f t="shared" si="10"/>
        <v>45.378100013551972</v>
      </c>
      <c r="AP22" s="46">
        <v>75</v>
      </c>
      <c r="AQ22" s="47">
        <v>3216.5959909090911</v>
      </c>
      <c r="AR22" s="48">
        <f t="shared" si="11"/>
        <v>42.887946545454547</v>
      </c>
      <c r="AS22" s="46">
        <v>25</v>
      </c>
      <c r="AT22" s="71">
        <v>1390.7733603043139</v>
      </c>
      <c r="AU22" s="48">
        <f t="shared" si="12"/>
        <v>55.630934412172557</v>
      </c>
      <c r="AW22" s="77">
        <v>72</v>
      </c>
      <c r="AX22" s="78">
        <v>3971.19</v>
      </c>
      <c r="AY22" s="83">
        <f t="shared" si="13"/>
        <v>55.155416666666667</v>
      </c>
      <c r="AZ22" s="84"/>
      <c r="BA22" s="85">
        <v>25</v>
      </c>
      <c r="BB22" s="85">
        <v>177.75</v>
      </c>
      <c r="BC22" s="30">
        <f t="shared" si="58"/>
        <v>7.11</v>
      </c>
      <c r="BD22" s="86"/>
      <c r="BE22" s="86"/>
      <c r="BF22" s="30" t="e">
        <f t="shared" si="59"/>
        <v>#DIV/0!</v>
      </c>
      <c r="BG22" s="88"/>
      <c r="BH22" s="77">
        <v>9.6000000000000014</v>
      </c>
      <c r="BI22" s="78">
        <v>143.26</v>
      </c>
      <c r="BJ22" s="48">
        <f t="shared" si="14"/>
        <v>14.922916666666664</v>
      </c>
      <c r="BL22" s="93">
        <v>151.80000000000001</v>
      </c>
      <c r="BM22" s="94">
        <v>8467.6441956515009</v>
      </c>
      <c r="BN22" s="83">
        <f t="shared" si="15"/>
        <v>55.781582316544799</v>
      </c>
      <c r="BO22" s="102"/>
      <c r="BP22" s="101">
        <v>3</v>
      </c>
      <c r="BQ22" s="101">
        <v>48.501861327400817</v>
      </c>
      <c r="BR22" s="30">
        <f t="shared" si="60"/>
        <v>16.167287109133607</v>
      </c>
      <c r="BS22" s="101">
        <v>57</v>
      </c>
      <c r="BT22" s="101">
        <v>351.78427613565742</v>
      </c>
      <c r="BU22" s="30">
        <f t="shared" si="61"/>
        <v>6.1716539672922357</v>
      </c>
      <c r="BV22" s="48">
        <f t="shared" si="16"/>
        <v>400.28613746305825</v>
      </c>
      <c r="BW22" s="93"/>
      <c r="BX22" s="94"/>
      <c r="BY22" s="108" t="e">
        <f t="shared" si="17"/>
        <v>#DIV/0!</v>
      </c>
      <c r="CA22" s="109">
        <v>152.80000000000001</v>
      </c>
      <c r="CB22" s="110">
        <v>10692.51</v>
      </c>
      <c r="CC22" s="83">
        <f t="shared" si="18"/>
        <v>69.977159685863867</v>
      </c>
      <c r="CD22" s="113"/>
      <c r="CE22" s="114">
        <v>70</v>
      </c>
      <c r="CF22" s="114">
        <v>851.19</v>
      </c>
      <c r="CG22" s="30">
        <f t="shared" si="19"/>
        <v>12.159857142857144</v>
      </c>
      <c r="CH22" s="115">
        <v>70</v>
      </c>
      <c r="CI22" s="114">
        <v>548.33000000000004</v>
      </c>
      <c r="CJ22" s="30">
        <f t="shared" si="62"/>
        <v>7.8332857142857151</v>
      </c>
      <c r="CK22" s="48">
        <f t="shared" si="20"/>
        <v>1399.52</v>
      </c>
      <c r="CL22" s="119"/>
      <c r="CM22" s="124">
        <v>40</v>
      </c>
      <c r="CN22" s="125">
        <v>2400.6152301690468</v>
      </c>
      <c r="CO22" s="15">
        <f t="shared" si="21"/>
        <v>60.015380754226172</v>
      </c>
      <c r="CP22" s="126"/>
      <c r="CQ22" s="127">
        <v>0</v>
      </c>
      <c r="CR22" s="127"/>
      <c r="CS22" s="127" t="e">
        <f t="shared" si="63"/>
        <v>#DIV/0!</v>
      </c>
      <c r="CT22" s="127">
        <v>35</v>
      </c>
      <c r="CU22" s="127">
        <v>422.86208418240858</v>
      </c>
      <c r="CV22" s="127">
        <f t="shared" si="64"/>
        <v>12.081773833783103</v>
      </c>
      <c r="CW22" s="133">
        <f t="shared" si="22"/>
        <v>422.86208418240858</v>
      </c>
      <c r="CX22" s="124"/>
      <c r="CY22" s="125"/>
      <c r="CZ22" s="31" t="e">
        <f t="shared" si="23"/>
        <v>#DIV/0!</v>
      </c>
      <c r="DA22" s="119"/>
      <c r="DB22" s="144">
        <v>16</v>
      </c>
      <c r="DC22" s="44">
        <v>326.92853277899997</v>
      </c>
      <c r="DD22" s="141">
        <f t="shared" si="24"/>
        <v>20.433033298687498</v>
      </c>
      <c r="DE22" s="44">
        <v>20</v>
      </c>
      <c r="DF22" s="44">
        <v>309.32414320793487</v>
      </c>
      <c r="DG22" s="141">
        <f t="shared" si="25"/>
        <v>15.466207160396744</v>
      </c>
      <c r="DH22" s="44">
        <v>21</v>
      </c>
      <c r="DI22" s="44">
        <v>312.3543376745202</v>
      </c>
      <c r="DJ22" s="368">
        <f t="shared" si="26"/>
        <v>14.874016079739057</v>
      </c>
      <c r="DL22" s="372">
        <v>45763</v>
      </c>
      <c r="DM22" s="204">
        <v>30</v>
      </c>
      <c r="DN22" s="204">
        <v>30</v>
      </c>
      <c r="DO22" s="204">
        <v>30</v>
      </c>
      <c r="DP22" s="340"/>
      <c r="DQ22" s="204"/>
      <c r="DR22" s="341">
        <v>30</v>
      </c>
      <c r="DS22" s="345">
        <v>2307</v>
      </c>
      <c r="DT22" s="343">
        <f t="shared" si="27"/>
        <v>76.900000000000006</v>
      </c>
      <c r="DU22" s="353"/>
      <c r="DV22" s="204"/>
      <c r="DW22" s="345"/>
      <c r="DX22" s="345" t="e">
        <f t="shared" si="28"/>
        <v>#DIV/0!</v>
      </c>
      <c r="DY22" s="204">
        <v>4</v>
      </c>
      <c r="DZ22" s="204">
        <v>30</v>
      </c>
      <c r="EA22" s="346">
        <f t="shared" si="29"/>
        <v>7.5</v>
      </c>
      <c r="EB22" s="353"/>
      <c r="EC22" s="204"/>
      <c r="ED22" s="341" t="e">
        <f t="shared" si="30"/>
        <v>#DIV/0!</v>
      </c>
      <c r="EE22" s="204"/>
      <c r="EF22" s="204"/>
      <c r="EG22" s="355"/>
      <c r="EH22" s="348" t="e">
        <f t="shared" si="31"/>
        <v>#DIV/0!</v>
      </c>
      <c r="EI22" s="349">
        <v>8</v>
      </c>
      <c r="EJ22" s="356">
        <v>80</v>
      </c>
      <c r="EK22" s="351">
        <f t="shared" si="32"/>
        <v>10</v>
      </c>
      <c r="EL22" s="352">
        <f t="shared" si="33"/>
        <v>2417</v>
      </c>
      <c r="EM22" s="426"/>
      <c r="EN22" s="415">
        <v>45793</v>
      </c>
      <c r="EO22" s="411">
        <v>10</v>
      </c>
      <c r="EP22" s="411">
        <v>10</v>
      </c>
      <c r="EQ22" s="411">
        <v>10</v>
      </c>
      <c r="ER22" s="411"/>
      <c r="ES22" s="411"/>
      <c r="ET22" s="411"/>
      <c r="EU22" s="400">
        <v>10</v>
      </c>
      <c r="EV22" s="403">
        <v>764.12</v>
      </c>
      <c r="EW22" s="416">
        <f t="shared" si="34"/>
        <v>76.412000000000006</v>
      </c>
      <c r="EX22" s="411"/>
      <c r="EY22" s="411"/>
      <c r="EZ22" s="403"/>
      <c r="FA22" s="403" t="e">
        <f t="shared" si="35"/>
        <v>#DIV/0!</v>
      </c>
      <c r="FB22" s="411"/>
      <c r="FC22" s="411"/>
      <c r="FD22" s="417" t="e">
        <f t="shared" si="36"/>
        <v>#DIV/0!</v>
      </c>
      <c r="FE22" s="411"/>
      <c r="FF22" s="411"/>
      <c r="FG22" s="411" t="e">
        <f t="shared" si="37"/>
        <v>#DIV/0!</v>
      </c>
      <c r="FH22" s="411"/>
      <c r="FI22" s="411"/>
      <c r="FJ22" s="411"/>
      <c r="FK22" s="411" t="e">
        <f t="shared" si="38"/>
        <v>#DIV/0!</v>
      </c>
      <c r="FL22" s="206"/>
      <c r="FM22" s="172"/>
      <c r="FN22" s="418" t="e">
        <f t="shared" si="39"/>
        <v>#DIV/0!</v>
      </c>
      <c r="FO22" s="410">
        <f t="shared" si="40"/>
        <v>764.12</v>
      </c>
      <c r="FQ22" s="398">
        <v>45820</v>
      </c>
      <c r="FR22" s="411"/>
      <c r="FS22" s="411"/>
      <c r="FT22" s="411"/>
      <c r="FU22" s="433"/>
      <c r="FV22" s="400">
        <f t="shared" si="41"/>
        <v>0</v>
      </c>
      <c r="FW22" s="403"/>
      <c r="FX22" s="402" t="e">
        <f t="shared" si="42"/>
        <v>#DIV/0!</v>
      </c>
      <c r="FY22" s="437"/>
      <c r="FZ22" s="411"/>
      <c r="GA22" s="411"/>
      <c r="GB22" s="433"/>
      <c r="GC22" s="400">
        <f t="shared" si="43"/>
        <v>0</v>
      </c>
      <c r="GD22" s="433"/>
      <c r="GE22" s="438" t="e">
        <f t="shared" si="44"/>
        <v>#DIV/0!</v>
      </c>
      <c r="GF22" s="439"/>
      <c r="GG22" s="411"/>
      <c r="GH22" s="403"/>
      <c r="GI22" s="403"/>
      <c r="GJ22" s="400">
        <f t="shared" si="45"/>
        <v>0</v>
      </c>
      <c r="GK22" s="411"/>
      <c r="GL22" s="404" t="e">
        <f t="shared" si="46"/>
        <v>#DIV/0!</v>
      </c>
      <c r="GM22" s="411"/>
      <c r="GN22" s="411"/>
      <c r="GO22" s="411"/>
      <c r="GP22" s="414"/>
      <c r="GQ22" s="405">
        <f t="shared" si="47"/>
        <v>0</v>
      </c>
      <c r="GR22" s="406" t="e">
        <f t="shared" si="48"/>
        <v>#DIV/0!</v>
      </c>
      <c r="GS22" s="407"/>
      <c r="GT22" s="436"/>
      <c r="GU22" s="409" t="e">
        <f t="shared" si="49"/>
        <v>#DIV/0!</v>
      </c>
      <c r="GV22" s="410" t="e">
        <f t="shared" si="50"/>
        <v>#DIV/0!</v>
      </c>
      <c r="GX22" s="398">
        <v>45793</v>
      </c>
      <c r="GY22" s="412"/>
      <c r="GZ22" s="411"/>
      <c r="HA22" s="411"/>
      <c r="HB22" s="411"/>
      <c r="HC22" s="411"/>
      <c r="HD22" s="411"/>
      <c r="HE22" s="400">
        <f t="shared" si="51"/>
        <v>0</v>
      </c>
      <c r="HF22" s="411"/>
      <c r="HG22" s="465" t="e">
        <f t="shared" si="52"/>
        <v>#DIV/0!</v>
      </c>
      <c r="HH22" s="466"/>
      <c r="HI22" s="416"/>
      <c r="HJ22" s="416"/>
      <c r="HK22" s="462" t="e">
        <f t="shared" si="53"/>
        <v>#DIV/0!</v>
      </c>
      <c r="HL22" s="416"/>
      <c r="HM22" s="463" t="e">
        <f t="shared" si="54"/>
        <v>#DIV/0!</v>
      </c>
      <c r="HN22" s="467"/>
    </row>
    <row r="23" spans="1:222">
      <c r="A23" s="12">
        <v>17</v>
      </c>
      <c r="B23" s="13">
        <v>96.2</v>
      </c>
      <c r="C23" s="14">
        <v>5491.8968529575741</v>
      </c>
      <c r="D23" s="15">
        <f t="shared" si="0"/>
        <v>57.088324874818859</v>
      </c>
      <c r="E23" s="16"/>
      <c r="F23" s="320"/>
      <c r="G23" s="320" t="e">
        <f t="shared" si="1"/>
        <v>#DIV/0!</v>
      </c>
      <c r="H23" s="17">
        <v>15</v>
      </c>
      <c r="I23" s="17">
        <v>163.98968570877713</v>
      </c>
      <c r="J23" s="18">
        <f t="shared" si="55"/>
        <v>10.932645713918475</v>
      </c>
      <c r="K23" s="17">
        <v>3</v>
      </c>
      <c r="L23" s="17">
        <v>28.333200000000001</v>
      </c>
      <c r="M23" s="30">
        <f t="shared" si="56"/>
        <v>9.4443999999999999</v>
      </c>
      <c r="N23" s="31">
        <f t="shared" si="2"/>
        <v>192.32288570877714</v>
      </c>
      <c r="O23" s="13">
        <v>0</v>
      </c>
      <c r="P23" s="14"/>
      <c r="Q23" s="31" t="e">
        <f t="shared" si="3"/>
        <v>#DIV/0!</v>
      </c>
      <c r="R23" s="32"/>
      <c r="S23" s="44"/>
      <c r="T23" s="45" t="e">
        <f t="shared" si="4"/>
        <v>#DIV/0!</v>
      </c>
      <c r="V23" s="46">
        <v>218.20000000000002</v>
      </c>
      <c r="W23" s="47">
        <v>15840.258762343532</v>
      </c>
      <c r="X23" s="30">
        <f t="shared" si="5"/>
        <v>72.595136399374567</v>
      </c>
      <c r="Y23" s="49"/>
      <c r="Z23" s="50"/>
      <c r="AA23" s="50"/>
      <c r="AB23" s="30" t="e">
        <f t="shared" si="6"/>
        <v>#DIV/0!</v>
      </c>
      <c r="AC23" s="55">
        <v>41</v>
      </c>
      <c r="AD23" s="55">
        <v>287.10000000000002</v>
      </c>
      <c r="AE23" s="30">
        <f t="shared" si="57"/>
        <v>7.0024390243902443</v>
      </c>
      <c r="AF23" s="48">
        <f t="shared" si="7"/>
        <v>16127.358762343532</v>
      </c>
      <c r="AG23" s="62">
        <v>147</v>
      </c>
      <c r="AH23" s="47">
        <v>3475.0269654527519</v>
      </c>
      <c r="AI23" s="30">
        <f t="shared" si="8"/>
        <v>23.63963922076702</v>
      </c>
      <c r="AJ23" s="47"/>
      <c r="AK23" s="48">
        <f t="shared" si="9"/>
        <v>0</v>
      </c>
      <c r="AL23" s="68"/>
      <c r="AM23" s="72">
        <v>47</v>
      </c>
      <c r="AN23" s="73">
        <v>2217.3500660868954</v>
      </c>
      <c r="AO23" s="48">
        <f t="shared" si="10"/>
        <v>47.177660980572242</v>
      </c>
      <c r="AP23" s="46">
        <v>75</v>
      </c>
      <c r="AQ23" s="47">
        <v>4513.7687026339754</v>
      </c>
      <c r="AR23" s="48">
        <f t="shared" si="11"/>
        <v>60.183582701786342</v>
      </c>
      <c r="AS23" s="46">
        <v>25</v>
      </c>
      <c r="AT23" s="71">
        <v>1244.8879198878506</v>
      </c>
      <c r="AU23" s="48">
        <f t="shared" si="12"/>
        <v>49.795516795514025</v>
      </c>
      <c r="AW23" s="77">
        <v>75.000000000000014</v>
      </c>
      <c r="AX23" s="78">
        <v>3904.32</v>
      </c>
      <c r="AY23" s="83">
        <f t="shared" si="13"/>
        <v>52.057599999999994</v>
      </c>
      <c r="AZ23" s="84"/>
      <c r="BA23" s="85">
        <v>25</v>
      </c>
      <c r="BB23" s="85">
        <v>175.49</v>
      </c>
      <c r="BC23" s="30">
        <f t="shared" si="58"/>
        <v>7.0196000000000005</v>
      </c>
      <c r="BD23" s="86"/>
      <c r="BE23" s="86"/>
      <c r="BF23" s="30" t="e">
        <f t="shared" si="59"/>
        <v>#DIV/0!</v>
      </c>
      <c r="BG23" s="88"/>
      <c r="BH23" s="77">
        <v>10.8</v>
      </c>
      <c r="BI23" s="78">
        <v>162.38999999999999</v>
      </c>
      <c r="BJ23" s="48">
        <f t="shared" si="14"/>
        <v>15.03611111111111</v>
      </c>
      <c r="BL23" s="93">
        <v>152</v>
      </c>
      <c r="BM23" s="94">
        <v>8834.7912654784832</v>
      </c>
      <c r="BN23" s="83">
        <f t="shared" si="15"/>
        <v>58.123626746568966</v>
      </c>
      <c r="BO23" s="102"/>
      <c r="BP23" s="101">
        <v>3</v>
      </c>
      <c r="BQ23" s="101">
        <v>31.249937500000001</v>
      </c>
      <c r="BR23" s="30">
        <f t="shared" si="60"/>
        <v>10.416645833333334</v>
      </c>
      <c r="BS23" s="101">
        <v>57</v>
      </c>
      <c r="BT23" s="101">
        <v>241.00832496491049</v>
      </c>
      <c r="BU23" s="30">
        <f t="shared" si="61"/>
        <v>4.2282162274545696</v>
      </c>
      <c r="BV23" s="48">
        <f t="shared" si="16"/>
        <v>272.2582624649105</v>
      </c>
      <c r="BW23" s="93"/>
      <c r="BX23" s="94"/>
      <c r="BY23" s="108" t="e">
        <f t="shared" si="17"/>
        <v>#DIV/0!</v>
      </c>
      <c r="CA23" s="109">
        <v>136.80000000000001</v>
      </c>
      <c r="CB23" s="110">
        <v>9636.5300000000007</v>
      </c>
      <c r="CC23" s="83">
        <f t="shared" si="18"/>
        <v>70.442470760233917</v>
      </c>
      <c r="CD23" s="113"/>
      <c r="CE23" s="114">
        <v>70</v>
      </c>
      <c r="CF23" s="114">
        <v>843.77</v>
      </c>
      <c r="CG23" s="30">
        <f t="shared" si="19"/>
        <v>12.053857142857142</v>
      </c>
      <c r="CH23" s="115">
        <v>70</v>
      </c>
      <c r="CI23" s="114">
        <v>569.48</v>
      </c>
      <c r="CJ23" s="30">
        <f t="shared" si="62"/>
        <v>8.1354285714285712</v>
      </c>
      <c r="CK23" s="48">
        <f t="shared" si="20"/>
        <v>1413.25</v>
      </c>
      <c r="CL23" s="119"/>
      <c r="CM23" s="124">
        <v>44.800000000000004</v>
      </c>
      <c r="CN23" s="125">
        <v>2656.5296829407953</v>
      </c>
      <c r="CO23" s="15">
        <f t="shared" si="21"/>
        <v>59.297537565642749</v>
      </c>
      <c r="CP23" s="126"/>
      <c r="CQ23" s="127">
        <v>74</v>
      </c>
      <c r="CR23" s="127">
        <v>890.27272727272725</v>
      </c>
      <c r="CS23" s="127">
        <f t="shared" si="63"/>
        <v>12.030712530712531</v>
      </c>
      <c r="CT23" s="127">
        <v>25</v>
      </c>
      <c r="CU23" s="127">
        <v>301.06169496312208</v>
      </c>
      <c r="CV23" s="127">
        <f t="shared" si="64"/>
        <v>12.042467798524884</v>
      </c>
      <c r="CW23" s="133">
        <f t="shared" si="22"/>
        <v>1191.3344222358494</v>
      </c>
      <c r="CX23" s="124"/>
      <c r="CY23" s="125"/>
      <c r="CZ23" s="31" t="e">
        <f t="shared" si="23"/>
        <v>#DIV/0!</v>
      </c>
      <c r="DA23" s="119"/>
      <c r="DB23" s="144">
        <v>16</v>
      </c>
      <c r="DC23" s="44">
        <v>326.10150673267526</v>
      </c>
      <c r="DD23" s="141">
        <f t="shared" si="24"/>
        <v>20.381344170792204</v>
      </c>
      <c r="DE23" s="44">
        <v>20</v>
      </c>
      <c r="DF23" s="44">
        <v>315.90987568618863</v>
      </c>
      <c r="DG23" s="141">
        <f t="shared" si="25"/>
        <v>15.795493784309432</v>
      </c>
      <c r="DH23" s="44">
        <v>21</v>
      </c>
      <c r="DI23" s="44">
        <v>309.26220705284811</v>
      </c>
      <c r="DJ23" s="368">
        <f t="shared" si="26"/>
        <v>14.726771764421338</v>
      </c>
      <c r="DL23" s="372">
        <v>45764</v>
      </c>
      <c r="DM23" s="204">
        <v>30</v>
      </c>
      <c r="DN23" s="204">
        <v>30</v>
      </c>
      <c r="DO23" s="204">
        <v>30</v>
      </c>
      <c r="DP23" s="340"/>
      <c r="DQ23" s="204"/>
      <c r="DR23" s="341">
        <v>30</v>
      </c>
      <c r="DS23" s="345">
        <v>2628</v>
      </c>
      <c r="DT23" s="343">
        <f t="shared" si="27"/>
        <v>87.6</v>
      </c>
      <c r="DU23" s="353"/>
      <c r="DV23" s="204"/>
      <c r="DW23" s="345"/>
      <c r="DX23" s="345" t="e">
        <f t="shared" si="28"/>
        <v>#DIV/0!</v>
      </c>
      <c r="DY23" s="204">
        <v>4</v>
      </c>
      <c r="DZ23" s="204">
        <v>30</v>
      </c>
      <c r="EA23" s="346">
        <f t="shared" si="29"/>
        <v>7.5</v>
      </c>
      <c r="EB23" s="353"/>
      <c r="EC23" s="204"/>
      <c r="ED23" s="341" t="e">
        <f t="shared" si="30"/>
        <v>#DIV/0!</v>
      </c>
      <c r="EE23" s="204"/>
      <c r="EF23" s="204"/>
      <c r="EG23" s="355"/>
      <c r="EH23" s="348" t="e">
        <f t="shared" si="31"/>
        <v>#DIV/0!</v>
      </c>
      <c r="EI23" s="349">
        <v>8</v>
      </c>
      <c r="EJ23" s="356">
        <v>80</v>
      </c>
      <c r="EK23" s="351">
        <f t="shared" si="32"/>
        <v>10</v>
      </c>
      <c r="EL23" s="352">
        <f t="shared" si="33"/>
        <v>2738</v>
      </c>
      <c r="EM23" s="426"/>
      <c r="EN23" s="415">
        <v>45794</v>
      </c>
      <c r="EO23" s="411">
        <v>10</v>
      </c>
      <c r="EP23" s="411">
        <v>10</v>
      </c>
      <c r="EQ23" s="411">
        <v>10</v>
      </c>
      <c r="ER23" s="411"/>
      <c r="ES23" s="411"/>
      <c r="ET23" s="411"/>
      <c r="EU23" s="400">
        <v>10</v>
      </c>
      <c r="EV23" s="403">
        <v>721.57</v>
      </c>
      <c r="EW23" s="416">
        <f t="shared" si="34"/>
        <v>72.157000000000011</v>
      </c>
      <c r="EX23" s="411"/>
      <c r="EY23" s="411"/>
      <c r="EZ23" s="403"/>
      <c r="FA23" s="403" t="e">
        <f t="shared" si="35"/>
        <v>#DIV/0!</v>
      </c>
      <c r="FB23" s="411"/>
      <c r="FC23" s="411"/>
      <c r="FD23" s="417" t="e">
        <f t="shared" si="36"/>
        <v>#DIV/0!</v>
      </c>
      <c r="FE23" s="411"/>
      <c r="FF23" s="411"/>
      <c r="FG23" s="411" t="e">
        <f t="shared" si="37"/>
        <v>#DIV/0!</v>
      </c>
      <c r="FH23" s="411"/>
      <c r="FI23" s="411"/>
      <c r="FJ23" s="411"/>
      <c r="FK23" s="411" t="e">
        <f t="shared" si="38"/>
        <v>#DIV/0!</v>
      </c>
      <c r="FL23" s="206"/>
      <c r="FM23" s="172"/>
      <c r="FN23" s="418" t="e">
        <f t="shared" si="39"/>
        <v>#DIV/0!</v>
      </c>
      <c r="FO23" s="410">
        <f t="shared" si="40"/>
        <v>721.57</v>
      </c>
      <c r="FQ23" s="398">
        <v>45821</v>
      </c>
      <c r="FR23" s="411"/>
      <c r="FS23" s="411"/>
      <c r="FT23" s="411"/>
      <c r="FU23" s="433"/>
      <c r="FV23" s="400">
        <f t="shared" si="41"/>
        <v>0</v>
      </c>
      <c r="FW23" s="403"/>
      <c r="FX23" s="402" t="e">
        <f t="shared" si="42"/>
        <v>#DIV/0!</v>
      </c>
      <c r="FY23" s="437"/>
      <c r="FZ23" s="411"/>
      <c r="GA23" s="411"/>
      <c r="GB23" s="433"/>
      <c r="GC23" s="400">
        <f t="shared" si="43"/>
        <v>0</v>
      </c>
      <c r="GD23" s="433"/>
      <c r="GE23" s="438" t="e">
        <f t="shared" si="44"/>
        <v>#DIV/0!</v>
      </c>
      <c r="GF23" s="439"/>
      <c r="GG23" s="411"/>
      <c r="GH23" s="403"/>
      <c r="GI23" s="403"/>
      <c r="GJ23" s="400">
        <f t="shared" si="45"/>
        <v>0</v>
      </c>
      <c r="GK23" s="411"/>
      <c r="GL23" s="404" t="e">
        <f t="shared" si="46"/>
        <v>#DIV/0!</v>
      </c>
      <c r="GM23" s="411"/>
      <c r="GN23" s="411"/>
      <c r="GO23" s="411"/>
      <c r="GP23" s="414"/>
      <c r="GQ23" s="405">
        <f t="shared" si="47"/>
        <v>0</v>
      </c>
      <c r="GR23" s="406" t="e">
        <f t="shared" si="48"/>
        <v>#DIV/0!</v>
      </c>
      <c r="GS23" s="407"/>
      <c r="GT23" s="436"/>
      <c r="GU23" s="409" t="e">
        <f t="shared" si="49"/>
        <v>#DIV/0!</v>
      </c>
      <c r="GV23" s="410" t="e">
        <f t="shared" si="50"/>
        <v>#DIV/0!</v>
      </c>
      <c r="GX23" s="398">
        <v>45794</v>
      </c>
      <c r="GY23" s="412"/>
      <c r="GZ23" s="411"/>
      <c r="HA23" s="411"/>
      <c r="HB23" s="411"/>
      <c r="HC23" s="411"/>
      <c r="HD23" s="411"/>
      <c r="HE23" s="400">
        <f t="shared" si="51"/>
        <v>0</v>
      </c>
      <c r="HF23" s="411"/>
      <c r="HG23" s="465" t="e">
        <f t="shared" si="52"/>
        <v>#DIV/0!</v>
      </c>
      <c r="HH23" s="466"/>
      <c r="HI23" s="416"/>
      <c r="HJ23" s="416"/>
      <c r="HK23" s="462" t="e">
        <f t="shared" si="53"/>
        <v>#DIV/0!</v>
      </c>
      <c r="HL23" s="416"/>
      <c r="HM23" s="463" t="e">
        <f t="shared" si="54"/>
        <v>#DIV/0!</v>
      </c>
      <c r="HN23" s="467"/>
    </row>
    <row r="24" spans="1:222">
      <c r="A24" s="12">
        <v>18</v>
      </c>
      <c r="B24" s="13">
        <v>128.6</v>
      </c>
      <c r="C24" s="14">
        <v>8245.2725730768962</v>
      </c>
      <c r="D24" s="15">
        <f t="shared" si="0"/>
        <v>64.1156498684051</v>
      </c>
      <c r="E24" s="16"/>
      <c r="F24" s="320"/>
      <c r="G24" s="320" t="e">
        <f t="shared" si="1"/>
        <v>#DIV/0!</v>
      </c>
      <c r="H24" s="17">
        <v>15</v>
      </c>
      <c r="I24" s="17">
        <v>175.85214227463177</v>
      </c>
      <c r="J24" s="18">
        <f t="shared" si="55"/>
        <v>11.723476151642119</v>
      </c>
      <c r="K24" s="17">
        <v>6</v>
      </c>
      <c r="L24" s="17">
        <v>53.999999999999993</v>
      </c>
      <c r="M24" s="30">
        <f t="shared" si="56"/>
        <v>8.9999999999999982</v>
      </c>
      <c r="N24" s="31">
        <f t="shared" si="2"/>
        <v>229.85214227463177</v>
      </c>
      <c r="O24" s="13">
        <v>0</v>
      </c>
      <c r="P24" s="14"/>
      <c r="Q24" s="31" t="e">
        <f t="shared" si="3"/>
        <v>#DIV/0!</v>
      </c>
      <c r="R24" s="32"/>
      <c r="S24" s="44"/>
      <c r="T24" s="45" t="e">
        <f t="shared" si="4"/>
        <v>#DIV/0!</v>
      </c>
      <c r="V24" s="46">
        <v>373.20000000000005</v>
      </c>
      <c r="W24" s="47">
        <v>34357.593363045162</v>
      </c>
      <c r="X24" s="30">
        <f t="shared" si="5"/>
        <v>92.062147275040616</v>
      </c>
      <c r="Y24" s="49"/>
      <c r="Z24" s="50">
        <v>151</v>
      </c>
      <c r="AA24" s="50">
        <v>2116.9609599999994</v>
      </c>
      <c r="AB24" s="30">
        <f t="shared" si="6"/>
        <v>14.019609006622513</v>
      </c>
      <c r="AC24" s="55">
        <v>236</v>
      </c>
      <c r="AD24" s="55">
        <v>1575.85</v>
      </c>
      <c r="AE24" s="30">
        <f t="shared" si="57"/>
        <v>6.6773305084745758</v>
      </c>
      <c r="AF24" s="48">
        <f t="shared" si="7"/>
        <v>38050.404323045164</v>
      </c>
      <c r="AG24" s="62">
        <v>147</v>
      </c>
      <c r="AH24" s="47">
        <v>3064.4648282979319</v>
      </c>
      <c r="AI24" s="30">
        <f t="shared" si="8"/>
        <v>20.846699512230831</v>
      </c>
      <c r="AJ24" s="47"/>
      <c r="AK24" s="48">
        <f t="shared" si="9"/>
        <v>0</v>
      </c>
      <c r="AL24" s="68"/>
      <c r="AM24" s="72">
        <v>47</v>
      </c>
      <c r="AN24" s="74">
        <v>2479.94</v>
      </c>
      <c r="AO24" s="48">
        <f t="shared" si="10"/>
        <v>52.764680851063829</v>
      </c>
      <c r="AP24" s="46">
        <v>75</v>
      </c>
      <c r="AQ24" s="47">
        <v>3367.7123198524514</v>
      </c>
      <c r="AR24" s="48">
        <f t="shared" si="11"/>
        <v>44.902830931366019</v>
      </c>
      <c r="AS24" s="46">
        <v>25</v>
      </c>
      <c r="AT24" s="71">
        <v>1161.3202399213403</v>
      </c>
      <c r="AU24" s="48">
        <f t="shared" si="12"/>
        <v>46.452809596853612</v>
      </c>
      <c r="AW24" s="77">
        <v>92.6</v>
      </c>
      <c r="AX24" s="78">
        <v>5300.53</v>
      </c>
      <c r="AY24" s="83">
        <f t="shared" si="13"/>
        <v>57.241144708423327</v>
      </c>
      <c r="AZ24" s="84"/>
      <c r="BA24" s="85">
        <v>25</v>
      </c>
      <c r="BB24" s="85">
        <v>176.49</v>
      </c>
      <c r="BC24" s="30">
        <f t="shared" si="58"/>
        <v>7.0596000000000005</v>
      </c>
      <c r="BD24" s="86"/>
      <c r="BE24" s="86"/>
      <c r="BF24" s="30" t="e">
        <f t="shared" si="59"/>
        <v>#DIV/0!</v>
      </c>
      <c r="BG24" s="88"/>
      <c r="BH24" s="77">
        <v>13</v>
      </c>
      <c r="BI24" s="78">
        <v>195.66</v>
      </c>
      <c r="BJ24" s="48">
        <f t="shared" si="14"/>
        <v>15.05076923076923</v>
      </c>
      <c r="BL24" s="93">
        <v>208.4</v>
      </c>
      <c r="BM24" s="94">
        <v>12143.940048560924</v>
      </c>
      <c r="BN24" s="83">
        <f t="shared" si="15"/>
        <v>58.272265108257791</v>
      </c>
      <c r="BO24" s="102"/>
      <c r="BP24" s="101">
        <v>18</v>
      </c>
      <c r="BQ24" s="101">
        <v>263.183888587149</v>
      </c>
      <c r="BR24" s="30">
        <f t="shared" si="60"/>
        <v>14.6213271437305</v>
      </c>
      <c r="BS24" s="101">
        <v>63</v>
      </c>
      <c r="BT24" s="101">
        <v>263.72226315899076</v>
      </c>
      <c r="BU24" s="30">
        <f t="shared" si="61"/>
        <v>4.1860676691903294</v>
      </c>
      <c r="BV24" s="48">
        <f t="shared" si="16"/>
        <v>526.90615174613981</v>
      </c>
      <c r="BW24" s="93"/>
      <c r="BX24" s="94"/>
      <c r="BY24" s="108" t="e">
        <f t="shared" si="17"/>
        <v>#DIV/0!</v>
      </c>
      <c r="CA24" s="109">
        <v>174</v>
      </c>
      <c r="CB24" s="110">
        <v>11962.51</v>
      </c>
      <c r="CC24" s="83">
        <f t="shared" si="18"/>
        <v>68.75005747126437</v>
      </c>
      <c r="CD24" s="113"/>
      <c r="CE24" s="114">
        <v>70</v>
      </c>
      <c r="CF24" s="114">
        <v>847.01</v>
      </c>
      <c r="CG24" s="30">
        <f t="shared" si="19"/>
        <v>12.100142857142856</v>
      </c>
      <c r="CH24" s="115">
        <v>70</v>
      </c>
      <c r="CI24" s="114">
        <v>600.66</v>
      </c>
      <c r="CJ24" s="30">
        <f t="shared" si="62"/>
        <v>8.580857142857143</v>
      </c>
      <c r="CK24" s="48">
        <f t="shared" si="20"/>
        <v>1447.67</v>
      </c>
      <c r="CL24" s="119"/>
      <c r="CM24" s="124">
        <v>48.600000000000009</v>
      </c>
      <c r="CN24" s="125">
        <v>2780.6421145769664</v>
      </c>
      <c r="CO24" s="15">
        <f t="shared" si="21"/>
        <v>57.214858324628928</v>
      </c>
      <c r="CP24" s="126"/>
      <c r="CQ24" s="127">
        <v>87</v>
      </c>
      <c r="CR24" s="127">
        <v>1050</v>
      </c>
      <c r="CS24" s="127">
        <f t="shared" si="63"/>
        <v>12.068965517241379</v>
      </c>
      <c r="CT24" s="127">
        <v>21</v>
      </c>
      <c r="CU24" s="127">
        <v>254.52922829893819</v>
      </c>
      <c r="CV24" s="127">
        <f t="shared" si="64"/>
        <v>12.12043944280658</v>
      </c>
      <c r="CW24" s="133">
        <f t="shared" si="22"/>
        <v>1304.5292282989383</v>
      </c>
      <c r="CX24" s="124"/>
      <c r="CY24" s="125"/>
      <c r="CZ24" s="31" t="e">
        <f t="shared" si="23"/>
        <v>#DIV/0!</v>
      </c>
      <c r="DA24" s="119"/>
      <c r="DB24" s="144">
        <v>16</v>
      </c>
      <c r="DC24" s="44">
        <v>321.76258827355491</v>
      </c>
      <c r="DD24" s="141">
        <f t="shared" si="24"/>
        <v>20.110161767097182</v>
      </c>
      <c r="DE24" s="44">
        <v>20</v>
      </c>
      <c r="DF24" s="44">
        <v>307.58855078521259</v>
      </c>
      <c r="DG24" s="141">
        <f t="shared" si="25"/>
        <v>15.379427539260629</v>
      </c>
      <c r="DH24" s="44">
        <v>21</v>
      </c>
      <c r="DI24" s="44">
        <v>317.51805525117823</v>
      </c>
      <c r="DJ24" s="368">
        <f t="shared" si="26"/>
        <v>15.119907392913248</v>
      </c>
      <c r="DL24" s="372">
        <v>45765</v>
      </c>
      <c r="DM24" s="204">
        <v>30</v>
      </c>
      <c r="DN24" s="204">
        <v>30</v>
      </c>
      <c r="DO24" s="204">
        <v>30</v>
      </c>
      <c r="DP24" s="340"/>
      <c r="DQ24" s="204"/>
      <c r="DR24" s="341">
        <v>30</v>
      </c>
      <c r="DS24" s="345">
        <v>2985</v>
      </c>
      <c r="DT24" s="343">
        <f t="shared" si="27"/>
        <v>99.5</v>
      </c>
      <c r="DU24" s="353"/>
      <c r="DV24" s="204"/>
      <c r="DW24" s="345"/>
      <c r="DX24" s="345" t="e">
        <f t="shared" si="28"/>
        <v>#DIV/0!</v>
      </c>
      <c r="DY24" s="204">
        <v>4</v>
      </c>
      <c r="DZ24" s="345">
        <v>30</v>
      </c>
      <c r="EA24" s="346">
        <f t="shared" si="29"/>
        <v>7.5</v>
      </c>
      <c r="EB24" s="353"/>
      <c r="EC24" s="204"/>
      <c r="ED24" s="341" t="e">
        <f t="shared" si="30"/>
        <v>#DIV/0!</v>
      </c>
      <c r="EE24" s="204"/>
      <c r="EF24" s="204"/>
      <c r="EG24" s="355"/>
      <c r="EH24" s="348" t="e">
        <f t="shared" si="31"/>
        <v>#DIV/0!</v>
      </c>
      <c r="EI24" s="349">
        <v>8</v>
      </c>
      <c r="EJ24" s="356">
        <v>80</v>
      </c>
      <c r="EK24" s="351">
        <f t="shared" si="32"/>
        <v>10</v>
      </c>
      <c r="EL24" s="352">
        <f t="shared" si="33"/>
        <v>3095</v>
      </c>
      <c r="EM24" s="426"/>
      <c r="EN24" s="415">
        <v>45795</v>
      </c>
      <c r="EO24" s="411">
        <v>10</v>
      </c>
      <c r="EP24" s="411">
        <v>11</v>
      </c>
      <c r="EQ24" s="411">
        <v>11</v>
      </c>
      <c r="ER24" s="411"/>
      <c r="ES24" s="411"/>
      <c r="ET24" s="411"/>
      <c r="EU24" s="400">
        <v>10.8</v>
      </c>
      <c r="EV24" s="403">
        <v>977.98</v>
      </c>
      <c r="EW24" s="416">
        <f t="shared" si="34"/>
        <v>90.553703703703704</v>
      </c>
      <c r="EX24" s="411"/>
      <c r="EY24" s="411"/>
      <c r="EZ24" s="403"/>
      <c r="FA24" s="403" t="e">
        <f t="shared" si="35"/>
        <v>#DIV/0!</v>
      </c>
      <c r="FB24" s="411"/>
      <c r="FC24" s="403"/>
      <c r="FD24" s="417" t="e">
        <f t="shared" si="36"/>
        <v>#DIV/0!</v>
      </c>
      <c r="FE24" s="411"/>
      <c r="FF24" s="411"/>
      <c r="FG24" s="411" t="e">
        <f t="shared" si="37"/>
        <v>#DIV/0!</v>
      </c>
      <c r="FH24" s="411"/>
      <c r="FI24" s="411"/>
      <c r="FJ24" s="411"/>
      <c r="FK24" s="411" t="e">
        <f t="shared" si="38"/>
        <v>#DIV/0!</v>
      </c>
      <c r="FL24" s="206"/>
      <c r="FM24" s="172"/>
      <c r="FN24" s="418" t="e">
        <f t="shared" si="39"/>
        <v>#DIV/0!</v>
      </c>
      <c r="FO24" s="410">
        <f t="shared" si="40"/>
        <v>977.98</v>
      </c>
      <c r="FQ24" s="398">
        <v>45822</v>
      </c>
      <c r="FR24" s="411"/>
      <c r="FS24" s="411"/>
      <c r="FT24" s="411"/>
      <c r="FU24" s="433"/>
      <c r="FV24" s="400">
        <f t="shared" si="41"/>
        <v>0</v>
      </c>
      <c r="FW24" s="403"/>
      <c r="FX24" s="402" t="e">
        <f t="shared" si="42"/>
        <v>#DIV/0!</v>
      </c>
      <c r="FY24" s="437"/>
      <c r="FZ24" s="411"/>
      <c r="GA24" s="411"/>
      <c r="GB24" s="433"/>
      <c r="GC24" s="400">
        <f t="shared" si="43"/>
        <v>0</v>
      </c>
      <c r="GD24" s="433"/>
      <c r="GE24" s="438" t="e">
        <f t="shared" si="44"/>
        <v>#DIV/0!</v>
      </c>
      <c r="GF24" s="439"/>
      <c r="GG24" s="411"/>
      <c r="GH24" s="403"/>
      <c r="GI24" s="403"/>
      <c r="GJ24" s="400">
        <f t="shared" si="45"/>
        <v>0</v>
      </c>
      <c r="GK24" s="403"/>
      <c r="GL24" s="404" t="e">
        <f t="shared" si="46"/>
        <v>#DIV/0!</v>
      </c>
      <c r="GM24" s="411"/>
      <c r="GN24" s="411"/>
      <c r="GO24" s="411"/>
      <c r="GP24" s="414"/>
      <c r="GQ24" s="405">
        <f t="shared" si="47"/>
        <v>0</v>
      </c>
      <c r="GR24" s="406" t="e">
        <f t="shared" si="48"/>
        <v>#DIV/0!</v>
      </c>
      <c r="GS24" s="407"/>
      <c r="GT24" s="436"/>
      <c r="GU24" s="409" t="e">
        <f t="shared" si="49"/>
        <v>#DIV/0!</v>
      </c>
      <c r="GV24" s="410" t="e">
        <f t="shared" si="50"/>
        <v>#DIV/0!</v>
      </c>
      <c r="GX24" s="398">
        <v>45795</v>
      </c>
      <c r="GY24" s="412"/>
      <c r="GZ24" s="411"/>
      <c r="HA24" s="411"/>
      <c r="HB24" s="411"/>
      <c r="HC24" s="411"/>
      <c r="HD24" s="411"/>
      <c r="HE24" s="400">
        <f t="shared" si="51"/>
        <v>0</v>
      </c>
      <c r="HF24" s="411"/>
      <c r="HG24" s="465" t="e">
        <f t="shared" si="52"/>
        <v>#DIV/0!</v>
      </c>
      <c r="HH24" s="466"/>
      <c r="HI24" s="416"/>
      <c r="HJ24" s="416"/>
      <c r="HK24" s="462" t="e">
        <f t="shared" si="53"/>
        <v>#DIV/0!</v>
      </c>
      <c r="HL24" s="416"/>
      <c r="HM24" s="463" t="e">
        <f t="shared" si="54"/>
        <v>#DIV/0!</v>
      </c>
      <c r="HN24" s="467"/>
    </row>
    <row r="25" spans="1:222">
      <c r="A25" s="12">
        <v>19</v>
      </c>
      <c r="B25" s="13">
        <v>131.4</v>
      </c>
      <c r="C25" s="14">
        <v>7779.1864077754881</v>
      </c>
      <c r="D25" s="15">
        <f t="shared" si="0"/>
        <v>59.202331870437504</v>
      </c>
      <c r="E25" s="16"/>
      <c r="F25" s="320"/>
      <c r="G25" s="320" t="e">
        <f t="shared" si="1"/>
        <v>#DIV/0!</v>
      </c>
      <c r="H25" s="17">
        <v>15</v>
      </c>
      <c r="I25" s="17">
        <v>127.05220707115305</v>
      </c>
      <c r="J25" s="18">
        <f t="shared" si="55"/>
        <v>8.4701471380768698</v>
      </c>
      <c r="K25" s="17">
        <v>6</v>
      </c>
      <c r="L25" s="17">
        <v>44.999999999999993</v>
      </c>
      <c r="M25" s="30">
        <f t="shared" si="56"/>
        <v>7.4999999999999991</v>
      </c>
      <c r="N25" s="31">
        <f t="shared" si="2"/>
        <v>172.05220707115305</v>
      </c>
      <c r="O25" s="13">
        <v>0</v>
      </c>
      <c r="P25" s="14"/>
      <c r="Q25" s="31" t="e">
        <f t="shared" si="3"/>
        <v>#DIV/0!</v>
      </c>
      <c r="R25" s="32"/>
      <c r="S25" s="44"/>
      <c r="T25" s="45" t="e">
        <f t="shared" si="4"/>
        <v>#DIV/0!</v>
      </c>
      <c r="V25" s="46">
        <v>363.6</v>
      </c>
      <c r="W25" s="47">
        <v>23543.531864007273</v>
      </c>
      <c r="X25" s="30">
        <f t="shared" si="5"/>
        <v>64.751187744794478</v>
      </c>
      <c r="Y25" s="49"/>
      <c r="Z25" s="50">
        <v>39</v>
      </c>
      <c r="AA25" s="50">
        <v>546.30000000000007</v>
      </c>
      <c r="AB25" s="30">
        <f t="shared" si="6"/>
        <v>14.007692307692309</v>
      </c>
      <c r="AC25" s="55">
        <v>220</v>
      </c>
      <c r="AD25" s="55">
        <v>1525.6</v>
      </c>
      <c r="AE25" s="30">
        <f t="shared" si="57"/>
        <v>6.9345454545454546</v>
      </c>
      <c r="AF25" s="48">
        <f t="shared" si="7"/>
        <v>25615.431864007274</v>
      </c>
      <c r="AG25" s="62">
        <v>147</v>
      </c>
      <c r="AH25" s="47">
        <v>3183.2143146324838</v>
      </c>
      <c r="AI25" s="30">
        <f t="shared" si="8"/>
        <v>21.654519147159753</v>
      </c>
      <c r="AJ25" s="47"/>
      <c r="AK25" s="48">
        <f t="shared" si="9"/>
        <v>0</v>
      </c>
      <c r="AL25" s="68"/>
      <c r="AM25" s="46">
        <v>47</v>
      </c>
      <c r="AN25" s="71">
        <v>2479.94</v>
      </c>
      <c r="AO25" s="48">
        <f t="shared" si="10"/>
        <v>52.764680851063829</v>
      </c>
      <c r="AP25" s="46">
        <v>75</v>
      </c>
      <c r="AQ25" s="47">
        <v>3394.5506290019312</v>
      </c>
      <c r="AR25" s="48">
        <f t="shared" si="11"/>
        <v>45.26067505335908</v>
      </c>
      <c r="AS25" s="46">
        <v>25</v>
      </c>
      <c r="AT25" s="71">
        <v>1513.9770800188944</v>
      </c>
      <c r="AU25" s="48">
        <f t="shared" si="12"/>
        <v>60.559083200755779</v>
      </c>
      <c r="AW25" s="77">
        <v>93.2</v>
      </c>
      <c r="AX25" s="78">
        <v>5246.24</v>
      </c>
      <c r="AY25" s="83">
        <f t="shared" si="13"/>
        <v>56.290128755364805</v>
      </c>
      <c r="AZ25" s="84"/>
      <c r="BA25" s="85">
        <v>25</v>
      </c>
      <c r="BB25" s="85">
        <v>176.57</v>
      </c>
      <c r="BC25" s="30">
        <f t="shared" si="58"/>
        <v>7.0627999999999993</v>
      </c>
      <c r="BD25" s="86"/>
      <c r="BE25" s="86"/>
      <c r="BF25" s="30" t="e">
        <f t="shared" si="59"/>
        <v>#DIV/0!</v>
      </c>
      <c r="BG25" s="88"/>
      <c r="BH25" s="77">
        <v>11.200000000000001</v>
      </c>
      <c r="BI25" s="78">
        <v>170.72</v>
      </c>
      <c r="BJ25" s="48">
        <f t="shared" si="14"/>
        <v>15.242857142857142</v>
      </c>
      <c r="BL25" s="93">
        <v>210</v>
      </c>
      <c r="BM25" s="94">
        <v>12272.08935092946</v>
      </c>
      <c r="BN25" s="83">
        <f t="shared" si="15"/>
        <v>58.438520718711715</v>
      </c>
      <c r="BO25" s="102"/>
      <c r="BP25" s="101">
        <v>48</v>
      </c>
      <c r="BQ25" s="101">
        <v>656.26759251757812</v>
      </c>
      <c r="BR25" s="30">
        <f t="shared" si="60"/>
        <v>13.672241510782877</v>
      </c>
      <c r="BS25" s="101">
        <v>71</v>
      </c>
      <c r="BT25" s="101">
        <v>838.41489794758979</v>
      </c>
      <c r="BU25" s="30">
        <f t="shared" si="61"/>
        <v>11.808660534473095</v>
      </c>
      <c r="BV25" s="48">
        <f t="shared" si="16"/>
        <v>1494.682490465168</v>
      </c>
      <c r="BW25" s="93"/>
      <c r="BX25" s="94"/>
      <c r="BY25" s="108" t="e">
        <f t="shared" si="17"/>
        <v>#DIV/0!</v>
      </c>
      <c r="CA25" s="109">
        <v>178.2</v>
      </c>
      <c r="CB25" s="110">
        <v>12087.32</v>
      </c>
      <c r="CC25" s="83">
        <f t="shared" si="18"/>
        <v>67.830078563411902</v>
      </c>
      <c r="CD25" s="113"/>
      <c r="CE25" s="114">
        <v>70</v>
      </c>
      <c r="CF25" s="114">
        <v>930.33</v>
      </c>
      <c r="CG25" s="30">
        <f t="shared" si="19"/>
        <v>13.290428571428572</v>
      </c>
      <c r="CH25" s="115">
        <v>70</v>
      </c>
      <c r="CI25" s="114">
        <v>592.46</v>
      </c>
      <c r="CJ25" s="30">
        <f t="shared" si="62"/>
        <v>8.4637142857142855</v>
      </c>
      <c r="CK25" s="48">
        <f t="shared" si="20"/>
        <v>1522.79</v>
      </c>
      <c r="CL25" s="119"/>
      <c r="CM25" s="124">
        <v>49</v>
      </c>
      <c r="CN25" s="125">
        <v>2827.1770300519797</v>
      </c>
      <c r="CO25" s="15">
        <f t="shared" si="21"/>
        <v>57.697490409224073</v>
      </c>
      <c r="CP25" s="126"/>
      <c r="CQ25" s="127">
        <v>79</v>
      </c>
      <c r="CR25" s="127">
        <v>952.07317073170725</v>
      </c>
      <c r="CS25" s="127">
        <f t="shared" si="63"/>
        <v>12.051559123186168</v>
      </c>
      <c r="CT25" s="127">
        <v>35</v>
      </c>
      <c r="CU25" s="127">
        <v>428.33876439490211</v>
      </c>
      <c r="CV25" s="127">
        <f t="shared" si="64"/>
        <v>12.238250411282918</v>
      </c>
      <c r="CW25" s="133">
        <f t="shared" si="22"/>
        <v>1380.4119351266095</v>
      </c>
      <c r="CX25" s="124"/>
      <c r="CY25" s="125"/>
      <c r="CZ25" s="31" t="e">
        <f t="shared" si="23"/>
        <v>#DIV/0!</v>
      </c>
      <c r="DA25" s="119"/>
      <c r="DB25" s="144">
        <v>16</v>
      </c>
      <c r="DC25" s="44">
        <v>339.09836192898888</v>
      </c>
      <c r="DD25" s="141">
        <f t="shared" si="24"/>
        <v>21.193647620561805</v>
      </c>
      <c r="DE25" s="44">
        <v>20</v>
      </c>
      <c r="DF25" s="44">
        <v>334.69692231881737</v>
      </c>
      <c r="DG25" s="141">
        <f t="shared" si="25"/>
        <v>16.734846115940869</v>
      </c>
      <c r="DH25" s="44">
        <v>21</v>
      </c>
      <c r="DI25" s="44">
        <v>326.7348226380542</v>
      </c>
      <c r="DJ25" s="368">
        <f t="shared" si="26"/>
        <v>15.558801078002581</v>
      </c>
      <c r="DL25" s="372">
        <v>45766</v>
      </c>
      <c r="DM25" s="204">
        <v>30</v>
      </c>
      <c r="DN25" s="204">
        <v>30</v>
      </c>
      <c r="DO25" s="204">
        <v>30</v>
      </c>
      <c r="DP25" s="340"/>
      <c r="DQ25" s="204"/>
      <c r="DR25" s="341">
        <v>30</v>
      </c>
      <c r="DS25" s="345">
        <v>2339</v>
      </c>
      <c r="DT25" s="343">
        <f t="shared" si="27"/>
        <v>77.966666666666669</v>
      </c>
      <c r="DU25" s="353"/>
      <c r="DV25" s="204"/>
      <c r="DW25" s="345"/>
      <c r="DX25" s="345" t="e">
        <f t="shared" si="28"/>
        <v>#DIV/0!</v>
      </c>
      <c r="DY25" s="204">
        <v>4</v>
      </c>
      <c r="DZ25" s="204">
        <v>30</v>
      </c>
      <c r="EA25" s="346">
        <f t="shared" si="29"/>
        <v>7.5</v>
      </c>
      <c r="EB25" s="353"/>
      <c r="EC25" s="204"/>
      <c r="ED25" s="341" t="e">
        <f t="shared" si="30"/>
        <v>#DIV/0!</v>
      </c>
      <c r="EE25" s="204"/>
      <c r="EF25" s="204"/>
      <c r="EG25" s="355"/>
      <c r="EH25" s="348" t="e">
        <f t="shared" si="31"/>
        <v>#DIV/0!</v>
      </c>
      <c r="EI25" s="349">
        <v>8</v>
      </c>
      <c r="EJ25" s="356">
        <v>80</v>
      </c>
      <c r="EK25" s="351">
        <f t="shared" si="32"/>
        <v>10</v>
      </c>
      <c r="EL25" s="352">
        <f t="shared" si="33"/>
        <v>2449</v>
      </c>
      <c r="EM25" s="426"/>
      <c r="EN25" s="415">
        <v>45796</v>
      </c>
      <c r="EO25" s="411">
        <v>10</v>
      </c>
      <c r="EP25" s="411">
        <v>10</v>
      </c>
      <c r="EQ25" s="411">
        <v>10</v>
      </c>
      <c r="ER25" s="411"/>
      <c r="ES25" s="411"/>
      <c r="ET25" s="411"/>
      <c r="EU25" s="400">
        <v>10</v>
      </c>
      <c r="EV25" s="403">
        <v>750.8</v>
      </c>
      <c r="EW25" s="416">
        <f t="shared" si="34"/>
        <v>75.08</v>
      </c>
      <c r="EX25" s="411"/>
      <c r="EY25" s="411"/>
      <c r="EZ25" s="403"/>
      <c r="FA25" s="403" t="e">
        <f t="shared" si="35"/>
        <v>#DIV/0!</v>
      </c>
      <c r="FB25" s="411"/>
      <c r="FC25" s="411"/>
      <c r="FD25" s="417" t="e">
        <f t="shared" si="36"/>
        <v>#DIV/0!</v>
      </c>
      <c r="FE25" s="411"/>
      <c r="FF25" s="411"/>
      <c r="FG25" s="411" t="e">
        <f t="shared" si="37"/>
        <v>#DIV/0!</v>
      </c>
      <c r="FH25" s="411"/>
      <c r="FI25" s="411"/>
      <c r="FJ25" s="411"/>
      <c r="FK25" s="411" t="e">
        <f t="shared" si="38"/>
        <v>#DIV/0!</v>
      </c>
      <c r="FL25" s="206"/>
      <c r="FM25" s="172"/>
      <c r="FN25" s="418" t="e">
        <f t="shared" si="39"/>
        <v>#DIV/0!</v>
      </c>
      <c r="FO25" s="410">
        <f t="shared" si="40"/>
        <v>750.8</v>
      </c>
      <c r="FQ25" s="398">
        <v>45823</v>
      </c>
      <c r="FR25" s="411"/>
      <c r="FS25" s="411"/>
      <c r="FT25" s="411"/>
      <c r="FU25" s="433"/>
      <c r="FV25" s="400">
        <f t="shared" si="41"/>
        <v>0</v>
      </c>
      <c r="FW25" s="403"/>
      <c r="FX25" s="402" t="e">
        <f t="shared" si="42"/>
        <v>#DIV/0!</v>
      </c>
      <c r="FY25" s="437"/>
      <c r="FZ25" s="411"/>
      <c r="GA25" s="411"/>
      <c r="GB25" s="433"/>
      <c r="GC25" s="400">
        <f t="shared" si="43"/>
        <v>0</v>
      </c>
      <c r="GD25" s="433"/>
      <c r="GE25" s="438" t="e">
        <f t="shared" si="44"/>
        <v>#DIV/0!</v>
      </c>
      <c r="GF25" s="439"/>
      <c r="GG25" s="411"/>
      <c r="GH25" s="403"/>
      <c r="GI25" s="403"/>
      <c r="GJ25" s="400">
        <f t="shared" si="45"/>
        <v>0</v>
      </c>
      <c r="GK25" s="411"/>
      <c r="GL25" s="404" t="e">
        <f t="shared" si="46"/>
        <v>#DIV/0!</v>
      </c>
      <c r="GM25" s="411"/>
      <c r="GN25" s="411"/>
      <c r="GO25" s="411"/>
      <c r="GP25" s="414"/>
      <c r="GQ25" s="405">
        <f t="shared" si="47"/>
        <v>0</v>
      </c>
      <c r="GR25" s="406" t="e">
        <f t="shared" si="48"/>
        <v>#DIV/0!</v>
      </c>
      <c r="GS25" s="407"/>
      <c r="GT25" s="440"/>
      <c r="GU25" s="409" t="e">
        <f t="shared" si="49"/>
        <v>#DIV/0!</v>
      </c>
      <c r="GV25" s="410" t="e">
        <f t="shared" si="50"/>
        <v>#DIV/0!</v>
      </c>
      <c r="GX25" s="398">
        <v>45796</v>
      </c>
      <c r="GY25" s="412"/>
      <c r="GZ25" s="411"/>
      <c r="HA25" s="411"/>
      <c r="HB25" s="411"/>
      <c r="HC25" s="411"/>
      <c r="HD25" s="411"/>
      <c r="HE25" s="400">
        <f t="shared" si="51"/>
        <v>0</v>
      </c>
      <c r="HF25" s="411"/>
      <c r="HG25" s="465" t="e">
        <f t="shared" si="52"/>
        <v>#DIV/0!</v>
      </c>
      <c r="HH25" s="466"/>
      <c r="HI25" s="416"/>
      <c r="HJ25" s="416"/>
      <c r="HK25" s="462" t="e">
        <f t="shared" si="53"/>
        <v>#DIV/0!</v>
      </c>
      <c r="HL25" s="416"/>
      <c r="HM25" s="463" t="e">
        <f t="shared" si="54"/>
        <v>#DIV/0!</v>
      </c>
      <c r="HN25" s="467"/>
    </row>
    <row r="26" spans="1:222">
      <c r="A26" s="12">
        <v>20</v>
      </c>
      <c r="B26" s="13">
        <v>133.80000000000001</v>
      </c>
      <c r="C26" s="14">
        <v>8616.7874951679405</v>
      </c>
      <c r="D26" s="15">
        <f t="shared" si="0"/>
        <v>64.400504448190887</v>
      </c>
      <c r="E26" s="16"/>
      <c r="F26" s="320"/>
      <c r="G26" s="320" t="e">
        <f t="shared" si="1"/>
        <v>#DIV/0!</v>
      </c>
      <c r="H26" s="17">
        <v>15</v>
      </c>
      <c r="I26" s="17">
        <v>152.1962897876324</v>
      </c>
      <c r="J26" s="18">
        <f t="shared" si="55"/>
        <v>10.146419319175493</v>
      </c>
      <c r="K26" s="17">
        <v>6</v>
      </c>
      <c r="L26" s="17">
        <v>45.5</v>
      </c>
      <c r="M26" s="30">
        <f t="shared" si="56"/>
        <v>7.583333333333333</v>
      </c>
      <c r="N26" s="31">
        <f t="shared" si="2"/>
        <v>197.6962897876324</v>
      </c>
      <c r="O26" s="13">
        <v>4</v>
      </c>
      <c r="P26" s="14">
        <v>42.5</v>
      </c>
      <c r="Q26" s="31">
        <f t="shared" si="3"/>
        <v>10.625</v>
      </c>
      <c r="R26" s="32"/>
      <c r="S26" s="44"/>
      <c r="T26" s="45" t="e">
        <f t="shared" si="4"/>
        <v>#DIV/0!</v>
      </c>
      <c r="V26" s="46">
        <v>329.2</v>
      </c>
      <c r="W26" s="47">
        <v>28777.114298694469</v>
      </c>
      <c r="X26" s="30">
        <f t="shared" si="5"/>
        <v>87.415292523373239</v>
      </c>
      <c r="Y26" s="49"/>
      <c r="Z26" s="50">
        <v>7</v>
      </c>
      <c r="AA26" s="50">
        <v>97.200000000000017</v>
      </c>
      <c r="AB26" s="30">
        <f t="shared" si="6"/>
        <v>13.885714285714288</v>
      </c>
      <c r="AC26" s="55">
        <v>156</v>
      </c>
      <c r="AD26" s="55">
        <v>1087.1999999999998</v>
      </c>
      <c r="AE26" s="30">
        <f t="shared" si="57"/>
        <v>6.9692307692307685</v>
      </c>
      <c r="AF26" s="48">
        <f t="shared" si="7"/>
        <v>29961.51429869447</v>
      </c>
      <c r="AG26" s="62">
        <v>154</v>
      </c>
      <c r="AH26" s="47">
        <v>3107.2574142747221</v>
      </c>
      <c r="AI26" s="30">
        <f t="shared" si="8"/>
        <v>20.176996196589105</v>
      </c>
      <c r="AJ26" s="47"/>
      <c r="AK26" s="48">
        <f t="shared" si="9"/>
        <v>0</v>
      </c>
      <c r="AL26" s="68"/>
      <c r="AM26" s="46">
        <v>46</v>
      </c>
      <c r="AN26" s="71">
        <v>2895.8821805834841</v>
      </c>
      <c r="AO26" s="48">
        <f t="shared" si="10"/>
        <v>62.953960447467047</v>
      </c>
      <c r="AP26" s="46">
        <v>75</v>
      </c>
      <c r="AQ26" s="47">
        <v>3466.7419943231762</v>
      </c>
      <c r="AR26" s="48">
        <f t="shared" si="11"/>
        <v>46.223226590975685</v>
      </c>
      <c r="AS26" s="46">
        <v>25</v>
      </c>
      <c r="AT26" s="71">
        <v>1119.6003742120974</v>
      </c>
      <c r="AU26" s="48">
        <f t="shared" si="12"/>
        <v>44.784014968483895</v>
      </c>
      <c r="AW26" s="77">
        <v>90.2</v>
      </c>
      <c r="AX26" s="78">
        <v>5319.61</v>
      </c>
      <c r="AY26" s="83">
        <f t="shared" si="13"/>
        <v>58.975720620842566</v>
      </c>
      <c r="AZ26" s="84"/>
      <c r="BA26" s="85">
        <v>25</v>
      </c>
      <c r="BB26" s="85">
        <v>176.21</v>
      </c>
      <c r="BC26" s="30">
        <f t="shared" si="58"/>
        <v>7.0484</v>
      </c>
      <c r="BD26" s="86"/>
      <c r="BE26" s="86"/>
      <c r="BF26" s="30" t="e">
        <f t="shared" si="59"/>
        <v>#DIV/0!</v>
      </c>
      <c r="BG26" s="88"/>
      <c r="BH26" s="77">
        <v>10.8</v>
      </c>
      <c r="BI26" s="78">
        <v>162.02000000000001</v>
      </c>
      <c r="BJ26" s="48">
        <f t="shared" si="14"/>
        <v>15.001851851851852</v>
      </c>
      <c r="BL26" s="93">
        <v>206.8</v>
      </c>
      <c r="BM26" s="94">
        <v>12226.922782221116</v>
      </c>
      <c r="BN26" s="83">
        <f t="shared" si="15"/>
        <v>59.124384826987985</v>
      </c>
      <c r="BO26" s="102"/>
      <c r="BP26" s="101">
        <v>48</v>
      </c>
      <c r="BQ26" s="101">
        <v>360.71248472850874</v>
      </c>
      <c r="BR26" s="30">
        <f t="shared" si="60"/>
        <v>7.5148434318439321</v>
      </c>
      <c r="BS26" s="101">
        <v>63</v>
      </c>
      <c r="BT26" s="101">
        <v>313.60446394822554</v>
      </c>
      <c r="BU26" s="30">
        <f t="shared" si="61"/>
        <v>4.9778486340988177</v>
      </c>
      <c r="BV26" s="48">
        <f t="shared" si="16"/>
        <v>674.31694867673423</v>
      </c>
      <c r="BW26" s="93"/>
      <c r="BX26" s="94"/>
      <c r="BY26" s="108" t="e">
        <f t="shared" si="17"/>
        <v>#DIV/0!</v>
      </c>
      <c r="CA26" s="109">
        <v>176.8</v>
      </c>
      <c r="CB26" s="110">
        <v>12195.27</v>
      </c>
      <c r="CC26" s="83">
        <f t="shared" si="18"/>
        <v>68.977771493212671</v>
      </c>
      <c r="CD26" s="113"/>
      <c r="CE26" s="114">
        <v>70</v>
      </c>
      <c r="CF26" s="114">
        <v>928.57</v>
      </c>
      <c r="CG26" s="30">
        <f t="shared" si="19"/>
        <v>13.265285714285715</v>
      </c>
      <c r="CH26" s="115">
        <v>70</v>
      </c>
      <c r="CI26" s="114">
        <v>535.29</v>
      </c>
      <c r="CJ26" s="30">
        <f t="shared" si="62"/>
        <v>7.6469999999999994</v>
      </c>
      <c r="CK26" s="48">
        <f t="shared" si="20"/>
        <v>1463.8600000000001</v>
      </c>
      <c r="CL26" s="119"/>
      <c r="CM26" s="124">
        <v>51.800000000000004</v>
      </c>
      <c r="CN26" s="125">
        <v>3118.4147719153502</v>
      </c>
      <c r="CO26" s="15">
        <f t="shared" si="21"/>
        <v>60.201057372883206</v>
      </c>
      <c r="CP26" s="126"/>
      <c r="CQ26" s="127">
        <v>80</v>
      </c>
      <c r="CR26" s="127">
        <v>983.05626059480346</v>
      </c>
      <c r="CS26" s="127">
        <f t="shared" si="63"/>
        <v>12.288203257435043</v>
      </c>
      <c r="CT26" s="127">
        <v>30</v>
      </c>
      <c r="CU26" s="127">
        <v>368.46446868592636</v>
      </c>
      <c r="CV26" s="127">
        <f t="shared" si="64"/>
        <v>12.282148956197545</v>
      </c>
      <c r="CW26" s="133">
        <f t="shared" si="22"/>
        <v>1351.5207292807299</v>
      </c>
      <c r="CX26" s="124"/>
      <c r="CY26" s="125"/>
      <c r="CZ26" s="31" t="e">
        <f t="shared" si="23"/>
        <v>#DIV/0!</v>
      </c>
      <c r="DA26" s="119"/>
      <c r="DB26" s="144">
        <v>16</v>
      </c>
      <c r="DC26" s="44">
        <v>322.45352649280989</v>
      </c>
      <c r="DD26" s="141">
        <f t="shared" si="24"/>
        <v>20.153345405800618</v>
      </c>
      <c r="DE26" s="44">
        <v>20</v>
      </c>
      <c r="DF26" s="44">
        <v>312.11294732222541</v>
      </c>
      <c r="DG26" s="141">
        <f t="shared" si="25"/>
        <v>15.60564736611127</v>
      </c>
      <c r="DH26" s="44">
        <v>22</v>
      </c>
      <c r="DI26" s="44">
        <v>331.76447728045105</v>
      </c>
      <c r="DJ26" s="368">
        <f t="shared" si="26"/>
        <v>15.080203512747774</v>
      </c>
      <c r="DL26" s="372">
        <v>45767</v>
      </c>
      <c r="DM26" s="204">
        <v>30</v>
      </c>
      <c r="DN26" s="204">
        <v>30</v>
      </c>
      <c r="DO26" s="204">
        <v>30</v>
      </c>
      <c r="DP26" s="340"/>
      <c r="DQ26" s="204"/>
      <c r="DR26" s="341">
        <v>30</v>
      </c>
      <c r="DS26" s="345">
        <v>3035</v>
      </c>
      <c r="DT26" s="343">
        <f t="shared" si="27"/>
        <v>101.16666666666667</v>
      </c>
      <c r="DU26" s="353"/>
      <c r="DV26" s="204"/>
      <c r="DW26" s="345"/>
      <c r="DX26" s="345" t="e">
        <f t="shared" si="28"/>
        <v>#DIV/0!</v>
      </c>
      <c r="DY26" s="204">
        <v>4</v>
      </c>
      <c r="DZ26" s="204">
        <v>30</v>
      </c>
      <c r="EA26" s="346">
        <f t="shared" si="29"/>
        <v>7.5</v>
      </c>
      <c r="EB26" s="353"/>
      <c r="EC26" s="204"/>
      <c r="ED26" s="341" t="e">
        <f t="shared" si="30"/>
        <v>#DIV/0!</v>
      </c>
      <c r="EE26" s="204"/>
      <c r="EF26" s="204"/>
      <c r="EG26" s="355"/>
      <c r="EH26" s="348" t="e">
        <f t="shared" si="31"/>
        <v>#DIV/0!</v>
      </c>
      <c r="EI26" s="349">
        <v>8</v>
      </c>
      <c r="EJ26" s="356">
        <v>80</v>
      </c>
      <c r="EK26" s="351">
        <f t="shared" si="32"/>
        <v>10</v>
      </c>
      <c r="EL26" s="352">
        <f t="shared" si="33"/>
        <v>3145</v>
      </c>
      <c r="EM26" s="426"/>
      <c r="EN26" s="415">
        <v>45797</v>
      </c>
      <c r="EO26" s="411">
        <v>10</v>
      </c>
      <c r="EP26" s="411">
        <v>10</v>
      </c>
      <c r="EQ26" s="411">
        <v>10</v>
      </c>
      <c r="ER26" s="411"/>
      <c r="ES26" s="411"/>
      <c r="ET26" s="411"/>
      <c r="EU26" s="400">
        <v>10</v>
      </c>
      <c r="EV26" s="403">
        <v>869.52</v>
      </c>
      <c r="EW26" s="416">
        <f t="shared" si="34"/>
        <v>86.951999999999998</v>
      </c>
      <c r="EX26" s="411"/>
      <c r="EY26" s="411"/>
      <c r="EZ26" s="403"/>
      <c r="FA26" s="403" t="e">
        <f t="shared" si="35"/>
        <v>#DIV/0!</v>
      </c>
      <c r="FB26" s="411"/>
      <c r="FC26" s="411"/>
      <c r="FD26" s="417" t="e">
        <f t="shared" si="36"/>
        <v>#DIV/0!</v>
      </c>
      <c r="FE26" s="411"/>
      <c r="FF26" s="411"/>
      <c r="FG26" s="411" t="e">
        <f t="shared" si="37"/>
        <v>#DIV/0!</v>
      </c>
      <c r="FH26" s="411"/>
      <c r="FI26" s="411"/>
      <c r="FJ26" s="411"/>
      <c r="FK26" s="411" t="e">
        <f t="shared" si="38"/>
        <v>#DIV/0!</v>
      </c>
      <c r="FL26" s="206"/>
      <c r="FM26" s="172"/>
      <c r="FN26" s="418" t="e">
        <f t="shared" si="39"/>
        <v>#DIV/0!</v>
      </c>
      <c r="FO26" s="410">
        <f t="shared" si="40"/>
        <v>869.52</v>
      </c>
      <c r="FQ26" s="398">
        <v>45824</v>
      </c>
      <c r="FR26" s="411"/>
      <c r="FS26" s="411"/>
      <c r="FT26" s="411"/>
      <c r="FU26" s="433"/>
      <c r="FV26" s="400">
        <f t="shared" si="41"/>
        <v>0</v>
      </c>
      <c r="FW26" s="403"/>
      <c r="FX26" s="402" t="e">
        <f t="shared" si="42"/>
        <v>#DIV/0!</v>
      </c>
      <c r="FY26" s="437"/>
      <c r="FZ26" s="411"/>
      <c r="GA26" s="411"/>
      <c r="GB26" s="433"/>
      <c r="GC26" s="400">
        <f t="shared" si="43"/>
        <v>0</v>
      </c>
      <c r="GD26" s="433"/>
      <c r="GE26" s="438" t="e">
        <f t="shared" si="44"/>
        <v>#DIV/0!</v>
      </c>
      <c r="GF26" s="439"/>
      <c r="GG26" s="411"/>
      <c r="GH26" s="403"/>
      <c r="GI26" s="403"/>
      <c r="GJ26" s="400">
        <f t="shared" si="45"/>
        <v>0</v>
      </c>
      <c r="GK26" s="411"/>
      <c r="GL26" s="404" t="e">
        <f t="shared" si="46"/>
        <v>#DIV/0!</v>
      </c>
      <c r="GM26" s="411"/>
      <c r="GN26" s="411"/>
      <c r="GO26" s="411"/>
      <c r="GP26" s="414"/>
      <c r="GQ26" s="405">
        <f t="shared" si="47"/>
        <v>0</v>
      </c>
      <c r="GR26" s="406" t="e">
        <f t="shared" si="48"/>
        <v>#DIV/0!</v>
      </c>
      <c r="GS26" s="407"/>
      <c r="GT26" s="440"/>
      <c r="GU26" s="409" t="e">
        <f t="shared" si="49"/>
        <v>#DIV/0!</v>
      </c>
      <c r="GV26" s="410" t="e">
        <f t="shared" si="50"/>
        <v>#DIV/0!</v>
      </c>
      <c r="GX26" s="398">
        <v>45797</v>
      </c>
      <c r="GY26" s="412"/>
      <c r="GZ26" s="411"/>
      <c r="HA26" s="411"/>
      <c r="HB26" s="411"/>
      <c r="HC26" s="411"/>
      <c r="HD26" s="411"/>
      <c r="HE26" s="400">
        <f t="shared" si="51"/>
        <v>0</v>
      </c>
      <c r="HF26" s="411"/>
      <c r="HG26" s="465" t="e">
        <f t="shared" si="52"/>
        <v>#DIV/0!</v>
      </c>
      <c r="HH26" s="466"/>
      <c r="HI26" s="416"/>
      <c r="HJ26" s="416"/>
      <c r="HK26" s="462" t="e">
        <f t="shared" si="53"/>
        <v>#DIV/0!</v>
      </c>
      <c r="HL26" s="416"/>
      <c r="HM26" s="463" t="e">
        <f t="shared" si="54"/>
        <v>#DIV/0!</v>
      </c>
      <c r="HN26" s="467"/>
    </row>
    <row r="27" spans="1:222">
      <c r="A27" s="12">
        <v>21</v>
      </c>
      <c r="B27" s="13">
        <v>126.20000000000002</v>
      </c>
      <c r="C27" s="14">
        <v>7821.5591365214541</v>
      </c>
      <c r="D27" s="15">
        <f t="shared" si="0"/>
        <v>61.977489195891067</v>
      </c>
      <c r="E27" s="16"/>
      <c r="F27" s="320"/>
      <c r="G27" s="320" t="e">
        <f t="shared" si="1"/>
        <v>#DIV/0!</v>
      </c>
      <c r="H27" s="17">
        <v>15</v>
      </c>
      <c r="I27" s="17">
        <v>160.36756756756756</v>
      </c>
      <c r="J27" s="18">
        <f t="shared" si="55"/>
        <v>10.69117117117117</v>
      </c>
      <c r="K27" s="17">
        <v>6</v>
      </c>
      <c r="L27" s="17">
        <v>50.000000016131651</v>
      </c>
      <c r="M27" s="30">
        <f t="shared" si="56"/>
        <v>8.3333333360219424</v>
      </c>
      <c r="N27" s="31">
        <f t="shared" si="2"/>
        <v>210.36756758369921</v>
      </c>
      <c r="O27" s="13">
        <v>3.6</v>
      </c>
      <c r="P27" s="14">
        <v>207.28556017482191</v>
      </c>
      <c r="Q27" s="31">
        <f t="shared" si="3"/>
        <v>57.579322270783862</v>
      </c>
      <c r="R27" s="32"/>
      <c r="S27" s="44"/>
      <c r="T27" s="45" t="e">
        <f t="shared" si="4"/>
        <v>#DIV/0!</v>
      </c>
      <c r="V27" s="46">
        <v>326</v>
      </c>
      <c r="W27" s="47">
        <v>25188.877958728615</v>
      </c>
      <c r="X27" s="30">
        <f t="shared" si="5"/>
        <v>77.266496805915992</v>
      </c>
      <c r="Y27" s="49"/>
      <c r="Z27" s="50">
        <v>7</v>
      </c>
      <c r="AA27" s="50">
        <v>104</v>
      </c>
      <c r="AB27" s="30">
        <f t="shared" si="6"/>
        <v>14.857142857142858</v>
      </c>
      <c r="AC27" s="55">
        <v>154</v>
      </c>
      <c r="AD27" s="55">
        <v>1056.5999999999999</v>
      </c>
      <c r="AE27" s="30">
        <f t="shared" si="57"/>
        <v>6.8610389610389602</v>
      </c>
      <c r="AF27" s="48">
        <f t="shared" si="7"/>
        <v>26349.477958728614</v>
      </c>
      <c r="AG27" s="62">
        <v>156.80000000000001</v>
      </c>
      <c r="AH27" s="47">
        <v>3011.3774016852799</v>
      </c>
      <c r="AI27" s="30">
        <f t="shared" si="8"/>
        <v>19.205213020952037</v>
      </c>
      <c r="AJ27" s="47"/>
      <c r="AK27" s="48">
        <f t="shared" si="9"/>
        <v>0</v>
      </c>
      <c r="AL27" s="68"/>
      <c r="AM27" s="46">
        <v>46</v>
      </c>
      <c r="AN27" s="71">
        <v>2543.1724137931037</v>
      </c>
      <c r="AO27" s="48">
        <f t="shared" si="10"/>
        <v>55.286356821589209</v>
      </c>
      <c r="AP27" s="46">
        <v>75</v>
      </c>
      <c r="AQ27" s="47">
        <v>3413.4363046387939</v>
      </c>
      <c r="AR27" s="48">
        <f t="shared" si="11"/>
        <v>45.512484061850586</v>
      </c>
      <c r="AS27" s="46">
        <v>25</v>
      </c>
      <c r="AT27" s="71">
        <v>1298.1194650265877</v>
      </c>
      <c r="AU27" s="48">
        <f t="shared" si="12"/>
        <v>51.924778601063508</v>
      </c>
      <c r="AW27" s="77">
        <v>91.800000000000011</v>
      </c>
      <c r="AX27" s="78">
        <v>5731.71</v>
      </c>
      <c r="AY27" s="83">
        <f t="shared" si="13"/>
        <v>62.436928104575159</v>
      </c>
      <c r="AZ27" s="84"/>
      <c r="BA27" s="85">
        <v>25</v>
      </c>
      <c r="BB27" s="85">
        <v>175.15</v>
      </c>
      <c r="BC27" s="30">
        <f t="shared" si="58"/>
        <v>7.0060000000000002</v>
      </c>
      <c r="BD27" s="86"/>
      <c r="BE27" s="86"/>
      <c r="BF27" s="30" t="e">
        <f t="shared" si="59"/>
        <v>#DIV/0!</v>
      </c>
      <c r="BG27" s="88"/>
      <c r="BH27" s="77">
        <v>10.8</v>
      </c>
      <c r="BI27" s="78">
        <v>163.13999999999999</v>
      </c>
      <c r="BJ27" s="48">
        <f t="shared" si="14"/>
        <v>15.105555555555553</v>
      </c>
      <c r="BL27" s="93">
        <v>206.8</v>
      </c>
      <c r="BM27" s="94">
        <v>13798.417952862745</v>
      </c>
      <c r="BN27" s="83">
        <f t="shared" si="15"/>
        <v>66.723491068001664</v>
      </c>
      <c r="BO27" s="102"/>
      <c r="BP27" s="101">
        <v>48</v>
      </c>
      <c r="BQ27" s="101">
        <v>1020.0880915889313</v>
      </c>
      <c r="BR27" s="30">
        <f t="shared" si="60"/>
        <v>21.251835241436069</v>
      </c>
      <c r="BS27" s="101">
        <v>63</v>
      </c>
      <c r="BT27" s="101">
        <v>350.75345280519389</v>
      </c>
      <c r="BU27" s="30">
        <f t="shared" si="61"/>
        <v>5.5675151238919662</v>
      </c>
      <c r="BV27" s="48">
        <f t="shared" si="16"/>
        <v>1370.8415443941253</v>
      </c>
      <c r="BW27" s="93"/>
      <c r="BX27" s="94"/>
      <c r="BY27" s="108" t="e">
        <f t="shared" si="17"/>
        <v>#DIV/0!</v>
      </c>
      <c r="CA27" s="109">
        <v>168</v>
      </c>
      <c r="CB27" s="110">
        <v>13001.09</v>
      </c>
      <c r="CC27" s="83">
        <f t="shared" si="18"/>
        <v>77.387440476190477</v>
      </c>
      <c r="CD27" s="113"/>
      <c r="CE27" s="114">
        <v>70</v>
      </c>
      <c r="CF27" s="114">
        <v>954.01</v>
      </c>
      <c r="CG27" s="30">
        <f t="shared" si="19"/>
        <v>13.628714285714286</v>
      </c>
      <c r="CH27" s="115">
        <v>70</v>
      </c>
      <c r="CI27" s="114">
        <v>565.95000000000005</v>
      </c>
      <c r="CJ27" s="30">
        <f t="shared" si="62"/>
        <v>8.0850000000000009</v>
      </c>
      <c r="CK27" s="48">
        <f t="shared" si="20"/>
        <v>1519.96</v>
      </c>
      <c r="CL27" s="119"/>
      <c r="CM27" s="124">
        <v>49.6</v>
      </c>
      <c r="CN27" s="125">
        <v>2943.630506670951</v>
      </c>
      <c r="CO27" s="15">
        <f t="shared" si="21"/>
        <v>59.347389247398205</v>
      </c>
      <c r="CP27" s="126"/>
      <c r="CQ27" s="127">
        <v>87</v>
      </c>
      <c r="CR27" s="127">
        <v>1050</v>
      </c>
      <c r="CS27" s="127">
        <f t="shared" si="63"/>
        <v>12.068965517241379</v>
      </c>
      <c r="CT27" s="127">
        <v>38</v>
      </c>
      <c r="CU27" s="127">
        <v>460.42028154933405</v>
      </c>
      <c r="CV27" s="127">
        <f t="shared" si="64"/>
        <v>12.116323198666686</v>
      </c>
      <c r="CW27" s="133">
        <f t="shared" si="22"/>
        <v>1510.420281549334</v>
      </c>
      <c r="CX27" s="124"/>
      <c r="CY27" s="125"/>
      <c r="CZ27" s="31" t="e">
        <f t="shared" si="23"/>
        <v>#DIV/0!</v>
      </c>
      <c r="DA27" s="119"/>
      <c r="DB27" s="144">
        <v>16</v>
      </c>
      <c r="DC27" s="44">
        <v>317.71032988662785</v>
      </c>
      <c r="DD27" s="141">
        <f t="shared" si="24"/>
        <v>19.85689561791424</v>
      </c>
      <c r="DE27" s="44">
        <v>19</v>
      </c>
      <c r="DF27" s="44">
        <v>304.5351640539721</v>
      </c>
      <c r="DG27" s="141">
        <f t="shared" si="25"/>
        <v>16.028166529156426</v>
      </c>
      <c r="DH27" s="44">
        <v>18</v>
      </c>
      <c r="DI27" s="44">
        <v>316.28798390838568</v>
      </c>
      <c r="DJ27" s="368">
        <f t="shared" si="26"/>
        <v>17.571554661576982</v>
      </c>
      <c r="DL27" s="372">
        <v>45768</v>
      </c>
      <c r="DM27" s="204">
        <v>30</v>
      </c>
      <c r="DN27" s="204">
        <v>30</v>
      </c>
      <c r="DO27" s="204">
        <v>30</v>
      </c>
      <c r="DP27" s="340"/>
      <c r="DQ27" s="204"/>
      <c r="DR27" s="341">
        <v>30</v>
      </c>
      <c r="DS27" s="345">
        <v>2096</v>
      </c>
      <c r="DT27" s="343">
        <f t="shared" si="27"/>
        <v>69.86666666666666</v>
      </c>
      <c r="DU27" s="353"/>
      <c r="DV27" s="204"/>
      <c r="DW27" s="345"/>
      <c r="DX27" s="345" t="e">
        <f t="shared" si="28"/>
        <v>#DIV/0!</v>
      </c>
      <c r="DY27" s="204">
        <v>4</v>
      </c>
      <c r="DZ27" s="204">
        <v>30</v>
      </c>
      <c r="EA27" s="346">
        <f t="shared" si="29"/>
        <v>7.5</v>
      </c>
      <c r="EB27" s="353"/>
      <c r="EC27" s="204"/>
      <c r="ED27" s="341" t="e">
        <f t="shared" si="30"/>
        <v>#DIV/0!</v>
      </c>
      <c r="EE27" s="204"/>
      <c r="EF27" s="204"/>
      <c r="EG27" s="355"/>
      <c r="EH27" s="348" t="e">
        <f t="shared" si="31"/>
        <v>#DIV/0!</v>
      </c>
      <c r="EI27" s="349">
        <v>8</v>
      </c>
      <c r="EJ27" s="356">
        <v>80</v>
      </c>
      <c r="EK27" s="351">
        <f t="shared" si="32"/>
        <v>10</v>
      </c>
      <c r="EL27" s="352">
        <f t="shared" si="33"/>
        <v>2206</v>
      </c>
      <c r="EM27" s="426"/>
      <c r="EN27" s="415">
        <v>45798</v>
      </c>
      <c r="EO27" s="411">
        <v>10</v>
      </c>
      <c r="EP27" s="411">
        <v>10</v>
      </c>
      <c r="EQ27" s="411">
        <v>10</v>
      </c>
      <c r="ER27" s="411"/>
      <c r="ES27" s="411"/>
      <c r="ET27" s="411"/>
      <c r="EU27" s="400">
        <v>10</v>
      </c>
      <c r="EV27" s="403">
        <v>1017</v>
      </c>
      <c r="EW27" s="416">
        <f t="shared" si="34"/>
        <v>101.7</v>
      </c>
      <c r="EX27" s="411"/>
      <c r="EY27" s="411"/>
      <c r="EZ27" s="403"/>
      <c r="FA27" s="403" t="e">
        <f t="shared" si="35"/>
        <v>#DIV/0!</v>
      </c>
      <c r="FB27" s="411"/>
      <c r="FC27" s="411"/>
      <c r="FD27" s="417" t="e">
        <f t="shared" si="36"/>
        <v>#DIV/0!</v>
      </c>
      <c r="FE27" s="411"/>
      <c r="FF27" s="411"/>
      <c r="FG27" s="411" t="e">
        <f t="shared" si="37"/>
        <v>#DIV/0!</v>
      </c>
      <c r="FH27" s="411"/>
      <c r="FI27" s="411"/>
      <c r="FJ27" s="411"/>
      <c r="FK27" s="411" t="e">
        <f t="shared" si="38"/>
        <v>#DIV/0!</v>
      </c>
      <c r="FL27" s="206"/>
      <c r="FM27" s="172"/>
      <c r="FN27" s="418" t="e">
        <f t="shared" si="39"/>
        <v>#DIV/0!</v>
      </c>
      <c r="FO27" s="410">
        <f t="shared" si="40"/>
        <v>1017</v>
      </c>
      <c r="FQ27" s="398"/>
      <c r="FR27" s="411"/>
      <c r="FS27" s="411"/>
      <c r="FT27" s="411"/>
      <c r="FU27" s="433"/>
      <c r="FV27" s="400">
        <f t="shared" si="41"/>
        <v>0</v>
      </c>
      <c r="FW27" s="403"/>
      <c r="FX27" s="402" t="e">
        <f t="shared" si="42"/>
        <v>#DIV/0!</v>
      </c>
      <c r="FY27" s="437"/>
      <c r="FZ27" s="411"/>
      <c r="GA27" s="411"/>
      <c r="GB27" s="433"/>
      <c r="GC27" s="400">
        <f t="shared" si="43"/>
        <v>0</v>
      </c>
      <c r="GD27" s="433"/>
      <c r="GE27" s="438" t="e">
        <f t="shared" si="44"/>
        <v>#DIV/0!</v>
      </c>
      <c r="GF27" s="439"/>
      <c r="GG27" s="411"/>
      <c r="GH27" s="403"/>
      <c r="GI27" s="403"/>
      <c r="GJ27" s="400">
        <f t="shared" si="45"/>
        <v>0</v>
      </c>
      <c r="GK27" s="411"/>
      <c r="GL27" s="404" t="e">
        <f t="shared" si="46"/>
        <v>#DIV/0!</v>
      </c>
      <c r="GM27" s="411"/>
      <c r="GN27" s="411"/>
      <c r="GO27" s="411"/>
      <c r="GP27" s="414"/>
      <c r="GQ27" s="405">
        <f t="shared" si="47"/>
        <v>0</v>
      </c>
      <c r="GR27" s="406" t="e">
        <f t="shared" si="48"/>
        <v>#DIV/0!</v>
      </c>
      <c r="GS27" s="407"/>
      <c r="GT27" s="440"/>
      <c r="GU27" s="409" t="e">
        <f t="shared" si="49"/>
        <v>#DIV/0!</v>
      </c>
      <c r="GV27" s="410" t="e">
        <f t="shared" si="50"/>
        <v>#DIV/0!</v>
      </c>
      <c r="GX27" s="398">
        <v>45798</v>
      </c>
      <c r="GY27" s="412">
        <v>0</v>
      </c>
      <c r="GZ27" s="411">
        <v>12</v>
      </c>
      <c r="HA27" s="411">
        <v>0</v>
      </c>
      <c r="HB27" s="411"/>
      <c r="HC27" s="411"/>
      <c r="HD27" s="411"/>
      <c r="HE27" s="400">
        <f>GY27*0.2+SUM(GZ27:HD27)*0.4</f>
        <v>4.8000000000000007</v>
      </c>
      <c r="HF27" s="411">
        <v>216.91</v>
      </c>
      <c r="HG27" s="465">
        <f t="shared" si="52"/>
        <v>45.189583333333324</v>
      </c>
      <c r="HH27" s="466"/>
      <c r="HI27" s="416"/>
      <c r="HJ27" s="416"/>
      <c r="HK27" s="462" t="e">
        <f t="shared" si="53"/>
        <v>#DIV/0!</v>
      </c>
      <c r="HL27" s="416"/>
      <c r="HM27" s="463" t="e">
        <f t="shared" si="54"/>
        <v>#DIV/0!</v>
      </c>
      <c r="HN27" s="467"/>
    </row>
    <row r="28" spans="1:222">
      <c r="A28" s="12">
        <v>22</v>
      </c>
      <c r="B28" s="13">
        <v>125.4</v>
      </c>
      <c r="C28" s="14">
        <v>7715.3792165476589</v>
      </c>
      <c r="D28" s="15">
        <f t="shared" si="0"/>
        <v>61.526150052214184</v>
      </c>
      <c r="E28" s="16"/>
      <c r="F28" s="320"/>
      <c r="G28" s="320" t="e">
        <f t="shared" si="1"/>
        <v>#DIV/0!</v>
      </c>
      <c r="H28" s="17">
        <v>15</v>
      </c>
      <c r="I28" s="17">
        <v>139.19999999999999</v>
      </c>
      <c r="J28" s="18">
        <f t="shared" si="55"/>
        <v>9.2799999999999994</v>
      </c>
      <c r="K28" s="17">
        <v>6</v>
      </c>
      <c r="L28" s="17">
        <v>55.68</v>
      </c>
      <c r="M28" s="30">
        <f t="shared" si="56"/>
        <v>9.2799999999999994</v>
      </c>
      <c r="N28" s="31">
        <f t="shared" si="2"/>
        <v>194.88</v>
      </c>
      <c r="O28" s="13">
        <v>2.2000000000000002</v>
      </c>
      <c r="P28" s="14">
        <v>108.70092990606457</v>
      </c>
      <c r="Q28" s="31">
        <f t="shared" si="3"/>
        <v>49.409513593665714</v>
      </c>
      <c r="R28" s="32"/>
      <c r="S28" s="44"/>
      <c r="T28" s="45" t="e">
        <f t="shared" si="4"/>
        <v>#DIV/0!</v>
      </c>
      <c r="V28" s="46">
        <v>337.2</v>
      </c>
      <c r="W28" s="47">
        <v>22782.482526538879</v>
      </c>
      <c r="X28" s="30">
        <f t="shared" si="5"/>
        <v>67.563708560316968</v>
      </c>
      <c r="Y28" s="49"/>
      <c r="Z28" s="50">
        <v>6</v>
      </c>
      <c r="AA28" s="50">
        <v>104</v>
      </c>
      <c r="AB28" s="30">
        <f t="shared" si="6"/>
        <v>17.333333333333332</v>
      </c>
      <c r="AC28" s="55">
        <v>139</v>
      </c>
      <c r="AD28" s="55">
        <v>1034.5999999999999</v>
      </c>
      <c r="AE28" s="30">
        <f t="shared" si="57"/>
        <v>7.4431654676258985</v>
      </c>
      <c r="AF28" s="48">
        <f t="shared" si="7"/>
        <v>23921.082526538878</v>
      </c>
      <c r="AG28" s="62">
        <v>156.80000000000001</v>
      </c>
      <c r="AH28" s="47">
        <v>3123.7391797499745</v>
      </c>
      <c r="AI28" s="30">
        <f t="shared" si="8"/>
        <v>19.921805993303408</v>
      </c>
      <c r="AJ28" s="47"/>
      <c r="AK28" s="48">
        <f t="shared" si="9"/>
        <v>0</v>
      </c>
      <c r="AL28" s="68"/>
      <c r="AM28" s="46">
        <v>46</v>
      </c>
      <c r="AN28" s="71">
        <v>2786.1357836858733</v>
      </c>
      <c r="AO28" s="48">
        <f t="shared" si="10"/>
        <v>60.568169210562466</v>
      </c>
      <c r="AP28" s="46">
        <v>75</v>
      </c>
      <c r="AQ28" s="47">
        <v>4350.6198904473767</v>
      </c>
      <c r="AR28" s="48">
        <f t="shared" si="11"/>
        <v>58.008265205965024</v>
      </c>
      <c r="AS28" s="46">
        <v>25</v>
      </c>
      <c r="AT28" s="71">
        <v>1970.8136139665366</v>
      </c>
      <c r="AU28" s="48">
        <f t="shared" si="12"/>
        <v>78.832544558661468</v>
      </c>
      <c r="AW28" s="77">
        <v>75.399999999999991</v>
      </c>
      <c r="AX28" s="78">
        <v>4565.5</v>
      </c>
      <c r="AY28" s="83">
        <f t="shared" si="13"/>
        <v>60.550397877984089</v>
      </c>
      <c r="AZ28" s="84"/>
      <c r="BA28" s="85">
        <v>25</v>
      </c>
      <c r="BB28" s="85">
        <v>175.46</v>
      </c>
      <c r="BC28" s="30">
        <f t="shared" si="58"/>
        <v>7.0184000000000006</v>
      </c>
      <c r="BD28" s="86"/>
      <c r="BE28" s="86"/>
      <c r="BF28" s="30" t="e">
        <f t="shared" si="59"/>
        <v>#DIV/0!</v>
      </c>
      <c r="BG28" s="88"/>
      <c r="BH28" s="77">
        <v>10.4</v>
      </c>
      <c r="BI28" s="78">
        <v>158.53</v>
      </c>
      <c r="BJ28" s="48">
        <f t="shared" si="14"/>
        <v>15.243269230769231</v>
      </c>
      <c r="BL28" s="93">
        <v>208.8</v>
      </c>
      <c r="BM28" s="94">
        <v>11605.105491322545</v>
      </c>
      <c r="BN28" s="83">
        <f t="shared" si="15"/>
        <v>55.580007142349352</v>
      </c>
      <c r="BO28" s="102"/>
      <c r="BP28" s="101">
        <v>23</v>
      </c>
      <c r="BQ28" s="101">
        <v>566.29839418965594</v>
      </c>
      <c r="BR28" s="30">
        <f t="shared" si="60"/>
        <v>24.621669312593735</v>
      </c>
      <c r="BS28" s="101">
        <v>64</v>
      </c>
      <c r="BT28" s="101">
        <v>359.168866379919</v>
      </c>
      <c r="BU28" s="30">
        <f t="shared" si="61"/>
        <v>5.6120135371862343</v>
      </c>
      <c r="BV28" s="48">
        <f t="shared" si="16"/>
        <v>925.46726056957493</v>
      </c>
      <c r="BW28" s="93"/>
      <c r="BX28" s="94"/>
      <c r="BY28" s="108" t="e">
        <f t="shared" si="17"/>
        <v>#DIV/0!</v>
      </c>
      <c r="CA28" s="109">
        <v>135.20000000000002</v>
      </c>
      <c r="CB28" s="110">
        <v>10979.78</v>
      </c>
      <c r="CC28" s="83">
        <f t="shared" si="18"/>
        <v>81.211390532544371</v>
      </c>
      <c r="CD28" s="113"/>
      <c r="CE28" s="114">
        <v>70</v>
      </c>
      <c r="CF28" s="114">
        <v>877.36</v>
      </c>
      <c r="CG28" s="30">
        <f t="shared" si="19"/>
        <v>12.533714285714286</v>
      </c>
      <c r="CH28" s="115">
        <v>70</v>
      </c>
      <c r="CI28" s="114">
        <v>531.19000000000005</v>
      </c>
      <c r="CJ28" s="30">
        <f t="shared" si="62"/>
        <v>7.5884285714285724</v>
      </c>
      <c r="CK28" s="48">
        <f t="shared" si="20"/>
        <v>1408.5500000000002</v>
      </c>
      <c r="CL28" s="119"/>
      <c r="CM28" s="124">
        <v>49.400000000000006</v>
      </c>
      <c r="CN28" s="125">
        <v>2974.8166704786095</v>
      </c>
      <c r="CO28" s="15">
        <f t="shared" si="21"/>
        <v>60.21896094086253</v>
      </c>
      <c r="CP28" s="126"/>
      <c r="CQ28" s="127">
        <v>67</v>
      </c>
      <c r="CR28" s="127">
        <v>807.43221904450388</v>
      </c>
      <c r="CS28" s="127">
        <f t="shared" si="63"/>
        <v>12.051227149917969</v>
      </c>
      <c r="CT28" s="127">
        <v>42</v>
      </c>
      <c r="CU28" s="127">
        <v>511.15405202956248</v>
      </c>
      <c r="CV28" s="127">
        <f t="shared" si="64"/>
        <v>12.17033457213244</v>
      </c>
      <c r="CW28" s="133">
        <f t="shared" si="22"/>
        <v>1318.5862710740664</v>
      </c>
      <c r="CX28" s="124"/>
      <c r="CY28" s="125"/>
      <c r="CZ28" s="31" t="e">
        <f t="shared" si="23"/>
        <v>#DIV/0!</v>
      </c>
      <c r="DA28" s="119"/>
      <c r="DB28" s="144">
        <v>16</v>
      </c>
      <c r="DC28" s="44">
        <v>296.77977518800947</v>
      </c>
      <c r="DD28" s="141">
        <f t="shared" si="24"/>
        <v>18.548735949250592</v>
      </c>
      <c r="DE28" s="44">
        <v>19</v>
      </c>
      <c r="DF28" s="44">
        <v>319.35512850470047</v>
      </c>
      <c r="DG28" s="141">
        <f t="shared" si="25"/>
        <v>16.808164658142129</v>
      </c>
      <c r="DH28" s="44">
        <v>18</v>
      </c>
      <c r="DI28" s="44">
        <v>309.63256083454911</v>
      </c>
      <c r="DJ28" s="368">
        <f t="shared" si="26"/>
        <v>17.201808935252728</v>
      </c>
      <c r="DL28" s="372">
        <v>45769</v>
      </c>
      <c r="DM28" s="204">
        <v>30</v>
      </c>
      <c r="DN28" s="204">
        <v>30</v>
      </c>
      <c r="DO28" s="204">
        <v>30</v>
      </c>
      <c r="DP28" s="340"/>
      <c r="DQ28" s="204"/>
      <c r="DR28" s="341">
        <v>30</v>
      </c>
      <c r="DS28" s="345">
        <v>2264</v>
      </c>
      <c r="DT28" s="343">
        <f t="shared" si="27"/>
        <v>75.466666666666669</v>
      </c>
      <c r="DU28" s="353"/>
      <c r="DV28" s="204"/>
      <c r="DW28" s="345"/>
      <c r="DX28" s="345" t="e">
        <f t="shared" si="28"/>
        <v>#DIV/0!</v>
      </c>
      <c r="DY28" s="204">
        <v>4</v>
      </c>
      <c r="DZ28" s="345">
        <v>30</v>
      </c>
      <c r="EA28" s="346">
        <f t="shared" si="29"/>
        <v>7.5</v>
      </c>
      <c r="EB28" s="353"/>
      <c r="EC28" s="204"/>
      <c r="ED28" s="341" t="e">
        <f t="shared" si="30"/>
        <v>#DIV/0!</v>
      </c>
      <c r="EE28" s="204"/>
      <c r="EF28" s="204"/>
      <c r="EG28" s="355"/>
      <c r="EH28" s="348" t="e">
        <f t="shared" si="31"/>
        <v>#DIV/0!</v>
      </c>
      <c r="EI28" s="349">
        <v>8</v>
      </c>
      <c r="EJ28" s="356">
        <v>80</v>
      </c>
      <c r="EK28" s="351">
        <f t="shared" si="32"/>
        <v>10</v>
      </c>
      <c r="EL28" s="352">
        <f t="shared" si="33"/>
        <v>2374</v>
      </c>
      <c r="EM28" s="426"/>
      <c r="EN28" s="415">
        <v>45799</v>
      </c>
      <c r="EO28" s="411">
        <v>10</v>
      </c>
      <c r="EP28" s="411">
        <v>10</v>
      </c>
      <c r="EQ28" s="411">
        <v>10</v>
      </c>
      <c r="ER28" s="411"/>
      <c r="ES28" s="411"/>
      <c r="ET28" s="411"/>
      <c r="EU28" s="400">
        <v>10</v>
      </c>
      <c r="EV28" s="403">
        <v>876.03</v>
      </c>
      <c r="EW28" s="416">
        <f t="shared" si="34"/>
        <v>87.602999999999994</v>
      </c>
      <c r="EX28" s="411"/>
      <c r="EY28" s="411"/>
      <c r="EZ28" s="403"/>
      <c r="FA28" s="403" t="e">
        <f t="shared" si="35"/>
        <v>#DIV/0!</v>
      </c>
      <c r="FB28" s="411"/>
      <c r="FC28" s="403"/>
      <c r="FD28" s="417" t="e">
        <f t="shared" si="36"/>
        <v>#DIV/0!</v>
      </c>
      <c r="FE28" s="411"/>
      <c r="FF28" s="411"/>
      <c r="FG28" s="411" t="e">
        <f t="shared" si="37"/>
        <v>#DIV/0!</v>
      </c>
      <c r="FH28" s="411"/>
      <c r="FI28" s="411"/>
      <c r="FJ28" s="411"/>
      <c r="FK28" s="411" t="e">
        <f t="shared" si="38"/>
        <v>#DIV/0!</v>
      </c>
      <c r="FL28" s="206"/>
      <c r="FM28" s="172"/>
      <c r="FN28" s="418" t="e">
        <f t="shared" si="39"/>
        <v>#DIV/0!</v>
      </c>
      <c r="FO28" s="410">
        <f t="shared" si="40"/>
        <v>876.03</v>
      </c>
      <c r="FQ28" s="398"/>
      <c r="FR28" s="411"/>
      <c r="FS28" s="411"/>
      <c r="FT28" s="411"/>
      <c r="FU28" s="433"/>
      <c r="FV28" s="400">
        <f t="shared" si="41"/>
        <v>0</v>
      </c>
      <c r="FW28" s="403"/>
      <c r="FX28" s="402" t="e">
        <f t="shared" si="42"/>
        <v>#DIV/0!</v>
      </c>
      <c r="FY28" s="437"/>
      <c r="FZ28" s="411"/>
      <c r="GA28" s="411"/>
      <c r="GB28" s="433"/>
      <c r="GC28" s="400">
        <f t="shared" si="43"/>
        <v>0</v>
      </c>
      <c r="GD28" s="433"/>
      <c r="GE28" s="438" t="e">
        <f t="shared" si="44"/>
        <v>#DIV/0!</v>
      </c>
      <c r="GF28" s="439"/>
      <c r="GG28" s="411"/>
      <c r="GH28" s="403"/>
      <c r="GI28" s="403"/>
      <c r="GJ28" s="400">
        <f t="shared" si="45"/>
        <v>0</v>
      </c>
      <c r="GK28" s="403"/>
      <c r="GL28" s="404" t="e">
        <f t="shared" si="46"/>
        <v>#DIV/0!</v>
      </c>
      <c r="GM28" s="411"/>
      <c r="GN28" s="411"/>
      <c r="GO28" s="411"/>
      <c r="GP28" s="414"/>
      <c r="GQ28" s="405">
        <f t="shared" si="47"/>
        <v>0</v>
      </c>
      <c r="GR28" s="406" t="e">
        <f t="shared" si="48"/>
        <v>#DIV/0!</v>
      </c>
      <c r="GS28" s="407"/>
      <c r="GT28" s="440"/>
      <c r="GU28" s="409" t="e">
        <f t="shared" si="49"/>
        <v>#DIV/0!</v>
      </c>
      <c r="GV28" s="410" t="e">
        <f t="shared" si="50"/>
        <v>#DIV/0!</v>
      </c>
      <c r="GX28" s="398">
        <v>45799</v>
      </c>
      <c r="GY28" s="412">
        <v>0</v>
      </c>
      <c r="GZ28" s="411">
        <v>9</v>
      </c>
      <c r="HA28" s="411">
        <v>9</v>
      </c>
      <c r="HB28" s="411"/>
      <c r="HC28" s="411"/>
      <c r="HD28" s="411"/>
      <c r="HE28" s="400">
        <f t="shared" si="51"/>
        <v>7.2</v>
      </c>
      <c r="HF28" s="411">
        <v>324.20999999999998</v>
      </c>
      <c r="HG28" s="465">
        <f t="shared" si="52"/>
        <v>45.029166666666661</v>
      </c>
      <c r="HH28" s="466"/>
      <c r="HI28" s="416"/>
      <c r="HJ28" s="416"/>
      <c r="HK28" s="462" t="e">
        <f t="shared" si="53"/>
        <v>#DIV/0!</v>
      </c>
      <c r="HL28" s="416"/>
      <c r="HM28" s="463" t="e">
        <f t="shared" si="54"/>
        <v>#DIV/0!</v>
      </c>
      <c r="HN28" s="467"/>
    </row>
    <row r="29" spans="1:222">
      <c r="A29" s="12">
        <v>23</v>
      </c>
      <c r="B29" s="13">
        <v>96.2</v>
      </c>
      <c r="C29" s="14">
        <v>5966.4549471555983</v>
      </c>
      <c r="D29" s="15">
        <f t="shared" si="0"/>
        <v>62.021361197043639</v>
      </c>
      <c r="E29" s="16"/>
      <c r="F29" s="320"/>
      <c r="G29" s="320" t="e">
        <f t="shared" si="1"/>
        <v>#DIV/0!</v>
      </c>
      <c r="H29" s="17">
        <v>15</v>
      </c>
      <c r="I29" s="17">
        <v>325.83332000000001</v>
      </c>
      <c r="J29" s="18">
        <f t="shared" si="55"/>
        <v>21.722221333333334</v>
      </c>
      <c r="K29" s="17">
        <v>3</v>
      </c>
      <c r="L29" s="17">
        <v>40.833330000000004</v>
      </c>
      <c r="M29" s="30">
        <f t="shared" si="56"/>
        <v>13.611110000000002</v>
      </c>
      <c r="N29" s="31">
        <f t="shared" si="2"/>
        <v>366.66665</v>
      </c>
      <c r="O29" s="13">
        <v>2.4000000000000004</v>
      </c>
      <c r="P29" s="14">
        <v>90.584108255053806</v>
      </c>
      <c r="Q29" s="31">
        <f t="shared" si="3"/>
        <v>37.743378439605749</v>
      </c>
      <c r="R29" s="32"/>
      <c r="S29" s="44"/>
      <c r="T29" s="45" t="e">
        <f t="shared" si="4"/>
        <v>#DIV/0!</v>
      </c>
      <c r="V29" s="46">
        <v>230.60000000000002</v>
      </c>
      <c r="W29" s="47">
        <v>24944.265816303105</v>
      </c>
      <c r="X29" s="30">
        <f t="shared" si="5"/>
        <v>108.17114404294493</v>
      </c>
      <c r="Y29" s="49"/>
      <c r="Z29" s="50">
        <v>6</v>
      </c>
      <c r="AA29" s="50">
        <v>52</v>
      </c>
      <c r="AB29" s="30">
        <f t="shared" si="6"/>
        <v>8.6666666666666661</v>
      </c>
      <c r="AC29" s="55">
        <v>34</v>
      </c>
      <c r="AD29" s="55">
        <v>240.34999999999994</v>
      </c>
      <c r="AE29" s="30">
        <f t="shared" si="57"/>
        <v>7.069117647058822</v>
      </c>
      <c r="AF29" s="48">
        <f t="shared" si="7"/>
        <v>25236.615816303103</v>
      </c>
      <c r="AG29" s="62">
        <v>156</v>
      </c>
      <c r="AH29" s="47">
        <v>3093.9329913774936</v>
      </c>
      <c r="AI29" s="30">
        <f t="shared" si="8"/>
        <v>19.832903790881371</v>
      </c>
      <c r="AJ29" s="47"/>
      <c r="AK29" s="48">
        <f t="shared" si="9"/>
        <v>0</v>
      </c>
      <c r="AL29" s="68"/>
      <c r="AM29" s="46">
        <v>46</v>
      </c>
      <c r="AN29" s="71">
        <v>3100.1530612244896</v>
      </c>
      <c r="AO29" s="48">
        <f t="shared" si="10"/>
        <v>67.394631765749779</v>
      </c>
      <c r="AP29" s="46">
        <v>75</v>
      </c>
      <c r="AQ29" s="47">
        <v>4051.2697446763186</v>
      </c>
      <c r="AR29" s="48">
        <f t="shared" si="11"/>
        <v>54.016929929017579</v>
      </c>
      <c r="AS29" s="46">
        <v>25</v>
      </c>
      <c r="AT29" s="71">
        <v>1381.874169416034</v>
      </c>
      <c r="AU29" s="48">
        <f t="shared" si="12"/>
        <v>55.274966776641357</v>
      </c>
      <c r="AW29" s="77">
        <v>73.400000000000006</v>
      </c>
      <c r="AX29" s="78">
        <v>4324.78</v>
      </c>
      <c r="AY29" s="83">
        <f t="shared" si="13"/>
        <v>58.920708446866477</v>
      </c>
      <c r="AZ29" s="84"/>
      <c r="BA29" s="85">
        <v>25</v>
      </c>
      <c r="BB29" s="85">
        <v>175.94</v>
      </c>
      <c r="BC29" s="30">
        <f t="shared" si="58"/>
        <v>7.0376000000000003</v>
      </c>
      <c r="BD29" s="86"/>
      <c r="BE29" s="86"/>
      <c r="BF29" s="30" t="e">
        <f t="shared" si="59"/>
        <v>#DIV/0!</v>
      </c>
      <c r="BG29" s="88"/>
      <c r="BH29" s="77">
        <v>10.4</v>
      </c>
      <c r="BI29" s="78">
        <v>157.21</v>
      </c>
      <c r="BJ29" s="48">
        <f t="shared" si="14"/>
        <v>15.116346153846154</v>
      </c>
      <c r="BL29" s="93">
        <v>151.4</v>
      </c>
      <c r="BM29" s="94">
        <v>8095.3432591215524</v>
      </c>
      <c r="BN29" s="83">
        <f t="shared" si="15"/>
        <v>53.469902636205759</v>
      </c>
      <c r="BO29" s="102"/>
      <c r="BP29" s="101">
        <v>33</v>
      </c>
      <c r="BQ29" s="101">
        <v>59.784990602552</v>
      </c>
      <c r="BR29" s="30">
        <f t="shared" si="60"/>
        <v>1.8116663818955152</v>
      </c>
      <c r="BS29" s="101">
        <v>57</v>
      </c>
      <c r="BT29" s="101">
        <v>413.83650800388767</v>
      </c>
      <c r="BU29" s="30">
        <f t="shared" si="61"/>
        <v>7.2602896141032929</v>
      </c>
      <c r="BV29" s="48">
        <f t="shared" si="16"/>
        <v>473.62149860643967</v>
      </c>
      <c r="BW29" s="93"/>
      <c r="BX29" s="94"/>
      <c r="BY29" s="108" t="e">
        <f t="shared" si="17"/>
        <v>#DIV/0!</v>
      </c>
      <c r="CA29" s="109">
        <v>126.4</v>
      </c>
      <c r="CB29" s="110">
        <v>9760.5400000000009</v>
      </c>
      <c r="CC29" s="83">
        <f t="shared" si="18"/>
        <v>77.21946202531646</v>
      </c>
      <c r="CD29" s="113"/>
      <c r="CE29" s="114">
        <v>70</v>
      </c>
      <c r="CF29" s="114">
        <v>994.84</v>
      </c>
      <c r="CG29" s="30">
        <f t="shared" si="19"/>
        <v>14.212</v>
      </c>
      <c r="CH29" s="115">
        <v>70</v>
      </c>
      <c r="CI29" s="114">
        <v>535.27</v>
      </c>
      <c r="CJ29" s="30">
        <f t="shared" si="62"/>
        <v>7.6467142857142854</v>
      </c>
      <c r="CK29" s="48">
        <f t="shared" si="20"/>
        <v>1530.1100000000001</v>
      </c>
      <c r="CL29" s="119"/>
      <c r="CM29" s="124">
        <v>42</v>
      </c>
      <c r="CN29" s="125">
        <v>2506.2883494269672</v>
      </c>
      <c r="CO29" s="15">
        <f t="shared" si="21"/>
        <v>59.673532129213505</v>
      </c>
      <c r="CP29" s="126"/>
      <c r="CQ29" s="127">
        <v>0</v>
      </c>
      <c r="CR29" s="127"/>
      <c r="CS29" s="127" t="e">
        <f t="shared" si="63"/>
        <v>#DIV/0!</v>
      </c>
      <c r="CT29" s="127">
        <v>32</v>
      </c>
      <c r="CU29" s="127">
        <v>391.09863120526182</v>
      </c>
      <c r="CV29" s="127">
        <f t="shared" si="64"/>
        <v>12.221832225164432</v>
      </c>
      <c r="CW29" s="133">
        <f t="shared" si="22"/>
        <v>391.09863120526182</v>
      </c>
      <c r="CX29" s="124"/>
      <c r="CY29" s="125"/>
      <c r="CZ29" s="31" t="e">
        <f t="shared" si="23"/>
        <v>#DIV/0!</v>
      </c>
      <c r="DA29" s="119"/>
      <c r="DB29" s="144">
        <v>16</v>
      </c>
      <c r="DC29" s="44">
        <v>266.86664569859931</v>
      </c>
      <c r="DD29" s="141">
        <f t="shared" si="24"/>
        <v>16.679165356162457</v>
      </c>
      <c r="DE29" s="44">
        <v>19</v>
      </c>
      <c r="DF29" s="44">
        <v>240.08597883006937</v>
      </c>
      <c r="DG29" s="141">
        <f t="shared" si="25"/>
        <v>12.63610414895102</v>
      </c>
      <c r="DH29" s="44">
        <v>18</v>
      </c>
      <c r="DI29" s="44">
        <v>203.46363636571985</v>
      </c>
      <c r="DJ29" s="368">
        <f t="shared" si="26"/>
        <v>11.303535353651103</v>
      </c>
      <c r="DL29" s="372">
        <v>45770</v>
      </c>
      <c r="DM29" s="204">
        <v>30</v>
      </c>
      <c r="DN29" s="204">
        <v>30</v>
      </c>
      <c r="DO29" s="204">
        <v>30</v>
      </c>
      <c r="DP29" s="340"/>
      <c r="DQ29" s="204"/>
      <c r="DR29" s="341">
        <v>30</v>
      </c>
      <c r="DS29" s="345">
        <v>2584</v>
      </c>
      <c r="DT29" s="343">
        <f t="shared" si="27"/>
        <v>86.13333333333334</v>
      </c>
      <c r="DU29" s="353"/>
      <c r="DV29" s="204"/>
      <c r="DW29" s="345"/>
      <c r="DX29" s="345" t="e">
        <f t="shared" si="28"/>
        <v>#DIV/0!</v>
      </c>
      <c r="DY29" s="204">
        <v>4</v>
      </c>
      <c r="DZ29" s="345">
        <v>30</v>
      </c>
      <c r="EA29" s="346">
        <f t="shared" si="29"/>
        <v>7.5</v>
      </c>
      <c r="EB29" s="353"/>
      <c r="EC29" s="204"/>
      <c r="ED29" s="341" t="e">
        <f t="shared" si="30"/>
        <v>#DIV/0!</v>
      </c>
      <c r="EE29" s="204"/>
      <c r="EF29" s="204"/>
      <c r="EG29" s="355"/>
      <c r="EH29" s="348" t="e">
        <f t="shared" si="31"/>
        <v>#DIV/0!</v>
      </c>
      <c r="EI29" s="357">
        <v>8</v>
      </c>
      <c r="EJ29" s="356">
        <v>80</v>
      </c>
      <c r="EK29" s="351">
        <f t="shared" si="32"/>
        <v>10</v>
      </c>
      <c r="EL29" s="352">
        <f t="shared" si="33"/>
        <v>2694</v>
      </c>
      <c r="EM29" s="426"/>
      <c r="EN29" s="415">
        <v>45800</v>
      </c>
      <c r="EO29" s="411">
        <v>10</v>
      </c>
      <c r="EP29" s="411">
        <v>10</v>
      </c>
      <c r="EQ29" s="411">
        <v>10</v>
      </c>
      <c r="ER29" s="411"/>
      <c r="ES29" s="411"/>
      <c r="ET29" s="411"/>
      <c r="EU29" s="400">
        <v>10</v>
      </c>
      <c r="EV29" s="403">
        <v>857.58</v>
      </c>
      <c r="EW29" s="416">
        <f t="shared" si="34"/>
        <v>85.75800000000001</v>
      </c>
      <c r="EX29" s="411"/>
      <c r="EY29" s="411"/>
      <c r="EZ29" s="403"/>
      <c r="FA29" s="403" t="e">
        <f t="shared" si="35"/>
        <v>#DIV/0!</v>
      </c>
      <c r="FB29" s="411"/>
      <c r="FC29" s="403"/>
      <c r="FD29" s="417" t="e">
        <f t="shared" si="36"/>
        <v>#DIV/0!</v>
      </c>
      <c r="FE29" s="411"/>
      <c r="FF29" s="411"/>
      <c r="FG29" s="411" t="e">
        <f t="shared" si="37"/>
        <v>#DIV/0!</v>
      </c>
      <c r="FH29" s="411"/>
      <c r="FI29" s="411"/>
      <c r="FJ29" s="411"/>
      <c r="FK29" s="411" t="e">
        <f t="shared" si="38"/>
        <v>#DIV/0!</v>
      </c>
      <c r="FL29" s="206"/>
      <c r="FM29" s="172"/>
      <c r="FN29" s="418" t="e">
        <f t="shared" si="39"/>
        <v>#DIV/0!</v>
      </c>
      <c r="FO29" s="410">
        <f t="shared" si="40"/>
        <v>857.58</v>
      </c>
      <c r="FQ29" s="398"/>
      <c r="FR29" s="411"/>
      <c r="FS29" s="411"/>
      <c r="FT29" s="411"/>
      <c r="FU29" s="433"/>
      <c r="FV29" s="400">
        <f t="shared" si="41"/>
        <v>0</v>
      </c>
      <c r="FW29" s="403"/>
      <c r="FX29" s="402" t="e">
        <f t="shared" si="42"/>
        <v>#DIV/0!</v>
      </c>
      <c r="FY29" s="437"/>
      <c r="FZ29" s="411"/>
      <c r="GA29" s="411"/>
      <c r="GB29" s="433"/>
      <c r="GC29" s="400">
        <f t="shared" si="43"/>
        <v>0</v>
      </c>
      <c r="GD29" s="433"/>
      <c r="GE29" s="438" t="e">
        <f t="shared" si="44"/>
        <v>#DIV/0!</v>
      </c>
      <c r="GF29" s="439"/>
      <c r="GG29" s="411"/>
      <c r="GH29" s="403"/>
      <c r="GI29" s="403"/>
      <c r="GJ29" s="400">
        <f t="shared" si="45"/>
        <v>0</v>
      </c>
      <c r="GK29" s="403"/>
      <c r="GL29" s="404" t="e">
        <f t="shared" si="46"/>
        <v>#DIV/0!</v>
      </c>
      <c r="GM29" s="411"/>
      <c r="GN29" s="411"/>
      <c r="GO29" s="411"/>
      <c r="GP29" s="414"/>
      <c r="GQ29" s="405">
        <f t="shared" si="47"/>
        <v>0</v>
      </c>
      <c r="GR29" s="406" t="e">
        <f t="shared" si="48"/>
        <v>#DIV/0!</v>
      </c>
      <c r="GS29" s="441"/>
      <c r="GT29" s="440"/>
      <c r="GU29" s="409" t="e">
        <f t="shared" si="49"/>
        <v>#DIV/0!</v>
      </c>
      <c r="GV29" s="410" t="e">
        <f t="shared" si="50"/>
        <v>#DIV/0!</v>
      </c>
      <c r="GX29" s="398">
        <v>45800</v>
      </c>
      <c r="GY29" s="412">
        <v>0</v>
      </c>
      <c r="GZ29" s="411">
        <v>0</v>
      </c>
      <c r="HA29" s="411">
        <v>0</v>
      </c>
      <c r="HB29" s="411"/>
      <c r="HC29" s="411"/>
      <c r="HD29" s="411"/>
      <c r="HE29" s="400">
        <f t="shared" si="51"/>
        <v>0</v>
      </c>
      <c r="HF29" s="411">
        <v>0</v>
      </c>
      <c r="HG29" s="465" t="e">
        <f t="shared" si="52"/>
        <v>#DIV/0!</v>
      </c>
      <c r="HH29" s="466"/>
      <c r="HI29" s="416"/>
      <c r="HJ29" s="416"/>
      <c r="HK29" s="462" t="e">
        <f t="shared" si="53"/>
        <v>#DIV/0!</v>
      </c>
      <c r="HL29" s="416"/>
      <c r="HM29" s="463" t="e">
        <f t="shared" si="54"/>
        <v>#DIV/0!</v>
      </c>
      <c r="HN29" s="467"/>
    </row>
    <row r="30" spans="1:222">
      <c r="A30" s="12">
        <v>24</v>
      </c>
      <c r="B30" s="13">
        <v>96.2</v>
      </c>
      <c r="C30" s="14">
        <v>6204.4017764974424</v>
      </c>
      <c r="D30" s="15">
        <f t="shared" si="0"/>
        <v>64.494820961511877</v>
      </c>
      <c r="E30" s="16"/>
      <c r="F30" s="320"/>
      <c r="G30" s="320" t="e">
        <f t="shared" si="1"/>
        <v>#DIV/0!</v>
      </c>
      <c r="H30" s="17">
        <v>15</v>
      </c>
      <c r="I30" s="17">
        <v>181.81815174019704</v>
      </c>
      <c r="J30" s="18">
        <f t="shared" si="55"/>
        <v>12.121210116013136</v>
      </c>
      <c r="K30" s="17">
        <v>3</v>
      </c>
      <c r="L30" s="17">
        <v>72</v>
      </c>
      <c r="M30" s="30">
        <f t="shared" si="56"/>
        <v>24</v>
      </c>
      <c r="N30" s="31">
        <f t="shared" si="2"/>
        <v>253.81815174019704</v>
      </c>
      <c r="O30" s="13">
        <v>0</v>
      </c>
      <c r="P30" s="14"/>
      <c r="Q30" s="31" t="e">
        <f t="shared" si="3"/>
        <v>#DIV/0!</v>
      </c>
      <c r="R30" s="32"/>
      <c r="S30" s="44"/>
      <c r="T30" s="45" t="e">
        <f t="shared" si="4"/>
        <v>#DIV/0!</v>
      </c>
      <c r="V30" s="46">
        <v>201.4</v>
      </c>
      <c r="W30" s="47">
        <v>18535.976172312956</v>
      </c>
      <c r="X30" s="30">
        <f t="shared" si="5"/>
        <v>92.03563144147445</v>
      </c>
      <c r="Y30" s="49"/>
      <c r="Z30" s="50">
        <v>136</v>
      </c>
      <c r="AA30" s="50">
        <v>1913.7</v>
      </c>
      <c r="AB30" s="30">
        <f t="shared" si="6"/>
        <v>14.071323529411766</v>
      </c>
      <c r="AC30" s="55">
        <v>31</v>
      </c>
      <c r="AD30" s="55">
        <v>217.72999999999993</v>
      </c>
      <c r="AE30" s="30">
        <f t="shared" si="57"/>
        <v>7.0235483870967723</v>
      </c>
      <c r="AF30" s="48">
        <f t="shared" si="7"/>
        <v>20667.406172312956</v>
      </c>
      <c r="AG30" s="62">
        <v>156</v>
      </c>
      <c r="AH30" s="47">
        <v>3292.5063069262669</v>
      </c>
      <c r="AI30" s="30">
        <f t="shared" si="8"/>
        <v>21.105809659783763</v>
      </c>
      <c r="AJ30" s="47"/>
      <c r="AK30" s="48">
        <f t="shared" si="9"/>
        <v>0</v>
      </c>
      <c r="AL30" s="68"/>
      <c r="AM30" s="46">
        <v>47</v>
      </c>
      <c r="AN30" s="71">
        <v>2512.6364334055461</v>
      </c>
      <c r="AO30" s="48">
        <f t="shared" si="10"/>
        <v>53.46034964692651</v>
      </c>
      <c r="AP30" s="46">
        <v>75</v>
      </c>
      <c r="AQ30" s="47">
        <v>4213.867924528302</v>
      </c>
      <c r="AR30" s="48">
        <f t="shared" si="11"/>
        <v>56.18490566037736</v>
      </c>
      <c r="AS30" s="46">
        <v>25</v>
      </c>
      <c r="AT30" s="71">
        <v>1350.8320166720657</v>
      </c>
      <c r="AU30" s="48">
        <f t="shared" si="12"/>
        <v>54.033280666882632</v>
      </c>
      <c r="AW30" s="77">
        <v>73.600000000000009</v>
      </c>
      <c r="AX30" s="78">
        <v>4285.78</v>
      </c>
      <c r="AY30" s="83">
        <f t="shared" si="13"/>
        <v>58.230706521739123</v>
      </c>
      <c r="AZ30" s="84"/>
      <c r="BA30" s="85">
        <v>25</v>
      </c>
      <c r="BB30" s="85">
        <v>175.27</v>
      </c>
      <c r="BC30" s="30">
        <f t="shared" si="58"/>
        <v>7.0108000000000006</v>
      </c>
      <c r="BD30" s="86"/>
      <c r="BE30" s="86"/>
      <c r="BF30" s="30" t="e">
        <f t="shared" si="59"/>
        <v>#DIV/0!</v>
      </c>
      <c r="BG30" s="88"/>
      <c r="BH30" s="77">
        <v>11.200000000000001</v>
      </c>
      <c r="BI30" s="78">
        <v>168.27</v>
      </c>
      <c r="BJ30" s="48">
        <f t="shared" si="14"/>
        <v>15.024107142857142</v>
      </c>
      <c r="BL30" s="93">
        <v>151.80000000000001</v>
      </c>
      <c r="BM30" s="94">
        <v>9087.8084471284874</v>
      </c>
      <c r="BN30" s="83">
        <f t="shared" si="15"/>
        <v>59.866985817710713</v>
      </c>
      <c r="BO30" s="102"/>
      <c r="BP30" s="101">
        <v>33</v>
      </c>
      <c r="BQ30" s="101">
        <v>590.16364010294262</v>
      </c>
      <c r="BR30" s="30">
        <f t="shared" si="60"/>
        <v>17.883746669786142</v>
      </c>
      <c r="BS30" s="101">
        <v>57</v>
      </c>
      <c r="BT30" s="101">
        <v>429.77492162307237</v>
      </c>
      <c r="BU30" s="30">
        <f t="shared" si="61"/>
        <v>7.5399109056679361</v>
      </c>
      <c r="BV30" s="48">
        <f t="shared" si="16"/>
        <v>1019.938561726015</v>
      </c>
      <c r="BW30" s="93"/>
      <c r="BX30" s="94"/>
      <c r="BY30" s="108" t="e">
        <f t="shared" si="17"/>
        <v>#DIV/0!</v>
      </c>
      <c r="CA30" s="109">
        <v>135.80000000000001</v>
      </c>
      <c r="CB30" s="110">
        <v>10658.57</v>
      </c>
      <c r="CC30" s="83">
        <f t="shared" si="18"/>
        <v>78.48726067746685</v>
      </c>
      <c r="CD30" s="113"/>
      <c r="CE30" s="114">
        <v>70</v>
      </c>
      <c r="CF30" s="114">
        <v>954.75</v>
      </c>
      <c r="CG30" s="30">
        <f t="shared" si="19"/>
        <v>13.639285714285714</v>
      </c>
      <c r="CH30" s="115">
        <v>70</v>
      </c>
      <c r="CI30" s="114">
        <v>556.80999999999995</v>
      </c>
      <c r="CJ30" s="30">
        <f t="shared" si="62"/>
        <v>7.9544285714285703</v>
      </c>
      <c r="CK30" s="48">
        <f t="shared" si="20"/>
        <v>1511.56</v>
      </c>
      <c r="CL30" s="119"/>
      <c r="CM30" s="124">
        <v>46.400000000000006</v>
      </c>
      <c r="CN30" s="125">
        <v>2781.0477613462713</v>
      </c>
      <c r="CO30" s="15">
        <f t="shared" si="21"/>
        <v>59.936374166945491</v>
      </c>
      <c r="CP30" s="126"/>
      <c r="CQ30" s="127">
        <v>87</v>
      </c>
      <c r="CR30" s="127">
        <v>1050</v>
      </c>
      <c r="CS30" s="127">
        <f t="shared" si="63"/>
        <v>12.068965517241379</v>
      </c>
      <c r="CT30" s="127">
        <v>37</v>
      </c>
      <c r="CU30" s="127">
        <v>449.32535158512093</v>
      </c>
      <c r="CV30" s="127">
        <f t="shared" si="64"/>
        <v>12.143928421219485</v>
      </c>
      <c r="CW30" s="133">
        <f t="shared" si="22"/>
        <v>1499.3253515851209</v>
      </c>
      <c r="CX30" s="124"/>
      <c r="CY30" s="125"/>
      <c r="CZ30" s="31" t="e">
        <f t="shared" si="23"/>
        <v>#DIV/0!</v>
      </c>
      <c r="DA30" s="119"/>
      <c r="DB30" s="144">
        <v>16</v>
      </c>
      <c r="DC30" s="44">
        <v>251.07601922197421</v>
      </c>
      <c r="DD30" s="141">
        <f t="shared" si="24"/>
        <v>15.692251201373388</v>
      </c>
      <c r="DE30" s="44">
        <v>19</v>
      </c>
      <c r="DF30" s="44">
        <v>322.18834914174545</v>
      </c>
      <c r="DG30" s="141">
        <f t="shared" si="25"/>
        <v>16.957281533776076</v>
      </c>
      <c r="DH30" s="44">
        <v>18</v>
      </c>
      <c r="DI30" s="44">
        <v>257.03750846019386</v>
      </c>
      <c r="DJ30" s="368">
        <f t="shared" si="26"/>
        <v>14.279861581121882</v>
      </c>
      <c r="DL30" s="372">
        <v>45771</v>
      </c>
      <c r="DM30" s="204">
        <v>30</v>
      </c>
      <c r="DN30" s="204">
        <v>30</v>
      </c>
      <c r="DO30" s="204">
        <v>30</v>
      </c>
      <c r="DP30" s="340"/>
      <c r="DQ30" s="204"/>
      <c r="DR30" s="341">
        <v>30</v>
      </c>
      <c r="DS30" s="204">
        <v>2789</v>
      </c>
      <c r="DT30" s="343">
        <f t="shared" si="27"/>
        <v>92.966666666666669</v>
      </c>
      <c r="DU30" s="353"/>
      <c r="DV30" s="204"/>
      <c r="DW30" s="345"/>
      <c r="DX30" s="345" t="e">
        <f t="shared" si="28"/>
        <v>#DIV/0!</v>
      </c>
      <c r="DY30" s="204">
        <v>4</v>
      </c>
      <c r="DZ30" s="204">
        <v>30</v>
      </c>
      <c r="EA30" s="346">
        <f t="shared" si="29"/>
        <v>7.5</v>
      </c>
      <c r="EB30" s="353"/>
      <c r="EC30" s="204"/>
      <c r="ED30" s="341" t="e">
        <f t="shared" si="30"/>
        <v>#DIV/0!</v>
      </c>
      <c r="EE30" s="204"/>
      <c r="EF30" s="204"/>
      <c r="EG30" s="355"/>
      <c r="EH30" s="348" t="e">
        <f t="shared" si="31"/>
        <v>#DIV/0!</v>
      </c>
      <c r="EI30" s="357">
        <v>8</v>
      </c>
      <c r="EJ30" s="356">
        <v>80</v>
      </c>
      <c r="EK30" s="351">
        <f t="shared" si="32"/>
        <v>10</v>
      </c>
      <c r="EL30" s="352">
        <f t="shared" si="33"/>
        <v>2899</v>
      </c>
      <c r="EM30" s="426"/>
      <c r="EN30" s="415">
        <v>45801</v>
      </c>
      <c r="EO30" s="411">
        <v>10</v>
      </c>
      <c r="EP30" s="411">
        <v>10</v>
      </c>
      <c r="EQ30" s="411">
        <v>10</v>
      </c>
      <c r="ER30" s="411"/>
      <c r="ES30" s="411"/>
      <c r="ET30" s="411"/>
      <c r="EU30" s="400">
        <v>10</v>
      </c>
      <c r="EV30" s="411">
        <v>916.05</v>
      </c>
      <c r="EW30" s="416">
        <f t="shared" si="34"/>
        <v>91.60499999999999</v>
      </c>
      <c r="EX30" s="411"/>
      <c r="EY30" s="411"/>
      <c r="EZ30" s="403"/>
      <c r="FA30" s="403" t="e">
        <f t="shared" si="35"/>
        <v>#DIV/0!</v>
      </c>
      <c r="FB30" s="411"/>
      <c r="FC30" s="411"/>
      <c r="FD30" s="417" t="e">
        <f t="shared" si="36"/>
        <v>#DIV/0!</v>
      </c>
      <c r="FE30" s="411"/>
      <c r="FF30" s="411"/>
      <c r="FG30" s="411" t="e">
        <f t="shared" si="37"/>
        <v>#DIV/0!</v>
      </c>
      <c r="FH30" s="411"/>
      <c r="FI30" s="411"/>
      <c r="FJ30" s="411"/>
      <c r="FK30" s="411" t="e">
        <f t="shared" si="38"/>
        <v>#DIV/0!</v>
      </c>
      <c r="FL30" s="206"/>
      <c r="FM30" s="172"/>
      <c r="FN30" s="418" t="e">
        <f t="shared" si="39"/>
        <v>#DIV/0!</v>
      </c>
      <c r="FO30" s="410">
        <f t="shared" si="40"/>
        <v>916.05</v>
      </c>
      <c r="FQ30" s="398"/>
      <c r="FR30" s="411"/>
      <c r="FS30" s="411"/>
      <c r="FT30" s="411"/>
      <c r="FU30" s="433"/>
      <c r="FV30" s="400">
        <f t="shared" si="41"/>
        <v>0</v>
      </c>
      <c r="FW30" s="411"/>
      <c r="FX30" s="402" t="e">
        <f t="shared" si="42"/>
        <v>#DIV/0!</v>
      </c>
      <c r="FY30" s="437"/>
      <c r="FZ30" s="411"/>
      <c r="GA30" s="411"/>
      <c r="GB30" s="433"/>
      <c r="GC30" s="400">
        <f t="shared" si="43"/>
        <v>0</v>
      </c>
      <c r="GD30" s="433"/>
      <c r="GE30" s="438" t="e">
        <f t="shared" si="44"/>
        <v>#DIV/0!</v>
      </c>
      <c r="GF30" s="439"/>
      <c r="GG30" s="411"/>
      <c r="GH30" s="403"/>
      <c r="GI30" s="403"/>
      <c r="GJ30" s="400">
        <f t="shared" si="45"/>
        <v>0</v>
      </c>
      <c r="GK30" s="411"/>
      <c r="GL30" s="404" t="e">
        <f t="shared" si="46"/>
        <v>#DIV/0!</v>
      </c>
      <c r="GM30" s="411"/>
      <c r="GN30" s="411"/>
      <c r="GO30" s="411"/>
      <c r="GP30" s="414"/>
      <c r="GQ30" s="405">
        <f t="shared" si="47"/>
        <v>0</v>
      </c>
      <c r="GR30" s="406" t="e">
        <f t="shared" si="48"/>
        <v>#DIV/0!</v>
      </c>
      <c r="GS30" s="441"/>
      <c r="GT30" s="440"/>
      <c r="GU30" s="409" t="e">
        <f t="shared" si="49"/>
        <v>#DIV/0!</v>
      </c>
      <c r="GV30" s="410" t="e">
        <f t="shared" si="50"/>
        <v>#DIV/0!</v>
      </c>
      <c r="GX30" s="398">
        <v>45801</v>
      </c>
      <c r="GY30" s="412">
        <v>0</v>
      </c>
      <c r="GZ30" s="411">
        <v>0</v>
      </c>
      <c r="HA30" s="411">
        <v>0</v>
      </c>
      <c r="HB30" s="411"/>
      <c r="HC30" s="411"/>
      <c r="HD30" s="411"/>
      <c r="HE30" s="400">
        <f t="shared" si="51"/>
        <v>0</v>
      </c>
      <c r="HF30" s="411">
        <v>0</v>
      </c>
      <c r="HG30" s="465" t="e">
        <f t="shared" si="52"/>
        <v>#DIV/0!</v>
      </c>
      <c r="HH30" s="466"/>
      <c r="HI30" s="416"/>
      <c r="HJ30" s="416"/>
      <c r="HK30" s="462" t="e">
        <f t="shared" si="53"/>
        <v>#DIV/0!</v>
      </c>
      <c r="HL30" s="416"/>
      <c r="HM30" s="463" t="e">
        <f t="shared" si="54"/>
        <v>#DIV/0!</v>
      </c>
      <c r="HN30" s="467"/>
    </row>
    <row r="31" spans="1:222">
      <c r="A31" s="12">
        <v>25</v>
      </c>
      <c r="B31" s="13">
        <v>125.4</v>
      </c>
      <c r="C31" s="14">
        <v>8447.539241354445</v>
      </c>
      <c r="D31" s="15">
        <f t="shared" si="0"/>
        <v>67.364746741263517</v>
      </c>
      <c r="E31" s="16"/>
      <c r="F31" s="320"/>
      <c r="G31" s="320" t="e">
        <f t="shared" si="1"/>
        <v>#DIV/0!</v>
      </c>
      <c r="H31" s="17">
        <v>15</v>
      </c>
      <c r="I31" s="17">
        <v>125.96</v>
      </c>
      <c r="J31" s="18">
        <f t="shared" si="55"/>
        <v>8.3973333333333322</v>
      </c>
      <c r="K31" s="17">
        <v>6</v>
      </c>
      <c r="L31" s="17">
        <v>54</v>
      </c>
      <c r="M31" s="30">
        <f t="shared" si="56"/>
        <v>9</v>
      </c>
      <c r="N31" s="31">
        <f t="shared" si="2"/>
        <v>179.95999999999998</v>
      </c>
      <c r="O31" s="13">
        <v>0.8</v>
      </c>
      <c r="P31" s="14">
        <v>40.000001379695213</v>
      </c>
      <c r="Q31" s="31">
        <f t="shared" si="3"/>
        <v>50.000001724619011</v>
      </c>
      <c r="R31" s="32"/>
      <c r="S31" s="44"/>
      <c r="T31" s="45" t="e">
        <f t="shared" si="4"/>
        <v>#DIV/0!</v>
      </c>
      <c r="V31" s="46">
        <v>359.20000000000005</v>
      </c>
      <c r="W31" s="47">
        <v>29987.714350036003</v>
      </c>
      <c r="X31" s="30">
        <f t="shared" si="5"/>
        <v>83.484728145979958</v>
      </c>
      <c r="Y31" s="49"/>
      <c r="Z31" s="50">
        <v>6</v>
      </c>
      <c r="AA31" s="50">
        <v>84.980000000000018</v>
      </c>
      <c r="AB31" s="30">
        <f t="shared" si="6"/>
        <v>14.163333333333336</v>
      </c>
      <c r="AC31" s="55">
        <v>152</v>
      </c>
      <c r="AD31" s="55">
        <v>1054.2</v>
      </c>
      <c r="AE31" s="30">
        <f t="shared" si="57"/>
        <v>6.935526315789474</v>
      </c>
      <c r="AF31" s="48">
        <f t="shared" si="7"/>
        <v>31126.894350036004</v>
      </c>
      <c r="AG31" s="62">
        <v>156</v>
      </c>
      <c r="AH31" s="47">
        <v>2796.7356768942655</v>
      </c>
      <c r="AI31" s="30">
        <f t="shared" si="8"/>
        <v>17.927792800604266</v>
      </c>
      <c r="AJ31" s="47"/>
      <c r="AK31" s="48">
        <f t="shared" si="9"/>
        <v>0</v>
      </c>
      <c r="AL31" s="68"/>
      <c r="AM31" s="46">
        <v>46</v>
      </c>
      <c r="AN31" s="71">
        <v>2921.5981707599822</v>
      </c>
      <c r="AO31" s="48">
        <f t="shared" si="10"/>
        <v>63.513003712173528</v>
      </c>
      <c r="AP31" s="46">
        <v>75</v>
      </c>
      <c r="AQ31" s="47">
        <v>5081.2572394965055</v>
      </c>
      <c r="AR31" s="48">
        <f t="shared" si="11"/>
        <v>67.750096526620069</v>
      </c>
      <c r="AS31" s="46">
        <v>25</v>
      </c>
      <c r="AT31" s="71">
        <v>1674.2880000620917</v>
      </c>
      <c r="AU31" s="48">
        <f t="shared" si="12"/>
        <v>66.971520002483672</v>
      </c>
      <c r="AW31" s="77">
        <v>90.800000000000011</v>
      </c>
      <c r="AX31" s="78">
        <v>5748.13</v>
      </c>
      <c r="AY31" s="83">
        <f t="shared" si="13"/>
        <v>63.30539647577092</v>
      </c>
      <c r="AZ31" s="84"/>
      <c r="BA31" s="85">
        <v>25</v>
      </c>
      <c r="BB31" s="85">
        <v>178.27</v>
      </c>
      <c r="BC31" s="30">
        <f t="shared" si="58"/>
        <v>7.1308000000000007</v>
      </c>
      <c r="BD31" s="86"/>
      <c r="BE31" s="86"/>
      <c r="BF31" s="30" t="e">
        <f t="shared" si="59"/>
        <v>#DIV/0!</v>
      </c>
      <c r="BG31" s="88"/>
      <c r="BH31" s="77">
        <v>9.4</v>
      </c>
      <c r="BI31" s="78">
        <v>142.30000000000001</v>
      </c>
      <c r="BJ31" s="48">
        <f t="shared" si="14"/>
        <v>15.138297872340425</v>
      </c>
      <c r="BL31" s="93">
        <v>205.20000000000002</v>
      </c>
      <c r="BM31" s="94">
        <v>12306.507201921417</v>
      </c>
      <c r="BN31" s="83">
        <f t="shared" si="15"/>
        <v>59.973231978174539</v>
      </c>
      <c r="BO31" s="102"/>
      <c r="BP31" s="101">
        <v>34</v>
      </c>
      <c r="BQ31" s="101">
        <v>341.67252675814137</v>
      </c>
      <c r="BR31" s="30">
        <f t="shared" si="60"/>
        <v>10.049191963474746</v>
      </c>
      <c r="BS31" s="101">
        <v>70</v>
      </c>
      <c r="BT31" s="101">
        <v>349.168866379919</v>
      </c>
      <c r="BU31" s="30">
        <f t="shared" si="61"/>
        <v>4.9881266625702709</v>
      </c>
      <c r="BV31" s="48">
        <f t="shared" si="16"/>
        <v>690.84139313806031</v>
      </c>
      <c r="BW31" s="93"/>
      <c r="BX31" s="94"/>
      <c r="BY31" s="108" t="e">
        <f t="shared" si="17"/>
        <v>#DIV/0!</v>
      </c>
      <c r="CA31" s="109">
        <v>188.8</v>
      </c>
      <c r="CB31" s="110">
        <v>15049.91</v>
      </c>
      <c r="CC31" s="83">
        <f t="shared" si="18"/>
        <v>79.713506355932196</v>
      </c>
      <c r="CD31" s="113"/>
      <c r="CE31" s="114">
        <v>70</v>
      </c>
      <c r="CF31" s="114">
        <v>820.28</v>
      </c>
      <c r="CG31" s="30">
        <f t="shared" si="19"/>
        <v>11.718285714285713</v>
      </c>
      <c r="CH31" s="115">
        <v>70</v>
      </c>
      <c r="CI31" s="114">
        <v>683.5</v>
      </c>
      <c r="CJ31" s="30">
        <f t="shared" si="62"/>
        <v>9.7642857142857142</v>
      </c>
      <c r="CK31" s="48">
        <f t="shared" si="20"/>
        <v>1503.78</v>
      </c>
      <c r="CL31" s="119"/>
      <c r="CM31" s="124">
        <v>50</v>
      </c>
      <c r="CN31" s="125">
        <v>2930.4842443830012</v>
      </c>
      <c r="CO31" s="15">
        <f t="shared" si="21"/>
        <v>58.609684887660023</v>
      </c>
      <c r="CP31" s="126"/>
      <c r="CQ31" s="127">
        <v>86</v>
      </c>
      <c r="CR31" s="127">
        <v>1032.5</v>
      </c>
      <c r="CS31" s="127">
        <f t="shared" si="63"/>
        <v>12.005813953488373</v>
      </c>
      <c r="CT31" s="127">
        <v>35</v>
      </c>
      <c r="CU31" s="127">
        <v>431.16380070546097</v>
      </c>
      <c r="CV31" s="127">
        <f t="shared" si="64"/>
        <v>12.318965734441742</v>
      </c>
      <c r="CW31" s="133">
        <f t="shared" si="22"/>
        <v>1463.663800705461</v>
      </c>
      <c r="CX31" s="124"/>
      <c r="CY31" s="125"/>
      <c r="CZ31" s="31" t="e">
        <f t="shared" si="23"/>
        <v>#DIV/0!</v>
      </c>
      <c r="DA31" s="119"/>
      <c r="DB31" s="144">
        <v>16</v>
      </c>
      <c r="DC31" s="44">
        <v>356.61516976091207</v>
      </c>
      <c r="DD31" s="141">
        <f t="shared" si="24"/>
        <v>22.288448110057004</v>
      </c>
      <c r="DE31" s="44">
        <v>19</v>
      </c>
      <c r="DF31" s="44">
        <v>306.61493934433491</v>
      </c>
      <c r="DG31" s="141">
        <f t="shared" si="25"/>
        <v>16.137628386543941</v>
      </c>
      <c r="DH31" s="44">
        <v>18</v>
      </c>
      <c r="DI31" s="44">
        <v>288.27453676491979</v>
      </c>
      <c r="DJ31" s="368">
        <f t="shared" si="26"/>
        <v>16.015252042495543</v>
      </c>
      <c r="DL31" s="372">
        <v>45772</v>
      </c>
      <c r="DM31" s="204">
        <v>30</v>
      </c>
      <c r="DN31" s="204">
        <v>30</v>
      </c>
      <c r="DO31" s="204">
        <v>30</v>
      </c>
      <c r="DP31" s="340"/>
      <c r="DQ31" s="204"/>
      <c r="DR31" s="341">
        <v>30</v>
      </c>
      <c r="DS31" s="204">
        <v>2784.92</v>
      </c>
      <c r="DT31" s="343">
        <f t="shared" si="27"/>
        <v>92.830666666666673</v>
      </c>
      <c r="DU31" s="353"/>
      <c r="DV31" s="204"/>
      <c r="DW31" s="345"/>
      <c r="DX31" s="345" t="e">
        <f t="shared" si="28"/>
        <v>#DIV/0!</v>
      </c>
      <c r="DY31" s="204">
        <v>4</v>
      </c>
      <c r="DZ31" s="204">
        <v>30</v>
      </c>
      <c r="EA31" s="346">
        <f t="shared" si="29"/>
        <v>7.5</v>
      </c>
      <c r="EB31" s="353"/>
      <c r="EC31" s="204"/>
      <c r="ED31" s="341" t="e">
        <f t="shared" si="30"/>
        <v>#DIV/0!</v>
      </c>
      <c r="EE31" s="204"/>
      <c r="EF31" s="204"/>
      <c r="EG31" s="355"/>
      <c r="EH31" s="348" t="e">
        <f t="shared" si="31"/>
        <v>#DIV/0!</v>
      </c>
      <c r="EI31" s="357">
        <v>8</v>
      </c>
      <c r="EJ31" s="356">
        <v>80</v>
      </c>
      <c r="EK31" s="351">
        <f t="shared" si="32"/>
        <v>10</v>
      </c>
      <c r="EL31" s="352">
        <f t="shared" si="33"/>
        <v>2894.92</v>
      </c>
      <c r="EM31" s="426"/>
      <c r="EN31" s="415">
        <v>45802</v>
      </c>
      <c r="EO31" s="411">
        <v>10</v>
      </c>
      <c r="EP31" s="411">
        <v>10</v>
      </c>
      <c r="EQ31" s="411">
        <v>10</v>
      </c>
      <c r="ER31" s="411"/>
      <c r="ES31" s="411"/>
      <c r="ET31" s="411"/>
      <c r="EU31" s="400">
        <v>10</v>
      </c>
      <c r="EV31" s="411">
        <v>1083.4000000000001</v>
      </c>
      <c r="EW31" s="416">
        <f t="shared" si="34"/>
        <v>108.34</v>
      </c>
      <c r="EX31" s="411"/>
      <c r="EY31" s="411"/>
      <c r="EZ31" s="403"/>
      <c r="FA31" s="403" t="e">
        <f t="shared" si="35"/>
        <v>#DIV/0!</v>
      </c>
      <c r="FB31" s="411"/>
      <c r="FC31" s="411"/>
      <c r="FD31" s="417" t="e">
        <f t="shared" si="36"/>
        <v>#DIV/0!</v>
      </c>
      <c r="FE31" s="411"/>
      <c r="FF31" s="411"/>
      <c r="FG31" s="411" t="e">
        <f t="shared" si="37"/>
        <v>#DIV/0!</v>
      </c>
      <c r="FH31" s="411"/>
      <c r="FI31" s="411"/>
      <c r="FJ31" s="411"/>
      <c r="FK31" s="411" t="e">
        <f t="shared" si="38"/>
        <v>#DIV/0!</v>
      </c>
      <c r="FL31" s="206"/>
      <c r="FM31" s="172"/>
      <c r="FN31" s="418" t="e">
        <f t="shared" si="39"/>
        <v>#DIV/0!</v>
      </c>
      <c r="FO31" s="410">
        <f t="shared" si="40"/>
        <v>1083.4000000000001</v>
      </c>
      <c r="FQ31" s="398"/>
      <c r="FR31" s="411"/>
      <c r="FS31" s="411"/>
      <c r="FT31" s="411"/>
      <c r="FU31" s="433"/>
      <c r="FV31" s="400">
        <f t="shared" si="41"/>
        <v>0</v>
      </c>
      <c r="FW31" s="411"/>
      <c r="FX31" s="402" t="e">
        <f t="shared" si="42"/>
        <v>#DIV/0!</v>
      </c>
      <c r="FY31" s="437"/>
      <c r="FZ31" s="411"/>
      <c r="GA31" s="411"/>
      <c r="GB31" s="433"/>
      <c r="GC31" s="400">
        <f t="shared" si="43"/>
        <v>0</v>
      </c>
      <c r="GD31" s="433"/>
      <c r="GE31" s="438" t="e">
        <f t="shared" si="44"/>
        <v>#DIV/0!</v>
      </c>
      <c r="GF31" s="439"/>
      <c r="GG31" s="411"/>
      <c r="GH31" s="403"/>
      <c r="GI31" s="403"/>
      <c r="GJ31" s="400">
        <f t="shared" si="45"/>
        <v>0</v>
      </c>
      <c r="GK31" s="411"/>
      <c r="GL31" s="404" t="e">
        <f t="shared" si="46"/>
        <v>#DIV/0!</v>
      </c>
      <c r="GM31" s="411"/>
      <c r="GN31" s="411"/>
      <c r="GO31" s="411"/>
      <c r="GP31" s="414"/>
      <c r="GQ31" s="405">
        <f t="shared" si="47"/>
        <v>0</v>
      </c>
      <c r="GR31" s="406" t="e">
        <f t="shared" si="48"/>
        <v>#DIV/0!</v>
      </c>
      <c r="GS31" s="441"/>
      <c r="GT31" s="440"/>
      <c r="GU31" s="409" t="e">
        <f t="shared" si="49"/>
        <v>#DIV/0!</v>
      </c>
      <c r="GV31" s="410" t="e">
        <f t="shared" si="50"/>
        <v>#DIV/0!</v>
      </c>
      <c r="GX31" s="398">
        <v>45802</v>
      </c>
      <c r="GY31" s="412">
        <v>0</v>
      </c>
      <c r="GZ31" s="411">
        <v>11</v>
      </c>
      <c r="HA31" s="411">
        <v>9</v>
      </c>
      <c r="HB31" s="411"/>
      <c r="HC31" s="411"/>
      <c r="HD31" s="411"/>
      <c r="HE31" s="400">
        <f>GY31*0.2+SUM(GZ31:HD31)*0.4</f>
        <v>8</v>
      </c>
      <c r="HF31" s="411">
        <v>359.99</v>
      </c>
      <c r="HG31" s="465">
        <f t="shared" si="52"/>
        <v>44.998750000000001</v>
      </c>
      <c r="HH31" s="466"/>
      <c r="HI31" s="416"/>
      <c r="HJ31" s="416"/>
      <c r="HK31" s="462" t="e">
        <f t="shared" si="53"/>
        <v>#DIV/0!</v>
      </c>
      <c r="HL31" s="416"/>
      <c r="HM31" s="463" t="e">
        <f t="shared" si="54"/>
        <v>#DIV/0!</v>
      </c>
      <c r="HN31" s="467"/>
    </row>
    <row r="32" spans="1:222">
      <c r="A32" s="12">
        <v>26</v>
      </c>
      <c r="B32" s="13">
        <v>125.4</v>
      </c>
      <c r="C32" s="14">
        <v>6177.2508319902163</v>
      </c>
      <c r="D32" s="15">
        <f t="shared" si="0"/>
        <v>49.260373460847021</v>
      </c>
      <c r="E32" s="16"/>
      <c r="F32" s="320"/>
      <c r="G32" s="320" t="e">
        <f t="shared" si="1"/>
        <v>#DIV/0!</v>
      </c>
      <c r="H32" s="17">
        <v>15</v>
      </c>
      <c r="I32" s="17">
        <v>184.28297151720429</v>
      </c>
      <c r="J32" s="18">
        <f t="shared" si="55"/>
        <v>12.285531434480285</v>
      </c>
      <c r="K32" s="17">
        <v>6</v>
      </c>
      <c r="L32" s="17">
        <v>63</v>
      </c>
      <c r="M32" s="30">
        <f t="shared" si="56"/>
        <v>10.5</v>
      </c>
      <c r="N32" s="31">
        <f t="shared" si="2"/>
        <v>247.28297151720429</v>
      </c>
      <c r="O32" s="13"/>
      <c r="P32" s="14"/>
      <c r="Q32" s="31" t="e">
        <f t="shared" si="3"/>
        <v>#DIV/0!</v>
      </c>
      <c r="R32" s="32"/>
      <c r="S32" s="44"/>
      <c r="T32" s="45" t="e">
        <f t="shared" si="4"/>
        <v>#DIV/0!</v>
      </c>
      <c r="V32" s="46">
        <v>357.20000000000005</v>
      </c>
      <c r="W32" s="47">
        <v>20289.62409436973</v>
      </c>
      <c r="X32" s="30">
        <f t="shared" si="5"/>
        <v>56.801859166768551</v>
      </c>
      <c r="Y32" s="49"/>
      <c r="Z32" s="50">
        <v>7</v>
      </c>
      <c r="AA32" s="50">
        <v>98.019999999999953</v>
      </c>
      <c r="AB32" s="30">
        <f t="shared" si="6"/>
        <v>14.002857142857136</v>
      </c>
      <c r="AC32" s="55">
        <v>616</v>
      </c>
      <c r="AD32" s="55">
        <v>4311.2764602870811</v>
      </c>
      <c r="AE32" s="30">
        <f t="shared" si="57"/>
        <v>6.9988254225439626</v>
      </c>
      <c r="AF32" s="48">
        <f t="shared" si="7"/>
        <v>24698.920554656812</v>
      </c>
      <c r="AG32" s="62">
        <v>158</v>
      </c>
      <c r="AH32" s="47">
        <v>3118.9801859284876</v>
      </c>
      <c r="AI32" s="30">
        <f t="shared" si="8"/>
        <v>19.740380923598021</v>
      </c>
      <c r="AJ32" s="47"/>
      <c r="AK32" s="48">
        <f t="shared" si="9"/>
        <v>0</v>
      </c>
      <c r="AL32" s="68"/>
      <c r="AM32" s="46">
        <v>46</v>
      </c>
      <c r="AN32" s="71">
        <v>2241.8996517973837</v>
      </c>
      <c r="AO32" s="48">
        <f t="shared" si="10"/>
        <v>48.736948952117039</v>
      </c>
      <c r="AP32" s="46">
        <v>75</v>
      </c>
      <c r="AQ32" s="47">
        <v>4933.5128889695898</v>
      </c>
      <c r="AR32" s="48">
        <f t="shared" si="11"/>
        <v>65.780171852927865</v>
      </c>
      <c r="AS32" s="46">
        <v>25</v>
      </c>
      <c r="AT32" s="71">
        <v>1500</v>
      </c>
      <c r="AU32" s="48">
        <f t="shared" si="12"/>
        <v>60</v>
      </c>
      <c r="AW32" s="77">
        <v>90.600000000000009</v>
      </c>
      <c r="AX32" s="78">
        <v>5515.71</v>
      </c>
      <c r="AY32" s="83">
        <f t="shared" si="13"/>
        <v>60.879801324503305</v>
      </c>
      <c r="AZ32" s="84"/>
      <c r="BA32" s="85">
        <v>25</v>
      </c>
      <c r="BB32" s="85">
        <v>176.13</v>
      </c>
      <c r="BC32" s="30">
        <f t="shared" si="58"/>
        <v>7.0451999999999995</v>
      </c>
      <c r="BD32" s="86"/>
      <c r="BE32" s="86"/>
      <c r="BF32" s="30" t="e">
        <f t="shared" si="59"/>
        <v>#DIV/0!</v>
      </c>
      <c r="BG32" s="88"/>
      <c r="BH32" s="77">
        <v>8</v>
      </c>
      <c r="BI32" s="78">
        <v>119.97</v>
      </c>
      <c r="BJ32" s="48">
        <f t="shared" si="14"/>
        <v>14.99625</v>
      </c>
      <c r="BL32" s="93">
        <v>208.8</v>
      </c>
      <c r="BM32" s="94">
        <v>13270.177264774733</v>
      </c>
      <c r="BN32" s="83">
        <f t="shared" si="15"/>
        <v>63.554488815970942</v>
      </c>
      <c r="BO32" s="102"/>
      <c r="BP32" s="101">
        <v>34</v>
      </c>
      <c r="BQ32" s="101">
        <v>708.83108357299193</v>
      </c>
      <c r="BR32" s="30">
        <f t="shared" si="60"/>
        <v>20.847973046264467</v>
      </c>
      <c r="BS32" s="101">
        <v>64</v>
      </c>
      <c r="BT32" s="101">
        <v>402.7428501739256</v>
      </c>
      <c r="BU32" s="30">
        <f t="shared" si="61"/>
        <v>6.2928570339675876</v>
      </c>
      <c r="BV32" s="48">
        <f t="shared" si="16"/>
        <v>1111.5739337469176</v>
      </c>
      <c r="BW32" s="93"/>
      <c r="BX32" s="94"/>
      <c r="BY32" s="108" t="e">
        <f t="shared" si="17"/>
        <v>#DIV/0!</v>
      </c>
      <c r="CA32" s="109">
        <v>186.4</v>
      </c>
      <c r="CB32" s="110">
        <v>14706.3</v>
      </c>
      <c r="CC32" s="83">
        <f t="shared" si="18"/>
        <v>78.896459227467801</v>
      </c>
      <c r="CD32" s="113"/>
      <c r="CE32" s="114">
        <v>70</v>
      </c>
      <c r="CF32" s="114">
        <v>874.45</v>
      </c>
      <c r="CG32" s="30">
        <f t="shared" si="19"/>
        <v>12.492142857142857</v>
      </c>
      <c r="CH32" s="115">
        <v>70</v>
      </c>
      <c r="CI32" s="114">
        <v>552.34</v>
      </c>
      <c r="CJ32" s="30">
        <f t="shared" si="62"/>
        <v>7.8905714285714295</v>
      </c>
      <c r="CK32" s="48">
        <f t="shared" si="20"/>
        <v>1426.79</v>
      </c>
      <c r="CL32" s="119"/>
      <c r="CM32" s="124">
        <v>47.8</v>
      </c>
      <c r="CN32" s="125">
        <v>2751.7759769239678</v>
      </c>
      <c r="CO32" s="15">
        <f t="shared" si="21"/>
        <v>57.56853508209138</v>
      </c>
      <c r="CP32" s="126"/>
      <c r="CQ32" s="127">
        <v>90</v>
      </c>
      <c r="CR32" s="127">
        <v>1066.8607913092815</v>
      </c>
      <c r="CS32" s="127">
        <f t="shared" si="63"/>
        <v>11.854008792325349</v>
      </c>
      <c r="CT32" s="127">
        <v>36</v>
      </c>
      <c r="CU32" s="127">
        <v>440.48291165194024</v>
      </c>
      <c r="CV32" s="127">
        <f t="shared" si="64"/>
        <v>12.235636434776119</v>
      </c>
      <c r="CW32" s="133">
        <f t="shared" si="22"/>
        <v>1507.3437029612217</v>
      </c>
      <c r="CX32" s="124"/>
      <c r="CY32" s="125"/>
      <c r="CZ32" s="31" t="e">
        <f t="shared" si="23"/>
        <v>#DIV/0!</v>
      </c>
      <c r="DA32" s="119"/>
      <c r="DB32" s="144">
        <v>16</v>
      </c>
      <c r="DC32" s="44">
        <v>281.40999025604992</v>
      </c>
      <c r="DD32" s="141">
        <f t="shared" si="24"/>
        <v>17.58812439100312</v>
      </c>
      <c r="DE32" s="44">
        <v>19</v>
      </c>
      <c r="DF32" s="44">
        <v>287.61803328399571</v>
      </c>
      <c r="DG32" s="141">
        <f t="shared" si="25"/>
        <v>15.137791225473459</v>
      </c>
      <c r="DH32" s="44">
        <v>18</v>
      </c>
      <c r="DI32" s="44">
        <v>289.48427529867217</v>
      </c>
      <c r="DJ32" s="368">
        <f t="shared" si="26"/>
        <v>16.082459738815121</v>
      </c>
      <c r="DL32" s="372">
        <v>45773</v>
      </c>
      <c r="DM32" s="204">
        <v>30</v>
      </c>
      <c r="DN32" s="204">
        <v>30</v>
      </c>
      <c r="DO32" s="204">
        <v>30</v>
      </c>
      <c r="DP32" s="340"/>
      <c r="DQ32" s="204"/>
      <c r="DR32" s="341">
        <v>30</v>
      </c>
      <c r="DS32" s="204">
        <v>2866</v>
      </c>
      <c r="DT32" s="343">
        <f t="shared" si="27"/>
        <v>95.533333333333331</v>
      </c>
      <c r="DU32" s="353"/>
      <c r="DV32" s="204"/>
      <c r="DW32" s="204"/>
      <c r="DX32" s="345" t="e">
        <f t="shared" si="28"/>
        <v>#DIV/0!</v>
      </c>
      <c r="DY32" s="204">
        <v>4</v>
      </c>
      <c r="DZ32" s="204">
        <v>30</v>
      </c>
      <c r="EA32" s="346">
        <f t="shared" si="29"/>
        <v>7.5</v>
      </c>
      <c r="EB32" s="353"/>
      <c r="EC32" s="204"/>
      <c r="ED32" s="341" t="e">
        <f t="shared" si="30"/>
        <v>#DIV/0!</v>
      </c>
      <c r="EE32" s="204"/>
      <c r="EF32" s="204"/>
      <c r="EG32" s="355"/>
      <c r="EH32" s="348" t="e">
        <f t="shared" si="31"/>
        <v>#DIV/0!</v>
      </c>
      <c r="EI32" s="357">
        <v>8</v>
      </c>
      <c r="EJ32" s="356">
        <v>80</v>
      </c>
      <c r="EK32" s="351">
        <f t="shared" si="32"/>
        <v>10</v>
      </c>
      <c r="EL32" s="352">
        <f t="shared" si="33"/>
        <v>2976</v>
      </c>
      <c r="EM32" s="426"/>
      <c r="EN32" s="415">
        <v>45803</v>
      </c>
      <c r="EO32" s="411">
        <v>10</v>
      </c>
      <c r="EP32" s="411">
        <v>10</v>
      </c>
      <c r="EQ32" s="411">
        <v>10</v>
      </c>
      <c r="ER32" s="411"/>
      <c r="ES32" s="411"/>
      <c r="ET32" s="411"/>
      <c r="EU32" s="400">
        <v>10</v>
      </c>
      <c r="EV32" s="411">
        <v>1145.9100000000001</v>
      </c>
      <c r="EW32" s="416">
        <f t="shared" si="34"/>
        <v>114.59100000000001</v>
      </c>
      <c r="EX32" s="411"/>
      <c r="EY32" s="411"/>
      <c r="EZ32" s="411"/>
      <c r="FA32" s="403" t="e">
        <f t="shared" si="35"/>
        <v>#DIV/0!</v>
      </c>
      <c r="FB32" s="411"/>
      <c r="FC32" s="411"/>
      <c r="FD32" s="417" t="e">
        <f t="shared" si="36"/>
        <v>#DIV/0!</v>
      </c>
      <c r="FE32" s="411"/>
      <c r="FF32" s="411"/>
      <c r="FG32" s="411" t="e">
        <f t="shared" si="37"/>
        <v>#DIV/0!</v>
      </c>
      <c r="FH32" s="411"/>
      <c r="FI32" s="411"/>
      <c r="FJ32" s="411"/>
      <c r="FK32" s="411" t="e">
        <f t="shared" si="38"/>
        <v>#DIV/0!</v>
      </c>
      <c r="FL32" s="206"/>
      <c r="FM32" s="172"/>
      <c r="FN32" s="418" t="e">
        <f t="shared" si="39"/>
        <v>#DIV/0!</v>
      </c>
      <c r="FO32" s="410">
        <f t="shared" si="40"/>
        <v>1145.9100000000001</v>
      </c>
      <c r="FQ32" s="398"/>
      <c r="FR32" s="411"/>
      <c r="FS32" s="411"/>
      <c r="FT32" s="411"/>
      <c r="FU32" s="433"/>
      <c r="FV32" s="400">
        <f t="shared" si="41"/>
        <v>0</v>
      </c>
      <c r="FW32" s="411"/>
      <c r="FX32" s="402" t="e">
        <f t="shared" si="42"/>
        <v>#DIV/0!</v>
      </c>
      <c r="FY32" s="437"/>
      <c r="FZ32" s="411"/>
      <c r="GA32" s="411"/>
      <c r="GB32" s="433"/>
      <c r="GC32" s="400">
        <f t="shared" si="43"/>
        <v>0</v>
      </c>
      <c r="GD32" s="433"/>
      <c r="GE32" s="438" t="e">
        <f t="shared" si="44"/>
        <v>#DIV/0!</v>
      </c>
      <c r="GF32" s="439"/>
      <c r="GG32" s="411"/>
      <c r="GH32" s="411"/>
      <c r="GI32" s="403"/>
      <c r="GJ32" s="400">
        <f t="shared" si="45"/>
        <v>0</v>
      </c>
      <c r="GK32" s="411"/>
      <c r="GL32" s="404" t="e">
        <f t="shared" si="46"/>
        <v>#DIV/0!</v>
      </c>
      <c r="GM32" s="411"/>
      <c r="GN32" s="411"/>
      <c r="GO32" s="411"/>
      <c r="GP32" s="414"/>
      <c r="GQ32" s="405">
        <f t="shared" si="47"/>
        <v>0</v>
      </c>
      <c r="GR32" s="406" t="e">
        <f t="shared" si="48"/>
        <v>#DIV/0!</v>
      </c>
      <c r="GS32" s="441"/>
      <c r="GT32" s="440"/>
      <c r="GU32" s="409" t="e">
        <f t="shared" si="49"/>
        <v>#DIV/0!</v>
      </c>
      <c r="GV32" s="410" t="e">
        <f t="shared" si="50"/>
        <v>#DIV/0!</v>
      </c>
      <c r="GX32" s="398">
        <v>45803</v>
      </c>
      <c r="GY32" s="412">
        <v>2</v>
      </c>
      <c r="GZ32" s="411">
        <v>13</v>
      </c>
      <c r="HA32" s="411">
        <v>11</v>
      </c>
      <c r="HB32" s="411"/>
      <c r="HC32" s="411"/>
      <c r="HD32" s="411"/>
      <c r="HE32" s="400">
        <f t="shared" si="51"/>
        <v>10.000000000000002</v>
      </c>
      <c r="HF32" s="411">
        <v>450.4</v>
      </c>
      <c r="HG32" s="465">
        <f t="shared" si="52"/>
        <v>45.039999999999992</v>
      </c>
      <c r="HH32" s="466"/>
      <c r="HI32" s="416"/>
      <c r="HJ32" s="416"/>
      <c r="HK32" s="462" t="e">
        <f t="shared" si="53"/>
        <v>#DIV/0!</v>
      </c>
      <c r="HL32" s="416"/>
      <c r="HM32" s="463" t="e">
        <f t="shared" si="54"/>
        <v>#DIV/0!</v>
      </c>
      <c r="HN32" s="467"/>
    </row>
    <row r="33" spans="1:222">
      <c r="A33" s="12">
        <v>27</v>
      </c>
      <c r="B33" s="13">
        <v>125.4</v>
      </c>
      <c r="C33" s="14">
        <v>10653.693997165556</v>
      </c>
      <c r="D33" s="15">
        <f t="shared" si="0"/>
        <v>84.957687377715757</v>
      </c>
      <c r="E33" s="16"/>
      <c r="F33" s="320"/>
      <c r="G33" s="320" t="e">
        <f t="shared" si="1"/>
        <v>#DIV/0!</v>
      </c>
      <c r="H33" s="17">
        <v>15</v>
      </c>
      <c r="I33" s="17">
        <v>128.01326006226756</v>
      </c>
      <c r="J33" s="18">
        <f t="shared" si="55"/>
        <v>8.5342173374845043</v>
      </c>
      <c r="K33" s="17">
        <v>6</v>
      </c>
      <c r="L33" s="17">
        <v>53.1</v>
      </c>
      <c r="M33" s="30">
        <f t="shared" si="56"/>
        <v>8.85</v>
      </c>
      <c r="N33" s="31">
        <f t="shared" si="2"/>
        <v>181.11326006226756</v>
      </c>
      <c r="O33" s="13"/>
      <c r="P33" s="14"/>
      <c r="Q33" s="31" t="e">
        <f t="shared" si="3"/>
        <v>#DIV/0!</v>
      </c>
      <c r="R33" s="32"/>
      <c r="S33" s="44"/>
      <c r="T33" s="45" t="e">
        <f t="shared" si="4"/>
        <v>#DIV/0!</v>
      </c>
      <c r="V33" s="46">
        <v>341.6</v>
      </c>
      <c r="W33" s="47">
        <v>28090.712205589782</v>
      </c>
      <c r="X33" s="30">
        <f t="shared" si="5"/>
        <v>82.232764067885768</v>
      </c>
      <c r="Y33" s="49"/>
      <c r="Z33" s="50">
        <v>7</v>
      </c>
      <c r="AA33" s="50">
        <v>95.7</v>
      </c>
      <c r="AB33" s="30">
        <f t="shared" si="6"/>
        <v>13.671428571428573</v>
      </c>
      <c r="AC33" s="55">
        <v>165</v>
      </c>
      <c r="AD33" s="55">
        <v>1162.55</v>
      </c>
      <c r="AE33" s="30">
        <f t="shared" si="57"/>
        <v>7.0457575757575759</v>
      </c>
      <c r="AF33" s="48">
        <f t="shared" si="7"/>
        <v>29348.962205589782</v>
      </c>
      <c r="AG33" s="62">
        <v>157.80000000000001</v>
      </c>
      <c r="AH33" s="47">
        <v>3193.7031509425947</v>
      </c>
      <c r="AI33" s="30">
        <f t="shared" si="8"/>
        <v>20.238929980624807</v>
      </c>
      <c r="AJ33" s="47"/>
      <c r="AK33" s="48">
        <f t="shared" si="9"/>
        <v>0</v>
      </c>
      <c r="AL33" s="68"/>
      <c r="AM33" s="46">
        <v>47</v>
      </c>
      <c r="AN33" s="71">
        <v>2770.7797046790083</v>
      </c>
      <c r="AO33" s="48">
        <f t="shared" si="10"/>
        <v>58.952759674021451</v>
      </c>
      <c r="AP33" s="46">
        <v>75</v>
      </c>
      <c r="AQ33" s="47">
        <v>3750.7894673384098</v>
      </c>
      <c r="AR33" s="48">
        <f t="shared" si="11"/>
        <v>50.010526231178801</v>
      </c>
      <c r="AS33" s="46">
        <v>25</v>
      </c>
      <c r="AT33" s="71">
        <v>1476.5177965156945</v>
      </c>
      <c r="AU33" s="48">
        <f t="shared" si="12"/>
        <v>59.060711860627777</v>
      </c>
      <c r="AW33" s="77">
        <v>88.4</v>
      </c>
      <c r="AX33" s="78">
        <v>5238.8599999999997</v>
      </c>
      <c r="AY33" s="83">
        <f t="shared" si="13"/>
        <v>59.263122171945696</v>
      </c>
      <c r="AZ33" s="84"/>
      <c r="BA33" s="85">
        <v>25</v>
      </c>
      <c r="BB33" s="85">
        <v>175.53</v>
      </c>
      <c r="BC33" s="30">
        <f t="shared" si="58"/>
        <v>7.0212000000000003</v>
      </c>
      <c r="BD33" s="86"/>
      <c r="BE33" s="86"/>
      <c r="BF33" s="30" t="e">
        <f t="shared" si="59"/>
        <v>#DIV/0!</v>
      </c>
      <c r="BG33" s="88"/>
      <c r="BH33" s="77">
        <v>8.1999999999999993</v>
      </c>
      <c r="BI33" s="78">
        <v>125.02</v>
      </c>
      <c r="BJ33" s="48">
        <f t="shared" si="14"/>
        <v>15.246341463414636</v>
      </c>
      <c r="BL33" s="93">
        <v>206.4</v>
      </c>
      <c r="BM33" s="94">
        <v>12995.052772324298</v>
      </c>
      <c r="BN33" s="83">
        <f t="shared" si="15"/>
        <v>62.96052699769524</v>
      </c>
      <c r="BO33" s="102"/>
      <c r="BP33" s="101">
        <v>19</v>
      </c>
      <c r="BQ33" s="101">
        <v>450.91242978264017</v>
      </c>
      <c r="BR33" s="30">
        <f t="shared" si="60"/>
        <v>23.732233146454746</v>
      </c>
      <c r="BS33" s="101">
        <v>64</v>
      </c>
      <c r="BT33" s="101">
        <v>390.73988563425837</v>
      </c>
      <c r="BU33" s="30">
        <f t="shared" si="61"/>
        <v>6.1053107130352871</v>
      </c>
      <c r="BV33" s="48">
        <f t="shared" si="16"/>
        <v>841.65231541689855</v>
      </c>
      <c r="BW33" s="93"/>
      <c r="BX33" s="94"/>
      <c r="BY33" s="108" t="e">
        <f t="shared" si="17"/>
        <v>#DIV/0!</v>
      </c>
      <c r="CA33" s="109">
        <v>178.00000000000003</v>
      </c>
      <c r="CB33" s="110">
        <v>14099.15</v>
      </c>
      <c r="CC33" s="83">
        <f t="shared" si="18"/>
        <v>79.20870786516852</v>
      </c>
      <c r="CD33" s="113"/>
      <c r="CE33" s="114">
        <v>70</v>
      </c>
      <c r="CF33" s="114">
        <v>941.58</v>
      </c>
      <c r="CG33" s="30">
        <f t="shared" si="19"/>
        <v>13.451142857142857</v>
      </c>
      <c r="CH33" s="114">
        <v>70</v>
      </c>
      <c r="CI33" s="114">
        <v>777.59</v>
      </c>
      <c r="CJ33" s="30">
        <f t="shared" si="62"/>
        <v>11.108428571428572</v>
      </c>
      <c r="CK33" s="48">
        <f t="shared" si="20"/>
        <v>1719.17</v>
      </c>
      <c r="CL33" s="119"/>
      <c r="CM33" s="124">
        <v>50</v>
      </c>
      <c r="CN33" s="125">
        <v>2908.8227518761628</v>
      </c>
      <c r="CO33" s="15">
        <f t="shared" si="21"/>
        <v>58.176455037523255</v>
      </c>
      <c r="CP33" s="126"/>
      <c r="CQ33" s="127">
        <v>87</v>
      </c>
      <c r="CR33" s="127">
        <v>1050</v>
      </c>
      <c r="CS33" s="127">
        <f t="shared" si="63"/>
        <v>12.068965517241379</v>
      </c>
      <c r="CT33" s="127">
        <v>33</v>
      </c>
      <c r="CU33" s="127">
        <v>398.39313609489432</v>
      </c>
      <c r="CV33" s="127">
        <f t="shared" si="64"/>
        <v>12.072519275602858</v>
      </c>
      <c r="CW33" s="133">
        <f t="shared" si="22"/>
        <v>1448.3931360948943</v>
      </c>
      <c r="CX33" s="124"/>
      <c r="CY33" s="125"/>
      <c r="CZ33" s="31" t="e">
        <f t="shared" si="23"/>
        <v>#DIV/0!</v>
      </c>
      <c r="DA33" s="119"/>
      <c r="DB33" s="144">
        <v>16</v>
      </c>
      <c r="DC33" s="44">
        <v>316.61722826629779</v>
      </c>
      <c r="DD33" s="141">
        <f t="shared" si="24"/>
        <v>19.788576766643612</v>
      </c>
      <c r="DE33" s="44">
        <v>19</v>
      </c>
      <c r="DF33" s="44">
        <v>315.22988916839802</v>
      </c>
      <c r="DG33" s="141">
        <f t="shared" si="25"/>
        <v>16.591046798336738</v>
      </c>
      <c r="DH33" s="44">
        <v>18</v>
      </c>
      <c r="DI33" s="44">
        <v>234.3102387327497</v>
      </c>
      <c r="DJ33" s="368">
        <f t="shared" si="26"/>
        <v>13.01723548515276</v>
      </c>
      <c r="DL33" s="372">
        <v>45774</v>
      </c>
      <c r="DM33" s="204">
        <v>30</v>
      </c>
      <c r="DN33" s="204">
        <v>30</v>
      </c>
      <c r="DO33" s="204">
        <v>30</v>
      </c>
      <c r="DP33" s="340"/>
      <c r="DQ33" s="204"/>
      <c r="DR33" s="341">
        <v>30</v>
      </c>
      <c r="DS33" s="204">
        <v>3416.2321383805102</v>
      </c>
      <c r="DT33" s="343">
        <f t="shared" si="27"/>
        <v>113.87440461268368</v>
      </c>
      <c r="DU33" s="353"/>
      <c r="DV33" s="204"/>
      <c r="DW33" s="204"/>
      <c r="DX33" s="345" t="e">
        <f t="shared" si="28"/>
        <v>#DIV/0!</v>
      </c>
      <c r="DY33" s="204">
        <v>4</v>
      </c>
      <c r="DZ33" s="204">
        <v>30</v>
      </c>
      <c r="EA33" s="346">
        <f t="shared" si="29"/>
        <v>7.5</v>
      </c>
      <c r="EB33" s="353"/>
      <c r="EC33" s="204"/>
      <c r="ED33" s="341" t="e">
        <f t="shared" si="30"/>
        <v>#DIV/0!</v>
      </c>
      <c r="EE33" s="204"/>
      <c r="EF33" s="204"/>
      <c r="EG33" s="355"/>
      <c r="EH33" s="348" t="e">
        <f t="shared" si="31"/>
        <v>#DIV/0!</v>
      </c>
      <c r="EI33" s="357">
        <v>8</v>
      </c>
      <c r="EJ33" s="356">
        <v>80</v>
      </c>
      <c r="EK33" s="351">
        <f t="shared" si="32"/>
        <v>10</v>
      </c>
      <c r="EL33" s="352">
        <f t="shared" si="33"/>
        <v>3526.2321383805102</v>
      </c>
      <c r="EM33" s="426"/>
      <c r="EN33" s="415">
        <v>45804</v>
      </c>
      <c r="EO33" s="411"/>
      <c r="EP33" s="411"/>
      <c r="EQ33" s="411"/>
      <c r="ER33" s="411"/>
      <c r="ES33" s="411"/>
      <c r="ET33" s="411"/>
      <c r="EU33" s="400">
        <f t="shared" ref="EU33:EU37" si="65">EO33*0.2+(SUM(EP33:ET33)*0.4)</f>
        <v>0</v>
      </c>
      <c r="EV33" s="411"/>
      <c r="EW33" s="416" t="e">
        <f t="shared" si="34"/>
        <v>#DIV/0!</v>
      </c>
      <c r="EX33" s="411"/>
      <c r="EY33" s="411"/>
      <c r="EZ33" s="411"/>
      <c r="FA33" s="403" t="e">
        <f t="shared" si="35"/>
        <v>#DIV/0!</v>
      </c>
      <c r="FB33" s="411"/>
      <c r="FC33" s="411"/>
      <c r="FD33" s="417" t="e">
        <f t="shared" si="36"/>
        <v>#DIV/0!</v>
      </c>
      <c r="FE33" s="411"/>
      <c r="FF33" s="411"/>
      <c r="FG33" s="411" t="e">
        <f t="shared" si="37"/>
        <v>#DIV/0!</v>
      </c>
      <c r="FH33" s="411"/>
      <c r="FI33" s="411"/>
      <c r="FJ33" s="411"/>
      <c r="FK33" s="411" t="e">
        <f t="shared" si="38"/>
        <v>#DIV/0!</v>
      </c>
      <c r="FL33" s="206"/>
      <c r="FM33" s="172"/>
      <c r="FN33" s="418" t="e">
        <f t="shared" si="39"/>
        <v>#DIV/0!</v>
      </c>
      <c r="FO33" s="410">
        <f t="shared" si="40"/>
        <v>0</v>
      </c>
      <c r="FQ33" s="398"/>
      <c r="FR33" s="411"/>
      <c r="FS33" s="411"/>
      <c r="FT33" s="411"/>
      <c r="FU33" s="433"/>
      <c r="FV33" s="400">
        <f t="shared" si="41"/>
        <v>0</v>
      </c>
      <c r="FW33" s="411"/>
      <c r="FX33" s="402" t="e">
        <f t="shared" si="42"/>
        <v>#DIV/0!</v>
      </c>
      <c r="FY33" s="437"/>
      <c r="FZ33" s="411"/>
      <c r="GA33" s="411"/>
      <c r="GB33" s="433"/>
      <c r="GC33" s="400">
        <f t="shared" si="43"/>
        <v>0</v>
      </c>
      <c r="GD33" s="433"/>
      <c r="GE33" s="438" t="e">
        <f t="shared" si="44"/>
        <v>#DIV/0!</v>
      </c>
      <c r="GF33" s="439"/>
      <c r="GG33" s="411"/>
      <c r="GH33" s="411"/>
      <c r="GI33" s="403"/>
      <c r="GJ33" s="400">
        <f t="shared" si="45"/>
        <v>0</v>
      </c>
      <c r="GK33" s="411"/>
      <c r="GL33" s="404" t="e">
        <f t="shared" si="46"/>
        <v>#DIV/0!</v>
      </c>
      <c r="GM33" s="411"/>
      <c r="GN33" s="411"/>
      <c r="GO33" s="411"/>
      <c r="GP33" s="414"/>
      <c r="GQ33" s="405">
        <f t="shared" si="47"/>
        <v>0</v>
      </c>
      <c r="GR33" s="406" t="e">
        <f t="shared" si="48"/>
        <v>#DIV/0!</v>
      </c>
      <c r="GS33" s="441"/>
      <c r="GT33" s="440"/>
      <c r="GU33" s="409" t="e">
        <f t="shared" si="49"/>
        <v>#DIV/0!</v>
      </c>
      <c r="GV33" s="410" t="e">
        <f t="shared" si="50"/>
        <v>#DIV/0!</v>
      </c>
      <c r="GX33" s="398">
        <v>45804</v>
      </c>
      <c r="GY33" s="412">
        <v>3</v>
      </c>
      <c r="GZ33" s="411">
        <v>13</v>
      </c>
      <c r="HA33" s="411">
        <v>10</v>
      </c>
      <c r="HB33" s="411"/>
      <c r="HC33" s="411"/>
      <c r="HD33" s="411"/>
      <c r="HE33" s="400">
        <f t="shared" si="51"/>
        <v>9.8000000000000007</v>
      </c>
      <c r="HF33" s="411">
        <v>441.36</v>
      </c>
      <c r="HG33" s="465">
        <f t="shared" si="52"/>
        <v>45.036734693877548</v>
      </c>
      <c r="HH33" s="466"/>
      <c r="HI33" s="416"/>
      <c r="HJ33" s="416"/>
      <c r="HK33" s="462" t="e">
        <f t="shared" si="53"/>
        <v>#DIV/0!</v>
      </c>
      <c r="HL33" s="416"/>
      <c r="HM33" s="463" t="e">
        <f t="shared" si="54"/>
        <v>#DIV/0!</v>
      </c>
      <c r="HN33" s="467"/>
    </row>
    <row r="34" spans="1:222">
      <c r="A34" s="12">
        <v>28</v>
      </c>
      <c r="B34" s="13">
        <v>102.60000000000001</v>
      </c>
      <c r="C34" s="14">
        <v>7839.486280673771</v>
      </c>
      <c r="D34" s="15">
        <f t="shared" si="0"/>
        <v>76.408248349646883</v>
      </c>
      <c r="E34" s="16"/>
      <c r="F34" s="320"/>
      <c r="G34" s="320" t="e">
        <f t="shared" si="1"/>
        <v>#DIV/0!</v>
      </c>
      <c r="H34" s="17">
        <v>15</v>
      </c>
      <c r="I34" s="17">
        <v>207.62210564260732</v>
      </c>
      <c r="J34" s="18">
        <f t="shared" si="55"/>
        <v>13.841473709507154</v>
      </c>
      <c r="K34" s="17">
        <v>6</v>
      </c>
      <c r="L34" s="17">
        <v>54</v>
      </c>
      <c r="M34" s="30">
        <f t="shared" si="56"/>
        <v>9</v>
      </c>
      <c r="N34" s="31">
        <f t="shared" si="2"/>
        <v>261.62210564260732</v>
      </c>
      <c r="O34" s="13"/>
      <c r="P34" s="14"/>
      <c r="Q34" s="31" t="e">
        <f t="shared" si="3"/>
        <v>#DIV/0!</v>
      </c>
      <c r="R34" s="32"/>
      <c r="S34" s="44"/>
      <c r="T34" s="45" t="e">
        <f t="shared" si="4"/>
        <v>#DIV/0!</v>
      </c>
      <c r="V34" s="46"/>
      <c r="W34" s="47"/>
      <c r="X34" s="30" t="e">
        <f t="shared" si="5"/>
        <v>#DIV/0!</v>
      </c>
      <c r="Y34" s="54"/>
      <c r="Z34" s="50"/>
      <c r="AA34" s="50"/>
      <c r="AB34" s="30" t="e">
        <f t="shared" si="6"/>
        <v>#DIV/0!</v>
      </c>
      <c r="AC34" s="55"/>
      <c r="AD34" s="55"/>
      <c r="AE34" s="30" t="e">
        <f t="shared" si="57"/>
        <v>#DIV/0!</v>
      </c>
      <c r="AF34" s="48">
        <f t="shared" si="7"/>
        <v>0</v>
      </c>
      <c r="AG34" s="62">
        <v>162.80000000000001</v>
      </c>
      <c r="AH34" s="47">
        <v>3537.2003250333</v>
      </c>
      <c r="AI34" s="30">
        <f t="shared" si="8"/>
        <v>21.727274723791769</v>
      </c>
      <c r="AJ34" s="47"/>
      <c r="AK34" s="48">
        <f t="shared" si="9"/>
        <v>0</v>
      </c>
      <c r="AL34" s="68"/>
      <c r="AM34" s="46"/>
      <c r="AN34" s="71"/>
      <c r="AO34" s="48" t="e">
        <f t="shared" si="10"/>
        <v>#DIV/0!</v>
      </c>
      <c r="AP34" s="46"/>
      <c r="AQ34" s="47"/>
      <c r="AR34" s="48" t="e">
        <f t="shared" si="11"/>
        <v>#DIV/0!</v>
      </c>
      <c r="AS34" s="46"/>
      <c r="AT34" s="71"/>
      <c r="AU34" s="48" t="e">
        <f t="shared" si="12"/>
        <v>#DIV/0!</v>
      </c>
      <c r="AW34" s="77">
        <v>86.800000000000011</v>
      </c>
      <c r="AX34" s="78">
        <v>5535.32</v>
      </c>
      <c r="AY34" s="83">
        <f t="shared" si="13"/>
        <v>63.770967741935472</v>
      </c>
      <c r="AZ34" s="84"/>
      <c r="BA34" s="85">
        <v>25</v>
      </c>
      <c r="BB34" s="85">
        <v>177.86</v>
      </c>
      <c r="BC34" s="30">
        <f t="shared" si="58"/>
        <v>7.1144000000000007</v>
      </c>
      <c r="BD34" s="86"/>
      <c r="BE34" s="86"/>
      <c r="BF34" s="30" t="e">
        <f t="shared" si="59"/>
        <v>#DIV/0!</v>
      </c>
      <c r="BG34" s="88"/>
      <c r="BH34" s="77">
        <v>8.2000000000000011</v>
      </c>
      <c r="BI34" s="78">
        <v>124.47</v>
      </c>
      <c r="BJ34" s="48">
        <f t="shared" si="14"/>
        <v>15.179268292682925</v>
      </c>
      <c r="BL34" s="93">
        <v>208</v>
      </c>
      <c r="BM34" s="94">
        <v>13059.538467038132</v>
      </c>
      <c r="BN34" s="83">
        <f t="shared" si="15"/>
        <v>62.786242629991015</v>
      </c>
      <c r="BO34" s="102"/>
      <c r="BP34" s="101">
        <v>18</v>
      </c>
      <c r="BQ34" s="101">
        <v>470.20382640889289</v>
      </c>
      <c r="BR34" s="30">
        <f t="shared" si="60"/>
        <v>26.122434800494048</v>
      </c>
      <c r="BS34" s="101">
        <v>68</v>
      </c>
      <c r="BT34" s="101">
        <v>326.52321699211933</v>
      </c>
      <c r="BU34" s="30">
        <f t="shared" si="61"/>
        <v>4.8018120145899905</v>
      </c>
      <c r="BV34" s="48">
        <f t="shared" si="16"/>
        <v>796.72704340101222</v>
      </c>
      <c r="BW34" s="93"/>
      <c r="BX34" s="94"/>
      <c r="BY34" s="108" t="e">
        <f t="shared" si="17"/>
        <v>#DIV/0!</v>
      </c>
      <c r="CA34" s="109">
        <v>181.00000000000003</v>
      </c>
      <c r="CB34" s="110">
        <v>15463.48</v>
      </c>
      <c r="CC34" s="83">
        <f t="shared" si="18"/>
        <v>85.433591160220985</v>
      </c>
      <c r="CD34" s="113"/>
      <c r="CE34" s="114">
        <v>70</v>
      </c>
      <c r="CF34" s="114">
        <v>987.58</v>
      </c>
      <c r="CG34" s="30">
        <f t="shared" si="19"/>
        <v>14.108285714285715</v>
      </c>
      <c r="CH34" s="114">
        <v>70</v>
      </c>
      <c r="CI34" s="114">
        <v>672.65</v>
      </c>
      <c r="CJ34" s="30">
        <f t="shared" si="62"/>
        <v>9.6092857142857131</v>
      </c>
      <c r="CK34" s="48">
        <f t="shared" si="20"/>
        <v>1660.23</v>
      </c>
      <c r="CL34" s="119"/>
      <c r="CM34" s="124">
        <v>48.2</v>
      </c>
      <c r="CN34" s="125">
        <v>3065.2109648806363</v>
      </c>
      <c r="CO34" s="15">
        <f t="shared" si="21"/>
        <v>63.593588483000751</v>
      </c>
      <c r="CP34" s="126"/>
      <c r="CQ34" s="127">
        <v>84</v>
      </c>
      <c r="CR34" s="127">
        <v>1013.4707183183205</v>
      </c>
      <c r="CS34" s="127">
        <f t="shared" si="63"/>
        <v>12.065127599027624</v>
      </c>
      <c r="CT34" s="127">
        <v>31</v>
      </c>
      <c r="CU34" s="127">
        <v>379.38222347200724</v>
      </c>
      <c r="CV34" s="127">
        <f t="shared" si="64"/>
        <v>12.238136241032491</v>
      </c>
      <c r="CW34" s="133">
        <f t="shared" si="22"/>
        <v>1392.8529417903278</v>
      </c>
      <c r="CX34" s="124"/>
      <c r="CY34" s="125"/>
      <c r="CZ34" s="31" t="e">
        <f t="shared" si="23"/>
        <v>#DIV/0!</v>
      </c>
      <c r="DA34" s="119"/>
      <c r="DB34" s="144">
        <v>16</v>
      </c>
      <c r="DC34" s="44">
        <v>306.96671652884299</v>
      </c>
      <c r="DD34" s="141">
        <f t="shared" si="24"/>
        <v>19.185419783052687</v>
      </c>
      <c r="DE34" s="44">
        <v>19</v>
      </c>
      <c r="DF34" s="44">
        <v>333.60622827097535</v>
      </c>
      <c r="DG34" s="141">
        <f t="shared" si="25"/>
        <v>17.558222540577649</v>
      </c>
      <c r="DH34" s="44">
        <v>18</v>
      </c>
      <c r="DI34" s="44">
        <v>274.36603130253991</v>
      </c>
      <c r="DJ34" s="368">
        <f t="shared" si="26"/>
        <v>15.24255729458555</v>
      </c>
      <c r="DL34" s="372">
        <v>45775</v>
      </c>
      <c r="DM34" s="204"/>
      <c r="DN34" s="204"/>
      <c r="DO34" s="204"/>
      <c r="DP34" s="340"/>
      <c r="DQ34" s="358"/>
      <c r="DR34" s="341"/>
      <c r="DS34" s="358"/>
      <c r="DT34" s="343" t="e">
        <f t="shared" si="27"/>
        <v>#DIV/0!</v>
      </c>
      <c r="DU34" s="359"/>
      <c r="DV34" s="358"/>
      <c r="DW34" s="358"/>
      <c r="DX34" s="345" t="e">
        <f t="shared" si="28"/>
        <v>#DIV/0!</v>
      </c>
      <c r="DY34" s="358"/>
      <c r="DZ34" s="358"/>
      <c r="EA34" s="346" t="e">
        <f t="shared" si="29"/>
        <v>#DIV/0!</v>
      </c>
      <c r="EB34" s="359"/>
      <c r="EC34" s="358"/>
      <c r="ED34" s="341" t="e">
        <f t="shared" si="30"/>
        <v>#DIV/0!</v>
      </c>
      <c r="EE34" s="358"/>
      <c r="EF34" s="358"/>
      <c r="EG34" s="360"/>
      <c r="EH34" s="348" t="e">
        <f t="shared" si="31"/>
        <v>#DIV/0!</v>
      </c>
      <c r="EI34" s="357"/>
      <c r="EJ34" s="361"/>
      <c r="EK34" s="351" t="e">
        <f t="shared" si="32"/>
        <v>#DIV/0!</v>
      </c>
      <c r="EL34" s="352">
        <f t="shared" si="33"/>
        <v>0</v>
      </c>
      <c r="EM34" s="426"/>
      <c r="EN34" s="415">
        <v>45805</v>
      </c>
      <c r="EO34" s="411"/>
      <c r="EP34" s="411"/>
      <c r="EQ34" s="411"/>
      <c r="ER34" s="411"/>
      <c r="ES34" s="411"/>
      <c r="ET34" s="411"/>
      <c r="EU34" s="400">
        <f t="shared" si="65"/>
        <v>0</v>
      </c>
      <c r="EV34" s="411"/>
      <c r="EW34" s="416" t="e">
        <f t="shared" si="34"/>
        <v>#DIV/0!</v>
      </c>
      <c r="EX34" s="411"/>
      <c r="EY34" s="411"/>
      <c r="EZ34" s="411"/>
      <c r="FA34" s="403" t="e">
        <f t="shared" si="35"/>
        <v>#DIV/0!</v>
      </c>
      <c r="FB34" s="411"/>
      <c r="FC34" s="411"/>
      <c r="FD34" s="417" t="e">
        <f t="shared" si="36"/>
        <v>#DIV/0!</v>
      </c>
      <c r="FE34" s="411"/>
      <c r="FF34" s="411"/>
      <c r="FG34" s="411" t="e">
        <f t="shared" si="37"/>
        <v>#DIV/0!</v>
      </c>
      <c r="FH34" s="411"/>
      <c r="FI34" s="411"/>
      <c r="FJ34" s="411"/>
      <c r="FK34" s="411" t="e">
        <f t="shared" si="38"/>
        <v>#DIV/0!</v>
      </c>
      <c r="FL34" s="206"/>
      <c r="FM34" s="172"/>
      <c r="FN34" s="418" t="e">
        <f t="shared" si="39"/>
        <v>#DIV/0!</v>
      </c>
      <c r="FO34" s="410">
        <f t="shared" si="40"/>
        <v>0</v>
      </c>
      <c r="FQ34" s="398"/>
      <c r="FR34" s="411"/>
      <c r="FS34" s="411"/>
      <c r="FT34" s="411"/>
      <c r="FU34" s="433"/>
      <c r="FV34" s="400">
        <f t="shared" si="41"/>
        <v>0</v>
      </c>
      <c r="FW34" s="442"/>
      <c r="FX34" s="402" t="e">
        <f t="shared" si="42"/>
        <v>#DIV/0!</v>
      </c>
      <c r="FY34" s="437"/>
      <c r="FZ34" s="411"/>
      <c r="GA34" s="411"/>
      <c r="GB34" s="433"/>
      <c r="GC34" s="400">
        <f t="shared" si="43"/>
        <v>0</v>
      </c>
      <c r="GD34" s="433"/>
      <c r="GE34" s="438" t="e">
        <f t="shared" si="44"/>
        <v>#DIV/0!</v>
      </c>
      <c r="GF34" s="443"/>
      <c r="GG34" s="442"/>
      <c r="GH34" s="442"/>
      <c r="GI34" s="403"/>
      <c r="GJ34" s="400">
        <f t="shared" si="45"/>
        <v>0</v>
      </c>
      <c r="GK34" s="442"/>
      <c r="GL34" s="404" t="e">
        <f t="shared" si="46"/>
        <v>#DIV/0!</v>
      </c>
      <c r="GM34" s="442"/>
      <c r="GN34" s="442"/>
      <c r="GO34" s="442"/>
      <c r="GP34" s="444"/>
      <c r="GQ34" s="405">
        <f t="shared" si="47"/>
        <v>0</v>
      </c>
      <c r="GR34" s="406" t="e">
        <f t="shared" si="48"/>
        <v>#DIV/0!</v>
      </c>
      <c r="GS34" s="441"/>
      <c r="GT34" s="445"/>
      <c r="GU34" s="409" t="e">
        <f t="shared" si="49"/>
        <v>#DIV/0!</v>
      </c>
      <c r="GV34" s="410" t="e">
        <f t="shared" si="50"/>
        <v>#DIV/0!</v>
      </c>
      <c r="GX34" s="398">
        <v>45805</v>
      </c>
      <c r="GY34" s="468">
        <v>3</v>
      </c>
      <c r="GZ34" s="442">
        <v>14</v>
      </c>
      <c r="HA34" s="442">
        <v>10</v>
      </c>
      <c r="HB34" s="442"/>
      <c r="HC34" s="442"/>
      <c r="HD34" s="442"/>
      <c r="HE34" s="400">
        <f t="shared" si="51"/>
        <v>10.200000000000001</v>
      </c>
      <c r="HF34" s="442">
        <v>458.97</v>
      </c>
      <c r="HG34" s="465">
        <f t="shared" si="52"/>
        <v>44.997058823529407</v>
      </c>
      <c r="HH34" s="466"/>
      <c r="HI34" s="416"/>
      <c r="HJ34" s="416"/>
      <c r="HK34" s="462" t="e">
        <f t="shared" si="53"/>
        <v>#DIV/0!</v>
      </c>
      <c r="HL34" s="416"/>
      <c r="HM34" s="463" t="e">
        <f t="shared" si="54"/>
        <v>#DIV/0!</v>
      </c>
      <c r="HN34" s="469"/>
    </row>
    <row r="35" spans="1:222">
      <c r="A35" s="12">
        <v>29</v>
      </c>
      <c r="B35" s="13">
        <v>102.60000000000001</v>
      </c>
      <c r="C35" s="14">
        <v>5932.4</v>
      </c>
      <c r="D35" s="15">
        <f t="shared" si="0"/>
        <v>57.820662768031184</v>
      </c>
      <c r="E35" s="16"/>
      <c r="F35" s="320"/>
      <c r="G35" s="320" t="e">
        <f t="shared" si="1"/>
        <v>#DIV/0!</v>
      </c>
      <c r="H35" s="17">
        <v>15</v>
      </c>
      <c r="I35" s="17">
        <v>186.23</v>
      </c>
      <c r="J35" s="18">
        <f t="shared" si="55"/>
        <v>12.415333333333333</v>
      </c>
      <c r="K35" s="17">
        <v>6</v>
      </c>
      <c r="L35" s="17">
        <v>54</v>
      </c>
      <c r="M35" s="30">
        <f t="shared" si="56"/>
        <v>9</v>
      </c>
      <c r="N35" s="31">
        <f t="shared" si="2"/>
        <v>240.23</v>
      </c>
      <c r="O35" s="13"/>
      <c r="P35" s="14"/>
      <c r="Q35" s="31" t="e">
        <f t="shared" si="3"/>
        <v>#DIV/0!</v>
      </c>
      <c r="R35" s="32"/>
      <c r="S35" s="44"/>
      <c r="T35" s="45" t="e">
        <f t="shared" si="4"/>
        <v>#DIV/0!</v>
      </c>
      <c r="V35" s="46"/>
      <c r="W35" s="47"/>
      <c r="X35" s="30" t="e">
        <f t="shared" si="5"/>
        <v>#DIV/0!</v>
      </c>
      <c r="Y35" s="54"/>
      <c r="Z35" s="55"/>
      <c r="AA35" s="55"/>
      <c r="AB35" s="30" t="e">
        <f t="shared" si="6"/>
        <v>#DIV/0!</v>
      </c>
      <c r="AC35" s="55"/>
      <c r="AD35" s="55"/>
      <c r="AE35" s="30" t="e">
        <f t="shared" si="57"/>
        <v>#DIV/0!</v>
      </c>
      <c r="AF35" s="48">
        <f t="shared" si="7"/>
        <v>0</v>
      </c>
      <c r="AG35" s="62">
        <v>162</v>
      </c>
      <c r="AH35" s="47">
        <v>3810.9927243673765</v>
      </c>
      <c r="AI35" s="30">
        <f t="shared" si="8"/>
        <v>23.5246464467122</v>
      </c>
      <c r="AJ35" s="47"/>
      <c r="AK35" s="48">
        <f t="shared" si="9"/>
        <v>0</v>
      </c>
      <c r="AL35" s="68"/>
      <c r="AM35" s="46"/>
      <c r="AN35" s="71"/>
      <c r="AO35" s="48" t="e">
        <f t="shared" si="10"/>
        <v>#DIV/0!</v>
      </c>
      <c r="AP35" s="46"/>
      <c r="AQ35" s="47"/>
      <c r="AR35" s="48" t="e">
        <f t="shared" si="11"/>
        <v>#DIV/0!</v>
      </c>
      <c r="AS35" s="46"/>
      <c r="AT35" s="71"/>
      <c r="AU35" s="48" t="e">
        <f t="shared" si="12"/>
        <v>#DIV/0!</v>
      </c>
      <c r="AW35" s="77">
        <v>81.600000000000009</v>
      </c>
      <c r="AX35" s="78">
        <v>4709.17</v>
      </c>
      <c r="AY35" s="83">
        <f t="shared" si="13"/>
        <v>57.71041666666666</v>
      </c>
      <c r="AZ35" s="84"/>
      <c r="BA35" s="85">
        <v>25</v>
      </c>
      <c r="BB35" s="85">
        <v>175.83</v>
      </c>
      <c r="BC35" s="30">
        <f t="shared" si="58"/>
        <v>7.0332000000000008</v>
      </c>
      <c r="BD35" s="86"/>
      <c r="BE35" s="86"/>
      <c r="BF35" s="30" t="e">
        <f t="shared" si="59"/>
        <v>#DIV/0!</v>
      </c>
      <c r="BG35" s="88"/>
      <c r="BH35" s="77">
        <v>7.8000000000000007</v>
      </c>
      <c r="BI35" s="78">
        <v>118.29</v>
      </c>
      <c r="BJ35" s="48">
        <f t="shared" si="14"/>
        <v>15.165384615384616</v>
      </c>
      <c r="BL35" s="93">
        <v>207.20000000000002</v>
      </c>
      <c r="BM35" s="94">
        <v>12982.799730616574</v>
      </c>
      <c r="BN35" s="83">
        <f t="shared" si="15"/>
        <v>62.658299858188094</v>
      </c>
      <c r="BO35" s="102"/>
      <c r="BP35" s="101">
        <v>23</v>
      </c>
      <c r="BQ35" s="101">
        <v>482.18398910381205</v>
      </c>
      <c r="BR35" s="30">
        <f t="shared" si="60"/>
        <v>20.964521265383134</v>
      </c>
      <c r="BS35" s="101">
        <v>66</v>
      </c>
      <c r="BT35" s="101">
        <v>428.04791476385049</v>
      </c>
      <c r="BU35" s="30">
        <f t="shared" si="61"/>
        <v>6.4855744661189467</v>
      </c>
      <c r="BV35" s="48">
        <f t="shared" si="16"/>
        <v>910.2319038676626</v>
      </c>
      <c r="BW35" s="93"/>
      <c r="BX35" s="94"/>
      <c r="BY35" s="108" t="e">
        <f t="shared" si="17"/>
        <v>#DIV/0!</v>
      </c>
      <c r="CA35" s="109">
        <v>148.4</v>
      </c>
      <c r="CB35" s="110">
        <v>11664.51</v>
      </c>
      <c r="CC35" s="83">
        <f t="shared" si="18"/>
        <v>78.60181940700808</v>
      </c>
      <c r="CD35" s="113"/>
      <c r="CE35" s="114">
        <v>70</v>
      </c>
      <c r="CF35" s="114">
        <v>841.72</v>
      </c>
      <c r="CG35" s="30">
        <f t="shared" si="19"/>
        <v>12.024571428571429</v>
      </c>
      <c r="CH35" s="114">
        <v>70</v>
      </c>
      <c r="CI35" s="114">
        <v>647.23</v>
      </c>
      <c r="CJ35" s="30">
        <f t="shared" si="62"/>
        <v>9.246142857142857</v>
      </c>
      <c r="CK35" s="48">
        <f t="shared" si="20"/>
        <v>1488.95</v>
      </c>
      <c r="CL35" s="119"/>
      <c r="CM35" s="124">
        <v>49.8</v>
      </c>
      <c r="CN35" s="125">
        <v>3156.9405453257159</v>
      </c>
      <c r="CO35" s="15">
        <f t="shared" si="21"/>
        <v>63.392380428227227</v>
      </c>
      <c r="CP35" s="126"/>
      <c r="CQ35" s="127">
        <v>78</v>
      </c>
      <c r="CR35" s="127">
        <v>946.64576128242049</v>
      </c>
      <c r="CS35" s="127">
        <f t="shared" si="63"/>
        <v>12.136484119005392</v>
      </c>
      <c r="CT35" s="127">
        <v>39</v>
      </c>
      <c r="CU35" s="127">
        <v>470.33067730838673</v>
      </c>
      <c r="CV35" s="127">
        <f t="shared" si="64"/>
        <v>12.059760956625301</v>
      </c>
      <c r="CW35" s="133">
        <f t="shared" si="22"/>
        <v>1416.9764385908072</v>
      </c>
      <c r="CX35" s="124"/>
      <c r="CY35" s="125"/>
      <c r="CZ35" s="31" t="e">
        <f t="shared" si="23"/>
        <v>#DIV/0!</v>
      </c>
      <c r="DA35" s="119"/>
      <c r="DB35" s="144">
        <v>16</v>
      </c>
      <c r="DC35" s="44">
        <v>297.9606464416994</v>
      </c>
      <c r="DD35" s="141">
        <f t="shared" si="24"/>
        <v>18.622540402606212</v>
      </c>
      <c r="DE35" s="44">
        <v>19</v>
      </c>
      <c r="DF35" s="44">
        <v>288.4129204044325</v>
      </c>
      <c r="DG35" s="141">
        <f t="shared" si="25"/>
        <v>15.179627389706974</v>
      </c>
      <c r="DH35" s="44">
        <v>17</v>
      </c>
      <c r="DI35" s="44">
        <v>257.08269484850848</v>
      </c>
      <c r="DJ35" s="368">
        <f t="shared" si="26"/>
        <v>15.12251146167697</v>
      </c>
      <c r="DL35" s="372">
        <v>45776</v>
      </c>
      <c r="DM35" s="204"/>
      <c r="DN35" s="204"/>
      <c r="DO35" s="204"/>
      <c r="DP35" s="340"/>
      <c r="DQ35" s="358"/>
      <c r="DR35" s="341"/>
      <c r="DS35" s="358"/>
      <c r="DT35" s="343" t="e">
        <f t="shared" si="27"/>
        <v>#DIV/0!</v>
      </c>
      <c r="DU35" s="359"/>
      <c r="DV35" s="358"/>
      <c r="DW35" s="358"/>
      <c r="DX35" s="345" t="e">
        <f t="shared" si="28"/>
        <v>#DIV/0!</v>
      </c>
      <c r="DY35" s="358"/>
      <c r="DZ35" s="358"/>
      <c r="EA35" s="346" t="e">
        <f t="shared" si="29"/>
        <v>#DIV/0!</v>
      </c>
      <c r="EB35" s="359"/>
      <c r="EC35" s="358"/>
      <c r="ED35" s="341" t="e">
        <f t="shared" si="30"/>
        <v>#DIV/0!</v>
      </c>
      <c r="EE35" s="358"/>
      <c r="EF35" s="358"/>
      <c r="EG35" s="360"/>
      <c r="EH35" s="348" t="e">
        <f t="shared" si="31"/>
        <v>#DIV/0!</v>
      </c>
      <c r="EI35" s="357"/>
      <c r="EJ35" s="361"/>
      <c r="EK35" s="351" t="e">
        <f t="shared" si="32"/>
        <v>#DIV/0!</v>
      </c>
      <c r="EL35" s="352">
        <f t="shared" si="33"/>
        <v>0</v>
      </c>
      <c r="EM35" s="426"/>
      <c r="EN35" s="415">
        <v>45806</v>
      </c>
      <c r="EO35" s="411"/>
      <c r="EP35" s="411"/>
      <c r="EQ35" s="411"/>
      <c r="ER35" s="411"/>
      <c r="ES35" s="411"/>
      <c r="ET35" s="411"/>
      <c r="EU35" s="400">
        <f t="shared" si="65"/>
        <v>0</v>
      </c>
      <c r="EV35" s="411"/>
      <c r="EW35" s="416" t="e">
        <f t="shared" si="34"/>
        <v>#DIV/0!</v>
      </c>
      <c r="EX35" s="411"/>
      <c r="EY35" s="411"/>
      <c r="EZ35" s="411"/>
      <c r="FA35" s="403" t="e">
        <f t="shared" si="35"/>
        <v>#DIV/0!</v>
      </c>
      <c r="FB35" s="411"/>
      <c r="FC35" s="411"/>
      <c r="FD35" s="417" t="e">
        <f t="shared" si="36"/>
        <v>#DIV/0!</v>
      </c>
      <c r="FE35" s="411"/>
      <c r="FF35" s="411"/>
      <c r="FG35" s="411" t="e">
        <f t="shared" si="37"/>
        <v>#DIV/0!</v>
      </c>
      <c r="FH35" s="411"/>
      <c r="FI35" s="411"/>
      <c r="FJ35" s="411"/>
      <c r="FK35" s="411" t="e">
        <f t="shared" si="38"/>
        <v>#DIV/0!</v>
      </c>
      <c r="FL35" s="206"/>
      <c r="FM35" s="172"/>
      <c r="FN35" s="418" t="e">
        <f t="shared" si="39"/>
        <v>#DIV/0!</v>
      </c>
      <c r="FO35" s="410">
        <f t="shared" si="40"/>
        <v>0</v>
      </c>
      <c r="FQ35" s="398"/>
      <c r="FR35" s="411"/>
      <c r="FS35" s="411"/>
      <c r="FT35" s="411"/>
      <c r="FU35" s="433"/>
      <c r="FV35" s="400">
        <f t="shared" si="41"/>
        <v>0</v>
      </c>
      <c r="FW35" s="442"/>
      <c r="FX35" s="402" t="e">
        <f t="shared" si="42"/>
        <v>#DIV/0!</v>
      </c>
      <c r="FY35" s="437"/>
      <c r="FZ35" s="411"/>
      <c r="GA35" s="411"/>
      <c r="GB35" s="433"/>
      <c r="GC35" s="400">
        <f t="shared" si="43"/>
        <v>0</v>
      </c>
      <c r="GD35" s="433"/>
      <c r="GE35" s="438" t="e">
        <f t="shared" si="44"/>
        <v>#DIV/0!</v>
      </c>
      <c r="GF35" s="443"/>
      <c r="GG35" s="442"/>
      <c r="GH35" s="442"/>
      <c r="GI35" s="403"/>
      <c r="GJ35" s="400">
        <f t="shared" si="45"/>
        <v>0</v>
      </c>
      <c r="GK35" s="442"/>
      <c r="GL35" s="404" t="e">
        <f t="shared" si="46"/>
        <v>#DIV/0!</v>
      </c>
      <c r="GM35" s="442"/>
      <c r="GN35" s="442"/>
      <c r="GO35" s="442"/>
      <c r="GP35" s="444"/>
      <c r="GQ35" s="405">
        <f t="shared" si="47"/>
        <v>0</v>
      </c>
      <c r="GR35" s="406" t="e">
        <f t="shared" si="48"/>
        <v>#DIV/0!</v>
      </c>
      <c r="GS35" s="441"/>
      <c r="GT35" s="445"/>
      <c r="GU35" s="409" t="e">
        <f t="shared" si="49"/>
        <v>#DIV/0!</v>
      </c>
      <c r="GV35" s="410" t="e">
        <f t="shared" si="50"/>
        <v>#DIV/0!</v>
      </c>
      <c r="GX35" s="398">
        <v>45806</v>
      </c>
      <c r="GY35" s="468">
        <v>15</v>
      </c>
      <c r="GZ35" s="442">
        <v>15</v>
      </c>
      <c r="HA35" s="442">
        <v>15</v>
      </c>
      <c r="HB35" s="442"/>
      <c r="HC35" s="442"/>
      <c r="HD35" s="442"/>
      <c r="HE35" s="400">
        <f t="shared" si="51"/>
        <v>15</v>
      </c>
      <c r="HF35" s="442">
        <v>675.1</v>
      </c>
      <c r="HG35" s="465">
        <f t="shared" si="52"/>
        <v>45.006666666666668</v>
      </c>
      <c r="HH35" s="466"/>
      <c r="HI35" s="416"/>
      <c r="HJ35" s="416"/>
      <c r="HK35" s="462" t="e">
        <f t="shared" si="53"/>
        <v>#DIV/0!</v>
      </c>
      <c r="HL35" s="416"/>
      <c r="HM35" s="463" t="e">
        <f t="shared" si="54"/>
        <v>#DIV/0!</v>
      </c>
      <c r="HN35" s="469"/>
    </row>
    <row r="36" spans="1:222" ht="15" thickBot="1">
      <c r="A36" s="19">
        <v>30</v>
      </c>
      <c r="B36" s="13">
        <v>73.400000000000006</v>
      </c>
      <c r="C36" s="14">
        <v>5765.87</v>
      </c>
      <c r="D36" s="15">
        <f t="shared" si="0"/>
        <v>78.554087193460489</v>
      </c>
      <c r="E36" s="16"/>
      <c r="F36" s="320"/>
      <c r="G36" s="320" t="e">
        <f t="shared" si="1"/>
        <v>#DIV/0!</v>
      </c>
      <c r="H36" s="17">
        <v>15</v>
      </c>
      <c r="I36" s="17">
        <v>231.57</v>
      </c>
      <c r="J36" s="18">
        <f t="shared" si="55"/>
        <v>15.437999999999999</v>
      </c>
      <c r="K36" s="17">
        <v>3</v>
      </c>
      <c r="L36" s="17">
        <v>49.9</v>
      </c>
      <c r="M36" s="30">
        <f t="shared" si="56"/>
        <v>16.633333333333333</v>
      </c>
      <c r="N36" s="31">
        <f t="shared" si="2"/>
        <v>281.46999999999997</v>
      </c>
      <c r="O36" s="13"/>
      <c r="P36" s="14"/>
      <c r="Q36" s="31" t="e">
        <f t="shared" si="3"/>
        <v>#DIV/0!</v>
      </c>
      <c r="R36" s="32"/>
      <c r="S36" s="44"/>
      <c r="T36" s="45" t="e">
        <f t="shared" si="4"/>
        <v>#DIV/0!</v>
      </c>
      <c r="V36" s="46"/>
      <c r="W36" s="47"/>
      <c r="X36" s="30" t="e">
        <f t="shared" si="5"/>
        <v>#DIV/0!</v>
      </c>
      <c r="Y36" s="54"/>
      <c r="Z36" s="55"/>
      <c r="AA36" s="55"/>
      <c r="AB36" s="30" t="e">
        <f t="shared" si="6"/>
        <v>#DIV/0!</v>
      </c>
      <c r="AC36" s="55"/>
      <c r="AD36" s="55"/>
      <c r="AE36" s="30" t="e">
        <f t="shared" si="57"/>
        <v>#DIV/0!</v>
      </c>
      <c r="AF36" s="48">
        <f t="shared" si="7"/>
        <v>0</v>
      </c>
      <c r="AG36" s="62">
        <v>162</v>
      </c>
      <c r="AH36" s="47">
        <v>3135.9614972478721</v>
      </c>
      <c r="AI36" s="30">
        <f t="shared" si="8"/>
        <v>19.357787020048594</v>
      </c>
      <c r="AJ36" s="47"/>
      <c r="AK36" s="48">
        <f t="shared" si="9"/>
        <v>0</v>
      </c>
      <c r="AL36" s="68"/>
      <c r="AM36" s="46"/>
      <c r="AN36" s="71"/>
      <c r="AO36" s="48" t="e">
        <f t="shared" si="10"/>
        <v>#DIV/0!</v>
      </c>
      <c r="AP36" s="46"/>
      <c r="AQ36" s="47"/>
      <c r="AR36" s="48" t="e">
        <f t="shared" si="11"/>
        <v>#DIV/0!</v>
      </c>
      <c r="AS36" s="46"/>
      <c r="AT36" s="71"/>
      <c r="AU36" s="48" t="e">
        <f t="shared" si="12"/>
        <v>#DIV/0!</v>
      </c>
      <c r="AW36" s="77">
        <v>73.400000000000006</v>
      </c>
      <c r="AX36" s="78">
        <v>4228.9799999999996</v>
      </c>
      <c r="AY36" s="83">
        <f t="shared" si="13"/>
        <v>57.615531335149853</v>
      </c>
      <c r="AZ36" s="84"/>
      <c r="BA36" s="85">
        <v>25</v>
      </c>
      <c r="BB36" s="85">
        <v>174.88</v>
      </c>
      <c r="BC36" s="30">
        <f t="shared" si="58"/>
        <v>6.9951999999999996</v>
      </c>
      <c r="BD36" s="86"/>
      <c r="BE36" s="86"/>
      <c r="BF36" s="30" t="e">
        <f t="shared" si="59"/>
        <v>#DIV/0!</v>
      </c>
      <c r="BG36" s="88"/>
      <c r="BH36" s="77">
        <v>8</v>
      </c>
      <c r="BI36" s="78">
        <v>119.98</v>
      </c>
      <c r="BJ36" s="48">
        <f t="shared" si="14"/>
        <v>14.9975</v>
      </c>
      <c r="BL36" s="93">
        <v>152.6</v>
      </c>
      <c r="BM36" s="94">
        <v>9269.7748953674673</v>
      </c>
      <c r="BN36" s="83">
        <f t="shared" si="15"/>
        <v>60.745575985370039</v>
      </c>
      <c r="BO36" s="102"/>
      <c r="BP36" s="101">
        <v>3</v>
      </c>
      <c r="BQ36" s="101">
        <v>0</v>
      </c>
      <c r="BR36" s="30">
        <f t="shared" si="60"/>
        <v>0</v>
      </c>
      <c r="BS36" s="101">
        <v>59</v>
      </c>
      <c r="BT36" s="101">
        <v>426.73089071014334</v>
      </c>
      <c r="BU36" s="30">
        <f t="shared" si="61"/>
        <v>7.2327269611888703</v>
      </c>
      <c r="BV36" s="48">
        <f t="shared" si="16"/>
        <v>426.73089071014334</v>
      </c>
      <c r="BW36" s="93"/>
      <c r="BX36" s="94"/>
      <c r="BY36" s="108" t="e">
        <f t="shared" si="17"/>
        <v>#DIV/0!</v>
      </c>
      <c r="CA36" s="109">
        <v>142.4</v>
      </c>
      <c r="CB36" s="110">
        <v>11247.04</v>
      </c>
      <c r="CC36" s="83">
        <f t="shared" si="18"/>
        <v>78.982022471910113</v>
      </c>
      <c r="CD36" s="113"/>
      <c r="CE36" s="114">
        <v>70</v>
      </c>
      <c r="CF36" s="114">
        <v>995.98</v>
      </c>
      <c r="CG36" s="30">
        <f t="shared" si="19"/>
        <v>14.228285714285715</v>
      </c>
      <c r="CH36" s="114">
        <v>70</v>
      </c>
      <c r="CI36" s="114">
        <v>760.3</v>
      </c>
      <c r="CJ36" s="30">
        <f t="shared" si="62"/>
        <v>10.86142857142857</v>
      </c>
      <c r="CK36" s="48">
        <f t="shared" si="20"/>
        <v>1756.28</v>
      </c>
      <c r="CL36" s="119"/>
      <c r="CM36" s="124">
        <v>41.2</v>
      </c>
      <c r="CN36" s="125">
        <v>2591.7084165208025</v>
      </c>
      <c r="CO36" s="15">
        <f t="shared" si="21"/>
        <v>62.905544090310734</v>
      </c>
      <c r="CP36" s="126"/>
      <c r="CQ36" s="127">
        <v>0</v>
      </c>
      <c r="CR36" s="127"/>
      <c r="CS36" s="127" t="e">
        <f t="shared" si="63"/>
        <v>#DIV/0!</v>
      </c>
      <c r="CT36" s="127">
        <v>26</v>
      </c>
      <c r="CU36" s="127">
        <v>321.92819937860872</v>
      </c>
      <c r="CV36" s="127">
        <f t="shared" si="64"/>
        <v>12.381853822254183</v>
      </c>
      <c r="CW36" s="133">
        <f t="shared" si="22"/>
        <v>321.92819937860872</v>
      </c>
      <c r="CX36" s="124"/>
      <c r="CY36" s="125"/>
      <c r="CZ36" s="31" t="e">
        <f t="shared" si="23"/>
        <v>#DIV/0!</v>
      </c>
      <c r="DA36" s="119"/>
      <c r="DB36" s="144">
        <v>16</v>
      </c>
      <c r="DC36" s="44">
        <v>286.20137074526588</v>
      </c>
      <c r="DD36" s="141">
        <f t="shared" si="24"/>
        <v>17.887585671579117</v>
      </c>
      <c r="DE36" s="44">
        <v>19</v>
      </c>
      <c r="DF36" s="44">
        <v>306.52479353103547</v>
      </c>
      <c r="DG36" s="141">
        <f t="shared" si="25"/>
        <v>16.132883870054499</v>
      </c>
      <c r="DH36" s="44">
        <v>17</v>
      </c>
      <c r="DI36" s="44">
        <v>317.46566968269997</v>
      </c>
      <c r="DJ36" s="368">
        <f t="shared" si="26"/>
        <v>18.67445115780588</v>
      </c>
      <c r="DL36" s="372">
        <v>45777</v>
      </c>
      <c r="DM36" s="204"/>
      <c r="DN36" s="204"/>
      <c r="DO36" s="204"/>
      <c r="DP36" s="340"/>
      <c r="DQ36" s="358"/>
      <c r="DR36" s="341"/>
      <c r="DS36" s="358"/>
      <c r="DT36" s="343" t="e">
        <f t="shared" si="27"/>
        <v>#DIV/0!</v>
      </c>
      <c r="DU36" s="359"/>
      <c r="DV36" s="358"/>
      <c r="DW36" s="358"/>
      <c r="DX36" s="345" t="e">
        <f t="shared" si="28"/>
        <v>#DIV/0!</v>
      </c>
      <c r="DY36" s="358"/>
      <c r="DZ36" s="358"/>
      <c r="EA36" s="346" t="e">
        <f t="shared" si="29"/>
        <v>#DIV/0!</v>
      </c>
      <c r="EB36" s="359"/>
      <c r="EC36" s="358"/>
      <c r="ED36" s="341" t="e">
        <f t="shared" si="30"/>
        <v>#DIV/0!</v>
      </c>
      <c r="EE36" s="358"/>
      <c r="EF36" s="358"/>
      <c r="EG36" s="360"/>
      <c r="EH36" s="348" t="e">
        <f t="shared" si="31"/>
        <v>#DIV/0!</v>
      </c>
      <c r="EI36" s="357"/>
      <c r="EJ36" s="361"/>
      <c r="EK36" s="351" t="e">
        <f t="shared" si="32"/>
        <v>#DIV/0!</v>
      </c>
      <c r="EL36" s="352">
        <f t="shared" si="33"/>
        <v>0</v>
      </c>
      <c r="EM36" s="426"/>
      <c r="EN36" s="415">
        <v>45807</v>
      </c>
      <c r="EO36" s="411"/>
      <c r="EP36" s="411"/>
      <c r="EQ36" s="411"/>
      <c r="ER36" s="411"/>
      <c r="ES36" s="411"/>
      <c r="ET36" s="411"/>
      <c r="EU36" s="400">
        <f t="shared" si="65"/>
        <v>0</v>
      </c>
      <c r="EV36" s="411"/>
      <c r="EW36" s="416" t="e">
        <f t="shared" si="34"/>
        <v>#DIV/0!</v>
      </c>
      <c r="EX36" s="411"/>
      <c r="EY36" s="411"/>
      <c r="EZ36" s="411"/>
      <c r="FA36" s="403" t="e">
        <f t="shared" si="35"/>
        <v>#DIV/0!</v>
      </c>
      <c r="FB36" s="411"/>
      <c r="FC36" s="411"/>
      <c r="FD36" s="417" t="e">
        <f t="shared" si="36"/>
        <v>#DIV/0!</v>
      </c>
      <c r="FE36" s="411"/>
      <c r="FF36" s="411"/>
      <c r="FG36" s="411" t="e">
        <f t="shared" si="37"/>
        <v>#DIV/0!</v>
      </c>
      <c r="FH36" s="411"/>
      <c r="FI36" s="411"/>
      <c r="FJ36" s="411"/>
      <c r="FK36" s="411" t="e">
        <f t="shared" si="38"/>
        <v>#DIV/0!</v>
      </c>
      <c r="FL36" s="206"/>
      <c r="FM36" s="172"/>
      <c r="FN36" s="418" t="e">
        <f t="shared" si="39"/>
        <v>#DIV/0!</v>
      </c>
      <c r="FO36" s="410">
        <f t="shared" si="40"/>
        <v>0</v>
      </c>
      <c r="FQ36" s="446"/>
      <c r="FR36" s="442"/>
      <c r="FS36" s="442"/>
      <c r="FT36" s="442"/>
      <c r="FU36" s="447"/>
      <c r="FV36" s="400">
        <f t="shared" si="41"/>
        <v>0</v>
      </c>
      <c r="FW36" s="442"/>
      <c r="FX36" s="402" t="e">
        <f t="shared" si="42"/>
        <v>#DIV/0!</v>
      </c>
      <c r="FY36" s="448"/>
      <c r="FZ36" s="442"/>
      <c r="GA36" s="442"/>
      <c r="GB36" s="447"/>
      <c r="GC36" s="400">
        <f t="shared" si="43"/>
        <v>0</v>
      </c>
      <c r="GD36" s="447"/>
      <c r="GE36" s="438" t="e">
        <f t="shared" si="44"/>
        <v>#DIV/0!</v>
      </c>
      <c r="GF36" s="443"/>
      <c r="GG36" s="442"/>
      <c r="GH36" s="442"/>
      <c r="GI36" s="449"/>
      <c r="GJ36" s="400">
        <f t="shared" si="45"/>
        <v>0</v>
      </c>
      <c r="GK36" s="442"/>
      <c r="GL36" s="404" t="e">
        <f t="shared" si="46"/>
        <v>#DIV/0!</v>
      </c>
      <c r="GM36" s="442"/>
      <c r="GN36" s="442"/>
      <c r="GO36" s="442"/>
      <c r="GP36" s="444"/>
      <c r="GQ36" s="405">
        <f t="shared" si="47"/>
        <v>0</v>
      </c>
      <c r="GR36" s="406" t="e">
        <f t="shared" si="48"/>
        <v>#DIV/0!</v>
      </c>
      <c r="GS36" s="450"/>
      <c r="GT36" s="445"/>
      <c r="GU36" s="409" t="e">
        <f t="shared" si="49"/>
        <v>#DIV/0!</v>
      </c>
      <c r="GV36" s="410" t="e">
        <f t="shared" si="50"/>
        <v>#DIV/0!</v>
      </c>
      <c r="GX36" s="398">
        <v>45807</v>
      </c>
      <c r="GY36" s="468">
        <v>15</v>
      </c>
      <c r="GZ36" s="442">
        <v>16</v>
      </c>
      <c r="HA36" s="442">
        <v>16</v>
      </c>
      <c r="HB36" s="442"/>
      <c r="HC36" s="442"/>
      <c r="HD36" s="442"/>
      <c r="HE36" s="400">
        <f t="shared" si="51"/>
        <v>15.8</v>
      </c>
      <c r="HF36" s="442">
        <v>712.87</v>
      </c>
      <c r="HG36" s="465">
        <f t="shared" si="52"/>
        <v>45.118354430379746</v>
      </c>
      <c r="HH36" s="466"/>
      <c r="HI36" s="416"/>
      <c r="HJ36" s="416"/>
      <c r="HK36" s="462" t="e">
        <f t="shared" si="53"/>
        <v>#DIV/0!</v>
      </c>
      <c r="HL36" s="416"/>
      <c r="HM36" s="463" t="e">
        <f t="shared" si="54"/>
        <v>#DIV/0!</v>
      </c>
      <c r="HN36" s="469"/>
    </row>
    <row r="37" spans="1:222" ht="15.6" customHeight="1" thickBot="1">
      <c r="A37" s="12">
        <v>31</v>
      </c>
      <c r="B37" s="13">
        <v>73.400000000000006</v>
      </c>
      <c r="C37" s="14">
        <v>5763.1686379870953</v>
      </c>
      <c r="D37" s="15">
        <f t="shared" si="0"/>
        <v>78.517283896281953</v>
      </c>
      <c r="E37" s="16"/>
      <c r="F37" s="320"/>
      <c r="G37" s="320" t="e">
        <f t="shared" si="1"/>
        <v>#DIV/0!</v>
      </c>
      <c r="H37" s="17">
        <v>15</v>
      </c>
      <c r="I37" s="17">
        <v>272.44419370805952</v>
      </c>
      <c r="J37" s="18">
        <f t="shared" si="55"/>
        <v>18.162946247203969</v>
      </c>
      <c r="K37" s="17">
        <v>3</v>
      </c>
      <c r="L37" s="17">
        <v>51</v>
      </c>
      <c r="M37" s="30">
        <f t="shared" si="56"/>
        <v>17</v>
      </c>
      <c r="N37" s="31">
        <f t="shared" si="2"/>
        <v>323.44419370805952</v>
      </c>
      <c r="O37" s="13"/>
      <c r="P37" s="14"/>
      <c r="Q37" s="31" t="e">
        <f t="shared" si="3"/>
        <v>#DIV/0!</v>
      </c>
      <c r="R37" s="32"/>
      <c r="S37" s="44"/>
      <c r="T37" s="45" t="e">
        <f t="shared" si="4"/>
        <v>#DIV/0!</v>
      </c>
      <c r="V37" s="46"/>
      <c r="W37" s="47"/>
      <c r="X37" s="30" t="e">
        <f t="shared" si="5"/>
        <v>#DIV/0!</v>
      </c>
      <c r="Y37" s="54"/>
      <c r="Z37" s="55"/>
      <c r="AA37" s="55"/>
      <c r="AB37" s="30" t="e">
        <f t="shared" si="6"/>
        <v>#DIV/0!</v>
      </c>
      <c r="AC37" s="55"/>
      <c r="AD37" s="55"/>
      <c r="AE37" s="30" t="e">
        <f t="shared" si="57"/>
        <v>#DIV/0!</v>
      </c>
      <c r="AF37" s="48">
        <f t="shared" si="7"/>
        <v>0</v>
      </c>
      <c r="AG37" s="62">
        <v>162.80000000000001</v>
      </c>
      <c r="AH37" s="47">
        <v>3259.8641243849602</v>
      </c>
      <c r="AI37" s="30">
        <f t="shared" si="8"/>
        <v>20.023735407770026</v>
      </c>
      <c r="AJ37" s="47"/>
      <c r="AK37" s="48">
        <f t="shared" si="9"/>
        <v>0</v>
      </c>
      <c r="AL37" s="68"/>
      <c r="AM37" s="46"/>
      <c r="AN37" s="71"/>
      <c r="AO37" s="48" t="e">
        <f t="shared" si="10"/>
        <v>#DIV/0!</v>
      </c>
      <c r="AP37" s="46"/>
      <c r="AQ37" s="47"/>
      <c r="AR37" s="48" t="e">
        <f t="shared" si="11"/>
        <v>#DIV/0!</v>
      </c>
      <c r="AS37" s="46"/>
      <c r="AT37" s="71"/>
      <c r="AU37" s="48" t="e">
        <f t="shared" si="12"/>
        <v>#DIV/0!</v>
      </c>
      <c r="AW37" s="77">
        <v>73.800000000000011</v>
      </c>
      <c r="AX37" s="78">
        <v>953.81</v>
      </c>
      <c r="AY37" s="83">
        <f t="shared" si="13"/>
        <v>12.924254742547422</v>
      </c>
      <c r="AZ37" s="84"/>
      <c r="BA37" s="85">
        <v>25</v>
      </c>
      <c r="BB37" s="85">
        <v>175.62</v>
      </c>
      <c r="BC37" s="30">
        <f t="shared" si="58"/>
        <v>7.0247999999999999</v>
      </c>
      <c r="BD37" s="86"/>
      <c r="BE37" s="86"/>
      <c r="BF37" s="30" t="e">
        <f t="shared" si="59"/>
        <v>#DIV/0!</v>
      </c>
      <c r="BG37" s="88"/>
      <c r="BH37" s="77">
        <v>8.6</v>
      </c>
      <c r="BI37" s="78">
        <v>123.36</v>
      </c>
      <c r="BJ37" s="48">
        <f t="shared" si="14"/>
        <v>14.344186046511629</v>
      </c>
      <c r="BL37" s="93">
        <v>149</v>
      </c>
      <c r="BM37" s="94">
        <v>9224.3825763821224</v>
      </c>
      <c r="BN37" s="83">
        <f t="shared" si="15"/>
        <v>61.90860789518203</v>
      </c>
      <c r="BO37" s="102"/>
      <c r="BP37" s="101">
        <v>3</v>
      </c>
      <c r="BQ37" s="101">
        <v>0</v>
      </c>
      <c r="BR37" s="30">
        <f t="shared" si="60"/>
        <v>0</v>
      </c>
      <c r="BS37" s="101">
        <v>57</v>
      </c>
      <c r="BT37" s="101">
        <v>0</v>
      </c>
      <c r="BU37" s="30">
        <f t="shared" si="61"/>
        <v>0</v>
      </c>
      <c r="BV37" s="48">
        <f t="shared" si="16"/>
        <v>0</v>
      </c>
      <c r="BW37" s="93"/>
      <c r="BX37" s="94"/>
      <c r="BY37" s="108" t="e">
        <f t="shared" si="17"/>
        <v>#DIV/0!</v>
      </c>
      <c r="CA37" s="109">
        <v>144.4</v>
      </c>
      <c r="CB37" s="110">
        <v>11659.06</v>
      </c>
      <c r="CC37" s="83">
        <f t="shared" si="18"/>
        <v>80.741412742382266</v>
      </c>
      <c r="CD37" s="113"/>
      <c r="CE37" s="114">
        <v>70</v>
      </c>
      <c r="CF37" s="114">
        <v>1045.92</v>
      </c>
      <c r="CG37" s="30">
        <f t="shared" si="19"/>
        <v>14.941714285714287</v>
      </c>
      <c r="CH37" s="114">
        <v>70</v>
      </c>
      <c r="CI37" s="114">
        <v>625.98</v>
      </c>
      <c r="CJ37" s="30">
        <f t="shared" si="62"/>
        <v>8.9425714285714282</v>
      </c>
      <c r="CK37" s="48">
        <f t="shared" si="20"/>
        <v>1671.9</v>
      </c>
      <c r="CL37" s="119"/>
      <c r="CM37" s="124">
        <v>46.6</v>
      </c>
      <c r="CN37" s="125">
        <v>2960.8904127661835</v>
      </c>
      <c r="CO37" s="15">
        <f t="shared" si="21"/>
        <v>63.538420874810804</v>
      </c>
      <c r="CP37" s="126"/>
      <c r="CQ37" s="127">
        <v>88</v>
      </c>
      <c r="CR37" s="127">
        <v>1067.5</v>
      </c>
      <c r="CS37" s="127">
        <f t="shared" si="63"/>
        <v>12.130681818181818</v>
      </c>
      <c r="CT37" s="127">
        <v>48</v>
      </c>
      <c r="CU37" s="127">
        <v>577.51423682223674</v>
      </c>
      <c r="CV37" s="127">
        <f t="shared" si="64"/>
        <v>12.031546600463265</v>
      </c>
      <c r="CW37" s="133">
        <f t="shared" si="22"/>
        <v>1645.0142368222369</v>
      </c>
      <c r="CX37" s="124"/>
      <c r="CY37" s="125"/>
      <c r="CZ37" s="31" t="e">
        <f t="shared" si="23"/>
        <v>#DIV/0!</v>
      </c>
      <c r="DA37" s="119"/>
      <c r="DB37" s="144">
        <v>16</v>
      </c>
      <c r="DC37" s="44">
        <v>312.84143353021591</v>
      </c>
      <c r="DD37" s="141">
        <f t="shared" si="24"/>
        <v>19.552589595638494</v>
      </c>
      <c r="DE37" s="44">
        <v>19</v>
      </c>
      <c r="DF37" s="44">
        <v>322.67164017950535</v>
      </c>
      <c r="DG37" s="141">
        <f t="shared" si="25"/>
        <v>16.982717904184494</v>
      </c>
      <c r="DH37" s="44">
        <v>17</v>
      </c>
      <c r="DI37" s="44">
        <v>285.02333643581466</v>
      </c>
      <c r="DJ37" s="368">
        <f t="shared" si="26"/>
        <v>16.76607861387145</v>
      </c>
      <c r="DL37" s="372" t="s">
        <v>157</v>
      </c>
      <c r="DM37" s="204"/>
      <c r="DN37" s="204"/>
      <c r="DO37" s="204"/>
      <c r="DP37" s="340"/>
      <c r="DQ37" s="358"/>
      <c r="DR37" s="341"/>
      <c r="DS37" s="358"/>
      <c r="DT37" s="343" t="e">
        <f t="shared" si="27"/>
        <v>#DIV/0!</v>
      </c>
      <c r="DU37" s="359"/>
      <c r="DV37" s="358"/>
      <c r="DW37" s="358"/>
      <c r="DX37" s="345" t="e">
        <f t="shared" si="28"/>
        <v>#DIV/0!</v>
      </c>
      <c r="DY37" s="358"/>
      <c r="DZ37" s="358"/>
      <c r="EA37" s="346" t="e">
        <f t="shared" si="29"/>
        <v>#DIV/0!</v>
      </c>
      <c r="EB37" s="359"/>
      <c r="EC37" s="358"/>
      <c r="ED37" s="341" t="e">
        <f t="shared" si="30"/>
        <v>#DIV/0!</v>
      </c>
      <c r="EE37" s="358"/>
      <c r="EF37" s="358"/>
      <c r="EG37" s="360"/>
      <c r="EH37" s="348" t="e">
        <f t="shared" si="31"/>
        <v>#DIV/0!</v>
      </c>
      <c r="EI37" s="357"/>
      <c r="EJ37" s="361"/>
      <c r="EK37" s="351" t="e">
        <f t="shared" si="32"/>
        <v>#DIV/0!</v>
      </c>
      <c r="EL37" s="352">
        <f t="shared" si="33"/>
        <v>0</v>
      </c>
      <c r="EM37" s="426"/>
      <c r="EN37" s="415">
        <v>45808</v>
      </c>
      <c r="EO37" s="411"/>
      <c r="EP37" s="411"/>
      <c r="EQ37" s="411"/>
      <c r="ER37" s="411"/>
      <c r="ES37" s="411"/>
      <c r="ET37" s="411"/>
      <c r="EU37" s="400">
        <f t="shared" si="65"/>
        <v>0</v>
      </c>
      <c r="EV37" s="411"/>
      <c r="EW37" s="416" t="e">
        <f t="shared" si="34"/>
        <v>#DIV/0!</v>
      </c>
      <c r="EX37" s="411"/>
      <c r="EY37" s="411"/>
      <c r="EZ37" s="411"/>
      <c r="FA37" s="403" t="e">
        <f t="shared" si="35"/>
        <v>#DIV/0!</v>
      </c>
      <c r="FB37" s="411"/>
      <c r="FC37" s="411"/>
      <c r="FD37" s="417" t="e">
        <f t="shared" si="36"/>
        <v>#DIV/0!</v>
      </c>
      <c r="FE37" s="411"/>
      <c r="FF37" s="411"/>
      <c r="FG37" s="411" t="e">
        <f t="shared" si="37"/>
        <v>#DIV/0!</v>
      </c>
      <c r="FH37" s="411"/>
      <c r="FI37" s="411"/>
      <c r="FJ37" s="411"/>
      <c r="FK37" s="411" t="e">
        <f t="shared" si="38"/>
        <v>#DIV/0!</v>
      </c>
      <c r="FL37" s="206"/>
      <c r="FM37" s="172"/>
      <c r="FN37" s="418" t="e">
        <f t="shared" si="39"/>
        <v>#DIV/0!</v>
      </c>
      <c r="FO37" s="419"/>
      <c r="FQ37" s="451" t="s">
        <v>156</v>
      </c>
      <c r="FR37" s="452">
        <f t="shared" ref="FR37:GV37" si="66">SUM(FR7:FR36)</f>
        <v>0</v>
      </c>
      <c r="FS37" s="452">
        <f t="shared" si="66"/>
        <v>0</v>
      </c>
      <c r="FT37" s="452">
        <f t="shared" si="66"/>
        <v>0</v>
      </c>
      <c r="FU37" s="452">
        <f t="shared" si="66"/>
        <v>0</v>
      </c>
      <c r="FV37" s="452">
        <f t="shared" si="66"/>
        <v>0</v>
      </c>
      <c r="FW37" s="452">
        <f t="shared" si="66"/>
        <v>0</v>
      </c>
      <c r="FX37" s="452" t="e">
        <f t="shared" si="66"/>
        <v>#DIV/0!</v>
      </c>
      <c r="FY37" s="452">
        <f t="shared" si="66"/>
        <v>13</v>
      </c>
      <c r="FZ37" s="452">
        <f t="shared" si="66"/>
        <v>15</v>
      </c>
      <c r="GA37" s="452">
        <f t="shared" si="66"/>
        <v>13</v>
      </c>
      <c r="GB37" s="452">
        <f t="shared" si="66"/>
        <v>0</v>
      </c>
      <c r="GC37" s="452">
        <f t="shared" si="66"/>
        <v>13.8</v>
      </c>
      <c r="GD37" s="452">
        <f t="shared" si="66"/>
        <v>160</v>
      </c>
      <c r="GE37" s="452" t="e">
        <f t="shared" si="66"/>
        <v>#DIV/0!</v>
      </c>
      <c r="GF37" s="452">
        <f t="shared" si="66"/>
        <v>68</v>
      </c>
      <c r="GG37" s="452">
        <f t="shared" si="66"/>
        <v>68</v>
      </c>
      <c r="GH37" s="452">
        <f t="shared" si="66"/>
        <v>68</v>
      </c>
      <c r="GI37" s="452">
        <f t="shared" si="66"/>
        <v>0</v>
      </c>
      <c r="GJ37" s="452">
        <f t="shared" si="66"/>
        <v>68</v>
      </c>
      <c r="GK37" s="452">
        <f t="shared" si="66"/>
        <v>755.67000000000007</v>
      </c>
      <c r="GL37" s="452" t="e">
        <f t="shared" si="66"/>
        <v>#DIV/0!</v>
      </c>
      <c r="GM37" s="452">
        <f t="shared" si="66"/>
        <v>0</v>
      </c>
      <c r="GN37" s="452">
        <f t="shared" si="66"/>
        <v>251.83999999999997</v>
      </c>
      <c r="GO37" s="452">
        <f t="shared" si="66"/>
        <v>95</v>
      </c>
      <c r="GP37" s="452">
        <f t="shared" si="66"/>
        <v>0</v>
      </c>
      <c r="GQ37" s="452">
        <f t="shared" si="66"/>
        <v>346.84000000000003</v>
      </c>
      <c r="GR37" s="452" t="e">
        <f t="shared" si="66"/>
        <v>#DIV/0!</v>
      </c>
      <c r="GS37" s="452">
        <f t="shared" si="66"/>
        <v>0</v>
      </c>
      <c r="GT37" s="452">
        <f t="shared" si="66"/>
        <v>0</v>
      </c>
      <c r="GU37" s="452" t="e">
        <f t="shared" si="66"/>
        <v>#DIV/0!</v>
      </c>
      <c r="GV37" s="452" t="e">
        <f t="shared" si="66"/>
        <v>#DIV/0!</v>
      </c>
      <c r="GX37" s="446">
        <v>45808</v>
      </c>
      <c r="GY37" s="468">
        <v>16</v>
      </c>
      <c r="GZ37" s="442">
        <v>16</v>
      </c>
      <c r="HA37" s="442">
        <v>16</v>
      </c>
      <c r="HB37" s="442"/>
      <c r="HC37" s="442"/>
      <c r="HD37" s="442"/>
      <c r="HE37" s="470">
        <f t="shared" si="51"/>
        <v>16</v>
      </c>
      <c r="HF37" s="442">
        <v>721.62</v>
      </c>
      <c r="HG37" s="471">
        <f t="shared" si="52"/>
        <v>45.10125</v>
      </c>
      <c r="HH37" s="472"/>
      <c r="HI37" s="473"/>
      <c r="HJ37" s="473"/>
      <c r="HK37" s="474" t="e">
        <f t="shared" si="53"/>
        <v>#DIV/0!</v>
      </c>
      <c r="HL37" s="473">
        <v>811.45</v>
      </c>
      <c r="HM37" s="475" t="e">
        <f t="shared" si="54"/>
        <v>#DIV/0!</v>
      </c>
      <c r="HN37" s="469"/>
    </row>
    <row r="38" spans="1:222" ht="28.2" thickBot="1">
      <c r="B38" s="20">
        <f>SUM(B7:B37)</f>
        <v>3572.2000000000003</v>
      </c>
      <c r="C38" s="21">
        <f>SUM(C7:C37)</f>
        <v>232678.89199452911</v>
      </c>
      <c r="D38" s="22">
        <f t="shared" si="0"/>
        <v>65.13602037806649</v>
      </c>
      <c r="E38" s="20">
        <f>SUM(E7:E37)</f>
        <v>0</v>
      </c>
      <c r="F38" s="321">
        <f>SUM(F7:F37)</f>
        <v>0</v>
      </c>
      <c r="G38" s="22" t="e">
        <f t="shared" ref="G38" si="67">+F38/E38</f>
        <v>#DIV/0!</v>
      </c>
      <c r="H38" s="21">
        <f>SUM(H7:H37)</f>
        <v>465</v>
      </c>
      <c r="I38" s="21">
        <f>SUM(I7:I37)</f>
        <v>5390.2836858505561</v>
      </c>
      <c r="J38" s="22">
        <f t="shared" si="55"/>
        <v>11.592007926560337</v>
      </c>
      <c r="K38" s="21">
        <f>SUM(K7:K37)</f>
        <v>156</v>
      </c>
      <c r="L38" s="21">
        <f>SUM(L7:L37)</f>
        <v>1554.2182133150898</v>
      </c>
      <c r="M38" s="22">
        <f t="shared" si="56"/>
        <v>9.9629372648403187</v>
      </c>
      <c r="N38" s="33">
        <f>SUM(N7:N37)</f>
        <v>6944.501899165648</v>
      </c>
      <c r="O38" s="34">
        <f>SUM(O7:O37)</f>
        <v>20.8</v>
      </c>
      <c r="P38" s="21">
        <f>SUM(P7:P37)</f>
        <v>606.46637022338223</v>
      </c>
      <c r="Q38" s="35">
        <f t="shared" si="3"/>
        <v>29.157037029970297</v>
      </c>
      <c r="R38" s="36">
        <f>SUM(R7:R37)</f>
        <v>0</v>
      </c>
      <c r="S38" s="56">
        <f>SUM(S7:S37)</f>
        <v>0</v>
      </c>
      <c r="T38" s="57" t="e">
        <f t="shared" si="4"/>
        <v>#DIV/0!</v>
      </c>
      <c r="V38" s="20">
        <f>SUM(V7:V37)</f>
        <v>8494.7999999999993</v>
      </c>
      <c r="W38" s="21">
        <f>SUM(W7:W37)</f>
        <v>657196.23188922717</v>
      </c>
      <c r="X38" s="58">
        <f t="shared" si="5"/>
        <v>77.364532642231396</v>
      </c>
      <c r="Y38" s="20">
        <f>SUM(Y7:Y37)</f>
        <v>0</v>
      </c>
      <c r="Z38" s="21">
        <f>SUM(Z7:Z37)</f>
        <v>785</v>
      </c>
      <c r="AA38" s="21">
        <f>SUM(AA7:AA37)</f>
        <v>11044.039987644777</v>
      </c>
      <c r="AB38" s="58">
        <f t="shared" si="6"/>
        <v>14.068840748592073</v>
      </c>
      <c r="AC38" s="20">
        <f>SUM(AC7:AC37)</f>
        <v>4728</v>
      </c>
      <c r="AD38" s="21">
        <f>SUM(AD7:AD37)</f>
        <v>32045.626460287076</v>
      </c>
      <c r="AE38" s="58">
        <f t="shared" si="57"/>
        <v>6.7778397758644404</v>
      </c>
      <c r="AF38" s="33">
        <f>SUM(AF7:AF37)</f>
        <v>700285.89833715884</v>
      </c>
      <c r="AG38" s="36">
        <f>SUM(AG7:AG37)</f>
        <v>4689.8000000000011</v>
      </c>
      <c r="AH38" s="21">
        <f>SUM(AH7:AH37)</f>
        <v>99837.408691933277</v>
      </c>
      <c r="AI38" s="57">
        <f t="shared" si="8"/>
        <v>21.288201776607373</v>
      </c>
      <c r="AJ38" s="56">
        <f>SUM(AJ7:AJ37)</f>
        <v>0</v>
      </c>
      <c r="AK38" s="35">
        <f t="shared" si="9"/>
        <v>0</v>
      </c>
      <c r="AM38" s="34">
        <f>SUM(AM7:AM37)</f>
        <v>1242</v>
      </c>
      <c r="AN38" s="21">
        <f>SUM(AN7:AN37)</f>
        <v>68580.135542441014</v>
      </c>
      <c r="AO38" s="35">
        <f t="shared" si="10"/>
        <v>55.217500436747997</v>
      </c>
      <c r="AP38" s="34">
        <f>SUM(AP7:AP37)</f>
        <v>2025</v>
      </c>
      <c r="AQ38" s="21">
        <f>SUM(AQ7:AQ37)</f>
        <v>105957.08959290283</v>
      </c>
      <c r="AR38" s="79">
        <f t="shared" si="11"/>
        <v>52.324488687853254</v>
      </c>
      <c r="AS38" s="34">
        <f>SUM(AS7:AS37)</f>
        <v>675</v>
      </c>
      <c r="AT38" s="21">
        <f>SUM(AT7:AT37)</f>
        <v>37629.390113904461</v>
      </c>
      <c r="AU38" s="79">
        <f t="shared" si="12"/>
        <v>55.747244613191796</v>
      </c>
      <c r="AW38" s="20">
        <f>SUM(AW7:AW37)</f>
        <v>2607.4000000000005</v>
      </c>
      <c r="AX38" s="21">
        <f>SUM(AX7:AX37)</f>
        <v>149883.50000000006</v>
      </c>
      <c r="AY38" s="22">
        <f t="shared" si="13"/>
        <v>57.483891999693192</v>
      </c>
      <c r="AZ38" s="21">
        <f>SUM(AZ7:AZ37)</f>
        <v>0</v>
      </c>
      <c r="BA38" s="21">
        <f>SUM(BA7:BA37)</f>
        <v>775</v>
      </c>
      <c r="BB38" s="21">
        <f>SUM(BB7:BB37)</f>
        <v>5473</v>
      </c>
      <c r="BC38" s="58">
        <f t="shared" si="58"/>
        <v>7.0619354838709674</v>
      </c>
      <c r="BD38" s="21">
        <f>SUM(BD7:BD37)</f>
        <v>0</v>
      </c>
      <c r="BE38" s="21">
        <f>SUM(BE7:BE37)</f>
        <v>0</v>
      </c>
      <c r="BF38" s="58" t="e">
        <f t="shared" si="59"/>
        <v>#DIV/0!</v>
      </c>
      <c r="BG38" s="96"/>
      <c r="BH38" s="34">
        <f>SUM(BH7:BH37)</f>
        <v>310.80000000000007</v>
      </c>
      <c r="BI38" s="97">
        <f>SUM(BI7:BI37)</f>
        <v>4673.28</v>
      </c>
      <c r="BJ38" s="35">
        <f t="shared" si="14"/>
        <v>15.036293436293432</v>
      </c>
      <c r="BL38" s="20">
        <f>SUM(BL7:BL37)</f>
        <v>5896.5999999999995</v>
      </c>
      <c r="BM38" s="21">
        <f>SUM(BM7:BM37)</f>
        <v>343057.42464814568</v>
      </c>
      <c r="BN38" s="22">
        <f t="shared" si="15"/>
        <v>58.178853008198914</v>
      </c>
      <c r="BO38" s="21">
        <f>SUM(BO7:BO37)</f>
        <v>0</v>
      </c>
      <c r="BP38" s="21">
        <f>SUM(BP7:BP37)</f>
        <v>601</v>
      </c>
      <c r="BQ38" s="21">
        <f>SUM(BQ7:BQ37)</f>
        <v>9771.6092973656541</v>
      </c>
      <c r="BR38" s="101">
        <f t="shared" si="60"/>
        <v>16.258917300109243</v>
      </c>
      <c r="BS38" s="21">
        <f>SUM(BS7:BS37)</f>
        <v>1778</v>
      </c>
      <c r="BT38" s="21">
        <f>SUM(BT7:BT37)</f>
        <v>10425.379454217931</v>
      </c>
      <c r="BU38" s="58">
        <f t="shared" si="61"/>
        <v>5.8635430001225712</v>
      </c>
      <c r="BV38" s="21">
        <f>SUM(BV7:BV37)</f>
        <v>20196.98875158358</v>
      </c>
      <c r="BW38" s="34">
        <f>SUM(BW7:BW37)</f>
        <v>13</v>
      </c>
      <c r="BX38" s="97">
        <f>SUM(BX7:BX37)</f>
        <v>227.10006190278196</v>
      </c>
      <c r="BY38" s="35">
        <f t="shared" si="17"/>
        <v>17.469235530983227</v>
      </c>
      <c r="CA38" s="20">
        <f>SUM(CA7:CA37)</f>
        <v>5121.3999999999996</v>
      </c>
      <c r="CB38" s="21">
        <f>SUM(CB7:CB37)</f>
        <v>353342.48000000004</v>
      </c>
      <c r="CC38" s="22">
        <f t="shared" si="18"/>
        <v>68.993337759206483</v>
      </c>
      <c r="CD38" s="116">
        <f>SUM(CD7:CD37)</f>
        <v>0</v>
      </c>
      <c r="CE38" s="116">
        <f>SUM(CE7:CE37)</f>
        <v>2242</v>
      </c>
      <c r="CF38" s="116">
        <f>SUM(CF7:CF37)</f>
        <v>28475.770000000004</v>
      </c>
      <c r="CG38" s="58">
        <f t="shared" si="19"/>
        <v>12.70105709188225</v>
      </c>
      <c r="CH38" s="116">
        <f t="shared" ref="CH38:CK38" si="68">SUM(CH7:CH37)</f>
        <v>2200</v>
      </c>
      <c r="CI38" s="116">
        <f t="shared" si="68"/>
        <v>17409.280000000002</v>
      </c>
      <c r="CJ38" s="58">
        <f t="shared" si="62"/>
        <v>7.9133090909090917</v>
      </c>
      <c r="CK38" s="117">
        <f t="shared" si="68"/>
        <v>45885.049999999996</v>
      </c>
      <c r="CL38" s="96"/>
      <c r="CM38" s="20">
        <f>SUM(CM7:CM37)</f>
        <v>1436</v>
      </c>
      <c r="CN38" s="21">
        <f>SUM(CN7:CN37)</f>
        <v>85367.431169022835</v>
      </c>
      <c r="CO38" s="22">
        <f t="shared" si="21"/>
        <v>59.448071844723422</v>
      </c>
      <c r="CP38" s="116">
        <f>SUM(CP7:CP37)</f>
        <v>7677.4977016626144</v>
      </c>
      <c r="CQ38" s="128">
        <f>SUM(CQ7:CQ37)</f>
        <v>2037</v>
      </c>
      <c r="CR38" s="128">
        <f>SUM(CR7:CR37)</f>
        <v>24670.968044739024</v>
      </c>
      <c r="CS38" s="129">
        <f t="shared" si="63"/>
        <v>12.111422702375563</v>
      </c>
      <c r="CT38" s="128">
        <f>SUM(CT7:CT37)</f>
        <v>919</v>
      </c>
      <c r="CU38" s="128">
        <f>SUM(CU7:CU37)</f>
        <v>11238.179003173576</v>
      </c>
      <c r="CV38" s="135"/>
      <c r="CW38" s="95"/>
      <c r="CX38" s="34">
        <f>SUM(CX7:CX37)</f>
        <v>0</v>
      </c>
      <c r="CY38" s="97">
        <f>SUM(CY7:CY37)</f>
        <v>0</v>
      </c>
      <c r="CZ38" s="35" t="e">
        <f t="shared" si="23"/>
        <v>#DIV/0!</v>
      </c>
      <c r="DA38" s="96"/>
      <c r="DB38" s="146">
        <f>SUM(DB7:DB37)</f>
        <v>496</v>
      </c>
      <c r="DC38" s="147">
        <f>SUM(DC7:DC37)</f>
        <v>9905.1082839620358</v>
      </c>
      <c r="DD38" s="141">
        <f>+DC38/DB38</f>
        <v>19.969976378955717</v>
      </c>
      <c r="DE38" s="147">
        <f>SUM(DE7:DE37)</f>
        <v>605</v>
      </c>
      <c r="DF38" s="377">
        <f>SUM(DF7:DF37)</f>
        <v>9693.106282930401</v>
      </c>
      <c r="DG38" s="141">
        <f>+DF38/DE38</f>
        <v>16.021663277570912</v>
      </c>
      <c r="DH38" s="147">
        <f>SUM(DH7:DH37)</f>
        <v>637</v>
      </c>
      <c r="DI38" s="147">
        <f>SUM(DI7:DI37)</f>
        <v>9634.6463153943714</v>
      </c>
      <c r="DJ38" s="369">
        <f>+DI38/DH38</f>
        <v>15.125033462157569</v>
      </c>
      <c r="DL38" s="373" t="s">
        <v>156</v>
      </c>
      <c r="DM38" s="362">
        <f t="shared" ref="DM38:DS38" si="69">SUM(DM7:DM37)</f>
        <v>798</v>
      </c>
      <c r="DN38" s="362">
        <f t="shared" si="69"/>
        <v>804</v>
      </c>
      <c r="DO38" s="362">
        <f t="shared" si="69"/>
        <v>798</v>
      </c>
      <c r="DP38" s="363">
        <f t="shared" si="69"/>
        <v>0</v>
      </c>
      <c r="DQ38" s="364">
        <f t="shared" si="69"/>
        <v>0</v>
      </c>
      <c r="DR38" s="364">
        <f t="shared" si="69"/>
        <v>800.4</v>
      </c>
      <c r="DS38" s="364">
        <f t="shared" si="69"/>
        <v>75988.152138380508</v>
      </c>
      <c r="DT38" s="366">
        <f>DS38/DR38</f>
        <v>94.937721312319482</v>
      </c>
      <c r="DU38" s="364">
        <f>SUM(DU7:DU37)</f>
        <v>0</v>
      </c>
      <c r="DV38" s="364">
        <f>SUM(DV7:DV37)</f>
        <v>0</v>
      </c>
      <c r="DW38" s="364">
        <f>SUM(DW7:DW37)</f>
        <v>0</v>
      </c>
      <c r="DX38" s="364"/>
      <c r="DY38" s="364">
        <f t="shared" ref="DY38:EF38" si="70">SUM(DY7:DY37)</f>
        <v>108</v>
      </c>
      <c r="DZ38" s="364">
        <f t="shared" si="70"/>
        <v>810</v>
      </c>
      <c r="EA38" s="366" t="e">
        <f t="shared" si="70"/>
        <v>#DIV/0!</v>
      </c>
      <c r="EB38" s="364">
        <f t="shared" si="70"/>
        <v>0</v>
      </c>
      <c r="EC38" s="364">
        <f t="shared" si="70"/>
        <v>0</v>
      </c>
      <c r="ED38" s="366" t="e">
        <f t="shared" si="70"/>
        <v>#DIV/0!</v>
      </c>
      <c r="EE38" s="364">
        <f t="shared" si="70"/>
        <v>0</v>
      </c>
      <c r="EF38" s="364">
        <f t="shared" si="70"/>
        <v>0</v>
      </c>
      <c r="EG38" s="364"/>
      <c r="EH38" s="366" t="e">
        <f>SUM(EH7:EH37)</f>
        <v>#DIV/0!</v>
      </c>
      <c r="EI38" s="364">
        <f>SUM(EI7:EI37)</f>
        <v>216</v>
      </c>
      <c r="EJ38" s="364">
        <f>SUM(EJ7:EJ37)</f>
        <v>2160</v>
      </c>
      <c r="EK38" s="366">
        <f>EJ38/EI38</f>
        <v>10</v>
      </c>
      <c r="EL38" s="365">
        <f>SUM(EL7:EL37)</f>
        <v>78958.152138380508</v>
      </c>
      <c r="EM38" s="427"/>
      <c r="EN38" s="420" t="s">
        <v>156</v>
      </c>
      <c r="EO38" s="421">
        <f t="shared" ref="EO38:EV38" si="71">SUM(EO7:EO36)</f>
        <v>260</v>
      </c>
      <c r="EP38" s="421">
        <f t="shared" si="71"/>
        <v>261</v>
      </c>
      <c r="EQ38" s="421">
        <f t="shared" si="71"/>
        <v>261</v>
      </c>
      <c r="ER38" s="421">
        <f t="shared" si="71"/>
        <v>0</v>
      </c>
      <c r="ES38" s="421">
        <f t="shared" si="71"/>
        <v>0</v>
      </c>
      <c r="ET38" s="421">
        <f t="shared" si="71"/>
        <v>0</v>
      </c>
      <c r="EU38" s="421">
        <f t="shared" si="71"/>
        <v>260.8</v>
      </c>
      <c r="EV38" s="421">
        <f t="shared" si="71"/>
        <v>21184.790000000005</v>
      </c>
      <c r="EW38" s="421">
        <f>EV38/EU38</f>
        <v>81.230023006134985</v>
      </c>
      <c r="EX38" s="421">
        <f>SUM(EX7:EX36)</f>
        <v>4315.47</v>
      </c>
      <c r="EY38" s="421">
        <f>SUM(EY7:EY36)</f>
        <v>0</v>
      </c>
      <c r="EZ38" s="421">
        <f>SUM(EZ7:EZ36)</f>
        <v>0</v>
      </c>
      <c r="FA38" s="421"/>
      <c r="FB38" s="421">
        <f t="shared" ref="FB38:FM38" si="72">SUM(FB7:FB36)</f>
        <v>0</v>
      </c>
      <c r="FC38" s="421">
        <f t="shared" si="72"/>
        <v>0</v>
      </c>
      <c r="FD38" s="421" t="e">
        <f t="shared" si="72"/>
        <v>#DIV/0!</v>
      </c>
      <c r="FE38" s="421">
        <f t="shared" si="72"/>
        <v>0</v>
      </c>
      <c r="FF38" s="421">
        <f t="shared" si="72"/>
        <v>0</v>
      </c>
      <c r="FG38" s="421" t="e">
        <f t="shared" si="72"/>
        <v>#DIV/0!</v>
      </c>
      <c r="FH38" s="421">
        <f t="shared" si="72"/>
        <v>0</v>
      </c>
      <c r="FI38" s="421">
        <f t="shared" si="72"/>
        <v>0</v>
      </c>
      <c r="FJ38" s="421"/>
      <c r="FK38" s="421" t="e">
        <f t="shared" si="72"/>
        <v>#DIV/0!</v>
      </c>
      <c r="FL38" s="421">
        <f t="shared" si="72"/>
        <v>0</v>
      </c>
      <c r="FM38" s="421">
        <f t="shared" si="72"/>
        <v>0</v>
      </c>
      <c r="FN38" s="421" t="e">
        <f>FM38/FL38</f>
        <v>#DIV/0!</v>
      </c>
      <c r="FO38" s="422">
        <f>SUM(FO7:FO36)</f>
        <v>25500.260000000006</v>
      </c>
      <c r="GX38" s="476" t="s">
        <v>156</v>
      </c>
      <c r="GY38" s="477">
        <f t="shared" ref="GY38:HN38" si="73">SUM(GY7:GY37)</f>
        <v>54</v>
      </c>
      <c r="GZ38" s="477">
        <f t="shared" si="73"/>
        <v>119</v>
      </c>
      <c r="HA38" s="477">
        <f t="shared" si="73"/>
        <v>96</v>
      </c>
      <c r="HB38" s="477">
        <f t="shared" si="73"/>
        <v>0</v>
      </c>
      <c r="HC38" s="477">
        <f t="shared" si="73"/>
        <v>0</v>
      </c>
      <c r="HD38" s="477">
        <f t="shared" si="73"/>
        <v>0</v>
      </c>
      <c r="HE38" s="477">
        <f t="shared" si="73"/>
        <v>96.8</v>
      </c>
      <c r="HF38" s="477">
        <f t="shared" si="73"/>
        <v>4361.43</v>
      </c>
      <c r="HG38" s="478">
        <f>HF38/HE38</f>
        <v>45.056095041322315</v>
      </c>
      <c r="HH38" s="479"/>
      <c r="HI38" s="480"/>
      <c r="HJ38" s="480"/>
      <c r="HK38" s="481" t="e">
        <f>(HI38+HJ38)/HH38</f>
        <v>#DIV/0!</v>
      </c>
      <c r="HL38" s="480"/>
      <c r="HM38" s="482" t="e">
        <f t="shared" si="54"/>
        <v>#DIV/0!</v>
      </c>
      <c r="HN38" s="483">
        <f t="shared" si="73"/>
        <v>0</v>
      </c>
    </row>
    <row r="39" spans="1:222" ht="15" thickTop="1"/>
  </sheetData>
  <mergeCells count="56">
    <mergeCell ref="GX2:HN2"/>
    <mergeCell ref="GX3:HN3"/>
    <mergeCell ref="GX4:HN4"/>
    <mergeCell ref="GY5:HG5"/>
    <mergeCell ref="A1:AK1"/>
    <mergeCell ref="A2:AK2"/>
    <mergeCell ref="A3:AK3"/>
    <mergeCell ref="DL2:EL2"/>
    <mergeCell ref="DL3:EL3"/>
    <mergeCell ref="DM5:DT5"/>
    <mergeCell ref="DU5:EA5"/>
    <mergeCell ref="EB5:EH5"/>
    <mergeCell ref="EI5:EK5"/>
    <mergeCell ref="DL4:EL4"/>
    <mergeCell ref="B4:Q4"/>
    <mergeCell ref="V4:AU4"/>
    <mergeCell ref="AW4:BJ4"/>
    <mergeCell ref="CA4:CL4"/>
    <mergeCell ref="CM4:CZ4"/>
    <mergeCell ref="DB4:DJ5"/>
    <mergeCell ref="B5:D5"/>
    <mergeCell ref="E5:N5"/>
    <mergeCell ref="O5:Q5"/>
    <mergeCell ref="V5:X5"/>
    <mergeCell ref="Y5:AF5"/>
    <mergeCell ref="AG5:AK5"/>
    <mergeCell ref="AM5:AO5"/>
    <mergeCell ref="BL4:BY4"/>
    <mergeCell ref="AP5:AR5"/>
    <mergeCell ref="AS5:AU5"/>
    <mergeCell ref="AW5:AY5"/>
    <mergeCell ref="AZ5:BF5"/>
    <mergeCell ref="BH5:BJ5"/>
    <mergeCell ref="BL5:BN5"/>
    <mergeCell ref="CX5:CZ5"/>
    <mergeCell ref="CP5:CW5"/>
    <mergeCell ref="BO5:BV5"/>
    <mergeCell ref="BW5:BY5"/>
    <mergeCell ref="CA5:CC5"/>
    <mergeCell ref="CD5:CK5"/>
    <mergeCell ref="CM5:CO5"/>
    <mergeCell ref="EN2:FO2"/>
    <mergeCell ref="EN3:FO3"/>
    <mergeCell ref="EN4:FO4"/>
    <mergeCell ref="EO5:EW5"/>
    <mergeCell ref="EX5:FD5"/>
    <mergeCell ref="FE5:FK5"/>
    <mergeCell ref="FL5:FN5"/>
    <mergeCell ref="FQ2:GV2"/>
    <mergeCell ref="FQ3:GV3"/>
    <mergeCell ref="FQ4:GV4"/>
    <mergeCell ref="FR5:FX5"/>
    <mergeCell ref="FY5:GE5"/>
    <mergeCell ref="GF5:GL5"/>
    <mergeCell ref="GM5:GR5"/>
    <mergeCell ref="GS5:GU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A1D5-B81E-47C1-8F11-FD7F3719FDC9}">
  <dimension ref="A1:EL38"/>
  <sheetViews>
    <sheetView zoomScale="102" zoomScaleNormal="102" workbookViewId="0">
      <pane xSplit="1" ySplit="6" topLeftCell="DN7" activePane="bottomRight" state="frozen"/>
      <selection pane="topRight" activeCell="B1" sqref="B1"/>
      <selection pane="bottomLeft" activeCell="A7" sqref="A7"/>
      <selection pane="bottomRight" activeCell="DS1" sqref="DS1:EL1048576"/>
    </sheetView>
  </sheetViews>
  <sheetFormatPr defaultColWidth="9" defaultRowHeight="14.4"/>
  <cols>
    <col min="1" max="1" width="8.5546875" style="2" customWidth="1"/>
    <col min="5" max="7" width="9.33203125" customWidth="1"/>
    <col min="9" max="9" width="8.44140625" customWidth="1"/>
    <col min="10" max="10" width="7.33203125" customWidth="1"/>
    <col min="11" max="11" width="5.33203125" customWidth="1"/>
    <col min="12" max="12" width="7" customWidth="1"/>
    <col min="13" max="13" width="7.88671875" customWidth="1"/>
    <col min="16" max="16" width="8.6640625" customWidth="1"/>
    <col min="17" max="18" width="9" hidden="1" customWidth="1"/>
    <col min="19" max="19" width="0.5546875" hidden="1" customWidth="1"/>
    <col min="20" max="20" width="0.77734375" customWidth="1"/>
    <col min="21" max="21" width="9" style="2" bestFit="1" customWidth="1"/>
    <col min="22" max="22" width="10.109375" bestFit="1" customWidth="1"/>
    <col min="23" max="23" width="9.44140625" customWidth="1"/>
    <col min="24" max="24" width="2.6640625" customWidth="1"/>
    <col min="25" max="25" width="7.109375" customWidth="1"/>
    <col min="27" max="27" width="7.6640625" customWidth="1"/>
    <col min="28" max="28" width="9.109375" customWidth="1"/>
    <col min="29" max="29" width="6.33203125" customWidth="1"/>
    <col min="30" max="30" width="7.6640625" customWidth="1"/>
    <col min="31" max="31" width="6" customWidth="1"/>
    <col min="32" max="32" width="6.109375" style="2" customWidth="1"/>
    <col min="33" max="33" width="7.77734375" customWidth="1"/>
    <col min="34" max="34" width="8" customWidth="1"/>
    <col min="35" max="35" width="5.6640625" customWidth="1"/>
    <col min="36" max="36" width="8" customWidth="1"/>
    <col min="37" max="37" width="7.6640625" customWidth="1"/>
    <col min="38" max="38" width="0.88671875" customWidth="1"/>
    <col min="39" max="39" width="6.88671875" customWidth="1"/>
    <col min="40" max="40" width="7.44140625" customWidth="1"/>
    <col min="41" max="41" width="7.77734375" customWidth="1"/>
    <col min="42" max="42" width="5.109375" customWidth="1"/>
    <col min="44" max="44" width="6" customWidth="1"/>
    <col min="45" max="45" width="5.109375" customWidth="1"/>
    <col min="46" max="46" width="8.77734375" customWidth="1"/>
    <col min="47" max="47" width="6" customWidth="1"/>
    <col min="48" max="48" width="1.6640625" customWidth="1"/>
    <col min="52" max="52" width="9.5546875" customWidth="1"/>
    <col min="54" max="54" width="8.44140625" customWidth="1"/>
    <col min="55" max="55" width="6" customWidth="1"/>
    <col min="56" max="56" width="5.33203125" hidden="1" customWidth="1"/>
    <col min="57" max="57" width="7" hidden="1" customWidth="1"/>
    <col min="58" max="58" width="6" hidden="1" customWidth="1"/>
    <col min="59" max="59" width="0.88671875" customWidth="1"/>
    <col min="66" max="66" width="2" customWidth="1"/>
    <col min="70" max="70" width="5.109375" customWidth="1"/>
    <col min="72" max="72" width="8.44140625" customWidth="1"/>
    <col min="73" max="73" width="7" customWidth="1"/>
    <col min="74" max="74" width="10.33203125" customWidth="1"/>
    <col min="75" max="75" width="7" customWidth="1"/>
    <col min="76" max="76" width="6.5546875" customWidth="1"/>
    <col min="77" max="79" width="8.88671875" hidden="1" customWidth="1"/>
    <col min="80" max="80" width="1.44140625" customWidth="1"/>
    <col min="84" max="84" width="5.109375" customWidth="1"/>
    <col min="85" max="85" width="8.88671875" customWidth="1"/>
    <col min="86" max="86" width="8.44140625" customWidth="1"/>
    <col min="87" max="87" width="7.109375" customWidth="1"/>
    <col min="88" max="88" width="8.109375" customWidth="1"/>
    <col min="89" max="89" width="7.44140625" customWidth="1"/>
    <col min="90" max="90" width="7.88671875" customWidth="1"/>
    <col min="91" max="91" width="1.44140625" customWidth="1"/>
    <col min="92" max="93" width="7.88671875" customWidth="1"/>
    <col min="94" max="94" width="11.44140625" customWidth="1"/>
    <col min="95" max="95" width="0.88671875" customWidth="1"/>
    <col min="99" max="99" width="8.33203125" customWidth="1"/>
    <col min="100" max="100" width="7.109375" customWidth="1"/>
    <col min="101" max="102" width="8.44140625" customWidth="1"/>
    <col min="103" max="103" width="7.44140625" customWidth="1"/>
    <col min="104" max="104" width="7" customWidth="1"/>
    <col min="105" max="105" width="10.77734375" customWidth="1"/>
    <col min="106" max="108" width="0" hidden="1" customWidth="1"/>
    <col min="109" max="109" width="0.88671875" customWidth="1"/>
    <col min="110" max="110" width="7.44140625" customWidth="1"/>
    <col min="111" max="111" width="8" customWidth="1"/>
    <col min="112" max="112" width="7.77734375" customWidth="1"/>
    <col min="113" max="113" width="6.6640625" customWidth="1"/>
    <col min="114" max="114" width="7.33203125" customWidth="1"/>
    <col min="115" max="115" width="7.109375" customWidth="1"/>
    <col min="116" max="116" width="8.109375" customWidth="1"/>
    <col min="117" max="118" width="7.44140625" customWidth="1"/>
    <col min="119" max="119" width="0.88671875" customWidth="1"/>
    <col min="120" max="122" width="0" hidden="1" customWidth="1"/>
    <col min="129" max="129" width="10.5546875" customWidth="1"/>
    <col min="132" max="132" width="1.77734375" customWidth="1"/>
    <col min="133" max="135" width="10.77734375" customWidth="1"/>
    <col min="136" max="136" width="4.88671875" bestFit="1" customWidth="1"/>
    <col min="137" max="137" width="7.88671875" customWidth="1"/>
    <col min="139" max="139" width="6.88671875" customWidth="1"/>
    <col min="140" max="142" width="10.77734375" customWidth="1"/>
  </cols>
  <sheetData>
    <row r="1" spans="1:142" ht="18">
      <c r="A1" s="1122" t="s">
        <v>159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2"/>
      <c r="AF1" s="1122"/>
      <c r="AG1" s="1122"/>
      <c r="AH1" s="1122"/>
      <c r="AI1" s="1122"/>
      <c r="AJ1" s="1122"/>
      <c r="AK1" s="1122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EC1" s="3"/>
      <c r="ED1" s="3"/>
      <c r="EE1" s="3"/>
      <c r="EF1" s="3"/>
      <c r="EG1" s="3"/>
      <c r="EH1" s="3"/>
      <c r="EI1" s="3"/>
      <c r="EJ1" s="3"/>
      <c r="EK1" s="3"/>
      <c r="EL1" s="3"/>
    </row>
    <row r="2" spans="1:142" ht="18.600000000000001" customHeight="1">
      <c r="A2" s="1122" t="s">
        <v>161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  <c r="AA2" s="1122"/>
      <c r="AB2" s="1122"/>
      <c r="AC2" s="1122"/>
      <c r="AD2" s="1122"/>
      <c r="AE2" s="1122"/>
      <c r="AF2" s="1122"/>
      <c r="AG2" s="1122"/>
      <c r="AH2" s="1122"/>
      <c r="AI2" s="1122"/>
      <c r="AJ2" s="1122"/>
      <c r="AK2" s="1122"/>
      <c r="AL2" s="378"/>
      <c r="AM2" s="378"/>
      <c r="AN2" s="378"/>
      <c r="AO2" s="378"/>
      <c r="AP2" s="378"/>
      <c r="AQ2" s="378"/>
      <c r="AR2" s="378"/>
      <c r="AS2" s="378"/>
      <c r="AT2" s="378"/>
      <c r="AU2" s="378"/>
      <c r="AV2" s="378"/>
      <c r="DP2" s="1138"/>
      <c r="DQ2" s="1138"/>
      <c r="DR2" s="1138"/>
      <c r="DS2" s="1138"/>
      <c r="DT2" s="1138"/>
      <c r="DU2" s="1138"/>
      <c r="DV2" s="1138"/>
      <c r="DW2" s="1138"/>
      <c r="DX2" s="1138"/>
      <c r="DY2" s="1138"/>
      <c r="DZ2" s="1138"/>
      <c r="EA2" s="1138"/>
      <c r="EC2" s="378"/>
      <c r="ED2" s="378"/>
      <c r="EE2" s="378"/>
      <c r="EF2" s="378"/>
      <c r="EG2" s="378"/>
      <c r="EH2" s="378"/>
      <c r="EI2" s="378"/>
      <c r="EJ2" s="378"/>
      <c r="EK2" s="378"/>
      <c r="EL2" s="378"/>
    </row>
    <row r="3" spans="1:142" ht="18.600000000000001" customHeight="1" thickBot="1">
      <c r="A3" s="1122" t="s">
        <v>182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  <c r="AA3" s="1122"/>
      <c r="AB3" s="1122"/>
      <c r="AC3" s="1122"/>
      <c r="AD3" s="1122"/>
      <c r="AE3" s="1122"/>
      <c r="AF3" s="1122"/>
      <c r="AG3" s="1122"/>
      <c r="AH3" s="1122"/>
      <c r="AI3" s="1122"/>
      <c r="AJ3" s="1122"/>
      <c r="AK3" s="1122"/>
      <c r="AL3" s="378"/>
      <c r="AM3" s="378"/>
      <c r="AN3" s="378"/>
      <c r="AO3" s="378"/>
      <c r="AP3" s="378"/>
      <c r="AQ3" s="378"/>
      <c r="AR3" s="378"/>
      <c r="AS3" s="378"/>
      <c r="AT3" s="378"/>
      <c r="AU3" s="378"/>
      <c r="AV3" s="378"/>
      <c r="DP3" s="1138"/>
      <c r="DQ3" s="1138"/>
      <c r="DR3" s="1138"/>
      <c r="DS3" s="1138"/>
      <c r="DT3" s="1138"/>
      <c r="DU3" s="1138"/>
      <c r="DV3" s="1138"/>
      <c r="DW3" s="1138"/>
      <c r="DX3" s="1138"/>
      <c r="DY3" s="1138"/>
      <c r="DZ3" s="1138"/>
      <c r="EA3" s="1138"/>
      <c r="EC3" s="378"/>
      <c r="ED3" s="378"/>
      <c r="EE3" s="378"/>
      <c r="EF3" s="378"/>
      <c r="EG3" s="378"/>
      <c r="EH3" s="378"/>
      <c r="EI3" s="378"/>
      <c r="EJ3" s="378"/>
      <c r="EK3" s="378"/>
      <c r="EL3" s="378"/>
    </row>
    <row r="4" spans="1:142" ht="30" customHeight="1" thickTop="1" thickBot="1">
      <c r="A4" s="3"/>
      <c r="B4" s="1037" t="s">
        <v>94</v>
      </c>
      <c r="C4" s="1038"/>
      <c r="D4" s="1038"/>
      <c r="E4" s="1038"/>
      <c r="F4" s="1038"/>
      <c r="G4" s="1038"/>
      <c r="H4" s="1038"/>
      <c r="I4" s="1038"/>
      <c r="J4" s="1038"/>
      <c r="K4" s="1038"/>
      <c r="L4" s="1038"/>
      <c r="M4" s="1038"/>
      <c r="N4" s="1038"/>
      <c r="O4" s="1038"/>
      <c r="P4" s="1039"/>
      <c r="Q4" s="3"/>
      <c r="R4" s="3"/>
      <c r="S4" s="3"/>
      <c r="T4" s="3"/>
      <c r="U4" s="1170" t="s">
        <v>186</v>
      </c>
      <c r="V4" s="1170"/>
      <c r="W4" s="1170"/>
      <c r="X4" s="3"/>
      <c r="Y4" s="1040" t="s">
        <v>95</v>
      </c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2"/>
      <c r="AV4" s="3"/>
      <c r="AW4" s="1171" t="s">
        <v>96</v>
      </c>
      <c r="AX4" s="1172"/>
      <c r="AY4" s="1172"/>
      <c r="AZ4" s="1172"/>
      <c r="BA4" s="1172"/>
      <c r="BB4" s="1172"/>
      <c r="BC4" s="1172"/>
      <c r="BD4" s="1172"/>
      <c r="BE4" s="1172"/>
      <c r="BF4" s="1172"/>
      <c r="BG4" s="1172"/>
      <c r="BH4" s="1172"/>
      <c r="BI4" s="1172"/>
      <c r="BJ4" s="1172"/>
      <c r="BK4" s="1172"/>
      <c r="BL4" s="1172"/>
      <c r="BM4" s="1173"/>
      <c r="BO4" s="1046" t="s">
        <v>97</v>
      </c>
      <c r="BP4" s="1047"/>
      <c r="BQ4" s="1047"/>
      <c r="BR4" s="1048"/>
      <c r="BS4" s="1048"/>
      <c r="BT4" s="1048"/>
      <c r="BU4" s="1048"/>
      <c r="BV4" s="1048"/>
      <c r="BW4" s="1048"/>
      <c r="BX4" s="1048"/>
      <c r="BY4" s="1048"/>
      <c r="BZ4" s="1048"/>
      <c r="CA4" s="1049"/>
      <c r="CC4" s="1050" t="s">
        <v>98</v>
      </c>
      <c r="CD4" s="1051"/>
      <c r="CE4" s="1051"/>
      <c r="CF4" s="1051"/>
      <c r="CG4" s="1051"/>
      <c r="CH4" s="1051"/>
      <c r="CI4" s="1051"/>
      <c r="CJ4" s="1051"/>
      <c r="CK4" s="1051"/>
      <c r="CL4" s="1051"/>
      <c r="CM4" s="1051"/>
      <c r="CN4" s="1051"/>
      <c r="CO4" s="1051"/>
      <c r="CP4" s="1051"/>
      <c r="CQ4" s="1051"/>
      <c r="CR4" s="1052" t="s">
        <v>99</v>
      </c>
      <c r="CS4" s="1053"/>
      <c r="CT4" s="1053"/>
      <c r="CU4" s="1053"/>
      <c r="CV4" s="1053"/>
      <c r="CW4" s="1053"/>
      <c r="CX4" s="1053"/>
      <c r="CY4" s="1053"/>
      <c r="CZ4" s="1053"/>
      <c r="DA4" s="1053"/>
      <c r="DB4" s="1053"/>
      <c r="DC4" s="1053"/>
      <c r="DD4" s="1054"/>
      <c r="DF4" s="1139" t="s">
        <v>9</v>
      </c>
      <c r="DG4" s="1140"/>
      <c r="DH4" s="1140"/>
      <c r="DI4" s="1140"/>
      <c r="DJ4" s="1140"/>
      <c r="DK4" s="1140"/>
      <c r="DL4" s="1140"/>
      <c r="DM4" s="1140"/>
      <c r="DN4" s="1141"/>
      <c r="DO4" s="596"/>
      <c r="DP4" s="1165" t="s">
        <v>168</v>
      </c>
      <c r="DQ4" s="1165"/>
      <c r="DR4" s="1165"/>
      <c r="DS4" s="1165" t="s">
        <v>169</v>
      </c>
      <c r="DT4" s="1165"/>
      <c r="DU4" s="1165"/>
      <c r="DV4" s="1166" t="s">
        <v>170</v>
      </c>
      <c r="DW4" s="1166"/>
      <c r="DX4" s="1166"/>
      <c r="DY4" s="1167"/>
      <c r="DZ4" s="1167"/>
      <c r="EA4" s="1167"/>
      <c r="EC4" s="1159" t="s">
        <v>189</v>
      </c>
      <c r="ED4" s="1160"/>
      <c r="EE4" s="1160"/>
      <c r="EF4" s="1160"/>
      <c r="EG4" s="1160"/>
      <c r="EH4" s="1160"/>
      <c r="EI4" s="1160"/>
      <c r="EJ4" s="1160"/>
      <c r="EK4" s="1160"/>
      <c r="EL4" s="1161"/>
    </row>
    <row r="5" spans="1:142" s="495" customFormat="1" ht="30.6" customHeight="1" thickTop="1" thickBot="1">
      <c r="A5" s="1031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055" t="s">
        <v>102</v>
      </c>
      <c r="O5" s="1056"/>
      <c r="P5" s="1060"/>
      <c r="Q5" s="23"/>
      <c r="R5" s="23"/>
      <c r="S5" s="23"/>
      <c r="U5" s="1170"/>
      <c r="V5" s="1170"/>
      <c r="W5" s="1170"/>
      <c r="Y5" s="1061" t="s">
        <v>100</v>
      </c>
      <c r="Z5" s="1062"/>
      <c r="AA5" s="1063"/>
      <c r="AB5" s="1064" t="s">
        <v>101</v>
      </c>
      <c r="AC5" s="1065"/>
      <c r="AD5" s="1065"/>
      <c r="AE5" s="1065"/>
      <c r="AF5" s="1065"/>
      <c r="AG5" s="1065"/>
      <c r="AH5" s="1065"/>
      <c r="AI5" s="1065" t="s">
        <v>102</v>
      </c>
      <c r="AJ5" s="1065"/>
      <c r="AK5" s="1062"/>
      <c r="AL5" s="496"/>
      <c r="AM5" s="1067" t="s">
        <v>103</v>
      </c>
      <c r="AN5" s="1068"/>
      <c r="AO5" s="1069"/>
      <c r="AP5" s="1067" t="s">
        <v>84</v>
      </c>
      <c r="AQ5" s="1068"/>
      <c r="AR5" s="1069"/>
      <c r="AS5" s="1067" t="s">
        <v>77</v>
      </c>
      <c r="AT5" s="1068"/>
      <c r="AU5" s="1069"/>
      <c r="AW5" s="1154" t="s">
        <v>100</v>
      </c>
      <c r="AX5" s="1155"/>
      <c r="AY5" s="1155"/>
      <c r="AZ5" s="1155" t="s">
        <v>101</v>
      </c>
      <c r="BA5" s="1155"/>
      <c r="BB5" s="1155"/>
      <c r="BC5" s="1155"/>
      <c r="BD5" s="1155"/>
      <c r="BE5" s="1155"/>
      <c r="BF5" s="1155"/>
      <c r="BG5" s="642"/>
      <c r="BH5" s="1155" t="s">
        <v>102</v>
      </c>
      <c r="BI5" s="1155"/>
      <c r="BJ5" s="1174"/>
      <c r="BK5" s="1156" t="s">
        <v>187</v>
      </c>
      <c r="BL5" s="1157"/>
      <c r="BM5" s="1158"/>
      <c r="BO5" s="1076" t="s">
        <v>100</v>
      </c>
      <c r="BP5" s="1077"/>
      <c r="BQ5" s="1078"/>
      <c r="BR5" s="1085" t="s">
        <v>101</v>
      </c>
      <c r="BS5" s="1086"/>
      <c r="BT5" s="1086"/>
      <c r="BU5" s="1086"/>
      <c r="BV5" s="1086"/>
      <c r="BW5" s="1086"/>
      <c r="BX5" s="1086"/>
      <c r="BY5" s="1088" t="s">
        <v>102</v>
      </c>
      <c r="BZ5" s="1089"/>
      <c r="CA5" s="1090"/>
      <c r="CC5" s="1091" t="s">
        <v>100</v>
      </c>
      <c r="CD5" s="1092"/>
      <c r="CE5" s="1093"/>
      <c r="CF5" s="1094" t="s">
        <v>101</v>
      </c>
      <c r="CG5" s="1093"/>
      <c r="CH5" s="1093"/>
      <c r="CI5" s="1093"/>
      <c r="CJ5" s="1093"/>
      <c r="CK5" s="1093"/>
      <c r="CL5" s="1093"/>
      <c r="CM5" s="222"/>
      <c r="CN5" s="1168" t="s">
        <v>190</v>
      </c>
      <c r="CO5" s="1169"/>
      <c r="CP5" s="1169"/>
      <c r="CQ5" s="497"/>
      <c r="CR5" s="1145" t="s">
        <v>100</v>
      </c>
      <c r="CS5" s="1146"/>
      <c r="CT5" s="1147"/>
      <c r="CU5" s="1148" t="s">
        <v>101</v>
      </c>
      <c r="CV5" s="1149"/>
      <c r="CW5" s="1149"/>
      <c r="CX5" s="1149"/>
      <c r="CY5" s="1149"/>
      <c r="CZ5" s="1149"/>
      <c r="DA5" s="1150"/>
      <c r="DB5" s="1151" t="s">
        <v>102</v>
      </c>
      <c r="DC5" s="1152"/>
      <c r="DD5" s="1153"/>
      <c r="DE5" s="497"/>
      <c r="DF5" s="1142"/>
      <c r="DG5" s="1143"/>
      <c r="DH5" s="1143"/>
      <c r="DI5" s="1143"/>
      <c r="DJ5" s="1143"/>
      <c r="DK5" s="1143"/>
      <c r="DL5" s="1143"/>
      <c r="DM5" s="1143"/>
      <c r="DN5" s="1144"/>
      <c r="DO5" s="597"/>
      <c r="DP5" s="1165"/>
      <c r="DQ5" s="1165"/>
      <c r="DR5" s="1165"/>
      <c r="DS5" s="1165"/>
      <c r="DT5" s="1165"/>
      <c r="DU5" s="1165"/>
      <c r="DV5" s="1166"/>
      <c r="DW5" s="1166"/>
      <c r="DX5" s="1166"/>
      <c r="DY5" s="1167"/>
      <c r="DZ5" s="1167"/>
      <c r="EA5" s="1167"/>
      <c r="EC5" s="1162"/>
      <c r="ED5" s="1163"/>
      <c r="EE5" s="1163"/>
      <c r="EF5" s="1163"/>
      <c r="EG5" s="1163"/>
      <c r="EH5" s="1163"/>
      <c r="EI5" s="1163"/>
      <c r="EJ5" s="1163"/>
      <c r="EK5" s="1163"/>
      <c r="EL5" s="1164"/>
    </row>
    <row r="6" spans="1:142" ht="36.6" customHeight="1" thickTop="1" thickBot="1">
      <c r="A6" s="1032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557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26" t="s">
        <v>57</v>
      </c>
      <c r="O6" s="27" t="s">
        <v>22</v>
      </c>
      <c r="P6" s="28" t="s">
        <v>58</v>
      </c>
      <c r="Q6" s="29" t="s">
        <v>59</v>
      </c>
      <c r="R6" s="37" t="s">
        <v>22</v>
      </c>
      <c r="S6" s="38" t="s">
        <v>60</v>
      </c>
      <c r="U6" s="560" t="s">
        <v>140</v>
      </c>
      <c r="V6" s="561" t="s">
        <v>141</v>
      </c>
      <c r="W6" s="562" t="s">
        <v>185</v>
      </c>
      <c r="Y6" s="39" t="s">
        <v>54</v>
      </c>
      <c r="Z6" s="40" t="s">
        <v>22</v>
      </c>
      <c r="AA6" s="41" t="s">
        <v>112</v>
      </c>
      <c r="AB6" s="42" t="s">
        <v>104</v>
      </c>
      <c r="AC6" s="43" t="s">
        <v>113</v>
      </c>
      <c r="AD6" s="43" t="s">
        <v>114</v>
      </c>
      <c r="AE6" s="24" t="s">
        <v>107</v>
      </c>
      <c r="AF6" s="43" t="s">
        <v>108</v>
      </c>
      <c r="AG6" s="43" t="s">
        <v>109</v>
      </c>
      <c r="AH6" s="24" t="s">
        <v>110</v>
      </c>
      <c r="AI6" s="60" t="s">
        <v>57</v>
      </c>
      <c r="AJ6" s="61" t="s">
        <v>22</v>
      </c>
      <c r="AK6" s="65" t="s">
        <v>58</v>
      </c>
      <c r="AL6" s="68"/>
      <c r="AM6" s="69" t="s">
        <v>54</v>
      </c>
      <c r="AN6" s="70" t="s">
        <v>22</v>
      </c>
      <c r="AO6" s="67" t="s">
        <v>90</v>
      </c>
      <c r="AP6" s="69" t="s">
        <v>54</v>
      </c>
      <c r="AQ6" s="70" t="s">
        <v>22</v>
      </c>
      <c r="AR6" s="67" t="s">
        <v>23</v>
      </c>
      <c r="AS6" s="69" t="s">
        <v>54</v>
      </c>
      <c r="AT6" s="70" t="s">
        <v>22</v>
      </c>
      <c r="AU6" s="67" t="s">
        <v>23</v>
      </c>
      <c r="AW6" s="643" t="s">
        <v>54</v>
      </c>
      <c r="AX6" s="76" t="s">
        <v>22</v>
      </c>
      <c r="AY6" s="498" t="s">
        <v>73</v>
      </c>
      <c r="AZ6" s="623" t="s">
        <v>104</v>
      </c>
      <c r="BA6" s="624" t="s">
        <v>105</v>
      </c>
      <c r="BB6" s="624" t="s">
        <v>106</v>
      </c>
      <c r="BC6" s="625" t="s">
        <v>107</v>
      </c>
      <c r="BD6" s="624" t="s">
        <v>108</v>
      </c>
      <c r="BE6" s="624" t="s">
        <v>109</v>
      </c>
      <c r="BF6" s="625" t="s">
        <v>110</v>
      </c>
      <c r="BG6" s="88"/>
      <c r="BH6" s="89" t="s">
        <v>57</v>
      </c>
      <c r="BI6" s="90" t="s">
        <v>22</v>
      </c>
      <c r="BJ6" s="644" t="s">
        <v>58</v>
      </c>
      <c r="BK6" s="631" t="s">
        <v>140</v>
      </c>
      <c r="BL6" s="590" t="s">
        <v>141</v>
      </c>
      <c r="BM6" s="632" t="s">
        <v>142</v>
      </c>
      <c r="BO6" s="91" t="s">
        <v>54</v>
      </c>
      <c r="BP6" s="92" t="s">
        <v>22</v>
      </c>
      <c r="BQ6" s="80" t="s">
        <v>73</v>
      </c>
      <c r="BR6" s="98" t="s">
        <v>104</v>
      </c>
      <c r="BS6" s="99" t="s">
        <v>105</v>
      </c>
      <c r="BT6" s="99" t="s">
        <v>115</v>
      </c>
      <c r="BU6" s="24" t="s">
        <v>107</v>
      </c>
      <c r="BV6" s="99" t="s">
        <v>108</v>
      </c>
      <c r="BW6" s="99" t="s">
        <v>109</v>
      </c>
      <c r="BX6" s="24" t="s">
        <v>110</v>
      </c>
      <c r="BY6" s="103" t="s">
        <v>57</v>
      </c>
      <c r="BZ6" s="104" t="s">
        <v>22</v>
      </c>
      <c r="CA6" s="67" t="s">
        <v>58</v>
      </c>
      <c r="CC6" s="106" t="s">
        <v>54</v>
      </c>
      <c r="CD6" s="107" t="s">
        <v>22</v>
      </c>
      <c r="CE6" s="80" t="s">
        <v>73</v>
      </c>
      <c r="CF6" s="111" t="s">
        <v>104</v>
      </c>
      <c r="CG6" s="112" t="s">
        <v>105</v>
      </c>
      <c r="CH6" s="112" t="s">
        <v>106</v>
      </c>
      <c r="CI6" s="24" t="s">
        <v>107</v>
      </c>
      <c r="CJ6" s="112" t="s">
        <v>108</v>
      </c>
      <c r="CK6" s="112" t="s">
        <v>109</v>
      </c>
      <c r="CL6" s="24" t="s">
        <v>110</v>
      </c>
      <c r="CM6" s="484"/>
      <c r="CN6" s="627" t="s">
        <v>183</v>
      </c>
      <c r="CO6" s="628"/>
      <c r="CP6" s="629" t="s">
        <v>142</v>
      </c>
      <c r="CQ6" s="119"/>
      <c r="CR6" s="120" t="s">
        <v>54</v>
      </c>
      <c r="CS6" s="121" t="s">
        <v>22</v>
      </c>
      <c r="CT6" s="8" t="s">
        <v>73</v>
      </c>
      <c r="CU6" s="122" t="s">
        <v>104</v>
      </c>
      <c r="CV6" s="123" t="s">
        <v>116</v>
      </c>
      <c r="CW6" s="123" t="s">
        <v>114</v>
      </c>
      <c r="CX6" s="11" t="s">
        <v>117</v>
      </c>
      <c r="CY6" s="123" t="s">
        <v>108</v>
      </c>
      <c r="CZ6" s="123" t="s">
        <v>109</v>
      </c>
      <c r="DA6" s="11" t="s">
        <v>110</v>
      </c>
      <c r="DB6" s="131" t="s">
        <v>57</v>
      </c>
      <c r="DC6" s="132" t="s">
        <v>22</v>
      </c>
      <c r="DD6" s="28" t="s">
        <v>58</v>
      </c>
      <c r="DE6" s="119"/>
      <c r="DF6" s="598" t="s">
        <v>119</v>
      </c>
      <c r="DG6" s="599" t="s">
        <v>120</v>
      </c>
      <c r="DH6" s="541" t="s">
        <v>121</v>
      </c>
      <c r="DI6" s="599" t="s">
        <v>122</v>
      </c>
      <c r="DJ6" s="599" t="s">
        <v>120</v>
      </c>
      <c r="DK6" s="541" t="s">
        <v>121</v>
      </c>
      <c r="DL6" s="599" t="s">
        <v>123</v>
      </c>
      <c r="DM6" s="599" t="s">
        <v>120</v>
      </c>
      <c r="DN6" s="544" t="s">
        <v>121</v>
      </c>
      <c r="DO6" s="484"/>
      <c r="DP6" s="491" t="s">
        <v>140</v>
      </c>
      <c r="DQ6" s="609" t="s">
        <v>141</v>
      </c>
      <c r="DR6" s="547" t="s">
        <v>142</v>
      </c>
      <c r="DS6" s="491" t="s">
        <v>140</v>
      </c>
      <c r="DT6" s="609" t="s">
        <v>141</v>
      </c>
      <c r="DU6" s="547" t="s">
        <v>142</v>
      </c>
      <c r="DV6" s="620" t="s">
        <v>140</v>
      </c>
      <c r="DW6" s="621" t="s">
        <v>141</v>
      </c>
      <c r="DX6" s="547" t="s">
        <v>142</v>
      </c>
      <c r="DY6" s="620" t="s">
        <v>149</v>
      </c>
      <c r="DZ6" s="620" t="s">
        <v>172</v>
      </c>
      <c r="EA6" s="550" t="s">
        <v>184</v>
      </c>
      <c r="EC6" s="487" t="s">
        <v>140</v>
      </c>
      <c r="ED6" s="324" t="s">
        <v>141</v>
      </c>
      <c r="EE6" s="553" t="s">
        <v>142</v>
      </c>
      <c r="EF6" s="488" t="s">
        <v>104</v>
      </c>
      <c r="EG6" s="489" t="s">
        <v>105</v>
      </c>
      <c r="EH6" s="489" t="s">
        <v>143</v>
      </c>
      <c r="EI6" s="489" t="s">
        <v>144</v>
      </c>
      <c r="EJ6" s="490" t="s">
        <v>108</v>
      </c>
      <c r="EK6" s="490" t="s">
        <v>145</v>
      </c>
      <c r="EL6" s="556" t="s">
        <v>46</v>
      </c>
    </row>
    <row r="7" spans="1:142">
      <c r="A7" s="12">
        <v>1</v>
      </c>
      <c r="B7" s="13">
        <v>66.8</v>
      </c>
      <c r="C7" s="14">
        <v>8856.15</v>
      </c>
      <c r="D7" s="15">
        <f>+C7/B7</f>
        <v>132.57709580838323</v>
      </c>
      <c r="E7" s="16"/>
      <c r="F7" s="320"/>
      <c r="G7" s="558" t="e">
        <f>F7/E7</f>
        <v>#DIV/0!</v>
      </c>
      <c r="H7" s="17">
        <v>2</v>
      </c>
      <c r="I7" s="17">
        <v>33</v>
      </c>
      <c r="J7" s="18">
        <f>+I7/H7</f>
        <v>16.5</v>
      </c>
      <c r="K7" s="17">
        <v>1</v>
      </c>
      <c r="L7" s="17">
        <v>18</v>
      </c>
      <c r="M7" s="30">
        <f>+L7/K7</f>
        <v>18</v>
      </c>
      <c r="N7" s="563"/>
      <c r="O7" s="564"/>
      <c r="P7" s="31" t="e">
        <f>+O7/N7</f>
        <v>#DIV/0!</v>
      </c>
      <c r="Q7" s="32"/>
      <c r="R7" s="44"/>
      <c r="S7" s="45" t="e">
        <f>+R7/Q7</f>
        <v>#DIV/0!</v>
      </c>
      <c r="T7" s="492"/>
      <c r="U7" s="565">
        <v>13.8</v>
      </c>
      <c r="V7" s="566">
        <v>437.36</v>
      </c>
      <c r="W7" s="567">
        <f>+V7/U7</f>
        <v>31.692753623188405</v>
      </c>
      <c r="X7" s="492"/>
      <c r="Y7" s="46">
        <v>360.40000000000003</v>
      </c>
      <c r="Z7" s="47">
        <v>27335.33</v>
      </c>
      <c r="AA7" s="48">
        <f>+Z7/Y7</f>
        <v>75.84719755826859</v>
      </c>
      <c r="AB7" s="49"/>
      <c r="AC7" s="50">
        <v>142</v>
      </c>
      <c r="AD7" s="50">
        <v>1973</v>
      </c>
      <c r="AE7" s="30">
        <f>+AD7/AC7</f>
        <v>13.894366197183098</v>
      </c>
      <c r="AF7" s="49">
        <v>72</v>
      </c>
      <c r="AG7" s="49">
        <v>398.75</v>
      </c>
      <c r="AH7" s="30">
        <f>+AG7/AF7</f>
        <v>5.5381944444444446</v>
      </c>
      <c r="AI7" s="62">
        <v>162.80000000000001</v>
      </c>
      <c r="AJ7" s="47">
        <v>3592.7641235361425</v>
      </c>
      <c r="AK7" s="30">
        <f>+AJ7/AI7</f>
        <v>22.068575697396451</v>
      </c>
      <c r="AL7" s="568"/>
      <c r="AM7" s="46">
        <v>50</v>
      </c>
      <c r="AN7" s="47">
        <v>2248.9699999999998</v>
      </c>
      <c r="AO7" s="48">
        <f>+AN7/AM7</f>
        <v>44.979399999999998</v>
      </c>
      <c r="AP7" s="46">
        <v>75</v>
      </c>
      <c r="AQ7" s="47">
        <v>3480</v>
      </c>
      <c r="AR7" s="48">
        <f>+AQ7/AP7</f>
        <v>46.4</v>
      </c>
      <c r="AS7" s="46">
        <v>25</v>
      </c>
      <c r="AT7" s="71">
        <v>1712.36</v>
      </c>
      <c r="AU7" s="48">
        <f>+AT7/AS7</f>
        <v>68.494399999999999</v>
      </c>
      <c r="AV7" s="492"/>
      <c r="AW7" s="645">
        <v>83.4</v>
      </c>
      <c r="AX7" s="78">
        <v>5130.18</v>
      </c>
      <c r="AY7" s="83">
        <f>+AX7/AW7</f>
        <v>61.512949640287772</v>
      </c>
      <c r="AZ7" s="84"/>
      <c r="BA7" s="85">
        <v>25</v>
      </c>
      <c r="BB7" s="85">
        <v>173.4</v>
      </c>
      <c r="BC7" s="30">
        <f>+BB7/BA7</f>
        <v>6.9359999999999999</v>
      </c>
      <c r="BD7" s="86">
        <v>0</v>
      </c>
      <c r="BE7" s="86"/>
      <c r="BF7" s="30" t="e">
        <f>+BE7/BD7</f>
        <v>#DIV/0!</v>
      </c>
      <c r="BG7" s="646"/>
      <c r="BH7" s="77">
        <v>6.6000000000000005</v>
      </c>
      <c r="BI7" s="78">
        <v>100.9</v>
      </c>
      <c r="BJ7" s="634">
        <f>+BI7/BH7</f>
        <v>15.287878787878787</v>
      </c>
      <c r="BK7" s="633">
        <v>20</v>
      </c>
      <c r="BL7" s="587">
        <v>901.6</v>
      </c>
      <c r="BM7" s="634">
        <f>+BL7/BK7</f>
        <v>45.08</v>
      </c>
      <c r="BN7" s="492"/>
      <c r="BO7" s="93">
        <v>205.60000000000002</v>
      </c>
      <c r="BP7" s="94">
        <v>11927.330900636569</v>
      </c>
      <c r="BQ7" s="83">
        <f>+BP7/BO7</f>
        <v>58.01230982799887</v>
      </c>
      <c r="BR7" s="100"/>
      <c r="BS7" s="101">
        <v>18</v>
      </c>
      <c r="BT7" s="101">
        <v>226.60607698434404</v>
      </c>
      <c r="BU7" s="30">
        <f>+BT7/BS7</f>
        <v>12.589226499130225</v>
      </c>
      <c r="BV7" s="101">
        <v>63</v>
      </c>
      <c r="BW7" s="101">
        <v>386.37921337716841</v>
      </c>
      <c r="BX7" s="30">
        <f>+BW7/BV7</f>
        <v>6.1330033869391816</v>
      </c>
      <c r="BY7" s="93"/>
      <c r="BZ7" s="94"/>
      <c r="CA7" s="48" t="e">
        <f>+BZ7/BY7</f>
        <v>#DIV/0!</v>
      </c>
      <c r="CB7" s="492"/>
      <c r="CC7" s="109">
        <v>94.4</v>
      </c>
      <c r="CD7" s="110">
        <v>17981.23</v>
      </c>
      <c r="CE7" s="83">
        <f>+CD7/CC7</f>
        <v>190.4791313559322</v>
      </c>
      <c r="CF7" s="113">
        <v>0</v>
      </c>
      <c r="CG7" s="114">
        <v>20</v>
      </c>
      <c r="CH7" s="114">
        <v>297.45999999999998</v>
      </c>
      <c r="CI7" s="30">
        <f>+CH7/CG7</f>
        <v>14.872999999999999</v>
      </c>
      <c r="CJ7" s="115"/>
      <c r="CK7" s="114"/>
      <c r="CL7" s="30" t="e">
        <f>+CK7/CJ7</f>
        <v>#DIV/0!</v>
      </c>
      <c r="CM7" s="653"/>
      <c r="CN7" s="204">
        <v>10</v>
      </c>
      <c r="CO7" s="345">
        <v>1691.82</v>
      </c>
      <c r="CP7" s="486">
        <f t="shared" ref="CP7:CP37" si="0">CO7/CN7</f>
        <v>169.18199999999999</v>
      </c>
      <c r="CQ7" s="569"/>
      <c r="CR7" s="124">
        <v>49.8</v>
      </c>
      <c r="CS7" s="125">
        <v>2548.41098000377</v>
      </c>
      <c r="CT7" s="15">
        <f>+CS7/CR7</f>
        <v>51.172911245055623</v>
      </c>
      <c r="CU7" s="126"/>
      <c r="CV7" s="127">
        <v>72</v>
      </c>
      <c r="CW7" s="127">
        <v>860.80266029049278</v>
      </c>
      <c r="CX7" s="18">
        <v>20</v>
      </c>
      <c r="CY7" s="127">
        <v>20</v>
      </c>
      <c r="CZ7" s="127">
        <v>255.01822839905211</v>
      </c>
      <c r="DA7" s="18">
        <f>+CZ7/CY7</f>
        <v>12.750911419952605</v>
      </c>
      <c r="DB7" s="124"/>
      <c r="DC7" s="125"/>
      <c r="DD7" s="31" t="e">
        <f>+DC7/DB7</f>
        <v>#DIV/0!</v>
      </c>
      <c r="DE7" s="569"/>
      <c r="DF7" s="600">
        <v>16</v>
      </c>
      <c r="DG7" s="601">
        <v>353.34571792499776</v>
      </c>
      <c r="DH7" s="542">
        <f>+DG7/DF7</f>
        <v>22.08410737031236</v>
      </c>
      <c r="DI7" s="604">
        <v>19</v>
      </c>
      <c r="DJ7" s="608">
        <v>308.77566081098979</v>
      </c>
      <c r="DK7" s="542">
        <f>+DJ7/DI7</f>
        <v>16.251350568999463</v>
      </c>
      <c r="DL7" s="604">
        <v>19</v>
      </c>
      <c r="DM7" s="601">
        <v>311.90703816396666</v>
      </c>
      <c r="DN7" s="545">
        <v>20.387704712547571</v>
      </c>
      <c r="DO7" s="485"/>
      <c r="DP7" s="610"/>
      <c r="DQ7" s="611"/>
      <c r="DR7" s="548" t="e">
        <f>DQ7/DP7</f>
        <v>#DIV/0!</v>
      </c>
      <c r="DS7" s="610">
        <v>7.4</v>
      </c>
      <c r="DT7" s="614">
        <v>80</v>
      </c>
      <c r="DU7" s="616">
        <f t="shared" ref="DU7:DU36" si="1">DT7/DS7</f>
        <v>10.810810810810811</v>
      </c>
      <c r="DV7" s="603">
        <v>40.800000000000004</v>
      </c>
      <c r="DW7" s="603">
        <v>588.17999999999995</v>
      </c>
      <c r="DX7" s="622">
        <f>DW7/DV7</f>
        <v>14.416176470588233</v>
      </c>
      <c r="DY7" s="603">
        <f>+(DS7+DV7)*3</f>
        <v>144.60000000000002</v>
      </c>
      <c r="DZ7" s="603">
        <v>92.2</v>
      </c>
      <c r="EA7" s="551">
        <f>+DZ7/DY7</f>
        <v>0.63762102351313965</v>
      </c>
      <c r="EC7" s="204">
        <v>30</v>
      </c>
      <c r="ED7" s="345">
        <v>2552.29</v>
      </c>
      <c r="EE7" s="554">
        <f t="shared" ref="EE7:EE37" si="2">ED7/EC7</f>
        <v>85.076333333333338</v>
      </c>
      <c r="EF7" s="143"/>
      <c r="EG7" s="143"/>
      <c r="EH7" s="143"/>
      <c r="EI7" s="143"/>
      <c r="EJ7" s="143">
        <v>4</v>
      </c>
      <c r="EK7" s="143">
        <v>28</v>
      </c>
      <c r="EL7" s="542">
        <f>+EK7/EJ7</f>
        <v>7</v>
      </c>
    </row>
    <row r="8" spans="1:142">
      <c r="A8" s="12">
        <v>2</v>
      </c>
      <c r="B8" s="13">
        <v>71.8</v>
      </c>
      <c r="C8" s="14">
        <v>7562.55</v>
      </c>
      <c r="D8" s="15">
        <f t="shared" ref="D8:D37" si="3">+C8/B8</f>
        <v>105.32799442896936</v>
      </c>
      <c r="E8" s="16"/>
      <c r="F8" s="320"/>
      <c r="G8" s="558" t="e">
        <f t="shared" ref="G8:G37" si="4">F8/E8</f>
        <v>#DIV/0!</v>
      </c>
      <c r="H8" s="17">
        <v>2</v>
      </c>
      <c r="I8" s="17">
        <v>31.95</v>
      </c>
      <c r="J8" s="18">
        <f>+I8/H8</f>
        <v>15.975</v>
      </c>
      <c r="K8" s="17">
        <v>1</v>
      </c>
      <c r="L8" s="17">
        <v>15</v>
      </c>
      <c r="M8" s="30">
        <f>+L8/K8</f>
        <v>15</v>
      </c>
      <c r="N8" s="563"/>
      <c r="O8" s="564"/>
      <c r="P8" s="31" t="e">
        <f t="shared" ref="P8:P37" si="5">+O8/N8</f>
        <v>#DIV/0!</v>
      </c>
      <c r="Q8" s="32"/>
      <c r="R8" s="44"/>
      <c r="S8" s="45" t="e">
        <f t="shared" ref="S8:S37" si="6">+R8/Q8</f>
        <v>#DIV/0!</v>
      </c>
      <c r="T8" s="492"/>
      <c r="U8" s="570">
        <v>14</v>
      </c>
      <c r="V8" s="566">
        <v>738.41</v>
      </c>
      <c r="W8" s="567">
        <f t="shared" ref="W8:W36" si="7">+V8/U8</f>
        <v>52.743571428571428</v>
      </c>
      <c r="X8" s="492"/>
      <c r="Y8" s="46">
        <v>362</v>
      </c>
      <c r="Z8" s="51">
        <v>29434.099999999991</v>
      </c>
      <c r="AA8" s="48">
        <f t="shared" ref="AA8:AA37" si="8">+Z8/Y8</f>
        <v>81.309668508287274</v>
      </c>
      <c r="AB8" s="49"/>
      <c r="AC8" s="50">
        <v>12</v>
      </c>
      <c r="AD8" s="50">
        <v>165.88</v>
      </c>
      <c r="AE8" s="30">
        <f t="shared" ref="AE8:AE37" si="9">+AD8/AC8</f>
        <v>13.823333333333332</v>
      </c>
      <c r="AF8" s="49">
        <v>63</v>
      </c>
      <c r="AG8" s="49">
        <v>334.95</v>
      </c>
      <c r="AH8" s="30">
        <f>+AG8/AF8</f>
        <v>5.3166666666666664</v>
      </c>
      <c r="AI8" s="62">
        <v>160</v>
      </c>
      <c r="AJ8" s="47">
        <v>2822.7518772279582</v>
      </c>
      <c r="AK8" s="30">
        <f t="shared" ref="AK8:AK37" si="10">+AJ8/AI8</f>
        <v>17.642199232674738</v>
      </c>
      <c r="AL8" s="568"/>
      <c r="AM8" s="46">
        <v>50</v>
      </c>
      <c r="AN8" s="47">
        <v>2248.9699999999998</v>
      </c>
      <c r="AO8" s="48">
        <f t="shared" ref="AO8:AO37" si="11">+AN8/AM8</f>
        <v>44.979399999999998</v>
      </c>
      <c r="AP8" s="46">
        <v>75</v>
      </c>
      <c r="AQ8" s="47">
        <v>3600</v>
      </c>
      <c r="AR8" s="48">
        <f t="shared" ref="AR8:AR37" si="12">+AQ8/AP8</f>
        <v>48</v>
      </c>
      <c r="AS8" s="46">
        <v>25</v>
      </c>
      <c r="AT8" s="71">
        <v>2019.94</v>
      </c>
      <c r="AU8" s="48">
        <f t="shared" ref="AU8:AU37" si="13">+AT8/AS8</f>
        <v>80.797600000000003</v>
      </c>
      <c r="AV8" s="492"/>
      <c r="AW8" s="645">
        <v>80.000000000000014</v>
      </c>
      <c r="AX8" s="78">
        <v>4837.74</v>
      </c>
      <c r="AY8" s="83">
        <f t="shared" ref="AY8:AY37" si="14">+AX8/AW8</f>
        <v>60.471749999999986</v>
      </c>
      <c r="AZ8" s="84"/>
      <c r="BA8" s="85">
        <v>25</v>
      </c>
      <c r="BB8" s="85">
        <v>169.54</v>
      </c>
      <c r="BC8" s="30">
        <f>+BB8/BA8</f>
        <v>6.7816000000000001</v>
      </c>
      <c r="BD8" s="86">
        <v>0</v>
      </c>
      <c r="BE8" s="86"/>
      <c r="BF8" s="30" t="e">
        <f>+BE8/BD8</f>
        <v>#DIV/0!</v>
      </c>
      <c r="BG8" s="646"/>
      <c r="BH8" s="77">
        <v>6.8000000000000007</v>
      </c>
      <c r="BI8" s="78">
        <v>103.41</v>
      </c>
      <c r="BJ8" s="634">
        <f t="shared" ref="BJ8:BJ37" si="15">+BI8/BH8</f>
        <v>15.207352941176469</v>
      </c>
      <c r="BK8" s="633">
        <v>20</v>
      </c>
      <c r="BL8" s="587">
        <v>897.88</v>
      </c>
      <c r="BM8" s="634">
        <f t="shared" ref="BM8:BM36" si="16">+BL8/BK8</f>
        <v>44.893999999999998</v>
      </c>
      <c r="BN8" s="492"/>
      <c r="BO8" s="93">
        <v>184.4</v>
      </c>
      <c r="BP8" s="94">
        <v>11284.168070649728</v>
      </c>
      <c r="BQ8" s="83">
        <f t="shared" ref="BQ8:BQ37" si="17">+BP8/BO8</f>
        <v>61.193970014369455</v>
      </c>
      <c r="BR8" s="100"/>
      <c r="BS8" s="101">
        <v>18</v>
      </c>
      <c r="BT8" s="101">
        <v>227.00013326953953</v>
      </c>
      <c r="BU8" s="30">
        <f>+BT8/BS8</f>
        <v>12.611118514974418</v>
      </c>
      <c r="BV8" s="101">
        <v>65</v>
      </c>
      <c r="BW8" s="101">
        <v>388.36372840235822</v>
      </c>
      <c r="BX8" s="30">
        <f>+BW8/BV8</f>
        <v>5.9748265908055114</v>
      </c>
      <c r="BY8" s="93"/>
      <c r="BZ8" s="94"/>
      <c r="CA8" s="48" t="e">
        <f t="shared" ref="CA8:CA37" si="18">+BZ8/BY8</f>
        <v>#DIV/0!</v>
      </c>
      <c r="CB8" s="492"/>
      <c r="CC8" s="109">
        <v>124.80000000000001</v>
      </c>
      <c r="CD8" s="110">
        <v>13890.83</v>
      </c>
      <c r="CE8" s="83">
        <f t="shared" ref="CE8:CE37" si="19">+CD8/CC8</f>
        <v>111.30472756410255</v>
      </c>
      <c r="CF8" s="113">
        <v>0</v>
      </c>
      <c r="CG8" s="114">
        <v>20</v>
      </c>
      <c r="CH8" s="114">
        <v>315.05</v>
      </c>
      <c r="CI8" s="30">
        <f t="shared" ref="CI8:CI37" si="20">+CH8/CG8</f>
        <v>15.752500000000001</v>
      </c>
      <c r="CJ8" s="115"/>
      <c r="CK8" s="114"/>
      <c r="CL8" s="30" t="e">
        <f>+CK8/CJ8</f>
        <v>#DIV/0!</v>
      </c>
      <c r="CM8" s="653"/>
      <c r="CN8" s="204">
        <v>10</v>
      </c>
      <c r="CO8" s="345">
        <v>1793.59</v>
      </c>
      <c r="CP8" s="486">
        <f t="shared" si="0"/>
        <v>179.35899999999998</v>
      </c>
      <c r="CQ8" s="569"/>
      <c r="CR8" s="124">
        <v>51</v>
      </c>
      <c r="CS8" s="125">
        <v>2937.2146134814789</v>
      </c>
      <c r="CT8" s="15">
        <f t="shared" ref="CT8:CT37" si="21">+CS8/CR8</f>
        <v>57.592443401597627</v>
      </c>
      <c r="CU8" s="126"/>
      <c r="CV8" s="127">
        <v>70</v>
      </c>
      <c r="CW8" s="127">
        <v>850.22265139231683</v>
      </c>
      <c r="CX8" s="18">
        <v>32</v>
      </c>
      <c r="CY8" s="127">
        <v>32</v>
      </c>
      <c r="CZ8" s="127">
        <v>396.51971232269875</v>
      </c>
      <c r="DA8" s="18">
        <f>+CZ8/CY8</f>
        <v>12.391241010084336</v>
      </c>
      <c r="DB8" s="124"/>
      <c r="DC8" s="125"/>
      <c r="DD8" s="31" t="e">
        <f t="shared" ref="DD8:DD37" si="22">+DC8/DB8</f>
        <v>#DIV/0!</v>
      </c>
      <c r="DE8" s="569"/>
      <c r="DF8" s="600">
        <v>16</v>
      </c>
      <c r="DG8" s="601">
        <v>341.37613904429372</v>
      </c>
      <c r="DH8" s="542">
        <f t="shared" ref="DH8:DH37" si="23">+DG8/DF8</f>
        <v>21.336008690268358</v>
      </c>
      <c r="DI8" s="604">
        <v>19</v>
      </c>
      <c r="DJ8" s="608">
        <v>324.39885674987113</v>
      </c>
      <c r="DK8" s="542">
        <f t="shared" ref="DK8:DK37" si="24">+DJ8/DI8</f>
        <v>17.073624039466903</v>
      </c>
      <c r="DL8" s="604">
        <v>19</v>
      </c>
      <c r="DM8" s="601">
        <v>312.74086877563514</v>
      </c>
      <c r="DN8" s="545">
        <v>20.403956723158093</v>
      </c>
      <c r="DO8" s="485"/>
      <c r="DP8" s="610"/>
      <c r="DQ8" s="612"/>
      <c r="DR8" s="548" t="e">
        <f t="shared" ref="DR8:DR36" si="25">DQ8/DP8</f>
        <v>#DIV/0!</v>
      </c>
      <c r="DS8" s="610">
        <v>5.4</v>
      </c>
      <c r="DT8" s="614">
        <v>70</v>
      </c>
      <c r="DU8" s="616">
        <f t="shared" si="1"/>
        <v>12.962962962962962</v>
      </c>
      <c r="DV8" s="603">
        <v>43</v>
      </c>
      <c r="DW8" s="603">
        <v>595.72</v>
      </c>
      <c r="DX8" s="622">
        <f t="shared" ref="DX8:DX36" si="26">DW8/DV8</f>
        <v>13.853953488372094</v>
      </c>
      <c r="DY8" s="603">
        <f t="shared" ref="DY8:DY36" si="27">+(DS8+DV8)*3</f>
        <v>145.19999999999999</v>
      </c>
      <c r="DZ8" s="603">
        <v>113.81</v>
      </c>
      <c r="EA8" s="551">
        <f t="shared" ref="EA8:EA36" si="28">+DZ8/DY8</f>
        <v>0.78381542699724527</v>
      </c>
      <c r="EC8" s="204">
        <v>30</v>
      </c>
      <c r="ED8" s="345">
        <v>2579.66</v>
      </c>
      <c r="EE8" s="554">
        <f t="shared" si="2"/>
        <v>85.98866666666666</v>
      </c>
      <c r="EF8" s="143"/>
      <c r="EG8" s="143"/>
      <c r="EH8" s="143"/>
      <c r="EI8" s="143"/>
      <c r="EJ8" s="143">
        <v>4</v>
      </c>
      <c r="EK8" s="143">
        <v>28</v>
      </c>
      <c r="EL8" s="542">
        <f t="shared" ref="EL8:EL37" si="29">+EK8/EJ8</f>
        <v>7</v>
      </c>
    </row>
    <row r="9" spans="1:142">
      <c r="A9" s="12">
        <v>3</v>
      </c>
      <c r="B9" s="13">
        <v>54.400000000000006</v>
      </c>
      <c r="C9" s="14">
        <v>9071.2900000000009</v>
      </c>
      <c r="D9" s="15">
        <f t="shared" si="3"/>
        <v>166.75165441176472</v>
      </c>
      <c r="E9" s="16"/>
      <c r="F9" s="320"/>
      <c r="G9" s="558" t="e">
        <f t="shared" si="4"/>
        <v>#DIV/0!</v>
      </c>
      <c r="H9" s="17">
        <v>2</v>
      </c>
      <c r="I9" s="17">
        <v>41.95</v>
      </c>
      <c r="J9" s="18">
        <f t="shared" ref="J9:J37" si="30">+I9/H9</f>
        <v>20.975000000000001</v>
      </c>
      <c r="K9" s="17">
        <v>1</v>
      </c>
      <c r="L9" s="17">
        <v>20</v>
      </c>
      <c r="M9" s="30">
        <f t="shared" ref="M9:M37" si="31">+L9/K9</f>
        <v>20</v>
      </c>
      <c r="N9" s="563">
        <v>2</v>
      </c>
      <c r="O9" s="564">
        <v>16.34</v>
      </c>
      <c r="P9" s="31">
        <f t="shared" si="5"/>
        <v>8.17</v>
      </c>
      <c r="Q9" s="32"/>
      <c r="R9" s="44"/>
      <c r="S9" s="45" t="e">
        <f t="shared" si="6"/>
        <v>#DIV/0!</v>
      </c>
      <c r="T9" s="492"/>
      <c r="U9" s="570">
        <v>14.8</v>
      </c>
      <c r="V9" s="566">
        <v>1458.96</v>
      </c>
      <c r="W9" s="567">
        <f t="shared" si="7"/>
        <v>98.578378378378375</v>
      </c>
      <c r="X9" s="492"/>
      <c r="Y9" s="46">
        <v>358</v>
      </c>
      <c r="Z9" s="47">
        <v>20908.330000000002</v>
      </c>
      <c r="AA9" s="48">
        <f t="shared" si="8"/>
        <v>58.403156424581013</v>
      </c>
      <c r="AB9" s="317"/>
      <c r="AC9" s="50">
        <v>12</v>
      </c>
      <c r="AD9" s="318">
        <v>165.88</v>
      </c>
      <c r="AE9" s="30">
        <f t="shared" si="9"/>
        <v>13.823333333333332</v>
      </c>
      <c r="AF9" s="49">
        <v>53</v>
      </c>
      <c r="AG9" s="49">
        <v>263.89999999999998</v>
      </c>
      <c r="AH9" s="30">
        <f t="shared" ref="AH9:AH37" si="32">+AG9/AF9</f>
        <v>4.9792452830188676</v>
      </c>
      <c r="AI9" s="62">
        <v>160</v>
      </c>
      <c r="AJ9" s="47">
        <v>2941.8825620724042</v>
      </c>
      <c r="AK9" s="30">
        <f t="shared" si="10"/>
        <v>18.386766012952528</v>
      </c>
      <c r="AL9" s="568"/>
      <c r="AM9" s="46">
        <v>53</v>
      </c>
      <c r="AN9" s="47">
        <v>2911.04</v>
      </c>
      <c r="AO9" s="48">
        <f t="shared" si="11"/>
        <v>54.925283018867923</v>
      </c>
      <c r="AP9" s="46">
        <v>75</v>
      </c>
      <c r="AQ9" s="47">
        <v>4417.6899999999996</v>
      </c>
      <c r="AR9" s="48">
        <f t="shared" si="12"/>
        <v>58.902533333333331</v>
      </c>
      <c r="AS9" s="46">
        <v>25</v>
      </c>
      <c r="AT9" s="71">
        <v>1770.1599999999999</v>
      </c>
      <c r="AU9" s="48">
        <f t="shared" si="13"/>
        <v>70.806399999999996</v>
      </c>
      <c r="AV9" s="492"/>
      <c r="AW9" s="645">
        <v>80.800000000000011</v>
      </c>
      <c r="AX9" s="78">
        <v>4857.97</v>
      </c>
      <c r="AY9" s="83">
        <f t="shared" si="14"/>
        <v>60.123391089108907</v>
      </c>
      <c r="AZ9" s="84"/>
      <c r="BA9" s="85">
        <v>25</v>
      </c>
      <c r="BB9" s="85">
        <v>175.64</v>
      </c>
      <c r="BC9" s="30">
        <f t="shared" ref="BC9:BC37" si="33">+BB9/BA9</f>
        <v>7.0255999999999998</v>
      </c>
      <c r="BD9" s="86">
        <v>0</v>
      </c>
      <c r="BE9" s="86">
        <v>0</v>
      </c>
      <c r="BF9" s="30" t="e">
        <f t="shared" ref="BF9:BF37" si="34">+BE9/BD9</f>
        <v>#DIV/0!</v>
      </c>
      <c r="BG9" s="646"/>
      <c r="BH9" s="77">
        <v>6.8000000000000007</v>
      </c>
      <c r="BI9" s="78">
        <v>105.06</v>
      </c>
      <c r="BJ9" s="634">
        <f t="shared" si="15"/>
        <v>15.45</v>
      </c>
      <c r="BK9" s="633">
        <v>20</v>
      </c>
      <c r="BL9" s="587">
        <v>913.23</v>
      </c>
      <c r="BM9" s="634">
        <f t="shared" si="16"/>
        <v>45.661500000000004</v>
      </c>
      <c r="BN9" s="492"/>
      <c r="BO9" s="93">
        <v>184.4</v>
      </c>
      <c r="BP9" s="94">
        <v>11048.473239164512</v>
      </c>
      <c r="BQ9" s="83">
        <f t="shared" si="17"/>
        <v>59.915798477030975</v>
      </c>
      <c r="BR9" s="100"/>
      <c r="BS9" s="101">
        <v>3</v>
      </c>
      <c r="BT9" s="101">
        <v>42.433333333333337</v>
      </c>
      <c r="BU9" s="30">
        <f t="shared" ref="BU9:BU37" si="35">+BT9/BS9</f>
        <v>14.144444444444446</v>
      </c>
      <c r="BV9" s="101">
        <v>64</v>
      </c>
      <c r="BW9" s="101">
        <v>367.08292622161571</v>
      </c>
      <c r="BX9" s="30">
        <f t="shared" ref="BX9:BX37" si="36">+BW9/BV9</f>
        <v>5.7356707222127454</v>
      </c>
      <c r="BY9" s="93"/>
      <c r="BZ9" s="94"/>
      <c r="CA9" s="48" t="e">
        <f t="shared" si="18"/>
        <v>#DIV/0!</v>
      </c>
      <c r="CB9" s="492"/>
      <c r="CC9" s="109">
        <v>106.80000000000001</v>
      </c>
      <c r="CD9" s="110">
        <v>15402.49</v>
      </c>
      <c r="CE9" s="83">
        <f t="shared" si="19"/>
        <v>144.21807116104867</v>
      </c>
      <c r="CF9" s="113"/>
      <c r="CG9" s="114">
        <v>5</v>
      </c>
      <c r="CH9" s="114">
        <v>159.94999999999999</v>
      </c>
      <c r="CI9" s="30">
        <f t="shared" si="20"/>
        <v>31.99</v>
      </c>
      <c r="CJ9" s="115"/>
      <c r="CK9" s="114"/>
      <c r="CL9" s="30" t="e">
        <f t="shared" ref="CL9:CL37" si="37">+CK9/CJ9</f>
        <v>#DIV/0!</v>
      </c>
      <c r="CM9" s="653"/>
      <c r="CN9" s="204">
        <v>10</v>
      </c>
      <c r="CO9" s="345">
        <v>1376.2</v>
      </c>
      <c r="CP9" s="486">
        <f t="shared" si="0"/>
        <v>137.62</v>
      </c>
      <c r="CQ9" s="569"/>
      <c r="CR9" s="124">
        <v>50.800000000000004</v>
      </c>
      <c r="CS9" s="125">
        <v>2974.1793502364458</v>
      </c>
      <c r="CT9" s="15">
        <f t="shared" si="21"/>
        <v>58.546837603079638</v>
      </c>
      <c r="CU9" s="126"/>
      <c r="CV9" s="127">
        <v>82</v>
      </c>
      <c r="CW9" s="127">
        <v>960.21520760042119</v>
      </c>
      <c r="CX9" s="18">
        <v>28</v>
      </c>
      <c r="CY9" s="127">
        <v>28</v>
      </c>
      <c r="CZ9" s="127">
        <v>344.3499355007342</v>
      </c>
      <c r="DA9" s="18">
        <f t="shared" ref="DA9:DA37" si="38">+CZ9/CY9</f>
        <v>12.298211982169079</v>
      </c>
      <c r="DB9" s="124"/>
      <c r="DC9" s="125"/>
      <c r="DD9" s="31" t="e">
        <f t="shared" si="22"/>
        <v>#DIV/0!</v>
      </c>
      <c r="DE9" s="569"/>
      <c r="DF9" s="600">
        <v>16</v>
      </c>
      <c r="DG9" s="601">
        <v>331.63564074201986</v>
      </c>
      <c r="DH9" s="542">
        <f t="shared" si="23"/>
        <v>20.727227546376241</v>
      </c>
      <c r="DI9" s="603">
        <v>19</v>
      </c>
      <c r="DJ9" s="603">
        <v>321.45320534668161</v>
      </c>
      <c r="DK9" s="542">
        <f t="shared" si="24"/>
        <v>16.918589755088504</v>
      </c>
      <c r="DL9" s="604">
        <v>19</v>
      </c>
      <c r="DM9" s="601">
        <v>305.9557910730752</v>
      </c>
      <c r="DN9" s="545">
        <v>20.048345913285377</v>
      </c>
      <c r="DO9" s="485"/>
      <c r="DP9" s="610"/>
      <c r="DQ9" s="612"/>
      <c r="DR9" s="548" t="e">
        <f t="shared" si="25"/>
        <v>#DIV/0!</v>
      </c>
      <c r="DS9" s="610">
        <v>6.4</v>
      </c>
      <c r="DT9" s="614">
        <v>80</v>
      </c>
      <c r="DU9" s="616">
        <f t="shared" si="1"/>
        <v>12.5</v>
      </c>
      <c r="DV9" s="603">
        <v>43</v>
      </c>
      <c r="DW9" s="603">
        <v>661.71</v>
      </c>
      <c r="DX9" s="622">
        <f t="shared" si="26"/>
        <v>15.388604651162792</v>
      </c>
      <c r="DY9" s="603">
        <f t="shared" si="27"/>
        <v>148.19999999999999</v>
      </c>
      <c r="DZ9" s="603">
        <v>94.64</v>
      </c>
      <c r="EA9" s="551">
        <f t="shared" si="28"/>
        <v>0.63859649122807027</v>
      </c>
      <c r="EC9" s="204">
        <v>30</v>
      </c>
      <c r="ED9" s="345">
        <v>2103.5</v>
      </c>
      <c r="EE9" s="554">
        <f t="shared" si="2"/>
        <v>70.11666666666666</v>
      </c>
      <c r="EF9" s="143"/>
      <c r="EG9" s="143"/>
      <c r="EH9" s="143"/>
      <c r="EI9" s="143"/>
      <c r="EJ9" s="143">
        <v>4</v>
      </c>
      <c r="EK9" s="143">
        <v>28</v>
      </c>
      <c r="EL9" s="542">
        <f t="shared" si="29"/>
        <v>7</v>
      </c>
    </row>
    <row r="10" spans="1:142">
      <c r="A10" s="12">
        <v>4</v>
      </c>
      <c r="B10" s="13">
        <v>56.400000000000006</v>
      </c>
      <c r="C10" s="14">
        <v>7980.61</v>
      </c>
      <c r="D10" s="15">
        <f t="shared" si="3"/>
        <v>141.50017730496452</v>
      </c>
      <c r="E10" s="16"/>
      <c r="F10" s="320"/>
      <c r="G10" s="558" t="e">
        <f t="shared" si="4"/>
        <v>#DIV/0!</v>
      </c>
      <c r="H10" s="17">
        <v>2</v>
      </c>
      <c r="I10" s="17">
        <v>36</v>
      </c>
      <c r="J10" s="18">
        <f t="shared" si="30"/>
        <v>18</v>
      </c>
      <c r="K10" s="17">
        <v>1</v>
      </c>
      <c r="L10" s="17">
        <v>15</v>
      </c>
      <c r="M10" s="30">
        <f t="shared" si="31"/>
        <v>15</v>
      </c>
      <c r="N10" s="563">
        <v>12</v>
      </c>
      <c r="O10" s="564">
        <v>41.19</v>
      </c>
      <c r="P10" s="31">
        <f t="shared" si="5"/>
        <v>3.4324999999999997</v>
      </c>
      <c r="Q10" s="32"/>
      <c r="R10" s="44"/>
      <c r="S10" s="45" t="e">
        <f t="shared" si="6"/>
        <v>#DIV/0!</v>
      </c>
      <c r="T10" s="492"/>
      <c r="U10" s="570">
        <v>14</v>
      </c>
      <c r="V10" s="566">
        <v>693.54</v>
      </c>
      <c r="W10" s="567">
        <f>+V10/U10</f>
        <v>49.538571428571423</v>
      </c>
      <c r="X10" s="492"/>
      <c r="Y10" s="46">
        <v>359.20000000000005</v>
      </c>
      <c r="Z10" s="47">
        <v>19505.799999999996</v>
      </c>
      <c r="AA10" s="48">
        <f t="shared" si="8"/>
        <v>54.303452115812895</v>
      </c>
      <c r="AB10" s="317"/>
      <c r="AC10" s="50">
        <v>9</v>
      </c>
      <c r="AD10" s="318">
        <v>106.7</v>
      </c>
      <c r="AE10" s="30">
        <f t="shared" si="9"/>
        <v>11.855555555555556</v>
      </c>
      <c r="AF10" s="49">
        <v>148</v>
      </c>
      <c r="AG10" s="49">
        <v>418.1</v>
      </c>
      <c r="AH10" s="30">
        <f t="shared" si="32"/>
        <v>2.8250000000000002</v>
      </c>
      <c r="AI10" s="62">
        <v>160</v>
      </c>
      <c r="AJ10" s="47">
        <v>3062.6677651157343</v>
      </c>
      <c r="AK10" s="30">
        <f t="shared" si="10"/>
        <v>19.141673531973339</v>
      </c>
      <c r="AL10" s="568"/>
      <c r="AM10" s="46">
        <v>49</v>
      </c>
      <c r="AN10" s="71">
        <v>2104.1999999999998</v>
      </c>
      <c r="AO10" s="48">
        <f t="shared" si="11"/>
        <v>42.942857142857136</v>
      </c>
      <c r="AP10" s="46">
        <v>75</v>
      </c>
      <c r="AQ10" s="47">
        <v>4500</v>
      </c>
      <c r="AR10" s="48">
        <f t="shared" si="12"/>
        <v>60</v>
      </c>
      <c r="AS10" s="46">
        <v>25</v>
      </c>
      <c r="AT10" s="71">
        <v>1904.64</v>
      </c>
      <c r="AU10" s="48">
        <f t="shared" si="13"/>
        <v>76.185600000000008</v>
      </c>
      <c r="AV10" s="492"/>
      <c r="AW10" s="645">
        <v>71.599999999999994</v>
      </c>
      <c r="AX10" s="78">
        <v>4378.0600000000004</v>
      </c>
      <c r="AY10" s="83">
        <f t="shared" si="14"/>
        <v>61.146089385474873</v>
      </c>
      <c r="AZ10" s="84"/>
      <c r="BA10" s="85">
        <v>25</v>
      </c>
      <c r="BB10" s="85">
        <v>174.84</v>
      </c>
      <c r="BC10" s="30">
        <f t="shared" si="33"/>
        <v>6.9935999999999998</v>
      </c>
      <c r="BD10" s="86">
        <v>0</v>
      </c>
      <c r="BE10" s="86">
        <v>0</v>
      </c>
      <c r="BF10" s="30" t="e">
        <f t="shared" si="34"/>
        <v>#DIV/0!</v>
      </c>
      <c r="BG10" s="646"/>
      <c r="BH10" s="77">
        <v>6.8000000000000007</v>
      </c>
      <c r="BI10" s="78">
        <v>103.97</v>
      </c>
      <c r="BJ10" s="634">
        <f t="shared" si="15"/>
        <v>15.289705882352939</v>
      </c>
      <c r="BK10" s="633">
        <v>21.6</v>
      </c>
      <c r="BL10" s="587">
        <v>990.12</v>
      </c>
      <c r="BM10" s="634">
        <f t="shared" si="16"/>
        <v>45.838888888888889</v>
      </c>
      <c r="BN10" s="492"/>
      <c r="BO10" s="93">
        <v>182</v>
      </c>
      <c r="BP10" s="94">
        <v>10927.868496199031</v>
      </c>
      <c r="BQ10" s="83">
        <f t="shared" si="17"/>
        <v>60.043233495599075</v>
      </c>
      <c r="BR10" s="100"/>
      <c r="BS10" s="101">
        <v>18</v>
      </c>
      <c r="BT10" s="101">
        <v>37.950000007890118</v>
      </c>
      <c r="BU10" s="30">
        <f t="shared" si="35"/>
        <v>2.1083333337716734</v>
      </c>
      <c r="BV10" s="101">
        <v>64</v>
      </c>
      <c r="BW10" s="101">
        <v>371.7075811090595</v>
      </c>
      <c r="BX10" s="30">
        <f t="shared" si="36"/>
        <v>5.8079309548290547</v>
      </c>
      <c r="BY10" s="93"/>
      <c r="BZ10" s="94"/>
      <c r="CA10" s="48" t="e">
        <f t="shared" si="18"/>
        <v>#DIV/0!</v>
      </c>
      <c r="CB10" s="492"/>
      <c r="CC10" s="109">
        <v>94.4</v>
      </c>
      <c r="CD10" s="110">
        <v>14171.51</v>
      </c>
      <c r="CE10" s="83">
        <f t="shared" si="19"/>
        <v>150.12192796610168</v>
      </c>
      <c r="CF10" s="113"/>
      <c r="CG10" s="114">
        <v>20</v>
      </c>
      <c r="CH10" s="114">
        <v>315.05</v>
      </c>
      <c r="CI10" s="30">
        <f t="shared" si="20"/>
        <v>15.752500000000001</v>
      </c>
      <c r="CJ10" s="115"/>
      <c r="CK10" s="114"/>
      <c r="CL10" s="30" t="e">
        <f t="shared" si="37"/>
        <v>#DIV/0!</v>
      </c>
      <c r="CM10" s="653"/>
      <c r="CN10" s="204">
        <v>10</v>
      </c>
      <c r="CO10" s="345">
        <v>1622.62</v>
      </c>
      <c r="CP10" s="486">
        <f t="shared" si="0"/>
        <v>162.262</v>
      </c>
      <c r="CQ10" s="569"/>
      <c r="CR10" s="124">
        <v>54.2</v>
      </c>
      <c r="CS10" s="125">
        <v>3284.2402063890609</v>
      </c>
      <c r="CT10" s="15">
        <f t="shared" si="21"/>
        <v>60.594837756255735</v>
      </c>
      <c r="CU10" s="126"/>
      <c r="CV10" s="127">
        <v>87</v>
      </c>
      <c r="CW10" s="127">
        <v>1050</v>
      </c>
      <c r="CX10" s="18">
        <v>36</v>
      </c>
      <c r="CY10" s="127">
        <v>36</v>
      </c>
      <c r="CZ10" s="127">
        <v>435.18602433516037</v>
      </c>
      <c r="DA10" s="18">
        <f t="shared" si="38"/>
        <v>12.088500675976677</v>
      </c>
      <c r="DB10" s="124"/>
      <c r="DC10" s="125"/>
      <c r="DD10" s="31" t="e">
        <f t="shared" si="22"/>
        <v>#DIV/0!</v>
      </c>
      <c r="DE10" s="569"/>
      <c r="DF10" s="600">
        <v>16</v>
      </c>
      <c r="DG10" s="601">
        <v>337.29408626481984</v>
      </c>
      <c r="DH10" s="542">
        <f t="shared" si="23"/>
        <v>21.08088039155124</v>
      </c>
      <c r="DI10" s="603">
        <v>19</v>
      </c>
      <c r="DJ10" s="603">
        <v>324.41236715295918</v>
      </c>
      <c r="DK10" s="542">
        <f t="shared" si="24"/>
        <v>17.074335113313641</v>
      </c>
      <c r="DL10" s="604">
        <v>19</v>
      </c>
      <c r="DM10" s="601">
        <v>308.5845949418308</v>
      </c>
      <c r="DN10" s="545">
        <v>20.507127972039427</v>
      </c>
      <c r="DO10" s="485"/>
      <c r="DP10" s="610"/>
      <c r="DQ10" s="612"/>
      <c r="DR10" s="548" t="e">
        <f t="shared" si="25"/>
        <v>#DIV/0!</v>
      </c>
      <c r="DS10" s="610">
        <v>5.4</v>
      </c>
      <c r="DT10" s="614">
        <v>70</v>
      </c>
      <c r="DU10" s="616">
        <f t="shared" si="1"/>
        <v>12.962962962962962</v>
      </c>
      <c r="DV10" s="603">
        <v>43</v>
      </c>
      <c r="DW10" s="603">
        <v>646.72</v>
      </c>
      <c r="DX10" s="622">
        <f t="shared" si="26"/>
        <v>15.040000000000001</v>
      </c>
      <c r="DY10" s="603">
        <f t="shared" si="27"/>
        <v>145.19999999999999</v>
      </c>
      <c r="DZ10" s="603">
        <v>96.54</v>
      </c>
      <c r="EA10" s="551">
        <f t="shared" si="28"/>
        <v>0.66487603305785137</v>
      </c>
      <c r="EC10" s="204">
        <v>30</v>
      </c>
      <c r="ED10" s="345">
        <v>2157.1</v>
      </c>
      <c r="EE10" s="554">
        <f t="shared" si="2"/>
        <v>71.903333333333336</v>
      </c>
      <c r="EF10" s="143"/>
      <c r="EG10" s="143"/>
      <c r="EH10" s="143"/>
      <c r="EI10" s="143"/>
      <c r="EJ10" s="143">
        <v>4</v>
      </c>
      <c r="EK10" s="143">
        <v>28</v>
      </c>
      <c r="EL10" s="542">
        <f t="shared" si="29"/>
        <v>7</v>
      </c>
    </row>
    <row r="11" spans="1:142" ht="15" thickBot="1">
      <c r="A11" s="12">
        <v>5</v>
      </c>
      <c r="B11" s="13">
        <v>29.6</v>
      </c>
      <c r="C11" s="14">
        <v>3736.2</v>
      </c>
      <c r="D11" s="15">
        <f t="shared" si="3"/>
        <v>126.22297297297295</v>
      </c>
      <c r="E11" s="16"/>
      <c r="F11" s="320"/>
      <c r="G11" s="558" t="e">
        <f t="shared" si="4"/>
        <v>#DIV/0!</v>
      </c>
      <c r="H11" s="17">
        <v>0</v>
      </c>
      <c r="I11" s="17">
        <v>0</v>
      </c>
      <c r="J11" s="18" t="e">
        <f t="shared" si="30"/>
        <v>#DIV/0!</v>
      </c>
      <c r="K11" s="17"/>
      <c r="L11" s="17"/>
      <c r="M11" s="30" t="e">
        <f t="shared" si="31"/>
        <v>#DIV/0!</v>
      </c>
      <c r="N11" s="13"/>
      <c r="O11" s="14"/>
      <c r="P11" s="31" t="e">
        <f t="shared" si="5"/>
        <v>#DIV/0!</v>
      </c>
      <c r="Q11" s="32"/>
      <c r="R11" s="52"/>
      <c r="S11" s="45" t="e">
        <f t="shared" si="6"/>
        <v>#DIV/0!</v>
      </c>
      <c r="T11" s="492"/>
      <c r="U11" s="570">
        <v>4</v>
      </c>
      <c r="V11" s="566">
        <v>305.35000000000002</v>
      </c>
      <c r="W11" s="567">
        <f t="shared" si="7"/>
        <v>76.337500000000006</v>
      </c>
      <c r="X11" s="492"/>
      <c r="Y11" s="46">
        <v>353.20000000000005</v>
      </c>
      <c r="Z11" s="47">
        <v>19189.740000000002</v>
      </c>
      <c r="AA11" s="48">
        <f t="shared" si="8"/>
        <v>54.331087202718003</v>
      </c>
      <c r="AB11" s="317"/>
      <c r="AC11" s="50">
        <v>2</v>
      </c>
      <c r="AD11" s="318">
        <v>24.28</v>
      </c>
      <c r="AE11" s="30">
        <f t="shared" si="9"/>
        <v>12.14</v>
      </c>
      <c r="AF11" s="49">
        <v>16</v>
      </c>
      <c r="AG11" s="49">
        <v>6.57</v>
      </c>
      <c r="AH11" s="30">
        <f t="shared" si="32"/>
        <v>0.41062500000000002</v>
      </c>
      <c r="AI11" s="62">
        <v>160</v>
      </c>
      <c r="AJ11" s="47">
        <v>3522.6935136547304</v>
      </c>
      <c r="AK11" s="30">
        <f t="shared" si="10"/>
        <v>22.016834460342064</v>
      </c>
      <c r="AL11" s="568"/>
      <c r="AM11" s="46">
        <v>48</v>
      </c>
      <c r="AN11" s="71">
        <v>2048.6800000000003</v>
      </c>
      <c r="AO11" s="48">
        <f t="shared" si="11"/>
        <v>42.680833333333339</v>
      </c>
      <c r="AP11" s="46">
        <v>75</v>
      </c>
      <c r="AQ11" s="47">
        <v>4571.3999999999996</v>
      </c>
      <c r="AR11" s="48">
        <f t="shared" si="12"/>
        <v>60.951999999999998</v>
      </c>
      <c r="AS11" s="46">
        <v>25</v>
      </c>
      <c r="AT11" s="71">
        <v>1676.92</v>
      </c>
      <c r="AU11" s="48">
        <f t="shared" si="13"/>
        <v>67.076800000000006</v>
      </c>
      <c r="AV11" s="492"/>
      <c r="AW11" s="645">
        <v>62.6</v>
      </c>
      <c r="AX11" s="78">
        <v>1907.14</v>
      </c>
      <c r="AY11" s="83">
        <f t="shared" si="14"/>
        <v>30.465495207667733</v>
      </c>
      <c r="AZ11" s="84"/>
      <c r="BA11" s="85">
        <v>25</v>
      </c>
      <c r="BB11" s="85">
        <v>172.42</v>
      </c>
      <c r="BC11" s="30">
        <f t="shared" si="33"/>
        <v>6.8967999999999998</v>
      </c>
      <c r="BD11" s="86">
        <v>0</v>
      </c>
      <c r="BE11" s="86">
        <v>0</v>
      </c>
      <c r="BF11" s="30" t="e">
        <f t="shared" si="34"/>
        <v>#DIV/0!</v>
      </c>
      <c r="BG11" s="646"/>
      <c r="BH11" s="77">
        <v>4.8000000000000007</v>
      </c>
      <c r="BI11" s="78">
        <v>73.260000000000005</v>
      </c>
      <c r="BJ11" s="634">
        <f t="shared" si="15"/>
        <v>15.262499999999999</v>
      </c>
      <c r="BK11" s="633">
        <v>16.400000000000002</v>
      </c>
      <c r="BL11" s="587">
        <v>745.93</v>
      </c>
      <c r="BM11" s="634">
        <f t="shared" si="16"/>
        <v>45.483536585365847</v>
      </c>
      <c r="BN11" s="492"/>
      <c r="BO11" s="93">
        <v>166</v>
      </c>
      <c r="BP11" s="94">
        <v>10932.112548720423</v>
      </c>
      <c r="BQ11" s="83">
        <f t="shared" si="17"/>
        <v>65.856099691086882</v>
      </c>
      <c r="BR11" s="100"/>
      <c r="BS11" s="101">
        <v>23</v>
      </c>
      <c r="BT11" s="101">
        <v>29.5</v>
      </c>
      <c r="BU11" s="30">
        <f t="shared" si="35"/>
        <v>1.2826086956521738</v>
      </c>
      <c r="BV11" s="101">
        <v>56</v>
      </c>
      <c r="BW11" s="101">
        <v>335.6997261209475</v>
      </c>
      <c r="BX11" s="30">
        <f t="shared" si="36"/>
        <v>5.9946379664454907</v>
      </c>
      <c r="BY11" s="93"/>
      <c r="BZ11" s="94"/>
      <c r="CA11" s="48" t="e">
        <f t="shared" si="18"/>
        <v>#DIV/0!</v>
      </c>
      <c r="CB11" s="492"/>
      <c r="CC11" s="109">
        <v>92.800000000000011</v>
      </c>
      <c r="CD11" s="110">
        <v>13495.96</v>
      </c>
      <c r="CE11" s="83">
        <f t="shared" si="19"/>
        <v>145.43060344827583</v>
      </c>
      <c r="CF11" s="113"/>
      <c r="CG11" s="114">
        <v>0</v>
      </c>
      <c r="CH11" s="114">
        <v>0</v>
      </c>
      <c r="CI11" s="30" t="e">
        <f t="shared" si="20"/>
        <v>#DIV/0!</v>
      </c>
      <c r="CJ11" s="115"/>
      <c r="CK11" s="114"/>
      <c r="CL11" s="30" t="e">
        <f t="shared" si="37"/>
        <v>#DIV/0!</v>
      </c>
      <c r="CM11" s="653"/>
      <c r="CN11" s="204">
        <v>10</v>
      </c>
      <c r="CO11" s="345">
        <v>899.03</v>
      </c>
      <c r="CP11" s="486">
        <f t="shared" si="0"/>
        <v>89.902999999999992</v>
      </c>
      <c r="CQ11" s="569"/>
      <c r="CR11" s="124">
        <v>50.800000000000004</v>
      </c>
      <c r="CS11" s="125">
        <v>2745.4595755606074</v>
      </c>
      <c r="CT11" s="15">
        <f t="shared" si="21"/>
        <v>54.04447983387022</v>
      </c>
      <c r="CU11" s="126"/>
      <c r="CV11" s="127">
        <v>83</v>
      </c>
      <c r="CW11" s="127">
        <v>1012.4352313928198</v>
      </c>
      <c r="CX11" s="18">
        <v>23</v>
      </c>
      <c r="CY11" s="127">
        <v>23</v>
      </c>
      <c r="CZ11" s="127">
        <v>286.0459005094396</v>
      </c>
      <c r="DA11" s="18">
        <f t="shared" si="38"/>
        <v>12.436778283019112</v>
      </c>
      <c r="DB11" s="124"/>
      <c r="DC11" s="125"/>
      <c r="DD11" s="31" t="e">
        <f t="shared" si="22"/>
        <v>#DIV/0!</v>
      </c>
      <c r="DE11" s="569"/>
      <c r="DF11" s="600">
        <v>14</v>
      </c>
      <c r="DG11" s="601">
        <v>319.41521270633467</v>
      </c>
      <c r="DH11" s="542">
        <f t="shared" si="23"/>
        <v>22.815372336166764</v>
      </c>
      <c r="DI11" s="603">
        <v>17</v>
      </c>
      <c r="DJ11" s="603">
        <v>306.49568535515817</v>
      </c>
      <c r="DK11" s="542">
        <f t="shared" si="24"/>
        <v>18.029157962068126</v>
      </c>
      <c r="DL11" s="604">
        <v>17</v>
      </c>
      <c r="DM11" s="601">
        <v>310.75</v>
      </c>
      <c r="DN11" s="545">
        <f t="shared" ref="DN11:DN37" si="39">+DM11/DL11</f>
        <v>18.279411764705884</v>
      </c>
      <c r="DO11" s="485"/>
      <c r="DP11" s="610"/>
      <c r="DQ11" s="612"/>
      <c r="DR11" s="548" t="e">
        <f t="shared" si="25"/>
        <v>#DIV/0!</v>
      </c>
      <c r="DS11" s="610">
        <v>4</v>
      </c>
      <c r="DT11" s="614">
        <v>60</v>
      </c>
      <c r="DU11" s="617">
        <f t="shared" si="1"/>
        <v>15</v>
      </c>
      <c r="DV11" s="603">
        <v>43</v>
      </c>
      <c r="DW11" s="603">
        <v>662.69</v>
      </c>
      <c r="DX11" s="622">
        <f t="shared" si="26"/>
        <v>15.41139534883721</v>
      </c>
      <c r="DY11" s="603">
        <f t="shared" si="27"/>
        <v>141</v>
      </c>
      <c r="DZ11" s="603">
        <v>80.11</v>
      </c>
      <c r="EA11" s="551">
        <f t="shared" si="28"/>
        <v>0.56815602836879431</v>
      </c>
      <c r="EC11" s="204">
        <v>30</v>
      </c>
      <c r="ED11" s="345">
        <v>1552.15</v>
      </c>
      <c r="EE11" s="554">
        <f t="shared" si="2"/>
        <v>51.738333333333337</v>
      </c>
      <c r="EF11" s="143"/>
      <c r="EG11" s="143"/>
      <c r="EH11" s="143"/>
      <c r="EI11" s="143"/>
      <c r="EJ11" s="143">
        <v>2</v>
      </c>
      <c r="EK11" s="143">
        <v>14</v>
      </c>
      <c r="EL11" s="542">
        <f t="shared" si="29"/>
        <v>7</v>
      </c>
    </row>
    <row r="12" spans="1:142" ht="15" thickTop="1">
      <c r="A12" s="12">
        <v>6</v>
      </c>
      <c r="B12" s="13">
        <v>50.800000000000004</v>
      </c>
      <c r="C12" s="14">
        <v>7232.35</v>
      </c>
      <c r="D12" s="15">
        <f t="shared" si="3"/>
        <v>142.36909448818898</v>
      </c>
      <c r="E12" s="16"/>
      <c r="F12" s="320"/>
      <c r="G12" s="558" t="e">
        <f t="shared" si="4"/>
        <v>#DIV/0!</v>
      </c>
      <c r="H12" s="17">
        <v>0</v>
      </c>
      <c r="I12" s="17">
        <v>0</v>
      </c>
      <c r="J12" s="18" t="e">
        <f t="shared" si="30"/>
        <v>#DIV/0!</v>
      </c>
      <c r="K12" s="17"/>
      <c r="L12" s="17"/>
      <c r="M12" s="30" t="e">
        <f t="shared" si="31"/>
        <v>#DIV/0!</v>
      </c>
      <c r="N12" s="13"/>
      <c r="O12" s="14"/>
      <c r="P12" s="31" t="e">
        <f t="shared" si="5"/>
        <v>#DIV/0!</v>
      </c>
      <c r="Q12" s="32"/>
      <c r="R12" s="53"/>
      <c r="S12" s="45" t="e">
        <f t="shared" si="6"/>
        <v>#DIV/0!</v>
      </c>
      <c r="T12" s="492"/>
      <c r="U12" s="570">
        <v>5.2000000000000011</v>
      </c>
      <c r="V12" s="626">
        <v>319.20661358175954</v>
      </c>
      <c r="W12" s="567">
        <f t="shared" si="7"/>
        <v>61.385887227261435</v>
      </c>
      <c r="X12" s="492"/>
      <c r="Y12" s="46">
        <v>269.39999999999998</v>
      </c>
      <c r="Z12" s="47">
        <v>16936.630000000005</v>
      </c>
      <c r="AA12" s="48">
        <f t="shared" si="8"/>
        <v>62.867965850037145</v>
      </c>
      <c r="AB12" s="317"/>
      <c r="AC12" s="50">
        <v>2</v>
      </c>
      <c r="AD12" s="318">
        <v>24.28</v>
      </c>
      <c r="AE12" s="30">
        <f t="shared" si="9"/>
        <v>12.14</v>
      </c>
      <c r="AF12" s="49">
        <v>17</v>
      </c>
      <c r="AG12" s="49">
        <v>13.14</v>
      </c>
      <c r="AH12" s="30">
        <f t="shared" si="32"/>
        <v>0.77294117647058824</v>
      </c>
      <c r="AI12" s="62">
        <v>158</v>
      </c>
      <c r="AJ12" s="47">
        <v>2469.7240898300247</v>
      </c>
      <c r="AK12" s="30">
        <f t="shared" si="10"/>
        <v>15.631165125506486</v>
      </c>
      <c r="AL12" s="568"/>
      <c r="AM12" s="46">
        <v>48</v>
      </c>
      <c r="AN12" s="71">
        <v>2443.61</v>
      </c>
      <c r="AO12" s="48">
        <f t="shared" si="11"/>
        <v>50.908541666666672</v>
      </c>
      <c r="AP12" s="46">
        <v>75</v>
      </c>
      <c r="AQ12" s="47">
        <v>3140.86</v>
      </c>
      <c r="AR12" s="48">
        <f t="shared" si="12"/>
        <v>41.878133333333338</v>
      </c>
      <c r="AS12" s="46">
        <v>25</v>
      </c>
      <c r="AT12" s="71">
        <v>1327.1100000000001</v>
      </c>
      <c r="AU12" s="48">
        <f t="shared" si="13"/>
        <v>53.084400000000002</v>
      </c>
      <c r="AV12" s="492"/>
      <c r="AW12" s="645">
        <v>62.800000000000004</v>
      </c>
      <c r="AX12" s="78">
        <v>2752.05</v>
      </c>
      <c r="AY12" s="83">
        <f t="shared" si="14"/>
        <v>43.822452229299365</v>
      </c>
      <c r="AZ12" s="84"/>
      <c r="BA12" s="85">
        <v>25</v>
      </c>
      <c r="BB12" s="85">
        <v>176.71</v>
      </c>
      <c r="BC12" s="30">
        <f t="shared" si="33"/>
        <v>7.0684000000000005</v>
      </c>
      <c r="BD12" s="86">
        <v>0</v>
      </c>
      <c r="BE12" s="86">
        <v>0</v>
      </c>
      <c r="BF12" s="30" t="e">
        <f t="shared" si="34"/>
        <v>#DIV/0!</v>
      </c>
      <c r="BG12" s="646"/>
      <c r="BH12" s="77">
        <v>7</v>
      </c>
      <c r="BI12" s="78">
        <v>106.36</v>
      </c>
      <c r="BJ12" s="634">
        <f t="shared" si="15"/>
        <v>15.194285714285714</v>
      </c>
      <c r="BK12" s="633">
        <v>14.000000000000002</v>
      </c>
      <c r="BL12" s="587">
        <v>631.59</v>
      </c>
      <c r="BM12" s="634">
        <f t="shared" si="16"/>
        <v>45.113571428571426</v>
      </c>
      <c r="BN12" s="492"/>
      <c r="BO12" s="93">
        <v>123.4</v>
      </c>
      <c r="BP12" s="94">
        <v>7873.64026166028</v>
      </c>
      <c r="BQ12" s="83">
        <f t="shared" si="17"/>
        <v>63.805836804378281</v>
      </c>
      <c r="BR12" s="100"/>
      <c r="BS12" s="101">
        <v>0</v>
      </c>
      <c r="BT12" s="101">
        <v>429.32554351258574</v>
      </c>
      <c r="BU12" s="30" t="e">
        <f t="shared" si="35"/>
        <v>#DIV/0!</v>
      </c>
      <c r="BV12" s="101">
        <v>55</v>
      </c>
      <c r="BW12" s="101">
        <v>260.47730135742972</v>
      </c>
      <c r="BX12" s="30">
        <f t="shared" si="36"/>
        <v>4.7359509337714494</v>
      </c>
      <c r="BY12" s="93"/>
      <c r="BZ12" s="94"/>
      <c r="CA12" s="48" t="e">
        <f t="shared" si="18"/>
        <v>#DIV/0!</v>
      </c>
      <c r="CB12" s="492"/>
      <c r="CC12" s="109">
        <v>88.4</v>
      </c>
      <c r="CD12" s="110">
        <v>13208.71</v>
      </c>
      <c r="CE12" s="83">
        <f t="shared" si="19"/>
        <v>149.41979638009047</v>
      </c>
      <c r="CF12" s="113"/>
      <c r="CG12" s="114">
        <v>0</v>
      </c>
      <c r="CH12" s="114">
        <v>0</v>
      </c>
      <c r="CI12" s="30" t="e">
        <f t="shared" si="20"/>
        <v>#DIV/0!</v>
      </c>
      <c r="CJ12" s="115"/>
      <c r="CK12" s="114"/>
      <c r="CL12" s="30" t="e">
        <f t="shared" si="37"/>
        <v>#DIV/0!</v>
      </c>
      <c r="CM12" s="653"/>
      <c r="CN12" s="204">
        <v>10</v>
      </c>
      <c r="CO12" s="345">
        <v>792.51</v>
      </c>
      <c r="CP12" s="486">
        <f t="shared" si="0"/>
        <v>79.251000000000005</v>
      </c>
      <c r="CQ12" s="569"/>
      <c r="CR12" s="124">
        <v>46.400000000000006</v>
      </c>
      <c r="CS12" s="125">
        <v>2950.2252662372516</v>
      </c>
      <c r="CT12" s="15">
        <f t="shared" si="21"/>
        <v>63.582441082699383</v>
      </c>
      <c r="CU12" s="126"/>
      <c r="CV12" s="127">
        <v>87</v>
      </c>
      <c r="CW12" s="127">
        <v>1050</v>
      </c>
      <c r="CX12" s="18">
        <v>38</v>
      </c>
      <c r="CY12" s="127">
        <v>38</v>
      </c>
      <c r="CZ12" s="127">
        <v>476.4836392529063</v>
      </c>
      <c r="DA12" s="18">
        <f t="shared" si="38"/>
        <v>12.539043138234376</v>
      </c>
      <c r="DB12" s="124"/>
      <c r="DC12" s="125"/>
      <c r="DD12" s="31" t="e">
        <f t="shared" si="22"/>
        <v>#DIV/0!</v>
      </c>
      <c r="DE12" s="569"/>
      <c r="DF12" s="600">
        <v>14</v>
      </c>
      <c r="DG12" s="601">
        <v>309.8049995854459</v>
      </c>
      <c r="DH12" s="542">
        <f t="shared" si="23"/>
        <v>22.128928541817565</v>
      </c>
      <c r="DI12" s="603">
        <v>17</v>
      </c>
      <c r="DJ12" s="603">
        <v>305.63049380120765</v>
      </c>
      <c r="DK12" s="542">
        <f t="shared" si="24"/>
        <v>17.97826434124751</v>
      </c>
      <c r="DL12" s="604">
        <v>17</v>
      </c>
      <c r="DM12" s="601">
        <v>295.76473641462661</v>
      </c>
      <c r="DN12" s="545">
        <f t="shared" si="39"/>
        <v>17.397925671448625</v>
      </c>
      <c r="DO12" s="485"/>
      <c r="DP12" s="610"/>
      <c r="DQ12" s="612"/>
      <c r="DR12" s="548" t="e">
        <f t="shared" si="25"/>
        <v>#DIV/0!</v>
      </c>
      <c r="DS12" s="610">
        <v>4</v>
      </c>
      <c r="DT12" s="614">
        <v>50</v>
      </c>
      <c r="DU12" s="617">
        <f t="shared" si="1"/>
        <v>12.5</v>
      </c>
      <c r="DV12" s="603">
        <v>39</v>
      </c>
      <c r="DW12" s="612">
        <v>673.53</v>
      </c>
      <c r="DX12" s="622">
        <f t="shared" si="26"/>
        <v>17.27</v>
      </c>
      <c r="DY12" s="603">
        <f t="shared" si="27"/>
        <v>129</v>
      </c>
      <c r="DZ12" s="603">
        <v>90.89</v>
      </c>
      <c r="EA12" s="551">
        <f t="shared" si="28"/>
        <v>0.70457364341085271</v>
      </c>
      <c r="EC12" s="204">
        <v>30</v>
      </c>
      <c r="ED12" s="345">
        <v>1525.25</v>
      </c>
      <c r="EE12" s="554">
        <f t="shared" si="2"/>
        <v>50.841666666666669</v>
      </c>
      <c r="EF12" s="143"/>
      <c r="EG12" s="143"/>
      <c r="EH12" s="143"/>
      <c r="EI12" s="143"/>
      <c r="EJ12" s="143">
        <v>2</v>
      </c>
      <c r="EK12" s="143">
        <v>14</v>
      </c>
      <c r="EL12" s="542">
        <f t="shared" si="29"/>
        <v>7</v>
      </c>
    </row>
    <row r="13" spans="1:142">
      <c r="A13" s="12">
        <v>7</v>
      </c>
      <c r="B13" s="13">
        <v>50.2</v>
      </c>
      <c r="C13" s="14">
        <v>4098.1099999999997</v>
      </c>
      <c r="D13" s="15">
        <f t="shared" si="3"/>
        <v>81.635657370517919</v>
      </c>
      <c r="E13" s="16"/>
      <c r="F13" s="320"/>
      <c r="G13" s="558" t="e">
        <f t="shared" si="4"/>
        <v>#DIV/0!</v>
      </c>
      <c r="H13" s="17">
        <v>0</v>
      </c>
      <c r="I13" s="17">
        <v>0</v>
      </c>
      <c r="J13" s="18" t="e">
        <f t="shared" si="30"/>
        <v>#DIV/0!</v>
      </c>
      <c r="K13" s="17"/>
      <c r="L13" s="17"/>
      <c r="M13" s="30" t="e">
        <f t="shared" si="31"/>
        <v>#DIV/0!</v>
      </c>
      <c r="N13" s="13"/>
      <c r="O13" s="14"/>
      <c r="P13" s="31" t="e">
        <f t="shared" si="5"/>
        <v>#DIV/0!</v>
      </c>
      <c r="Q13" s="32"/>
      <c r="R13" s="44"/>
      <c r="S13" s="45" t="e">
        <f t="shared" si="6"/>
        <v>#DIV/0!</v>
      </c>
      <c r="T13" s="492"/>
      <c r="U13" s="570">
        <v>11.400000000000002</v>
      </c>
      <c r="V13" s="626">
        <v>641.9115200145975</v>
      </c>
      <c r="W13" s="567">
        <f t="shared" si="7"/>
        <v>56.308028071455908</v>
      </c>
      <c r="X13" s="492"/>
      <c r="Y13" s="46">
        <v>236.20000000000002</v>
      </c>
      <c r="Z13" s="47">
        <v>17139.29</v>
      </c>
      <c r="AA13" s="48">
        <f t="shared" si="8"/>
        <v>72.562616426756989</v>
      </c>
      <c r="AB13" s="317"/>
      <c r="AC13" s="50">
        <v>110</v>
      </c>
      <c r="AD13" s="318">
        <v>1543.03</v>
      </c>
      <c r="AE13" s="30">
        <f t="shared" si="9"/>
        <v>14.027545454545454</v>
      </c>
      <c r="AF13" s="49">
        <v>17</v>
      </c>
      <c r="AG13" s="49">
        <v>13.14</v>
      </c>
      <c r="AH13" s="30">
        <f t="shared" si="32"/>
        <v>0.77294117647058824</v>
      </c>
      <c r="AI13" s="62">
        <v>158</v>
      </c>
      <c r="AJ13" s="47">
        <v>3657.9896169026852</v>
      </c>
      <c r="AK13" s="30">
        <f t="shared" si="10"/>
        <v>23.151833018371423</v>
      </c>
      <c r="AL13" s="568"/>
      <c r="AM13" s="46">
        <v>46</v>
      </c>
      <c r="AN13" s="71">
        <v>3271.33</v>
      </c>
      <c r="AO13" s="48">
        <f t="shared" si="11"/>
        <v>71.115869565217395</v>
      </c>
      <c r="AP13" s="46">
        <v>75</v>
      </c>
      <c r="AQ13" s="47">
        <v>3907.66</v>
      </c>
      <c r="AR13" s="48">
        <f t="shared" si="12"/>
        <v>52.102133333333335</v>
      </c>
      <c r="AS13" s="46">
        <v>25</v>
      </c>
      <c r="AT13" s="71">
        <v>1324.62</v>
      </c>
      <c r="AU13" s="48">
        <f t="shared" si="13"/>
        <v>52.984799999999993</v>
      </c>
      <c r="AV13" s="492"/>
      <c r="AW13" s="645">
        <v>64</v>
      </c>
      <c r="AX13" s="78">
        <v>3488.65</v>
      </c>
      <c r="AY13" s="83">
        <f t="shared" si="14"/>
        <v>54.510156250000001</v>
      </c>
      <c r="AZ13" s="84"/>
      <c r="BA13" s="85">
        <v>25</v>
      </c>
      <c r="BB13" s="85">
        <v>174.07</v>
      </c>
      <c r="BC13" s="30">
        <f t="shared" si="33"/>
        <v>6.9627999999999997</v>
      </c>
      <c r="BD13" s="86">
        <v>0</v>
      </c>
      <c r="BE13" s="86">
        <v>0</v>
      </c>
      <c r="BF13" s="30" t="e">
        <f t="shared" si="34"/>
        <v>#DIV/0!</v>
      </c>
      <c r="BG13" s="646"/>
      <c r="BH13" s="77">
        <v>7.2000000000000011</v>
      </c>
      <c r="BI13" s="78">
        <v>109.63</v>
      </c>
      <c r="BJ13" s="634">
        <f t="shared" si="15"/>
        <v>15.226388888888886</v>
      </c>
      <c r="BK13" s="633">
        <v>16.400000000000002</v>
      </c>
      <c r="BL13" s="587">
        <v>741.76</v>
      </c>
      <c r="BM13" s="634">
        <f t="shared" si="16"/>
        <v>45.229268292682917</v>
      </c>
      <c r="BN13" s="492"/>
      <c r="BO13" s="93">
        <v>125</v>
      </c>
      <c r="BP13" s="94">
        <v>6668.01</v>
      </c>
      <c r="BQ13" s="83">
        <f t="shared" si="17"/>
        <v>53.344080000000005</v>
      </c>
      <c r="BR13" s="100">
        <v>3118.13</v>
      </c>
      <c r="BS13" s="101">
        <v>3</v>
      </c>
      <c r="BT13" s="101">
        <v>38.416666666666671</v>
      </c>
      <c r="BU13" s="30">
        <f t="shared" si="35"/>
        <v>12.805555555555557</v>
      </c>
      <c r="BV13" s="101">
        <v>55</v>
      </c>
      <c r="BW13" s="101">
        <v>298.66977941292953</v>
      </c>
      <c r="BX13" s="30">
        <f t="shared" si="36"/>
        <v>5.4303596256896274</v>
      </c>
      <c r="BY13" s="93"/>
      <c r="BZ13" s="94"/>
      <c r="CA13" s="48" t="e">
        <f t="shared" si="18"/>
        <v>#DIV/0!</v>
      </c>
      <c r="CB13" s="492"/>
      <c r="CC13" s="109">
        <v>98.800000000000011</v>
      </c>
      <c r="CD13" s="110">
        <v>13241.36</v>
      </c>
      <c r="CE13" s="83">
        <f t="shared" si="19"/>
        <v>134.02186234817813</v>
      </c>
      <c r="CF13" s="113"/>
      <c r="CG13" s="114">
        <v>0</v>
      </c>
      <c r="CH13" s="114">
        <v>0</v>
      </c>
      <c r="CI13" s="30" t="e">
        <f t="shared" si="20"/>
        <v>#DIV/0!</v>
      </c>
      <c r="CJ13" s="115"/>
      <c r="CK13" s="114"/>
      <c r="CL13" s="30" t="e">
        <f t="shared" si="37"/>
        <v>#DIV/0!</v>
      </c>
      <c r="CM13" s="653"/>
      <c r="CN13" s="204">
        <v>10</v>
      </c>
      <c r="CO13" s="345">
        <v>583.6</v>
      </c>
      <c r="CP13" s="486">
        <f t="shared" si="0"/>
        <v>58.36</v>
      </c>
      <c r="CQ13" s="569"/>
      <c r="CR13" s="124">
        <v>43.800000000000004</v>
      </c>
      <c r="CS13" s="125">
        <v>2473.6706000324489</v>
      </c>
      <c r="CT13" s="15">
        <f t="shared" si="21"/>
        <v>56.476497717635816</v>
      </c>
      <c r="CU13" s="126"/>
      <c r="CV13" s="127">
        <v>83</v>
      </c>
      <c r="CW13" s="127">
        <v>995.69924575738526</v>
      </c>
      <c r="CX13" s="18">
        <v>20</v>
      </c>
      <c r="CY13" s="127">
        <v>20</v>
      </c>
      <c r="CZ13" s="127">
        <v>259.72701464796558</v>
      </c>
      <c r="DA13" s="18">
        <f t="shared" si="38"/>
        <v>12.986350732398279</v>
      </c>
      <c r="DB13" s="124"/>
      <c r="DC13" s="125"/>
      <c r="DD13" s="31" t="e">
        <f t="shared" si="22"/>
        <v>#DIV/0!</v>
      </c>
      <c r="DE13" s="569"/>
      <c r="DF13" s="602">
        <v>14</v>
      </c>
      <c r="DG13" s="603">
        <v>306.36868875501602</v>
      </c>
      <c r="DH13" s="542">
        <f t="shared" si="23"/>
        <v>21.883477768215432</v>
      </c>
      <c r="DI13" s="603">
        <v>17</v>
      </c>
      <c r="DJ13" s="603">
        <v>298.2628552057754</v>
      </c>
      <c r="DK13" s="542">
        <f t="shared" si="24"/>
        <v>17.544873835633847</v>
      </c>
      <c r="DL13" s="604">
        <v>17</v>
      </c>
      <c r="DM13" s="603">
        <v>288.77095019035545</v>
      </c>
      <c r="DN13" s="545">
        <f t="shared" si="39"/>
        <v>16.986526481785614</v>
      </c>
      <c r="DO13" s="485"/>
      <c r="DP13" s="610"/>
      <c r="DQ13" s="612"/>
      <c r="DR13" s="548" t="e">
        <f t="shared" si="25"/>
        <v>#DIV/0!</v>
      </c>
      <c r="DS13" s="610">
        <v>4</v>
      </c>
      <c r="DT13" s="614">
        <v>50</v>
      </c>
      <c r="DU13" s="617">
        <f t="shared" si="1"/>
        <v>12.5</v>
      </c>
      <c r="DV13" s="603">
        <v>41.000000000000007</v>
      </c>
      <c r="DW13" s="603">
        <v>587.9</v>
      </c>
      <c r="DX13" s="622">
        <f t="shared" si="26"/>
        <v>14.3390243902439</v>
      </c>
      <c r="DY13" s="603">
        <f t="shared" si="27"/>
        <v>135.00000000000003</v>
      </c>
      <c r="DZ13" s="603">
        <v>99.03</v>
      </c>
      <c r="EA13" s="551">
        <f t="shared" si="28"/>
        <v>0.73355555555555541</v>
      </c>
      <c r="EC13" s="204">
        <v>30</v>
      </c>
      <c r="ED13" s="345">
        <v>1406.02</v>
      </c>
      <c r="EE13" s="554">
        <f t="shared" si="2"/>
        <v>46.867333333333335</v>
      </c>
      <c r="EF13" s="143"/>
      <c r="EG13" s="143"/>
      <c r="EH13" s="143"/>
      <c r="EI13" s="143"/>
      <c r="EJ13" s="143">
        <v>2</v>
      </c>
      <c r="EK13" s="143">
        <v>14</v>
      </c>
      <c r="EL13" s="542">
        <f t="shared" si="29"/>
        <v>7</v>
      </c>
    </row>
    <row r="14" spans="1:142">
      <c r="A14" s="12">
        <v>8</v>
      </c>
      <c r="B14" s="13">
        <v>44.2</v>
      </c>
      <c r="C14" s="14">
        <v>4293.1899999999996</v>
      </c>
      <c r="D14" s="15">
        <f t="shared" si="3"/>
        <v>97.13099547511311</v>
      </c>
      <c r="E14" s="16"/>
      <c r="F14" s="320"/>
      <c r="G14" s="558" t="e">
        <f t="shared" si="4"/>
        <v>#DIV/0!</v>
      </c>
      <c r="H14" s="17">
        <v>2</v>
      </c>
      <c r="I14" s="17">
        <v>29</v>
      </c>
      <c r="J14" s="18">
        <f t="shared" si="30"/>
        <v>14.5</v>
      </c>
      <c r="K14" s="17"/>
      <c r="L14" s="17"/>
      <c r="M14" s="30" t="e">
        <f t="shared" si="31"/>
        <v>#DIV/0!</v>
      </c>
      <c r="N14" s="13"/>
      <c r="O14" s="14"/>
      <c r="P14" s="31" t="e">
        <f t="shared" si="5"/>
        <v>#DIV/0!</v>
      </c>
      <c r="Q14" s="32"/>
      <c r="R14" s="44"/>
      <c r="S14" s="45" t="e">
        <f t="shared" si="6"/>
        <v>#DIV/0!</v>
      </c>
      <c r="T14" s="492"/>
      <c r="U14" s="570">
        <v>15.600000000000001</v>
      </c>
      <c r="V14" s="626">
        <v>603.83913238184709</v>
      </c>
      <c r="W14" s="567">
        <f t="shared" si="7"/>
        <v>38.707636691144039</v>
      </c>
      <c r="X14" s="492"/>
      <c r="Y14" s="46">
        <v>353.20000000000005</v>
      </c>
      <c r="Z14" s="47">
        <v>27942.700000000004</v>
      </c>
      <c r="AA14" s="48">
        <f t="shared" si="8"/>
        <v>79.112967157417899</v>
      </c>
      <c r="AB14" s="499"/>
      <c r="AC14" s="500">
        <v>139</v>
      </c>
      <c r="AD14" s="501">
        <v>1892.0100000000002</v>
      </c>
      <c r="AE14" s="30">
        <f t="shared" si="9"/>
        <v>13.611582733812952</v>
      </c>
      <c r="AF14" s="49">
        <v>23</v>
      </c>
      <c r="AG14" s="49">
        <v>58.8</v>
      </c>
      <c r="AH14" s="30">
        <f t="shared" si="32"/>
        <v>2.5565217391304347</v>
      </c>
      <c r="AI14" s="62">
        <v>158</v>
      </c>
      <c r="AJ14" s="47">
        <v>4206.2796639179869</v>
      </c>
      <c r="AK14" s="30">
        <f t="shared" si="10"/>
        <v>26.622023189354348</v>
      </c>
      <c r="AL14" s="568"/>
      <c r="AM14" s="46">
        <v>48</v>
      </c>
      <c r="AN14" s="71">
        <v>2301.3999999999996</v>
      </c>
      <c r="AO14" s="48">
        <f t="shared" si="11"/>
        <v>47.945833333333326</v>
      </c>
      <c r="AP14" s="46">
        <v>75</v>
      </c>
      <c r="AQ14" s="47">
        <v>3788.05</v>
      </c>
      <c r="AR14" s="48">
        <f t="shared" si="12"/>
        <v>50.507333333333335</v>
      </c>
      <c r="AS14" s="46">
        <v>25</v>
      </c>
      <c r="AT14" s="71">
        <v>1737.72</v>
      </c>
      <c r="AU14" s="48">
        <f t="shared" si="13"/>
        <v>69.508800000000008</v>
      </c>
      <c r="AV14" s="492"/>
      <c r="AW14" s="645">
        <v>67.599999999999994</v>
      </c>
      <c r="AX14" s="78">
        <v>4402.93</v>
      </c>
      <c r="AY14" s="83">
        <f t="shared" si="14"/>
        <v>65.132100591715982</v>
      </c>
      <c r="AZ14" s="84"/>
      <c r="BA14" s="85">
        <v>25</v>
      </c>
      <c r="BB14" s="85">
        <v>173.98</v>
      </c>
      <c r="BC14" s="30">
        <f t="shared" si="33"/>
        <v>6.9591999999999992</v>
      </c>
      <c r="BD14" s="86">
        <v>0</v>
      </c>
      <c r="BE14" s="86">
        <v>0</v>
      </c>
      <c r="BF14" s="30" t="e">
        <f t="shared" si="34"/>
        <v>#DIV/0!</v>
      </c>
      <c r="BG14" s="646"/>
      <c r="BH14" s="77">
        <v>7</v>
      </c>
      <c r="BI14" s="78">
        <v>107.43</v>
      </c>
      <c r="BJ14" s="634">
        <f t="shared" si="15"/>
        <v>15.347142857142858</v>
      </c>
      <c r="BK14" s="633">
        <v>22</v>
      </c>
      <c r="BL14" s="587">
        <v>1002.84</v>
      </c>
      <c r="BM14" s="634">
        <f t="shared" si="16"/>
        <v>45.583636363636366</v>
      </c>
      <c r="BN14" s="492"/>
      <c r="BO14" s="93">
        <v>178.8</v>
      </c>
      <c r="BP14" s="94">
        <v>10463.098105250296</v>
      </c>
      <c r="BQ14" s="83">
        <f t="shared" si="17"/>
        <v>58.518445778804782</v>
      </c>
      <c r="BR14" s="100"/>
      <c r="BS14" s="101">
        <v>18</v>
      </c>
      <c r="BT14" s="101">
        <v>182.87627226784193</v>
      </c>
      <c r="BU14" s="30">
        <f t="shared" si="35"/>
        <v>10.159792903768995</v>
      </c>
      <c r="BV14" s="101">
        <v>56</v>
      </c>
      <c r="BW14" s="101">
        <v>429.80932983347998</v>
      </c>
      <c r="BX14" s="30">
        <f t="shared" si="36"/>
        <v>7.6751666041692852</v>
      </c>
      <c r="BY14" s="93"/>
      <c r="BZ14" s="94"/>
      <c r="CA14" s="48" t="e">
        <f t="shared" si="18"/>
        <v>#DIV/0!</v>
      </c>
      <c r="CB14" s="492"/>
      <c r="CC14" s="109">
        <v>86</v>
      </c>
      <c r="CD14" s="110">
        <v>13744.46</v>
      </c>
      <c r="CE14" s="83">
        <f t="shared" si="19"/>
        <v>159.81930232558139</v>
      </c>
      <c r="CF14" s="113"/>
      <c r="CG14" s="114">
        <v>0</v>
      </c>
      <c r="CH14" s="114">
        <v>0</v>
      </c>
      <c r="CI14" s="30" t="e">
        <f t="shared" si="20"/>
        <v>#DIV/0!</v>
      </c>
      <c r="CJ14" s="115"/>
      <c r="CK14" s="114"/>
      <c r="CL14" s="30" t="e">
        <f t="shared" si="37"/>
        <v>#DIV/0!</v>
      </c>
      <c r="CM14" s="653"/>
      <c r="CN14" s="204">
        <v>10</v>
      </c>
      <c r="CO14" s="345">
        <v>810.32</v>
      </c>
      <c r="CP14" s="486">
        <f t="shared" si="0"/>
        <v>81.032000000000011</v>
      </c>
      <c r="CQ14" s="569"/>
      <c r="CR14" s="124">
        <v>47.800000000000004</v>
      </c>
      <c r="CS14" s="125">
        <v>2613.0342294388361</v>
      </c>
      <c r="CT14" s="15">
        <f t="shared" si="21"/>
        <v>54.66598806357397</v>
      </c>
      <c r="CU14" s="126"/>
      <c r="CV14" s="127">
        <v>88</v>
      </c>
      <c r="CW14" s="127">
        <v>1067.5</v>
      </c>
      <c r="CX14" s="18">
        <v>28</v>
      </c>
      <c r="CY14" s="127">
        <v>28</v>
      </c>
      <c r="CZ14" s="127">
        <v>350.38970754545835</v>
      </c>
      <c r="DA14" s="18">
        <f t="shared" si="38"/>
        <v>12.513918126623512</v>
      </c>
      <c r="DB14" s="124"/>
      <c r="DC14" s="125"/>
      <c r="DD14" s="31" t="e">
        <f t="shared" si="22"/>
        <v>#DIV/0!</v>
      </c>
      <c r="DE14" s="569"/>
      <c r="DF14" s="602">
        <v>14</v>
      </c>
      <c r="DG14" s="603">
        <v>295.16657895224273</v>
      </c>
      <c r="DH14" s="542">
        <f t="shared" si="23"/>
        <v>21.083327068017336</v>
      </c>
      <c r="DI14" s="603">
        <v>17</v>
      </c>
      <c r="DJ14" s="603">
        <v>296.4859728244366</v>
      </c>
      <c r="DK14" s="542">
        <f t="shared" si="24"/>
        <v>17.440351342613919</v>
      </c>
      <c r="DL14" s="603">
        <v>17</v>
      </c>
      <c r="DM14" s="603">
        <v>287.29009116679782</v>
      </c>
      <c r="DN14" s="545">
        <f t="shared" si="39"/>
        <v>16.899417127458694</v>
      </c>
      <c r="DO14" s="485"/>
      <c r="DP14" s="610"/>
      <c r="DQ14" s="612"/>
      <c r="DR14" s="548" t="e">
        <f t="shared" si="25"/>
        <v>#DIV/0!</v>
      </c>
      <c r="DS14" s="610">
        <v>3.0000000000000004</v>
      </c>
      <c r="DT14" s="614">
        <v>40</v>
      </c>
      <c r="DU14" s="616">
        <f t="shared" si="1"/>
        <v>13.333333333333332</v>
      </c>
      <c r="DV14" s="603">
        <v>45</v>
      </c>
      <c r="DW14" s="603">
        <v>589.47</v>
      </c>
      <c r="DX14" s="622">
        <f t="shared" si="26"/>
        <v>13.099333333333334</v>
      </c>
      <c r="DY14" s="603">
        <f t="shared" si="27"/>
        <v>144</v>
      </c>
      <c r="DZ14" s="603">
        <v>102.22</v>
      </c>
      <c r="EA14" s="551">
        <f t="shared" si="28"/>
        <v>0.70986111111111105</v>
      </c>
      <c r="EC14" s="204">
        <v>30</v>
      </c>
      <c r="ED14" s="345">
        <v>1106.4000000000001</v>
      </c>
      <c r="EE14" s="554">
        <f t="shared" si="2"/>
        <v>36.880000000000003</v>
      </c>
      <c r="EF14" s="143"/>
      <c r="EG14" s="143"/>
      <c r="EH14" s="143"/>
      <c r="EI14" s="143"/>
      <c r="EJ14" s="143">
        <v>2</v>
      </c>
      <c r="EK14" s="143">
        <v>14</v>
      </c>
      <c r="EL14" s="542">
        <f t="shared" si="29"/>
        <v>7</v>
      </c>
    </row>
    <row r="15" spans="1:142">
      <c r="A15" s="12">
        <v>9</v>
      </c>
      <c r="B15" s="13">
        <v>45</v>
      </c>
      <c r="C15" s="14">
        <v>4658.93</v>
      </c>
      <c r="D15" s="15">
        <f t="shared" si="3"/>
        <v>103.53177777777779</v>
      </c>
      <c r="E15" s="16"/>
      <c r="F15" s="320"/>
      <c r="G15" s="558" t="e">
        <f t="shared" si="4"/>
        <v>#DIV/0!</v>
      </c>
      <c r="H15" s="17">
        <v>2</v>
      </c>
      <c r="I15" s="17">
        <v>26</v>
      </c>
      <c r="J15" s="18">
        <f t="shared" si="30"/>
        <v>13</v>
      </c>
      <c r="K15" s="17"/>
      <c r="L15" s="17"/>
      <c r="M15" s="30" t="e">
        <f t="shared" si="31"/>
        <v>#DIV/0!</v>
      </c>
      <c r="N15" s="13"/>
      <c r="O15" s="14"/>
      <c r="P15" s="31" t="e">
        <f t="shared" si="5"/>
        <v>#DIV/0!</v>
      </c>
      <c r="Q15" s="32"/>
      <c r="R15" s="44"/>
      <c r="S15" s="45" t="e">
        <f t="shared" si="6"/>
        <v>#DIV/0!</v>
      </c>
      <c r="T15" s="492"/>
      <c r="U15" s="570">
        <v>19.399999999999999</v>
      </c>
      <c r="V15" s="626">
        <v>1121.8408240644005</v>
      </c>
      <c r="W15" s="567">
        <f t="shared" si="7"/>
        <v>57.826846601257763</v>
      </c>
      <c r="X15" s="492"/>
      <c r="Y15" s="46">
        <v>353.20000000000005</v>
      </c>
      <c r="Z15" s="47">
        <v>24733.739999999998</v>
      </c>
      <c r="AA15" s="30">
        <f t="shared" si="8"/>
        <v>70.027576443941101</v>
      </c>
      <c r="AB15" s="499"/>
      <c r="AC15" s="500">
        <v>2</v>
      </c>
      <c r="AD15" s="501">
        <v>29.4</v>
      </c>
      <c r="AE15" s="30">
        <f t="shared" si="9"/>
        <v>14.7</v>
      </c>
      <c r="AF15" s="63">
        <v>21</v>
      </c>
      <c r="AG15" s="55">
        <v>27.93</v>
      </c>
      <c r="AH15" s="30">
        <f t="shared" si="32"/>
        <v>1.33</v>
      </c>
      <c r="AI15" s="62">
        <v>158</v>
      </c>
      <c r="AJ15" s="47">
        <v>3473.0870017608358</v>
      </c>
      <c r="AK15" s="30">
        <f t="shared" si="10"/>
        <v>21.981563302283771</v>
      </c>
      <c r="AL15" s="568"/>
      <c r="AM15" s="46">
        <v>45</v>
      </c>
      <c r="AN15" s="71">
        <v>2129.9899999999998</v>
      </c>
      <c r="AO15" s="48">
        <f t="shared" si="11"/>
        <v>47.333111111111108</v>
      </c>
      <c r="AP15" s="46">
        <v>75</v>
      </c>
      <c r="AQ15" s="47">
        <v>3171.2</v>
      </c>
      <c r="AR15" s="48">
        <f t="shared" si="12"/>
        <v>42.282666666666664</v>
      </c>
      <c r="AS15" s="46">
        <v>25</v>
      </c>
      <c r="AT15" s="71">
        <v>1341.3400000000001</v>
      </c>
      <c r="AU15" s="48">
        <f t="shared" si="13"/>
        <v>53.653600000000004</v>
      </c>
      <c r="AV15" s="492"/>
      <c r="AW15" s="645">
        <v>66.400000000000006</v>
      </c>
      <c r="AX15" s="78">
        <v>3632.71</v>
      </c>
      <c r="AY15" s="83">
        <f t="shared" si="14"/>
        <v>54.709487951807226</v>
      </c>
      <c r="AZ15" s="84"/>
      <c r="BA15" s="85">
        <v>25</v>
      </c>
      <c r="BB15" s="85">
        <v>187.2</v>
      </c>
      <c r="BC15" s="30">
        <f t="shared" si="33"/>
        <v>7.4879999999999995</v>
      </c>
      <c r="BD15" s="86">
        <v>0</v>
      </c>
      <c r="BE15" s="86">
        <v>0</v>
      </c>
      <c r="BF15" s="30" t="e">
        <f t="shared" si="34"/>
        <v>#DIV/0!</v>
      </c>
      <c r="BG15" s="646"/>
      <c r="BH15" s="77">
        <v>6.4</v>
      </c>
      <c r="BI15" s="78">
        <v>98.04</v>
      </c>
      <c r="BJ15" s="634">
        <f t="shared" si="15"/>
        <v>15.31875</v>
      </c>
      <c r="BK15" s="633">
        <v>26</v>
      </c>
      <c r="BL15" s="587">
        <v>1168.55</v>
      </c>
      <c r="BM15" s="634">
        <f t="shared" si="16"/>
        <v>44.944230769230771</v>
      </c>
      <c r="BN15" s="492"/>
      <c r="BO15" s="93">
        <v>177.60000000000002</v>
      </c>
      <c r="BP15" s="94">
        <v>10894.976580537945</v>
      </c>
      <c r="BQ15" s="83">
        <f t="shared" si="17"/>
        <v>61.34558885438031</v>
      </c>
      <c r="BR15" s="100"/>
      <c r="BS15" s="101">
        <v>18</v>
      </c>
      <c r="BT15" s="101">
        <v>72.856671792862571</v>
      </c>
      <c r="BU15" s="30">
        <f t="shared" si="35"/>
        <v>4.0475928773812537</v>
      </c>
      <c r="BV15" s="101">
        <v>55</v>
      </c>
      <c r="BW15" s="101">
        <v>338.78765996352786</v>
      </c>
      <c r="BX15" s="30">
        <f t="shared" si="36"/>
        <v>6.1597756357005062</v>
      </c>
      <c r="BY15" s="93"/>
      <c r="BZ15" s="94"/>
      <c r="CA15" s="48" t="e">
        <f t="shared" si="18"/>
        <v>#DIV/0!</v>
      </c>
      <c r="CB15" s="492"/>
      <c r="CC15" s="109">
        <v>106.60000000000001</v>
      </c>
      <c r="CD15" s="110">
        <v>13104.33</v>
      </c>
      <c r="CE15" s="83">
        <f t="shared" si="19"/>
        <v>122.92992495309568</v>
      </c>
      <c r="CF15" s="113"/>
      <c r="CG15" s="114">
        <v>0</v>
      </c>
      <c r="CH15" s="114">
        <v>0</v>
      </c>
      <c r="CI15" s="30" t="e">
        <f t="shared" si="20"/>
        <v>#DIV/0!</v>
      </c>
      <c r="CJ15" s="115"/>
      <c r="CK15" s="114"/>
      <c r="CL15" s="30" t="e">
        <f t="shared" si="37"/>
        <v>#DIV/0!</v>
      </c>
      <c r="CM15" s="653"/>
      <c r="CN15" s="204">
        <v>10</v>
      </c>
      <c r="CO15" s="345">
        <v>1363.26</v>
      </c>
      <c r="CP15" s="486">
        <f t="shared" si="0"/>
        <v>136.32599999999999</v>
      </c>
      <c r="CQ15" s="569"/>
      <c r="CR15" s="124">
        <v>49.6</v>
      </c>
      <c r="CS15" s="125">
        <v>2683.9043142647806</v>
      </c>
      <c r="CT15" s="15">
        <f t="shared" si="21"/>
        <v>54.110974077918961</v>
      </c>
      <c r="CU15" s="126"/>
      <c r="CV15" s="127">
        <v>74</v>
      </c>
      <c r="CW15" s="127">
        <v>829.47875840057191</v>
      </c>
      <c r="CX15" s="18">
        <v>20</v>
      </c>
      <c r="CY15" s="127">
        <v>20</v>
      </c>
      <c r="CZ15" s="127">
        <v>245.03330953706819</v>
      </c>
      <c r="DA15" s="18">
        <f t="shared" si="38"/>
        <v>12.251665476853409</v>
      </c>
      <c r="DB15" s="124"/>
      <c r="DC15" s="125"/>
      <c r="DD15" s="31" t="e">
        <f t="shared" si="22"/>
        <v>#DIV/0!</v>
      </c>
      <c r="DE15" s="569"/>
      <c r="DF15" s="603">
        <v>14</v>
      </c>
      <c r="DG15" s="603">
        <v>295.10120455691361</v>
      </c>
      <c r="DH15" s="542">
        <f t="shared" si="23"/>
        <v>21.078657468350972</v>
      </c>
      <c r="DI15" s="603">
        <v>17</v>
      </c>
      <c r="DJ15" s="603">
        <v>308.60133004723571</v>
      </c>
      <c r="DK15" s="542">
        <f t="shared" si="24"/>
        <v>18.153019414543277</v>
      </c>
      <c r="DL15" s="603">
        <v>17</v>
      </c>
      <c r="DM15" s="603">
        <v>315.72262635986129</v>
      </c>
      <c r="DN15" s="545">
        <f t="shared" si="39"/>
        <v>18.571919197638898</v>
      </c>
      <c r="DO15" s="485"/>
      <c r="DP15" s="610"/>
      <c r="DQ15" s="612"/>
      <c r="DR15" s="548" t="e">
        <f t="shared" si="25"/>
        <v>#DIV/0!</v>
      </c>
      <c r="DS15" s="610">
        <v>3.0000000000000004</v>
      </c>
      <c r="DT15" s="614">
        <v>40</v>
      </c>
      <c r="DU15" s="616">
        <f t="shared" si="1"/>
        <v>13.333333333333332</v>
      </c>
      <c r="DV15" s="603">
        <v>42</v>
      </c>
      <c r="DW15" s="603">
        <v>613.53</v>
      </c>
      <c r="DX15" s="622">
        <f t="shared" si="26"/>
        <v>14.607857142857142</v>
      </c>
      <c r="DY15" s="603">
        <f t="shared" si="27"/>
        <v>135</v>
      </c>
      <c r="DZ15" s="603">
        <v>89.97</v>
      </c>
      <c r="EA15" s="551">
        <f t="shared" si="28"/>
        <v>0.66644444444444439</v>
      </c>
      <c r="EC15" s="204">
        <v>30</v>
      </c>
      <c r="ED15" s="345">
        <v>1174.0999999999999</v>
      </c>
      <c r="EE15" s="554">
        <f t="shared" si="2"/>
        <v>39.136666666666663</v>
      </c>
      <c r="EF15" s="143"/>
      <c r="EG15" s="143"/>
      <c r="EH15" s="143"/>
      <c r="EI15" s="143"/>
      <c r="EJ15" s="143">
        <v>2</v>
      </c>
      <c r="EK15" s="143">
        <v>14</v>
      </c>
      <c r="EL15" s="542">
        <f t="shared" si="29"/>
        <v>7</v>
      </c>
    </row>
    <row r="16" spans="1:142">
      <c r="A16" s="12">
        <v>10</v>
      </c>
      <c r="B16" s="13">
        <v>53</v>
      </c>
      <c r="C16" s="14">
        <v>6386.83</v>
      </c>
      <c r="D16" s="15">
        <f t="shared" si="3"/>
        <v>120.50622641509433</v>
      </c>
      <c r="E16" s="16"/>
      <c r="F16" s="320"/>
      <c r="G16" s="558" t="e">
        <f t="shared" si="4"/>
        <v>#DIV/0!</v>
      </c>
      <c r="H16" s="17">
        <v>2</v>
      </c>
      <c r="I16" s="17">
        <v>29.900027833219298</v>
      </c>
      <c r="J16" s="18">
        <f t="shared" si="30"/>
        <v>14.950013916609649</v>
      </c>
      <c r="K16" s="17"/>
      <c r="L16" s="17"/>
      <c r="M16" s="30" t="e">
        <f t="shared" si="31"/>
        <v>#DIV/0!</v>
      </c>
      <c r="N16" s="13"/>
      <c r="O16" s="14"/>
      <c r="P16" s="31" t="e">
        <f t="shared" si="5"/>
        <v>#DIV/0!</v>
      </c>
      <c r="Q16" s="32"/>
      <c r="R16" s="44"/>
      <c r="S16" s="45" t="e">
        <f t="shared" si="6"/>
        <v>#DIV/0!</v>
      </c>
      <c r="T16" s="492"/>
      <c r="U16" s="570">
        <v>20.6</v>
      </c>
      <c r="V16" s="626">
        <v>1190.1988706056238</v>
      </c>
      <c r="W16" s="567">
        <f t="shared" si="7"/>
        <v>57.77664420415649</v>
      </c>
      <c r="X16" s="492"/>
      <c r="Y16" s="46">
        <v>353.20000000000005</v>
      </c>
      <c r="Z16" s="47">
        <v>16902.925000000003</v>
      </c>
      <c r="AA16" s="30">
        <f t="shared" si="8"/>
        <v>47.856526047565119</v>
      </c>
      <c r="AB16" s="502"/>
      <c r="AC16" s="500">
        <v>4</v>
      </c>
      <c r="AD16" s="500">
        <v>54.23</v>
      </c>
      <c r="AE16" s="30">
        <f t="shared" si="9"/>
        <v>13.557499999999999</v>
      </c>
      <c r="AF16" s="63">
        <v>18</v>
      </c>
      <c r="AG16" s="55">
        <v>124.95</v>
      </c>
      <c r="AH16" s="30">
        <f t="shared" si="32"/>
        <v>6.9416666666666664</v>
      </c>
      <c r="AI16" s="62">
        <v>159.6</v>
      </c>
      <c r="AJ16" s="47">
        <v>3659.9012833430497</v>
      </c>
      <c r="AK16" s="30">
        <f t="shared" si="10"/>
        <v>22.931712301648183</v>
      </c>
      <c r="AL16" s="568"/>
      <c r="AM16" s="46">
        <v>46</v>
      </c>
      <c r="AN16" s="71">
        <v>2932.87</v>
      </c>
      <c r="AO16" s="48">
        <f t="shared" si="11"/>
        <v>63.758043478260866</v>
      </c>
      <c r="AP16" s="46">
        <v>75</v>
      </c>
      <c r="AQ16" s="47">
        <v>4807.1000000000004</v>
      </c>
      <c r="AR16" s="48">
        <f t="shared" si="12"/>
        <v>64.094666666666669</v>
      </c>
      <c r="AS16" s="46">
        <v>25</v>
      </c>
      <c r="AT16" s="71">
        <v>1493.93</v>
      </c>
      <c r="AU16" s="48">
        <f t="shared" si="13"/>
        <v>59.757200000000005</v>
      </c>
      <c r="AV16" s="492"/>
      <c r="AW16" s="645">
        <v>69</v>
      </c>
      <c r="AX16" s="78">
        <v>3678.76</v>
      </c>
      <c r="AY16" s="83">
        <f t="shared" si="14"/>
        <v>53.315362318840585</v>
      </c>
      <c r="AZ16" s="84"/>
      <c r="BA16" s="85">
        <v>25</v>
      </c>
      <c r="BB16" s="85">
        <v>194.39</v>
      </c>
      <c r="BC16" s="30">
        <f t="shared" si="33"/>
        <v>7.7755999999999998</v>
      </c>
      <c r="BD16" s="86">
        <v>0</v>
      </c>
      <c r="BE16" s="86">
        <v>0</v>
      </c>
      <c r="BF16" s="30" t="e">
        <f t="shared" si="34"/>
        <v>#DIV/0!</v>
      </c>
      <c r="BG16" s="646"/>
      <c r="BH16" s="77">
        <v>7</v>
      </c>
      <c r="BI16" s="78">
        <v>112.88</v>
      </c>
      <c r="BJ16" s="634">
        <f t="shared" si="15"/>
        <v>16.125714285714285</v>
      </c>
      <c r="BK16" s="633">
        <v>26</v>
      </c>
      <c r="BL16" s="587">
        <v>1191.43</v>
      </c>
      <c r="BM16" s="634">
        <f t="shared" si="16"/>
        <v>45.824230769230773</v>
      </c>
      <c r="BN16" s="492"/>
      <c r="BO16" s="93">
        <v>177.60000000000002</v>
      </c>
      <c r="BP16" s="94">
        <v>10070.654054108751</v>
      </c>
      <c r="BQ16" s="83">
        <f t="shared" si="17"/>
        <v>56.704133187549267</v>
      </c>
      <c r="BR16" s="100"/>
      <c r="BS16" s="101">
        <v>3</v>
      </c>
      <c r="BT16" s="101">
        <v>192.57842125069965</v>
      </c>
      <c r="BU16" s="30">
        <f t="shared" si="35"/>
        <v>64.192807083566549</v>
      </c>
      <c r="BV16" s="101">
        <v>55</v>
      </c>
      <c r="BW16" s="101">
        <v>399.22546864938749</v>
      </c>
      <c r="BX16" s="30">
        <f t="shared" si="36"/>
        <v>7.2586448845343181</v>
      </c>
      <c r="BY16" s="93"/>
      <c r="BZ16" s="94"/>
      <c r="CA16" s="48" t="e">
        <f t="shared" si="18"/>
        <v>#DIV/0!</v>
      </c>
      <c r="CB16" s="492"/>
      <c r="CC16" s="109">
        <v>103.2</v>
      </c>
      <c r="CD16" s="110">
        <v>12528.82</v>
      </c>
      <c r="CE16" s="83">
        <f t="shared" si="19"/>
        <v>121.40329457364341</v>
      </c>
      <c r="CF16" s="113"/>
      <c r="CG16" s="114">
        <v>0</v>
      </c>
      <c r="CH16" s="114">
        <v>0</v>
      </c>
      <c r="CI16" s="30" t="e">
        <f t="shared" si="20"/>
        <v>#DIV/0!</v>
      </c>
      <c r="CJ16" s="115"/>
      <c r="CK16" s="114"/>
      <c r="CL16" s="30" t="e">
        <f t="shared" si="37"/>
        <v>#DIV/0!</v>
      </c>
      <c r="CM16" s="653"/>
      <c r="CN16" s="204">
        <v>10</v>
      </c>
      <c r="CO16" s="345">
        <v>972.61</v>
      </c>
      <c r="CP16" s="486">
        <f t="shared" si="0"/>
        <v>97.260999999999996</v>
      </c>
      <c r="CQ16" s="569"/>
      <c r="CR16" s="124">
        <v>49</v>
      </c>
      <c r="CS16" s="125">
        <v>2597.9774938335131</v>
      </c>
      <c r="CT16" s="15">
        <f t="shared" si="21"/>
        <v>53.019948853745163</v>
      </c>
      <c r="CU16" s="126"/>
      <c r="CV16" s="127">
        <v>87</v>
      </c>
      <c r="CW16" s="127">
        <v>1050</v>
      </c>
      <c r="CX16" s="18">
        <v>19</v>
      </c>
      <c r="CY16" s="127">
        <v>19</v>
      </c>
      <c r="CZ16" s="127">
        <v>237.20394458272102</v>
      </c>
      <c r="DA16" s="18">
        <f t="shared" si="38"/>
        <v>12.484418135932685</v>
      </c>
      <c r="DB16" s="124"/>
      <c r="DC16" s="125"/>
      <c r="DD16" s="31" t="e">
        <f t="shared" si="22"/>
        <v>#DIV/0!</v>
      </c>
      <c r="DE16" s="569"/>
      <c r="DF16" s="604">
        <v>14</v>
      </c>
      <c r="DG16" s="605">
        <v>287.66717421683109</v>
      </c>
      <c r="DH16" s="542">
        <f t="shared" si="23"/>
        <v>20.547655301202219</v>
      </c>
      <c r="DI16" s="603">
        <v>17</v>
      </c>
      <c r="DJ16" s="603">
        <v>298.59238446393266</v>
      </c>
      <c r="DK16" s="542">
        <f t="shared" si="24"/>
        <v>17.564257909643096</v>
      </c>
      <c r="DL16" s="603">
        <v>17</v>
      </c>
      <c r="DM16" s="603">
        <v>307.22921621272519</v>
      </c>
      <c r="DN16" s="545">
        <f t="shared" si="39"/>
        <v>18.072306836042657</v>
      </c>
      <c r="DO16" s="485"/>
      <c r="DP16" s="610"/>
      <c r="DQ16" s="612"/>
      <c r="DR16" s="548" t="e">
        <f t="shared" si="25"/>
        <v>#DIV/0!</v>
      </c>
      <c r="DS16" s="610">
        <v>3.0000000000000004</v>
      </c>
      <c r="DT16" s="614">
        <v>40</v>
      </c>
      <c r="DU16" s="616">
        <f t="shared" si="1"/>
        <v>13.333333333333332</v>
      </c>
      <c r="DV16" s="603">
        <v>49</v>
      </c>
      <c r="DW16" s="603">
        <v>560.49</v>
      </c>
      <c r="DX16" s="622">
        <f t="shared" si="26"/>
        <v>11.438571428571429</v>
      </c>
      <c r="DY16" s="603">
        <f t="shared" si="27"/>
        <v>156</v>
      </c>
      <c r="DZ16" s="603">
        <v>95.89</v>
      </c>
      <c r="EA16" s="551">
        <f t="shared" si="28"/>
        <v>0.61467948717948717</v>
      </c>
      <c r="EC16" s="204">
        <v>30</v>
      </c>
      <c r="ED16" s="345">
        <v>1043.1500000000001</v>
      </c>
      <c r="EE16" s="554">
        <f t="shared" si="2"/>
        <v>34.771666666666668</v>
      </c>
      <c r="EF16" s="143"/>
      <c r="EG16" s="143"/>
      <c r="EH16" s="143"/>
      <c r="EI16" s="143"/>
      <c r="EJ16" s="143">
        <v>2</v>
      </c>
      <c r="EK16" s="143">
        <v>14</v>
      </c>
      <c r="EL16" s="542">
        <f t="shared" si="29"/>
        <v>7</v>
      </c>
    </row>
    <row r="17" spans="1:142">
      <c r="A17" s="12">
        <v>11</v>
      </c>
      <c r="B17" s="13">
        <v>87.000000000000014</v>
      </c>
      <c r="C17" s="14">
        <v>11516.64</v>
      </c>
      <c r="D17" s="15">
        <f t="shared" si="3"/>
        <v>132.37517241379308</v>
      </c>
      <c r="E17" s="16"/>
      <c r="F17" s="320"/>
      <c r="G17" s="558" t="e">
        <f t="shared" si="4"/>
        <v>#DIV/0!</v>
      </c>
      <c r="H17" s="17">
        <v>2</v>
      </c>
      <c r="I17" s="17">
        <v>28.75</v>
      </c>
      <c r="J17" s="18">
        <f t="shared" si="30"/>
        <v>14.375</v>
      </c>
      <c r="K17" s="17"/>
      <c r="L17" s="17"/>
      <c r="M17" s="30" t="e">
        <f t="shared" si="31"/>
        <v>#DIV/0!</v>
      </c>
      <c r="N17" s="314"/>
      <c r="O17" s="14"/>
      <c r="P17" s="31" t="e">
        <f t="shared" si="5"/>
        <v>#DIV/0!</v>
      </c>
      <c r="Q17" s="32"/>
      <c r="R17" s="44"/>
      <c r="S17" s="45" t="e">
        <f t="shared" si="6"/>
        <v>#DIV/0!</v>
      </c>
      <c r="T17" s="492"/>
      <c r="U17" s="570">
        <v>22</v>
      </c>
      <c r="V17" s="626">
        <v>1717.1424270201762</v>
      </c>
      <c r="W17" s="567">
        <f t="shared" si="7"/>
        <v>78.0519285009171</v>
      </c>
      <c r="X17" s="492"/>
      <c r="Y17" s="46">
        <v>451.20000000000005</v>
      </c>
      <c r="Z17" s="47">
        <v>27119.143999999993</v>
      </c>
      <c r="AA17" s="30">
        <f t="shared" si="8"/>
        <v>60.104485815602814</v>
      </c>
      <c r="AB17" s="502"/>
      <c r="AC17" s="500">
        <v>34</v>
      </c>
      <c r="AD17" s="500">
        <v>474.81</v>
      </c>
      <c r="AE17" s="30">
        <f t="shared" si="9"/>
        <v>13.965</v>
      </c>
      <c r="AF17" s="63">
        <v>157</v>
      </c>
      <c r="AG17" s="55">
        <v>1094.78</v>
      </c>
      <c r="AH17" s="30">
        <f t="shared" si="32"/>
        <v>6.9731210191082802</v>
      </c>
      <c r="AI17" s="62">
        <v>160</v>
      </c>
      <c r="AJ17" s="47">
        <v>3282.4861787873447</v>
      </c>
      <c r="AK17" s="30">
        <f t="shared" si="10"/>
        <v>20.515538617420905</v>
      </c>
      <c r="AL17" s="568"/>
      <c r="AM17" s="46">
        <v>46</v>
      </c>
      <c r="AN17" s="71">
        <v>1804.9599999999998</v>
      </c>
      <c r="AO17" s="48">
        <f t="shared" si="11"/>
        <v>39.238260869565217</v>
      </c>
      <c r="AP17" s="46">
        <v>75</v>
      </c>
      <c r="AQ17" s="47">
        <v>4040.05</v>
      </c>
      <c r="AR17" s="48">
        <f t="shared" si="12"/>
        <v>53.867333333333335</v>
      </c>
      <c r="AS17" s="46">
        <v>25</v>
      </c>
      <c r="AT17" s="71">
        <v>1538.22</v>
      </c>
      <c r="AU17" s="48">
        <f t="shared" si="13"/>
        <v>61.528800000000004</v>
      </c>
      <c r="AV17" s="492"/>
      <c r="AW17" s="645">
        <v>79.400000000000006</v>
      </c>
      <c r="AX17" s="78">
        <v>4348</v>
      </c>
      <c r="AY17" s="83">
        <f t="shared" si="14"/>
        <v>54.760705289672543</v>
      </c>
      <c r="AZ17" s="84">
        <v>4480.09</v>
      </c>
      <c r="BA17" s="85">
        <v>25</v>
      </c>
      <c r="BB17" s="85">
        <v>174.51</v>
      </c>
      <c r="BC17" s="30">
        <f t="shared" si="33"/>
        <v>6.9803999999999995</v>
      </c>
      <c r="BD17" s="86">
        <v>0</v>
      </c>
      <c r="BE17" s="86">
        <v>0</v>
      </c>
      <c r="BF17" s="30" t="e">
        <f t="shared" si="34"/>
        <v>#DIV/0!</v>
      </c>
      <c r="BG17" s="646"/>
      <c r="BH17" s="77">
        <v>6.8000000000000007</v>
      </c>
      <c r="BI17" s="78">
        <v>105.5</v>
      </c>
      <c r="BJ17" s="634">
        <f t="shared" si="15"/>
        <v>15.51470588235294</v>
      </c>
      <c r="BK17" s="635">
        <v>30</v>
      </c>
      <c r="BL17" s="588">
        <v>1356.08</v>
      </c>
      <c r="BM17" s="634">
        <f t="shared" si="16"/>
        <v>45.202666666666666</v>
      </c>
      <c r="BN17" s="492"/>
      <c r="BO17" s="93">
        <v>182</v>
      </c>
      <c r="BP17" s="94">
        <v>10303.86736317394</v>
      </c>
      <c r="BQ17" s="83">
        <f t="shared" si="17"/>
        <v>56.614655841615054</v>
      </c>
      <c r="BR17" s="100">
        <v>5566.5086235147792</v>
      </c>
      <c r="BS17" s="101">
        <v>18</v>
      </c>
      <c r="BT17" s="101">
        <v>152.68836239138409</v>
      </c>
      <c r="BU17" s="30">
        <f t="shared" si="35"/>
        <v>8.4826867995213391</v>
      </c>
      <c r="BV17" s="101">
        <v>62</v>
      </c>
      <c r="BW17" s="101">
        <v>329.75987411876503</v>
      </c>
      <c r="BX17" s="30">
        <f t="shared" si="36"/>
        <v>5.3187076470768551</v>
      </c>
      <c r="BY17" s="93"/>
      <c r="BZ17" s="94"/>
      <c r="CA17" s="48" t="e">
        <f t="shared" si="18"/>
        <v>#DIV/0!</v>
      </c>
      <c r="CB17" s="492"/>
      <c r="CC17" s="109">
        <v>114.60000000000001</v>
      </c>
      <c r="CD17" s="110">
        <v>12344.62</v>
      </c>
      <c r="CE17" s="83">
        <f t="shared" si="19"/>
        <v>107.71919720767889</v>
      </c>
      <c r="CF17" s="113"/>
      <c r="CG17" s="114">
        <v>30</v>
      </c>
      <c r="CH17" s="114">
        <v>507.4</v>
      </c>
      <c r="CI17" s="30">
        <f t="shared" si="20"/>
        <v>16.913333333333334</v>
      </c>
      <c r="CJ17" s="115"/>
      <c r="CK17" s="114"/>
      <c r="CL17" s="30" t="e">
        <f t="shared" si="37"/>
        <v>#DIV/0!</v>
      </c>
      <c r="CM17" s="653"/>
      <c r="CN17" s="204">
        <v>10</v>
      </c>
      <c r="CO17" s="345">
        <v>1215.07</v>
      </c>
      <c r="CP17" s="486">
        <f t="shared" si="0"/>
        <v>121.50699999999999</v>
      </c>
      <c r="CQ17" s="569"/>
      <c r="CR17" s="124">
        <v>51</v>
      </c>
      <c r="CS17" s="125">
        <v>2887.8429163198757</v>
      </c>
      <c r="CT17" s="15">
        <f t="shared" si="21"/>
        <v>56.624370908232855</v>
      </c>
      <c r="CU17" s="126"/>
      <c r="CV17" s="127">
        <v>76</v>
      </c>
      <c r="CW17" s="127">
        <v>914.32147408280878</v>
      </c>
      <c r="CX17" s="18">
        <v>31</v>
      </c>
      <c r="CY17" s="127">
        <v>31</v>
      </c>
      <c r="CZ17" s="127">
        <v>384.70676136598473</v>
      </c>
      <c r="DA17" s="18">
        <f t="shared" si="38"/>
        <v>12.409895527934991</v>
      </c>
      <c r="DB17" s="124"/>
      <c r="DC17" s="125"/>
      <c r="DD17" s="31" t="e">
        <f t="shared" si="22"/>
        <v>#DIV/0!</v>
      </c>
      <c r="DE17" s="569"/>
      <c r="DF17" s="603">
        <v>14</v>
      </c>
      <c r="DG17" s="603">
        <v>206.41529868377168</v>
      </c>
      <c r="DH17" s="542">
        <f>+DG17/DF17</f>
        <v>14.743949905983692</v>
      </c>
      <c r="DI17" s="603">
        <v>17</v>
      </c>
      <c r="DJ17" s="603">
        <v>215.09136971434447</v>
      </c>
      <c r="DK17" s="542">
        <f>+DJ17/DI17</f>
        <v>12.652433512608498</v>
      </c>
      <c r="DL17" s="603">
        <v>17</v>
      </c>
      <c r="DM17" s="603">
        <v>256.67137013014235</v>
      </c>
      <c r="DN17" s="545">
        <f>+DM17/DL17</f>
        <v>15.098315890008374</v>
      </c>
      <c r="DO17" s="485"/>
      <c r="DP17" s="610"/>
      <c r="DQ17" s="612"/>
      <c r="DR17" s="548" t="e">
        <f t="shared" si="25"/>
        <v>#DIV/0!</v>
      </c>
      <c r="DS17" s="610">
        <v>4</v>
      </c>
      <c r="DT17" s="614">
        <v>50</v>
      </c>
      <c r="DU17" s="616">
        <f t="shared" si="1"/>
        <v>12.5</v>
      </c>
      <c r="DV17" s="603">
        <v>49</v>
      </c>
      <c r="DW17" s="603">
        <v>512.54999999999995</v>
      </c>
      <c r="DX17" s="622">
        <f t="shared" si="26"/>
        <v>10.460204081632652</v>
      </c>
      <c r="DY17" s="603">
        <f t="shared" si="27"/>
        <v>159</v>
      </c>
      <c r="DZ17" s="603">
        <v>95.98</v>
      </c>
      <c r="EA17" s="551">
        <f t="shared" si="28"/>
        <v>0.60364779874213836</v>
      </c>
      <c r="EC17" s="204">
        <v>30</v>
      </c>
      <c r="ED17" s="345">
        <v>1321.01</v>
      </c>
      <c r="EE17" s="554">
        <f t="shared" si="2"/>
        <v>44.033666666666669</v>
      </c>
      <c r="EF17" s="143"/>
      <c r="EG17" s="143"/>
      <c r="EH17" s="143"/>
      <c r="EI17" s="143"/>
      <c r="EJ17" s="143">
        <v>2</v>
      </c>
      <c r="EK17" s="143">
        <v>14</v>
      </c>
      <c r="EL17" s="542">
        <f t="shared" si="29"/>
        <v>7</v>
      </c>
    </row>
    <row r="18" spans="1:142">
      <c r="A18" s="12">
        <v>12</v>
      </c>
      <c r="B18" s="13">
        <v>46.600000000000009</v>
      </c>
      <c r="C18" s="14">
        <v>3877.15</v>
      </c>
      <c r="D18" s="15">
        <f t="shared" si="3"/>
        <v>83.200643776824023</v>
      </c>
      <c r="E18" s="16"/>
      <c r="F18" s="320"/>
      <c r="G18" s="558" t="e">
        <f t="shared" si="4"/>
        <v>#DIV/0!</v>
      </c>
      <c r="H18" s="17">
        <v>2</v>
      </c>
      <c r="I18" s="17">
        <v>34.5</v>
      </c>
      <c r="J18" s="18">
        <f t="shared" si="30"/>
        <v>17.25</v>
      </c>
      <c r="K18" s="17"/>
      <c r="L18" s="17"/>
      <c r="M18" s="30" t="e">
        <f t="shared" si="31"/>
        <v>#DIV/0!</v>
      </c>
      <c r="N18" s="13"/>
      <c r="O18" s="14"/>
      <c r="P18" s="31" t="e">
        <f t="shared" si="5"/>
        <v>#DIV/0!</v>
      </c>
      <c r="Q18" s="32"/>
      <c r="R18" s="44"/>
      <c r="S18" s="45" t="e">
        <f t="shared" si="6"/>
        <v>#DIV/0!</v>
      </c>
      <c r="T18" s="492"/>
      <c r="U18" s="570">
        <v>20.400000000000002</v>
      </c>
      <c r="V18" s="626">
        <v>1203.3133833226914</v>
      </c>
      <c r="W18" s="567">
        <f t="shared" si="7"/>
        <v>58.985950162877025</v>
      </c>
      <c r="X18" s="492"/>
      <c r="Y18" s="46">
        <v>359.20000000000005</v>
      </c>
      <c r="Z18" s="47">
        <v>24071.910000000003</v>
      </c>
      <c r="AA18" s="30">
        <f t="shared" si="8"/>
        <v>67.015339643652567</v>
      </c>
      <c r="AB18" s="502"/>
      <c r="AC18" s="572">
        <v>11</v>
      </c>
      <c r="AD18" s="572">
        <v>150.47999999999999</v>
      </c>
      <c r="AE18" s="30">
        <f>+AN18/AM18</f>
        <v>55.662916666666668</v>
      </c>
      <c r="AF18" s="63">
        <v>148</v>
      </c>
      <c r="AG18" s="55">
        <v>1039.0900000000001</v>
      </c>
      <c r="AH18" s="30">
        <f t="shared" si="32"/>
        <v>7.020878378378379</v>
      </c>
      <c r="AI18" s="62">
        <v>160</v>
      </c>
      <c r="AJ18" s="47">
        <v>3178.5420529543426</v>
      </c>
      <c r="AK18" s="30">
        <f t="shared" si="10"/>
        <v>19.865887830964642</v>
      </c>
      <c r="AL18" s="568"/>
      <c r="AM18" s="50">
        <v>48</v>
      </c>
      <c r="AN18" s="50">
        <v>2671.82</v>
      </c>
      <c r="AO18" s="48">
        <f t="shared" si="11"/>
        <v>55.662916666666668</v>
      </c>
      <c r="AP18" s="46">
        <v>75</v>
      </c>
      <c r="AQ18" s="47">
        <v>3650.7260000000001</v>
      </c>
      <c r="AR18" s="48">
        <f t="shared" si="12"/>
        <v>48.676346666666667</v>
      </c>
      <c r="AS18" s="46">
        <v>25</v>
      </c>
      <c r="AT18" s="71">
        <v>1337.66</v>
      </c>
      <c r="AU18" s="48">
        <f t="shared" si="13"/>
        <v>53.506400000000006</v>
      </c>
      <c r="AV18" s="492"/>
      <c r="AW18" s="645">
        <v>68.400000000000006</v>
      </c>
      <c r="AX18" s="78">
        <v>3537.46</v>
      </c>
      <c r="AY18" s="83">
        <f t="shared" si="14"/>
        <v>51.717251461988297</v>
      </c>
      <c r="AZ18" s="84"/>
      <c r="BA18" s="85">
        <v>25</v>
      </c>
      <c r="BB18" s="85">
        <v>174.69</v>
      </c>
      <c r="BC18" s="30">
        <f t="shared" si="33"/>
        <v>6.9875999999999996</v>
      </c>
      <c r="BD18" s="86">
        <v>0</v>
      </c>
      <c r="BE18" s="86">
        <v>0</v>
      </c>
      <c r="BF18" s="30" t="e">
        <f t="shared" si="34"/>
        <v>#DIV/0!</v>
      </c>
      <c r="BG18" s="646"/>
      <c r="BH18" s="77">
        <v>6.8000000000000007</v>
      </c>
      <c r="BI18" s="78">
        <v>102.24</v>
      </c>
      <c r="BJ18" s="634">
        <f t="shared" si="15"/>
        <v>15.035294117647057</v>
      </c>
      <c r="BK18" s="633">
        <v>30</v>
      </c>
      <c r="BL18" s="587">
        <v>1358.55</v>
      </c>
      <c r="BM18" s="634">
        <f t="shared" si="16"/>
        <v>45.284999999999997</v>
      </c>
      <c r="BN18" s="492"/>
      <c r="BO18" s="93">
        <v>182.8</v>
      </c>
      <c r="BP18" s="94">
        <v>9169.8377717162293</v>
      </c>
      <c r="BQ18" s="83">
        <f t="shared" si="17"/>
        <v>50.163226322298847</v>
      </c>
      <c r="BR18" s="100"/>
      <c r="BS18" s="101">
        <v>23</v>
      </c>
      <c r="BT18" s="101">
        <v>221.95631823769043</v>
      </c>
      <c r="BU18" s="30">
        <f t="shared" si="35"/>
        <v>9.6502747059865399</v>
      </c>
      <c r="BV18" s="101">
        <v>64</v>
      </c>
      <c r="BW18" s="101">
        <v>369.74860466294541</v>
      </c>
      <c r="BX18" s="30">
        <f t="shared" si="36"/>
        <v>5.777321947858522</v>
      </c>
      <c r="BY18" s="93"/>
      <c r="BZ18" s="94"/>
      <c r="CA18" s="48" t="e">
        <f t="shared" si="18"/>
        <v>#DIV/0!</v>
      </c>
      <c r="CB18" s="492"/>
      <c r="CC18" s="109">
        <v>98</v>
      </c>
      <c r="CD18" s="110">
        <v>12781.54</v>
      </c>
      <c r="CE18" s="83">
        <f t="shared" si="19"/>
        <v>130.42387755102041</v>
      </c>
      <c r="CF18" s="113"/>
      <c r="CG18" s="114"/>
      <c r="CH18" s="114"/>
      <c r="CI18" s="30" t="e">
        <f t="shared" si="20"/>
        <v>#DIV/0!</v>
      </c>
      <c r="CJ18" s="115"/>
      <c r="CK18" s="114"/>
      <c r="CL18" s="30" t="e">
        <f t="shared" si="37"/>
        <v>#DIV/0!</v>
      </c>
      <c r="CM18" s="653"/>
      <c r="CN18" s="204">
        <v>10</v>
      </c>
      <c r="CO18" s="345">
        <v>779.71</v>
      </c>
      <c r="CP18" s="486">
        <f t="shared" si="0"/>
        <v>77.971000000000004</v>
      </c>
      <c r="CQ18" s="569"/>
      <c r="CR18" s="124">
        <v>47</v>
      </c>
      <c r="CS18" s="125">
        <v>2594.116678011575</v>
      </c>
      <c r="CT18" s="15">
        <f t="shared" si="21"/>
        <v>55.193971872586701</v>
      </c>
      <c r="CU18" s="126"/>
      <c r="CV18" s="127">
        <v>52</v>
      </c>
      <c r="CW18" s="127">
        <v>640.84009914595504</v>
      </c>
      <c r="CX18" s="18">
        <v>20</v>
      </c>
      <c r="CY18" s="127">
        <v>20</v>
      </c>
      <c r="CZ18" s="127">
        <v>245.39734577515966</v>
      </c>
      <c r="DA18" s="18">
        <f t="shared" si="38"/>
        <v>12.269867288757982</v>
      </c>
      <c r="DB18" s="124"/>
      <c r="DC18" s="125"/>
      <c r="DD18" s="31" t="e">
        <f t="shared" si="22"/>
        <v>#DIV/0!</v>
      </c>
      <c r="DE18" s="569"/>
      <c r="DF18" s="603">
        <v>14</v>
      </c>
      <c r="DG18" s="603">
        <v>234.26614936557218</v>
      </c>
      <c r="DH18" s="542">
        <f t="shared" si="23"/>
        <v>16.733296383255155</v>
      </c>
      <c r="DI18" s="603">
        <v>17</v>
      </c>
      <c r="DJ18" s="603">
        <v>211.3930486426479</v>
      </c>
      <c r="DK18" s="542">
        <f t="shared" si="24"/>
        <v>12.434885214273406</v>
      </c>
      <c r="DL18" s="603">
        <v>19</v>
      </c>
      <c r="DM18" s="603">
        <v>320.4530912604672</v>
      </c>
      <c r="DN18" s="545">
        <f t="shared" si="39"/>
        <v>16.865952171603539</v>
      </c>
      <c r="DO18" s="485"/>
      <c r="DP18" s="610"/>
      <c r="DQ18" s="612"/>
      <c r="DR18" s="548" t="e">
        <f t="shared" si="25"/>
        <v>#DIV/0!</v>
      </c>
      <c r="DS18" s="610">
        <v>12.000000000000002</v>
      </c>
      <c r="DT18" s="614">
        <v>130</v>
      </c>
      <c r="DU18" s="616">
        <f t="shared" si="1"/>
        <v>10.833333333333332</v>
      </c>
      <c r="DV18" s="603">
        <v>49</v>
      </c>
      <c r="DW18" s="603">
        <v>484.82</v>
      </c>
      <c r="DX18" s="622">
        <f t="shared" si="26"/>
        <v>9.894285714285715</v>
      </c>
      <c r="DY18" s="603">
        <f t="shared" si="27"/>
        <v>183</v>
      </c>
      <c r="DZ18" s="603">
        <v>112.03</v>
      </c>
      <c r="EA18" s="551">
        <f t="shared" si="28"/>
        <v>0.61218579234972681</v>
      </c>
      <c r="EC18" s="204">
        <v>30</v>
      </c>
      <c r="ED18" s="345">
        <v>1172.95</v>
      </c>
      <c r="EE18" s="554">
        <f t="shared" si="2"/>
        <v>39.098333333333336</v>
      </c>
      <c r="EF18" s="143"/>
      <c r="EG18" s="143"/>
      <c r="EH18" s="143"/>
      <c r="EI18" s="143"/>
      <c r="EJ18" s="143">
        <v>2</v>
      </c>
      <c r="EK18" s="143">
        <v>14</v>
      </c>
      <c r="EL18" s="542">
        <f t="shared" si="29"/>
        <v>7</v>
      </c>
    </row>
    <row r="19" spans="1:142">
      <c r="A19" s="12">
        <v>13</v>
      </c>
      <c r="B19" s="13">
        <v>49.2</v>
      </c>
      <c r="C19" s="14">
        <v>3971.2</v>
      </c>
      <c r="D19" s="15">
        <f t="shared" si="3"/>
        <v>80.715447154471534</v>
      </c>
      <c r="E19" s="16"/>
      <c r="F19" s="320"/>
      <c r="G19" s="558" t="e">
        <f t="shared" si="4"/>
        <v>#DIV/0!</v>
      </c>
      <c r="H19" s="17">
        <v>0</v>
      </c>
      <c r="I19" s="17">
        <v>0</v>
      </c>
      <c r="J19" s="18" t="e">
        <f t="shared" si="30"/>
        <v>#DIV/0!</v>
      </c>
      <c r="K19" s="17"/>
      <c r="L19" s="17"/>
      <c r="M19" s="30" t="e">
        <f t="shared" si="31"/>
        <v>#DIV/0!</v>
      </c>
      <c r="N19" s="13"/>
      <c r="O19" s="14"/>
      <c r="P19" s="31" t="e">
        <f t="shared" si="5"/>
        <v>#DIV/0!</v>
      </c>
      <c r="Q19" s="32"/>
      <c r="R19" s="44"/>
      <c r="S19" s="45" t="e">
        <f t="shared" si="6"/>
        <v>#DIV/0!</v>
      </c>
      <c r="T19" s="492"/>
      <c r="U19" s="570">
        <v>17.8</v>
      </c>
      <c r="V19" s="626">
        <v>593.49880813779009</v>
      </c>
      <c r="W19" s="571">
        <f t="shared" si="7"/>
        <v>33.342629670662362</v>
      </c>
      <c r="X19" s="492"/>
      <c r="Y19" s="46">
        <v>240.20000000000002</v>
      </c>
      <c r="Z19" s="47">
        <v>15911.338999999991</v>
      </c>
      <c r="AA19" s="30">
        <f t="shared" si="8"/>
        <v>66.24204412989171</v>
      </c>
      <c r="AB19" s="502"/>
      <c r="AC19" s="572">
        <v>4</v>
      </c>
      <c r="AD19" s="572">
        <v>56.429999999999993</v>
      </c>
      <c r="AE19" s="30">
        <f>+AN19/AM19</f>
        <v>49.385106382978719</v>
      </c>
      <c r="AF19" s="55">
        <v>26</v>
      </c>
      <c r="AG19" s="55">
        <v>182.25</v>
      </c>
      <c r="AH19" s="30">
        <f t="shared" si="32"/>
        <v>7.009615384615385</v>
      </c>
      <c r="AI19" s="62">
        <v>160</v>
      </c>
      <c r="AJ19" s="47">
        <v>3280.0346761024684</v>
      </c>
      <c r="AK19" s="30">
        <f t="shared" si="10"/>
        <v>20.500216725640428</v>
      </c>
      <c r="AL19" s="568"/>
      <c r="AM19" s="50">
        <v>47</v>
      </c>
      <c r="AN19" s="50">
        <v>2321.1</v>
      </c>
      <c r="AO19" s="48">
        <f t="shared" si="11"/>
        <v>49.385106382978719</v>
      </c>
      <c r="AP19" s="46">
        <v>75</v>
      </c>
      <c r="AQ19" s="47">
        <v>4492.8</v>
      </c>
      <c r="AR19" s="48">
        <f t="shared" si="12"/>
        <v>59.904000000000003</v>
      </c>
      <c r="AS19" s="46">
        <v>25</v>
      </c>
      <c r="AT19" s="71">
        <v>1290.28</v>
      </c>
      <c r="AU19" s="48">
        <f t="shared" si="13"/>
        <v>51.611199999999997</v>
      </c>
      <c r="AV19" s="492"/>
      <c r="AW19" s="645">
        <v>67.400000000000006</v>
      </c>
      <c r="AX19" s="78">
        <v>3036.51</v>
      </c>
      <c r="AY19" s="83">
        <f t="shared" si="14"/>
        <v>45.052077151335311</v>
      </c>
      <c r="AZ19" s="84"/>
      <c r="BA19" s="85">
        <v>25</v>
      </c>
      <c r="BB19" s="85">
        <v>176.24</v>
      </c>
      <c r="BC19" s="30">
        <f t="shared" si="33"/>
        <v>7.0496000000000008</v>
      </c>
      <c r="BD19" s="86">
        <v>0</v>
      </c>
      <c r="BE19" s="86">
        <v>0</v>
      </c>
      <c r="BF19" s="30" t="e">
        <f t="shared" si="34"/>
        <v>#DIV/0!</v>
      </c>
      <c r="BG19" s="646"/>
      <c r="BH19" s="77">
        <v>7</v>
      </c>
      <c r="BI19" s="78">
        <v>110.67</v>
      </c>
      <c r="BJ19" s="634">
        <f t="shared" si="15"/>
        <v>15.81</v>
      </c>
      <c r="BK19" s="633">
        <v>33.800000000000004</v>
      </c>
      <c r="BL19" s="587">
        <v>1702.49</v>
      </c>
      <c r="BM19" s="634">
        <f t="shared" si="16"/>
        <v>50.369526627218931</v>
      </c>
      <c r="BN19" s="492"/>
      <c r="BO19" s="93">
        <v>128.20000000000002</v>
      </c>
      <c r="BP19" s="94">
        <v>6109.533110586679</v>
      </c>
      <c r="BQ19" s="83">
        <f t="shared" si="17"/>
        <v>47.656264513156614</v>
      </c>
      <c r="BR19" s="100"/>
      <c r="BS19" s="101">
        <v>3</v>
      </c>
      <c r="BT19" s="101">
        <v>97.514703487359768</v>
      </c>
      <c r="BU19" s="30">
        <f t="shared" si="35"/>
        <v>32.504901162453258</v>
      </c>
      <c r="BV19" s="101">
        <v>55</v>
      </c>
      <c r="BW19" s="101">
        <v>429.66542450355524</v>
      </c>
      <c r="BX19" s="30">
        <f t="shared" si="36"/>
        <v>7.8120986273373685</v>
      </c>
      <c r="BY19" s="93"/>
      <c r="BZ19" s="94"/>
      <c r="CA19" s="48" t="e">
        <f t="shared" si="18"/>
        <v>#DIV/0!</v>
      </c>
      <c r="CB19" s="492"/>
      <c r="CC19" s="109">
        <v>92.800000000000011</v>
      </c>
      <c r="CD19" s="110">
        <v>10591.34</v>
      </c>
      <c r="CE19" s="83">
        <f t="shared" si="19"/>
        <v>114.13081896551724</v>
      </c>
      <c r="CF19" s="113"/>
      <c r="CG19" s="114"/>
      <c r="CH19" s="114"/>
      <c r="CI19" s="30" t="e">
        <f t="shared" si="20"/>
        <v>#DIV/0!</v>
      </c>
      <c r="CJ19" s="115"/>
      <c r="CK19" s="114"/>
      <c r="CL19" s="30" t="e">
        <f t="shared" si="37"/>
        <v>#DIV/0!</v>
      </c>
      <c r="CM19" s="653"/>
      <c r="CN19" s="204">
        <v>10</v>
      </c>
      <c r="CO19" s="345">
        <v>1411.68</v>
      </c>
      <c r="CP19" s="486">
        <f t="shared" si="0"/>
        <v>141.16800000000001</v>
      </c>
      <c r="CQ19" s="569"/>
      <c r="CR19" s="124">
        <v>43.6</v>
      </c>
      <c r="CS19" s="125">
        <v>2403.6460654920165</v>
      </c>
      <c r="CT19" s="15">
        <f t="shared" si="21"/>
        <v>55.129496914954508</v>
      </c>
      <c r="CU19" s="126"/>
      <c r="CV19" s="127">
        <v>0</v>
      </c>
      <c r="CW19" s="127">
        <v>0</v>
      </c>
      <c r="CX19" s="18">
        <v>32</v>
      </c>
      <c r="CY19" s="127">
        <v>32</v>
      </c>
      <c r="CZ19" s="127">
        <v>408.89638705851576</v>
      </c>
      <c r="DA19" s="18">
        <f t="shared" si="38"/>
        <v>12.778012095578617</v>
      </c>
      <c r="DB19" s="124"/>
      <c r="DC19" s="125"/>
      <c r="DD19" s="31" t="e">
        <f t="shared" si="22"/>
        <v>#DIV/0!</v>
      </c>
      <c r="DE19" s="569"/>
      <c r="DF19" s="602">
        <v>14</v>
      </c>
      <c r="DG19" s="603">
        <v>228.45829762533273</v>
      </c>
      <c r="DH19" s="542">
        <f t="shared" si="23"/>
        <v>16.31844983038091</v>
      </c>
      <c r="DI19" s="603">
        <v>16</v>
      </c>
      <c r="DJ19" s="603">
        <v>236.15326294185891</v>
      </c>
      <c r="DK19" s="542">
        <f t="shared" si="24"/>
        <v>14.759578933866182</v>
      </c>
      <c r="DL19" s="603">
        <v>17</v>
      </c>
      <c r="DM19" s="603">
        <v>258.46463256552181</v>
      </c>
      <c r="DN19" s="545">
        <f t="shared" si="39"/>
        <v>15.20380191561893</v>
      </c>
      <c r="DO19" s="485"/>
      <c r="DP19" s="610"/>
      <c r="DQ19" s="612"/>
      <c r="DR19" s="548" t="e">
        <f t="shared" si="25"/>
        <v>#DIV/0!</v>
      </c>
      <c r="DS19" s="610">
        <v>13</v>
      </c>
      <c r="DT19" s="614">
        <v>140</v>
      </c>
      <c r="DU19" s="616">
        <f t="shared" si="1"/>
        <v>10.76923076923077</v>
      </c>
      <c r="DV19" s="603">
        <v>52</v>
      </c>
      <c r="DW19" s="612">
        <v>498.28</v>
      </c>
      <c r="DX19" s="622">
        <f t="shared" si="26"/>
        <v>9.5823076923076922</v>
      </c>
      <c r="DY19" s="603">
        <f t="shared" si="27"/>
        <v>195</v>
      </c>
      <c r="DZ19" s="603">
        <v>100.02500000000001</v>
      </c>
      <c r="EA19" s="551">
        <f t="shared" si="28"/>
        <v>0.51294871794871799</v>
      </c>
      <c r="EC19" s="204">
        <v>30</v>
      </c>
      <c r="ED19" s="345">
        <v>1378.6</v>
      </c>
      <c r="EE19" s="554">
        <f t="shared" si="2"/>
        <v>45.953333333333333</v>
      </c>
      <c r="EF19" s="143"/>
      <c r="EG19" s="143"/>
      <c r="EH19" s="143"/>
      <c r="EI19" s="143"/>
      <c r="EJ19" s="143">
        <v>2</v>
      </c>
      <c r="EK19" s="143">
        <v>14</v>
      </c>
      <c r="EL19" s="542">
        <f t="shared" si="29"/>
        <v>7</v>
      </c>
    </row>
    <row r="20" spans="1:142">
      <c r="A20" s="12">
        <v>14</v>
      </c>
      <c r="B20" s="13">
        <v>52.8</v>
      </c>
      <c r="C20" s="14">
        <v>5133.3999999999996</v>
      </c>
      <c r="D20" s="15">
        <f t="shared" si="3"/>
        <v>97.223484848484844</v>
      </c>
      <c r="E20" s="16"/>
      <c r="F20" s="320"/>
      <c r="G20" s="558" t="e">
        <f t="shared" si="4"/>
        <v>#DIV/0!</v>
      </c>
      <c r="H20" s="17">
        <v>0</v>
      </c>
      <c r="I20" s="17">
        <v>0</v>
      </c>
      <c r="J20" s="18" t="e">
        <f t="shared" si="30"/>
        <v>#DIV/0!</v>
      </c>
      <c r="K20" s="17"/>
      <c r="L20" s="17"/>
      <c r="M20" s="30" t="e">
        <f t="shared" si="31"/>
        <v>#DIV/0!</v>
      </c>
      <c r="N20" s="314"/>
      <c r="O20" s="14"/>
      <c r="P20" s="31" t="e">
        <f t="shared" si="5"/>
        <v>#DIV/0!</v>
      </c>
      <c r="Q20" s="32"/>
      <c r="R20" s="44"/>
      <c r="S20" s="45" t="e">
        <f t="shared" si="6"/>
        <v>#DIV/0!</v>
      </c>
      <c r="T20" s="492"/>
      <c r="U20" s="570">
        <v>17.200000000000003</v>
      </c>
      <c r="V20" s="566">
        <v>941.47456183371673</v>
      </c>
      <c r="W20" s="571">
        <f t="shared" si="7"/>
        <v>54.736893129867241</v>
      </c>
      <c r="X20" s="492"/>
      <c r="Y20" s="46">
        <v>240.20000000000002</v>
      </c>
      <c r="Z20" s="47">
        <v>18788.7</v>
      </c>
      <c r="AA20" s="30">
        <f t="shared" si="8"/>
        <v>78.221065778517897</v>
      </c>
      <c r="AB20" s="502"/>
      <c r="AC20" s="572">
        <v>4</v>
      </c>
      <c r="AD20" s="572">
        <v>52.78</v>
      </c>
      <c r="AE20" s="30">
        <f>+AN20/AM20</f>
        <v>48.012085106382983</v>
      </c>
      <c r="AF20" s="55">
        <v>27</v>
      </c>
      <c r="AG20" s="55">
        <v>186.87</v>
      </c>
      <c r="AH20" s="30">
        <f t="shared" si="32"/>
        <v>6.9211111111111112</v>
      </c>
      <c r="AI20" s="62">
        <v>160</v>
      </c>
      <c r="AJ20" s="47">
        <v>3619.1766610714626</v>
      </c>
      <c r="AK20" s="30">
        <f t="shared" si="10"/>
        <v>22.619854131696641</v>
      </c>
      <c r="AL20" s="568"/>
      <c r="AM20" s="50">
        <v>47</v>
      </c>
      <c r="AN20" s="50">
        <v>2256.5680000000002</v>
      </c>
      <c r="AO20" s="48">
        <f t="shared" si="11"/>
        <v>48.012085106382983</v>
      </c>
      <c r="AP20" s="46">
        <v>75</v>
      </c>
      <c r="AQ20" s="47">
        <v>3588.0000000000005</v>
      </c>
      <c r="AR20" s="48">
        <f t="shared" si="12"/>
        <v>47.84</v>
      </c>
      <c r="AS20" s="46">
        <v>25</v>
      </c>
      <c r="AT20" s="71">
        <v>1287.33</v>
      </c>
      <c r="AU20" s="48">
        <f t="shared" si="13"/>
        <v>51.493199999999995</v>
      </c>
      <c r="AV20" s="492"/>
      <c r="AW20" s="645">
        <v>64.599999999999994</v>
      </c>
      <c r="AX20" s="78">
        <v>3154.46</v>
      </c>
      <c r="AY20" s="83">
        <f t="shared" si="14"/>
        <v>48.830650154798768</v>
      </c>
      <c r="AZ20" s="84"/>
      <c r="BA20" s="85">
        <v>25</v>
      </c>
      <c r="BB20" s="85">
        <v>174.98</v>
      </c>
      <c r="BC20" s="30">
        <f t="shared" si="33"/>
        <v>6.9991999999999992</v>
      </c>
      <c r="BD20" s="86">
        <v>0</v>
      </c>
      <c r="BE20" s="86">
        <v>0</v>
      </c>
      <c r="BF20" s="30" t="e">
        <f t="shared" si="34"/>
        <v>#DIV/0!</v>
      </c>
      <c r="BG20" s="646"/>
      <c r="BH20" s="77">
        <v>7.2000000000000011</v>
      </c>
      <c r="BI20" s="78">
        <v>109.25</v>
      </c>
      <c r="BJ20" s="634">
        <f t="shared" si="15"/>
        <v>15.173611111111109</v>
      </c>
      <c r="BK20" s="633">
        <v>32</v>
      </c>
      <c r="BL20" s="587">
        <v>1457.54</v>
      </c>
      <c r="BM20" s="634">
        <f t="shared" si="16"/>
        <v>45.548124999999999</v>
      </c>
      <c r="BN20" s="492"/>
      <c r="BO20" s="93">
        <v>124.2</v>
      </c>
      <c r="BP20" s="94">
        <v>6807.7731447352053</v>
      </c>
      <c r="BQ20" s="83">
        <f t="shared" si="17"/>
        <v>54.81298828289215</v>
      </c>
      <c r="BR20" s="102"/>
      <c r="BS20" s="101">
        <v>3</v>
      </c>
      <c r="BT20" s="101">
        <v>34.800000031560465</v>
      </c>
      <c r="BU20" s="30">
        <f t="shared" si="35"/>
        <v>11.600000010520155</v>
      </c>
      <c r="BV20" s="101">
        <v>57</v>
      </c>
      <c r="BW20" s="101">
        <v>222.44495303585745</v>
      </c>
      <c r="BX20" s="30">
        <f t="shared" si="36"/>
        <v>3.9025430357167976</v>
      </c>
      <c r="BY20" s="93"/>
      <c r="BZ20" s="94"/>
      <c r="CA20" s="48" t="e">
        <f t="shared" si="18"/>
        <v>#DIV/0!</v>
      </c>
      <c r="CB20" s="492"/>
      <c r="CC20" s="109">
        <v>92.800000000000011</v>
      </c>
      <c r="CD20" s="110">
        <v>10615.22</v>
      </c>
      <c r="CE20" s="83">
        <f t="shared" si="19"/>
        <v>114.38814655172412</v>
      </c>
      <c r="CF20" s="113"/>
      <c r="CG20" s="114"/>
      <c r="CH20" s="114"/>
      <c r="CI20" s="30" t="e">
        <f t="shared" si="20"/>
        <v>#DIV/0!</v>
      </c>
      <c r="CJ20" s="115"/>
      <c r="CK20" s="114"/>
      <c r="CL20" s="30" t="e">
        <f t="shared" si="37"/>
        <v>#DIV/0!</v>
      </c>
      <c r="CM20" s="653"/>
      <c r="CN20" s="204">
        <v>10</v>
      </c>
      <c r="CO20" s="345">
        <v>1010.93</v>
      </c>
      <c r="CP20" s="486">
        <f t="shared" si="0"/>
        <v>101.09299999999999</v>
      </c>
      <c r="CQ20" s="569"/>
      <c r="CR20" s="124">
        <v>47.800000000000004</v>
      </c>
      <c r="CS20" s="125">
        <v>2441.2248290450125</v>
      </c>
      <c r="CT20" s="15">
        <f t="shared" si="21"/>
        <v>51.071649143201093</v>
      </c>
      <c r="CU20" s="126"/>
      <c r="CV20" s="127">
        <v>59</v>
      </c>
      <c r="CW20" s="127">
        <v>742.47782497164326</v>
      </c>
      <c r="CX20" s="18">
        <v>19</v>
      </c>
      <c r="CY20" s="127">
        <v>19</v>
      </c>
      <c r="CZ20" s="127">
        <v>233.0079296088507</v>
      </c>
      <c r="DA20" s="18">
        <f t="shared" si="38"/>
        <v>12.26357524257109</v>
      </c>
      <c r="DB20" s="124"/>
      <c r="DC20" s="125"/>
      <c r="DD20" s="31" t="e">
        <f t="shared" si="22"/>
        <v>#DIV/0!</v>
      </c>
      <c r="DE20" s="569"/>
      <c r="DF20" s="602">
        <v>14</v>
      </c>
      <c r="DG20" s="603">
        <v>243.47411208474355</v>
      </c>
      <c r="DH20" s="542">
        <f t="shared" si="23"/>
        <v>17.391008006053109</v>
      </c>
      <c r="DI20" s="603">
        <v>16</v>
      </c>
      <c r="DJ20" s="603">
        <v>255.7732609990351</v>
      </c>
      <c r="DK20" s="542">
        <f t="shared" si="24"/>
        <v>15.985828812439694</v>
      </c>
      <c r="DL20" s="603">
        <v>17</v>
      </c>
      <c r="DM20" s="603">
        <v>299.32703606807866</v>
      </c>
      <c r="DN20" s="545">
        <f t="shared" si="39"/>
        <v>17.607472709886981</v>
      </c>
      <c r="DO20" s="485"/>
      <c r="DP20" s="610"/>
      <c r="DQ20" s="612"/>
      <c r="DR20" s="548" t="e">
        <f t="shared" si="25"/>
        <v>#DIV/0!</v>
      </c>
      <c r="DS20" s="610">
        <v>12.000000000000002</v>
      </c>
      <c r="DT20" s="614">
        <v>130</v>
      </c>
      <c r="DU20" s="616">
        <f t="shared" si="1"/>
        <v>10.833333333333332</v>
      </c>
      <c r="DV20" s="603">
        <v>53.000000000000007</v>
      </c>
      <c r="DW20" s="603">
        <v>559.39</v>
      </c>
      <c r="DX20" s="622">
        <f t="shared" si="26"/>
        <v>10.554528301886791</v>
      </c>
      <c r="DY20" s="603">
        <f t="shared" si="27"/>
        <v>195.00000000000006</v>
      </c>
      <c r="DZ20" s="603">
        <v>111.023</v>
      </c>
      <c r="EA20" s="551">
        <f t="shared" si="28"/>
        <v>0.56934871794871778</v>
      </c>
      <c r="EC20" s="204">
        <v>30</v>
      </c>
      <c r="ED20" s="345">
        <v>1184.67</v>
      </c>
      <c r="EE20" s="554">
        <f t="shared" si="2"/>
        <v>39.489000000000004</v>
      </c>
      <c r="EF20" s="143"/>
      <c r="EG20" s="143"/>
      <c r="EH20" s="143"/>
      <c r="EI20" s="143"/>
      <c r="EJ20" s="143">
        <v>2</v>
      </c>
      <c r="EK20" s="143">
        <v>14</v>
      </c>
      <c r="EL20" s="542">
        <f t="shared" si="29"/>
        <v>7</v>
      </c>
    </row>
    <row r="21" spans="1:142">
      <c r="A21" s="12">
        <v>15</v>
      </c>
      <c r="B21" s="13">
        <v>68.800000000000011</v>
      </c>
      <c r="C21" s="14">
        <v>6112.25</v>
      </c>
      <c r="D21" s="15">
        <f t="shared" si="3"/>
        <v>88.8408430232558</v>
      </c>
      <c r="E21" s="16"/>
      <c r="F21" s="320"/>
      <c r="G21" s="558" t="e">
        <f t="shared" si="4"/>
        <v>#DIV/0!</v>
      </c>
      <c r="H21" s="17">
        <v>2</v>
      </c>
      <c r="I21" s="17">
        <v>45</v>
      </c>
      <c r="J21" s="18">
        <f t="shared" si="30"/>
        <v>22.5</v>
      </c>
      <c r="K21" s="17"/>
      <c r="L21" s="17"/>
      <c r="M21" s="30" t="e">
        <f t="shared" si="31"/>
        <v>#DIV/0!</v>
      </c>
      <c r="N21" s="13"/>
      <c r="O21" s="14"/>
      <c r="P21" s="31" t="e">
        <f t="shared" si="5"/>
        <v>#DIV/0!</v>
      </c>
      <c r="Q21" s="32"/>
      <c r="R21" s="44"/>
      <c r="S21" s="45" t="e">
        <f t="shared" si="6"/>
        <v>#DIV/0!</v>
      </c>
      <c r="T21" s="492"/>
      <c r="U21" s="570">
        <v>27.200000000000003</v>
      </c>
      <c r="V21" s="566">
        <v>2058.1694189972086</v>
      </c>
      <c r="W21" s="571">
        <f t="shared" si="7"/>
        <v>75.667993345485598</v>
      </c>
      <c r="X21" s="492"/>
      <c r="Y21" s="46">
        <v>367.20000000000005</v>
      </c>
      <c r="Z21" s="47">
        <v>24948.879999999997</v>
      </c>
      <c r="AA21" s="30">
        <f t="shared" si="8"/>
        <v>67.943572984749437</v>
      </c>
      <c r="AB21" s="49"/>
      <c r="AC21" s="50">
        <v>225</v>
      </c>
      <c r="AD21" s="50">
        <v>3130.82</v>
      </c>
      <c r="AE21" s="30">
        <f t="shared" si="9"/>
        <v>13.914755555555557</v>
      </c>
      <c r="AF21" s="55">
        <v>26</v>
      </c>
      <c r="AG21" s="55">
        <v>182.28</v>
      </c>
      <c r="AH21" s="30">
        <f t="shared" si="32"/>
        <v>7.0107692307692311</v>
      </c>
      <c r="AI21" s="62">
        <v>160.80000000000001</v>
      </c>
      <c r="AJ21" s="47">
        <v>3359.1879452315702</v>
      </c>
      <c r="AK21" s="30">
        <f t="shared" si="10"/>
        <v>20.890472296216231</v>
      </c>
      <c r="AL21" s="568"/>
      <c r="AM21" s="46">
        <v>47</v>
      </c>
      <c r="AN21" s="71">
        <v>2818.4</v>
      </c>
      <c r="AO21" s="48">
        <f t="shared" si="11"/>
        <v>59.96595744680851</v>
      </c>
      <c r="AP21" s="46">
        <v>75</v>
      </c>
      <c r="AQ21" s="47">
        <v>3450.8</v>
      </c>
      <c r="AR21" s="48">
        <f t="shared" si="12"/>
        <v>46.010666666666673</v>
      </c>
      <c r="AS21" s="46">
        <v>25</v>
      </c>
      <c r="AT21" s="71">
        <v>1260.74</v>
      </c>
      <c r="AU21" s="48">
        <f t="shared" si="13"/>
        <v>50.429600000000001</v>
      </c>
      <c r="AV21" s="492"/>
      <c r="AW21" s="645">
        <v>79.400000000000006</v>
      </c>
      <c r="AX21" s="78">
        <v>4641.16</v>
      </c>
      <c r="AY21" s="83">
        <f t="shared" si="14"/>
        <v>58.452896725440802</v>
      </c>
      <c r="AZ21" s="84"/>
      <c r="BA21" s="85">
        <v>25</v>
      </c>
      <c r="BB21" s="85">
        <v>173.3</v>
      </c>
      <c r="BC21" s="30">
        <f t="shared" si="33"/>
        <v>6.9320000000000004</v>
      </c>
      <c r="BD21" s="86">
        <v>0</v>
      </c>
      <c r="BE21" s="86">
        <v>0</v>
      </c>
      <c r="BF21" s="30" t="e">
        <f t="shared" si="34"/>
        <v>#DIV/0!</v>
      </c>
      <c r="BG21" s="646"/>
      <c r="BH21" s="77">
        <v>6.4</v>
      </c>
      <c r="BI21" s="78">
        <v>98.7</v>
      </c>
      <c r="BJ21" s="634">
        <f t="shared" si="15"/>
        <v>15.421875</v>
      </c>
      <c r="BK21" s="633">
        <v>35.400000000000006</v>
      </c>
      <c r="BL21" s="587">
        <v>1703.92</v>
      </c>
      <c r="BM21" s="634">
        <f t="shared" si="16"/>
        <v>48.133333333333326</v>
      </c>
      <c r="BN21" s="492"/>
      <c r="BO21" s="93">
        <v>183.60000000000002</v>
      </c>
      <c r="BP21" s="94">
        <v>10697.67686448739</v>
      </c>
      <c r="BQ21" s="83">
        <f t="shared" si="17"/>
        <v>58.266213858863772</v>
      </c>
      <c r="BR21" s="102"/>
      <c r="BS21" s="101">
        <v>18</v>
      </c>
      <c r="BT21" s="101">
        <v>225.7326529349543</v>
      </c>
      <c r="BU21" s="30">
        <f t="shared" si="35"/>
        <v>12.540702940830794</v>
      </c>
      <c r="BV21" s="101">
        <v>62</v>
      </c>
      <c r="BW21" s="101">
        <v>357.51104614961855</v>
      </c>
      <c r="BX21" s="30">
        <f t="shared" si="36"/>
        <v>5.7663071959615895</v>
      </c>
      <c r="BY21" s="93"/>
      <c r="BZ21" s="94"/>
      <c r="CA21" s="48" t="e">
        <f t="shared" si="18"/>
        <v>#DIV/0!</v>
      </c>
      <c r="CB21" s="492"/>
      <c r="CC21" s="109">
        <v>130.6</v>
      </c>
      <c r="CD21" s="110">
        <v>12961.47</v>
      </c>
      <c r="CE21" s="83">
        <f t="shared" si="19"/>
        <v>99.245558958652367</v>
      </c>
      <c r="CF21" s="113"/>
      <c r="CG21" s="114"/>
      <c r="CH21" s="114"/>
      <c r="CI21" s="30" t="e">
        <f t="shared" si="20"/>
        <v>#DIV/0!</v>
      </c>
      <c r="CJ21" s="115"/>
      <c r="CK21" s="114"/>
      <c r="CL21" s="30" t="e">
        <f t="shared" si="37"/>
        <v>#DIV/0!</v>
      </c>
      <c r="CM21" s="653"/>
      <c r="CN21" s="341">
        <v>10</v>
      </c>
      <c r="CO21" s="345">
        <v>1174.18</v>
      </c>
      <c r="CP21" s="486">
        <f t="shared" si="0"/>
        <v>117.41800000000001</v>
      </c>
      <c r="CQ21" s="569"/>
      <c r="CR21" s="124">
        <v>49.8</v>
      </c>
      <c r="CS21" s="125">
        <v>2705.5330970788345</v>
      </c>
      <c r="CT21" s="15">
        <f t="shared" si="21"/>
        <v>54.327973836924393</v>
      </c>
      <c r="CU21" s="126"/>
      <c r="CV21" s="127">
        <v>87</v>
      </c>
      <c r="CW21" s="127">
        <v>1050</v>
      </c>
      <c r="CX21" s="18">
        <v>28</v>
      </c>
      <c r="CY21" s="127">
        <v>28</v>
      </c>
      <c r="CZ21" s="127">
        <v>350.53748076346858</v>
      </c>
      <c r="DA21" s="18">
        <f t="shared" si="38"/>
        <v>12.51919574155245</v>
      </c>
      <c r="DB21" s="124"/>
      <c r="DC21" s="125"/>
      <c r="DD21" s="31" t="e">
        <f t="shared" si="22"/>
        <v>#DIV/0!</v>
      </c>
      <c r="DE21" s="569"/>
      <c r="DF21" s="602">
        <v>14</v>
      </c>
      <c r="DG21" s="603">
        <v>263.13625931395484</v>
      </c>
      <c r="DH21" s="542">
        <f t="shared" si="23"/>
        <v>18.795447093853916</v>
      </c>
      <c r="DI21" s="603">
        <v>16</v>
      </c>
      <c r="DJ21" s="603">
        <v>264.46561307810737</v>
      </c>
      <c r="DK21" s="542">
        <f t="shared" si="24"/>
        <v>16.52910081738171</v>
      </c>
      <c r="DL21" s="603">
        <v>17</v>
      </c>
      <c r="DM21" s="603">
        <v>242.5806778887507</v>
      </c>
      <c r="DN21" s="545">
        <f t="shared" si="39"/>
        <v>14.269451640514747</v>
      </c>
      <c r="DO21" s="485"/>
      <c r="DP21" s="610"/>
      <c r="DQ21" s="612"/>
      <c r="DR21" s="548" t="e">
        <f t="shared" si="25"/>
        <v>#DIV/0!</v>
      </c>
      <c r="DS21" s="610">
        <v>12.000000000000002</v>
      </c>
      <c r="DT21" s="614">
        <v>130</v>
      </c>
      <c r="DU21" s="616">
        <f t="shared" si="1"/>
        <v>10.833333333333332</v>
      </c>
      <c r="DV21" s="603">
        <v>53.000000000000007</v>
      </c>
      <c r="DW21" s="603">
        <v>575.67999999999995</v>
      </c>
      <c r="DX21" s="622">
        <f t="shared" si="26"/>
        <v>10.861886792452827</v>
      </c>
      <c r="DY21" s="603">
        <f t="shared" si="27"/>
        <v>195.00000000000006</v>
      </c>
      <c r="DZ21" s="603">
        <v>95.38</v>
      </c>
      <c r="EA21" s="551">
        <f t="shared" si="28"/>
        <v>0.48912820512820498</v>
      </c>
      <c r="EC21" s="204">
        <v>30</v>
      </c>
      <c r="ED21" s="345">
        <v>2439.5500000000002</v>
      </c>
      <c r="EE21" s="554">
        <f t="shared" si="2"/>
        <v>81.318333333333342</v>
      </c>
      <c r="EF21" s="143"/>
      <c r="EG21" s="143"/>
      <c r="EH21" s="143"/>
      <c r="EI21" s="143"/>
      <c r="EJ21" s="143">
        <v>4</v>
      </c>
      <c r="EK21" s="143">
        <v>28</v>
      </c>
      <c r="EL21" s="542">
        <f t="shared" si="29"/>
        <v>7</v>
      </c>
    </row>
    <row r="22" spans="1:142">
      <c r="A22" s="12">
        <v>16</v>
      </c>
      <c r="B22" s="13">
        <v>90.000000000000014</v>
      </c>
      <c r="C22" s="14">
        <v>4908.41</v>
      </c>
      <c r="D22" s="15">
        <f t="shared" si="3"/>
        <v>54.53788888888888</v>
      </c>
      <c r="E22" s="16"/>
      <c r="F22" s="320"/>
      <c r="G22" s="558" t="e">
        <f t="shared" si="4"/>
        <v>#DIV/0!</v>
      </c>
      <c r="H22" s="17">
        <v>2</v>
      </c>
      <c r="I22" s="17">
        <v>27</v>
      </c>
      <c r="J22" s="18">
        <f t="shared" si="30"/>
        <v>13.5</v>
      </c>
      <c r="K22" s="17"/>
      <c r="L22" s="17"/>
      <c r="M22" s="30" t="e">
        <f t="shared" si="31"/>
        <v>#DIV/0!</v>
      </c>
      <c r="N22" s="13"/>
      <c r="O22" s="14"/>
      <c r="P22" s="31" t="e">
        <f t="shared" si="5"/>
        <v>#DIV/0!</v>
      </c>
      <c r="Q22" s="32"/>
      <c r="R22" s="44"/>
      <c r="S22" s="45" t="e">
        <f t="shared" si="6"/>
        <v>#DIV/0!</v>
      </c>
      <c r="T22" s="492"/>
      <c r="U22" s="570">
        <v>42.8</v>
      </c>
      <c r="V22" s="566">
        <v>2161.0319665316656</v>
      </c>
      <c r="W22" s="571">
        <f t="shared" si="7"/>
        <v>50.49140108718845</v>
      </c>
      <c r="X22" s="492"/>
      <c r="Y22" s="46">
        <v>358.40000000000003</v>
      </c>
      <c r="Z22" s="47">
        <v>28234.080000000005</v>
      </c>
      <c r="AA22" s="30">
        <f t="shared" si="8"/>
        <v>78.778125000000003</v>
      </c>
      <c r="AB22" s="49"/>
      <c r="AC22" s="50">
        <v>4</v>
      </c>
      <c r="AD22" s="50">
        <v>52.78</v>
      </c>
      <c r="AE22" s="30">
        <f t="shared" si="9"/>
        <v>13.195</v>
      </c>
      <c r="AF22" s="55">
        <v>13</v>
      </c>
      <c r="AG22" s="55">
        <v>90.48</v>
      </c>
      <c r="AH22" s="30">
        <f t="shared" si="32"/>
        <v>6.96</v>
      </c>
      <c r="AI22" s="62">
        <v>160</v>
      </c>
      <c r="AJ22" s="47">
        <v>3177.9706831713506</v>
      </c>
      <c r="AK22" s="30">
        <f t="shared" si="10"/>
        <v>19.862316769820943</v>
      </c>
      <c r="AL22" s="568"/>
      <c r="AM22" s="46">
        <v>47</v>
      </c>
      <c r="AN22" s="71">
        <v>2344.37</v>
      </c>
      <c r="AO22" s="48">
        <f t="shared" si="11"/>
        <v>49.880212765957445</v>
      </c>
      <c r="AP22" s="46">
        <v>75</v>
      </c>
      <c r="AQ22" s="47">
        <v>3157.9219999999996</v>
      </c>
      <c r="AR22" s="48">
        <f t="shared" si="12"/>
        <v>42.105626666666659</v>
      </c>
      <c r="AS22" s="46">
        <v>25</v>
      </c>
      <c r="AT22" s="71">
        <v>1391.03</v>
      </c>
      <c r="AU22" s="48">
        <f t="shared" si="13"/>
        <v>55.641199999999998</v>
      </c>
      <c r="AV22" s="492"/>
      <c r="AW22" s="645">
        <v>84.4</v>
      </c>
      <c r="AX22" s="78">
        <v>4667.28</v>
      </c>
      <c r="AY22" s="83">
        <f t="shared" si="14"/>
        <v>55.299526066350701</v>
      </c>
      <c r="AZ22" s="84"/>
      <c r="BA22" s="85">
        <v>25</v>
      </c>
      <c r="BB22" s="85">
        <v>176.95</v>
      </c>
      <c r="BC22" s="30">
        <f t="shared" si="33"/>
        <v>7.0779999999999994</v>
      </c>
      <c r="BD22" s="86"/>
      <c r="BE22" s="86"/>
      <c r="BF22" s="30" t="e">
        <f t="shared" si="34"/>
        <v>#DIV/0!</v>
      </c>
      <c r="BG22" s="646"/>
      <c r="BH22" s="77">
        <v>7.8000000000000007</v>
      </c>
      <c r="BI22" s="78">
        <v>120.92</v>
      </c>
      <c r="BJ22" s="634">
        <f t="shared" si="15"/>
        <v>15.502564102564101</v>
      </c>
      <c r="BK22" s="633">
        <v>35.200000000000003</v>
      </c>
      <c r="BL22" s="587">
        <v>1709.3</v>
      </c>
      <c r="BM22" s="634">
        <f t="shared" si="16"/>
        <v>48.559659090909086</v>
      </c>
      <c r="BN22" s="492"/>
      <c r="BO22" s="93">
        <v>189.60000000000002</v>
      </c>
      <c r="BP22" s="94">
        <v>10645.327592998385</v>
      </c>
      <c r="BQ22" s="83">
        <f t="shared" si="17"/>
        <v>56.146242579105397</v>
      </c>
      <c r="BR22" s="102"/>
      <c r="BS22" s="101">
        <v>18</v>
      </c>
      <c r="BT22" s="101">
        <v>240.26386418023912</v>
      </c>
      <c r="BU22" s="30">
        <f t="shared" si="35"/>
        <v>13.34799245445773</v>
      </c>
      <c r="BV22" s="101">
        <v>64</v>
      </c>
      <c r="BW22" s="101">
        <v>337.39226240509578</v>
      </c>
      <c r="BX22" s="30">
        <f t="shared" si="36"/>
        <v>5.2717541000796215</v>
      </c>
      <c r="BY22" s="93"/>
      <c r="BZ22" s="94"/>
      <c r="CA22" s="48" t="e">
        <f t="shared" si="18"/>
        <v>#DIV/0!</v>
      </c>
      <c r="CB22" s="492"/>
      <c r="CC22" s="109">
        <v>134</v>
      </c>
      <c r="CD22" s="110">
        <v>12955.3</v>
      </c>
      <c r="CE22" s="83">
        <f t="shared" si="19"/>
        <v>96.681343283582081</v>
      </c>
      <c r="CF22" s="113"/>
      <c r="CG22" s="114"/>
      <c r="CH22" s="114"/>
      <c r="CI22" s="30" t="e">
        <f t="shared" si="20"/>
        <v>#DIV/0!</v>
      </c>
      <c r="CJ22" s="115"/>
      <c r="CK22" s="114"/>
      <c r="CL22" s="30" t="e">
        <f t="shared" si="37"/>
        <v>#DIV/0!</v>
      </c>
      <c r="CM22" s="653"/>
      <c r="CN22" s="341">
        <v>10</v>
      </c>
      <c r="CO22" s="345">
        <v>1280.1099999999999</v>
      </c>
      <c r="CP22" s="486">
        <f t="shared" si="0"/>
        <v>128.011</v>
      </c>
      <c r="CQ22" s="569"/>
      <c r="CR22" s="124">
        <v>51</v>
      </c>
      <c r="CS22" s="125">
        <v>2809.5738526187602</v>
      </c>
      <c r="CT22" s="15">
        <f t="shared" si="21"/>
        <v>55.089683384681571</v>
      </c>
      <c r="CU22" s="126"/>
      <c r="CV22" s="127">
        <v>87</v>
      </c>
      <c r="CW22" s="127">
        <v>1147.1263125</v>
      </c>
      <c r="CX22" s="18">
        <f t="shared" ref="CX22:CX37" si="40">+CW22/CV22</f>
        <v>13.185359913793103</v>
      </c>
      <c r="CY22" s="127">
        <v>26</v>
      </c>
      <c r="CZ22" s="127">
        <v>305.161214610706</v>
      </c>
      <c r="DA22" s="18">
        <f t="shared" si="38"/>
        <v>11.736969792719462</v>
      </c>
      <c r="DB22" s="124"/>
      <c r="DC22" s="125"/>
      <c r="DD22" s="31" t="e">
        <f t="shared" si="22"/>
        <v>#DIV/0!</v>
      </c>
      <c r="DE22" s="569"/>
      <c r="DF22" s="602">
        <v>14</v>
      </c>
      <c r="DG22" s="603">
        <v>258.38475893079374</v>
      </c>
      <c r="DH22" s="542">
        <f t="shared" si="23"/>
        <v>18.456054209342408</v>
      </c>
      <c r="DI22" s="603">
        <v>16</v>
      </c>
      <c r="DJ22" s="603">
        <v>221.92020242315664</v>
      </c>
      <c r="DK22" s="542">
        <f t="shared" si="24"/>
        <v>13.87001265144729</v>
      </c>
      <c r="DL22" s="603">
        <v>17</v>
      </c>
      <c r="DM22" s="603">
        <v>280.67835583455405</v>
      </c>
      <c r="DN22" s="545">
        <f t="shared" si="39"/>
        <v>16.51049151967965</v>
      </c>
      <c r="DO22" s="485"/>
      <c r="DP22" s="610"/>
      <c r="DQ22" s="612"/>
      <c r="DR22" s="548" t="e">
        <f t="shared" si="25"/>
        <v>#DIV/0!</v>
      </c>
      <c r="DS22" s="610">
        <v>12.000000000000002</v>
      </c>
      <c r="DT22" s="614">
        <v>125</v>
      </c>
      <c r="DU22" s="616">
        <f t="shared" si="1"/>
        <v>10.416666666666664</v>
      </c>
      <c r="DV22" s="603">
        <v>54</v>
      </c>
      <c r="DW22" s="603">
        <v>562.38</v>
      </c>
      <c r="DX22" s="622">
        <f t="shared" si="26"/>
        <v>10.414444444444444</v>
      </c>
      <c r="DY22" s="603">
        <f t="shared" si="27"/>
        <v>198</v>
      </c>
      <c r="DZ22" s="603">
        <v>95.155000000000001</v>
      </c>
      <c r="EA22" s="551">
        <f t="shared" si="28"/>
        <v>0.48058080808080811</v>
      </c>
      <c r="EC22" s="204">
        <v>30</v>
      </c>
      <c r="ED22" s="345">
        <v>2394.21</v>
      </c>
      <c r="EE22" s="554">
        <f t="shared" si="2"/>
        <v>79.807000000000002</v>
      </c>
      <c r="EF22" s="143"/>
      <c r="EG22" s="143"/>
      <c r="EH22" s="143"/>
      <c r="EI22" s="143"/>
      <c r="EJ22" s="143"/>
      <c r="EK22" s="143"/>
      <c r="EL22" s="542" t="e">
        <f t="shared" si="29"/>
        <v>#DIV/0!</v>
      </c>
    </row>
    <row r="23" spans="1:142">
      <c r="A23" s="12">
        <v>17</v>
      </c>
      <c r="B23" s="13">
        <v>80.600000000000009</v>
      </c>
      <c r="C23" s="14">
        <v>5404.29</v>
      </c>
      <c r="D23" s="15">
        <f t="shared" si="3"/>
        <v>67.050744416873442</v>
      </c>
      <c r="E23" s="16"/>
      <c r="F23" s="320"/>
      <c r="G23" s="558" t="e">
        <f t="shared" si="4"/>
        <v>#DIV/0!</v>
      </c>
      <c r="H23" s="17">
        <v>2</v>
      </c>
      <c r="I23" s="17">
        <v>36</v>
      </c>
      <c r="J23" s="18">
        <f t="shared" si="30"/>
        <v>18</v>
      </c>
      <c r="K23" s="17"/>
      <c r="L23" s="17"/>
      <c r="M23" s="30" t="e">
        <f t="shared" si="31"/>
        <v>#DIV/0!</v>
      </c>
      <c r="N23" s="13"/>
      <c r="O23" s="14"/>
      <c r="P23" s="31" t="e">
        <f t="shared" si="5"/>
        <v>#DIV/0!</v>
      </c>
      <c r="Q23" s="32"/>
      <c r="R23" s="44"/>
      <c r="S23" s="45" t="e">
        <f t="shared" si="6"/>
        <v>#DIV/0!</v>
      </c>
      <c r="T23" s="492"/>
      <c r="U23" s="570">
        <v>44.8</v>
      </c>
      <c r="V23" s="566">
        <v>2656.5942129745813</v>
      </c>
      <c r="W23" s="571">
        <f t="shared" si="7"/>
        <v>59.298977968182619</v>
      </c>
      <c r="X23" s="492"/>
      <c r="Y23" s="46">
        <v>358.40000000000003</v>
      </c>
      <c r="Z23" s="47">
        <v>20815.710000000003</v>
      </c>
      <c r="AA23" s="30">
        <f t="shared" si="8"/>
        <v>58.079547991071429</v>
      </c>
      <c r="AB23" s="49"/>
      <c r="AC23" s="50">
        <v>11</v>
      </c>
      <c r="AD23" s="50">
        <v>154.35</v>
      </c>
      <c r="AE23" s="30">
        <f t="shared" si="9"/>
        <v>14.031818181818181</v>
      </c>
      <c r="AF23" s="55">
        <v>30</v>
      </c>
      <c r="AG23" s="55">
        <v>210.21</v>
      </c>
      <c r="AH23" s="30">
        <f t="shared" si="32"/>
        <v>7.0070000000000006</v>
      </c>
      <c r="AI23" s="62">
        <v>160</v>
      </c>
      <c r="AJ23" s="47">
        <v>2466.8228344221798</v>
      </c>
      <c r="AK23" s="30">
        <f t="shared" si="10"/>
        <v>15.417642715138623</v>
      </c>
      <c r="AL23" s="568"/>
      <c r="AM23" s="72">
        <v>47</v>
      </c>
      <c r="AN23" s="73">
        <v>2469.62</v>
      </c>
      <c r="AO23" s="48">
        <f t="shared" si="11"/>
        <v>52.545106382978723</v>
      </c>
      <c r="AP23" s="46">
        <v>75</v>
      </c>
      <c r="AQ23" s="47">
        <v>4171.8999999999996</v>
      </c>
      <c r="AR23" s="48">
        <f t="shared" si="12"/>
        <v>55.62533333333333</v>
      </c>
      <c r="AS23" s="46">
        <v>25</v>
      </c>
      <c r="AT23" s="71">
        <v>1260.07</v>
      </c>
      <c r="AU23" s="48">
        <f t="shared" si="13"/>
        <v>50.402799999999999</v>
      </c>
      <c r="AV23" s="492"/>
      <c r="AW23" s="645">
        <v>81</v>
      </c>
      <c r="AX23" s="78">
        <v>4970.6400000000003</v>
      </c>
      <c r="AY23" s="83">
        <f t="shared" si="14"/>
        <v>61.365925925925929</v>
      </c>
      <c r="AZ23" s="84"/>
      <c r="BA23" s="85">
        <v>35</v>
      </c>
      <c r="BB23" s="85">
        <v>246.42</v>
      </c>
      <c r="BC23" s="30">
        <f t="shared" si="33"/>
        <v>7.040571428571428</v>
      </c>
      <c r="BD23" s="86"/>
      <c r="BE23" s="86"/>
      <c r="BF23" s="30" t="e">
        <f t="shared" si="34"/>
        <v>#DIV/0!</v>
      </c>
      <c r="BG23" s="646"/>
      <c r="BH23" s="77">
        <v>8</v>
      </c>
      <c r="BI23" s="78">
        <v>122.85</v>
      </c>
      <c r="BJ23" s="634">
        <f t="shared" si="15"/>
        <v>15.356249999999999</v>
      </c>
      <c r="BK23" s="633">
        <v>33.799999999999997</v>
      </c>
      <c r="BL23" s="587">
        <v>1679.8</v>
      </c>
      <c r="BM23" s="634">
        <f t="shared" si="16"/>
        <v>49.698224852071007</v>
      </c>
      <c r="BN23" s="492"/>
      <c r="BO23" s="93">
        <v>197.20000000000002</v>
      </c>
      <c r="BP23" s="94">
        <v>11131.546147725687</v>
      </c>
      <c r="BQ23" s="83">
        <f t="shared" si="17"/>
        <v>56.448002777513622</v>
      </c>
      <c r="BR23" s="102"/>
      <c r="BS23" s="101">
        <v>3</v>
      </c>
      <c r="BT23" s="101">
        <v>32.932343458251154</v>
      </c>
      <c r="BU23" s="30">
        <f t="shared" si="35"/>
        <v>10.977447819417051</v>
      </c>
      <c r="BV23" s="101">
        <v>69</v>
      </c>
      <c r="BW23" s="101">
        <v>467.60051126283895</v>
      </c>
      <c r="BX23" s="30">
        <f t="shared" si="36"/>
        <v>6.7768190038092602</v>
      </c>
      <c r="BY23" s="93"/>
      <c r="BZ23" s="94"/>
      <c r="CA23" s="48" t="e">
        <f t="shared" si="18"/>
        <v>#DIV/0!</v>
      </c>
      <c r="CB23" s="492"/>
      <c r="CC23" s="109">
        <v>140.20000000000002</v>
      </c>
      <c r="CD23" s="110">
        <v>12092.28</v>
      </c>
      <c r="CE23" s="83">
        <f t="shared" si="19"/>
        <v>86.250213980028519</v>
      </c>
      <c r="CF23" s="113"/>
      <c r="CG23" s="114"/>
      <c r="CH23" s="114"/>
      <c r="CI23" s="30" t="e">
        <f t="shared" si="20"/>
        <v>#DIV/0!</v>
      </c>
      <c r="CJ23" s="115"/>
      <c r="CK23" s="114"/>
      <c r="CL23" s="30" t="e">
        <f t="shared" si="37"/>
        <v>#DIV/0!</v>
      </c>
      <c r="CM23" s="653"/>
      <c r="CN23" s="341">
        <v>10</v>
      </c>
      <c r="CO23" s="345">
        <v>1274.9000000000001</v>
      </c>
      <c r="CP23" s="486">
        <f t="shared" si="0"/>
        <v>127.49000000000001</v>
      </c>
      <c r="CQ23" s="569"/>
      <c r="CR23" s="124">
        <v>49.6</v>
      </c>
      <c r="CS23" s="125">
        <v>2676.1644333688946</v>
      </c>
      <c r="CT23" s="15">
        <f t="shared" si="21"/>
        <v>53.954928092114812</v>
      </c>
      <c r="CU23" s="126"/>
      <c r="CV23" s="127">
        <v>78</v>
      </c>
      <c r="CW23" s="127">
        <v>965.45110350589857</v>
      </c>
      <c r="CX23" s="18">
        <f t="shared" si="40"/>
        <v>12.377578250075622</v>
      </c>
      <c r="CY23" s="127">
        <v>21</v>
      </c>
      <c r="CZ23" s="127">
        <v>253.36774090768637</v>
      </c>
      <c r="DA23" s="18">
        <f t="shared" si="38"/>
        <v>12.065130519413637</v>
      </c>
      <c r="DB23" s="124"/>
      <c r="DC23" s="125"/>
      <c r="DD23" s="31" t="e">
        <f t="shared" si="22"/>
        <v>#DIV/0!</v>
      </c>
      <c r="DE23" s="569"/>
      <c r="DF23" s="602">
        <v>14</v>
      </c>
      <c r="DG23" s="603">
        <v>230.47986946556188</v>
      </c>
      <c r="DH23" s="542">
        <f t="shared" si="23"/>
        <v>16.462847818968704</v>
      </c>
      <c r="DI23" s="603">
        <v>16</v>
      </c>
      <c r="DJ23" s="603">
        <v>246.22888136168632</v>
      </c>
      <c r="DK23" s="542">
        <f t="shared" si="24"/>
        <v>15.389305085105395</v>
      </c>
      <c r="DL23" s="603">
        <v>17</v>
      </c>
      <c r="DM23" s="603">
        <v>214.9868600888683</v>
      </c>
      <c r="DN23" s="545">
        <f t="shared" si="39"/>
        <v>12.646285887580488</v>
      </c>
      <c r="DO23" s="485"/>
      <c r="DP23" s="610"/>
      <c r="DQ23" s="612"/>
      <c r="DR23" s="548" t="e">
        <f t="shared" si="25"/>
        <v>#DIV/0!</v>
      </c>
      <c r="DS23" s="610">
        <v>12.000000000000002</v>
      </c>
      <c r="DT23" s="614">
        <v>125</v>
      </c>
      <c r="DU23" s="616">
        <f t="shared" si="1"/>
        <v>10.416666666666664</v>
      </c>
      <c r="DV23" s="603">
        <v>53.000000000000007</v>
      </c>
      <c r="DW23" s="603">
        <v>550.32000000000005</v>
      </c>
      <c r="DX23" s="622">
        <f t="shared" si="26"/>
        <v>10.383396226415094</v>
      </c>
      <c r="DY23" s="603">
        <f t="shared" si="27"/>
        <v>195.00000000000006</v>
      </c>
      <c r="DZ23" s="603">
        <v>99.158000000000001</v>
      </c>
      <c r="EA23" s="551">
        <f t="shared" si="28"/>
        <v>0.508502564102564</v>
      </c>
      <c r="EC23" s="204">
        <v>30</v>
      </c>
      <c r="ED23" s="345">
        <v>2395.85</v>
      </c>
      <c r="EE23" s="554">
        <f t="shared" si="2"/>
        <v>79.861666666666665</v>
      </c>
      <c r="EF23" s="143"/>
      <c r="EG23" s="143"/>
      <c r="EH23" s="143"/>
      <c r="EI23" s="143"/>
      <c r="EJ23" s="143"/>
      <c r="EK23" s="143"/>
      <c r="EL23" s="542" t="e">
        <f t="shared" si="29"/>
        <v>#DIV/0!</v>
      </c>
    </row>
    <row r="24" spans="1:142">
      <c r="A24" s="12">
        <v>18</v>
      </c>
      <c r="B24" s="13">
        <v>82.600000000000009</v>
      </c>
      <c r="C24" s="14">
        <v>5366.08</v>
      </c>
      <c r="D24" s="15">
        <f t="shared" si="3"/>
        <v>64.964648910411611</v>
      </c>
      <c r="E24" s="16"/>
      <c r="F24" s="320"/>
      <c r="G24" s="558" t="e">
        <f t="shared" si="4"/>
        <v>#DIV/0!</v>
      </c>
      <c r="H24" s="17">
        <v>2</v>
      </c>
      <c r="I24" s="17">
        <v>54</v>
      </c>
      <c r="J24" s="18">
        <f t="shared" si="30"/>
        <v>27</v>
      </c>
      <c r="K24" s="17"/>
      <c r="L24" s="17"/>
      <c r="M24" s="30" t="e">
        <f t="shared" si="31"/>
        <v>#DIV/0!</v>
      </c>
      <c r="N24" s="13"/>
      <c r="O24" s="14"/>
      <c r="P24" s="31" t="e">
        <f t="shared" si="5"/>
        <v>#DIV/0!</v>
      </c>
      <c r="Q24" s="32"/>
      <c r="R24" s="44"/>
      <c r="S24" s="45" t="e">
        <f t="shared" si="6"/>
        <v>#DIV/0!</v>
      </c>
      <c r="T24" s="492"/>
      <c r="U24" s="570">
        <v>44</v>
      </c>
      <c r="V24" s="566">
        <v>1699.70774384383</v>
      </c>
      <c r="W24" s="571">
        <f t="shared" si="7"/>
        <v>38.629721450996136</v>
      </c>
      <c r="X24" s="492"/>
      <c r="Y24" s="46">
        <v>358.40000000000003</v>
      </c>
      <c r="Z24" s="47">
        <v>26759.26</v>
      </c>
      <c r="AA24" s="30">
        <f t="shared" si="8"/>
        <v>74.6631138392857</v>
      </c>
      <c r="AB24" s="49"/>
      <c r="AC24" s="50">
        <v>11</v>
      </c>
      <c r="AD24" s="50">
        <v>153.12</v>
      </c>
      <c r="AE24" s="30">
        <f t="shared" si="9"/>
        <v>13.92</v>
      </c>
      <c r="AF24" s="55">
        <v>147</v>
      </c>
      <c r="AG24" s="55">
        <v>1029</v>
      </c>
      <c r="AH24" s="30">
        <f t="shared" si="32"/>
        <v>7</v>
      </c>
      <c r="AI24" s="62">
        <v>162</v>
      </c>
      <c r="AJ24" s="47">
        <v>3180.5682121105783</v>
      </c>
      <c r="AK24" s="30">
        <f t="shared" si="10"/>
        <v>19.633137111793694</v>
      </c>
      <c r="AL24" s="568"/>
      <c r="AM24" s="72">
        <v>49</v>
      </c>
      <c r="AN24" s="74">
        <v>2717.2</v>
      </c>
      <c r="AO24" s="48">
        <f t="shared" si="11"/>
        <v>55.453061224489794</v>
      </c>
      <c r="AP24" s="46">
        <v>75</v>
      </c>
      <c r="AQ24" s="47">
        <v>3821.8</v>
      </c>
      <c r="AR24" s="48">
        <f t="shared" si="12"/>
        <v>50.957333333333338</v>
      </c>
      <c r="AS24" s="46">
        <v>25</v>
      </c>
      <c r="AT24" s="71">
        <v>1357.98</v>
      </c>
      <c r="AU24" s="48">
        <f t="shared" si="13"/>
        <v>54.319200000000002</v>
      </c>
      <c r="AV24" s="492"/>
      <c r="AW24" s="645">
        <v>85.4</v>
      </c>
      <c r="AX24" s="78">
        <v>4697.67</v>
      </c>
      <c r="AY24" s="83">
        <f t="shared" si="14"/>
        <v>55.00784543325527</v>
      </c>
      <c r="AZ24" s="84"/>
      <c r="BA24" s="85">
        <v>25</v>
      </c>
      <c r="BB24" s="85">
        <v>177.11</v>
      </c>
      <c r="BC24" s="30">
        <f t="shared" si="33"/>
        <v>7.0844000000000005</v>
      </c>
      <c r="BD24" s="86"/>
      <c r="BE24" s="86"/>
      <c r="BF24" s="30" t="e">
        <f t="shared" si="34"/>
        <v>#DIV/0!</v>
      </c>
      <c r="BG24" s="646"/>
      <c r="BH24" s="77">
        <v>8.2000000000000011</v>
      </c>
      <c r="BI24" s="78">
        <v>124.38</v>
      </c>
      <c r="BJ24" s="634">
        <f t="shared" si="15"/>
        <v>15.168292682926827</v>
      </c>
      <c r="BK24" s="633">
        <v>35.6</v>
      </c>
      <c r="BL24" s="587">
        <v>1717.39</v>
      </c>
      <c r="BM24" s="634">
        <f t="shared" si="16"/>
        <v>48.241292134831461</v>
      </c>
      <c r="BN24" s="492"/>
      <c r="BO24" s="93">
        <v>184.4</v>
      </c>
      <c r="BP24" s="94">
        <v>10286.406053785779</v>
      </c>
      <c r="BQ24" s="83">
        <f t="shared" si="17"/>
        <v>55.783113089944564</v>
      </c>
      <c r="BR24" s="102"/>
      <c r="BS24" s="101">
        <v>28</v>
      </c>
      <c r="BT24" s="101">
        <v>336.26582359857343</v>
      </c>
      <c r="BU24" s="30">
        <f t="shared" si="35"/>
        <v>12.009493699949051</v>
      </c>
      <c r="BV24" s="101">
        <v>64</v>
      </c>
      <c r="BW24" s="101">
        <v>398.92020677103875</v>
      </c>
      <c r="BX24" s="30">
        <f t="shared" si="36"/>
        <v>6.2331282307974805</v>
      </c>
      <c r="BY24" s="93"/>
      <c r="BZ24" s="94"/>
      <c r="CA24" s="48" t="e">
        <f t="shared" si="18"/>
        <v>#DIV/0!</v>
      </c>
      <c r="CB24" s="492"/>
      <c r="CC24" s="109">
        <v>127</v>
      </c>
      <c r="CD24" s="110">
        <v>13894.54</v>
      </c>
      <c r="CE24" s="83">
        <f t="shared" si="19"/>
        <v>109.40582677165355</v>
      </c>
      <c r="CF24" s="113"/>
      <c r="CG24" s="114"/>
      <c r="CH24" s="114"/>
      <c r="CI24" s="30" t="e">
        <f t="shared" si="20"/>
        <v>#DIV/0!</v>
      </c>
      <c r="CJ24" s="115"/>
      <c r="CK24" s="114"/>
      <c r="CL24" s="30" t="e">
        <f t="shared" si="37"/>
        <v>#DIV/0!</v>
      </c>
      <c r="CM24" s="653"/>
      <c r="CN24" s="341">
        <v>10</v>
      </c>
      <c r="CO24" s="345">
        <v>1674.56</v>
      </c>
      <c r="CP24" s="486">
        <f t="shared" si="0"/>
        <v>167.45599999999999</v>
      </c>
      <c r="CQ24" s="569"/>
      <c r="CR24" s="124">
        <v>44.800000000000004</v>
      </c>
      <c r="CS24" s="125">
        <v>2487.2969441797327</v>
      </c>
      <c r="CT24" s="15">
        <f t="shared" si="21"/>
        <v>55.520021075440454</v>
      </c>
      <c r="CU24" s="126"/>
      <c r="CV24" s="127">
        <v>80</v>
      </c>
      <c r="CW24" s="127">
        <v>973.28003790298715</v>
      </c>
      <c r="CX24" s="18">
        <f t="shared" si="40"/>
        <v>12.166000473787339</v>
      </c>
      <c r="CY24" s="127">
        <v>32</v>
      </c>
      <c r="CZ24" s="127">
        <v>397.14610406592885</v>
      </c>
      <c r="DA24" s="18">
        <f t="shared" si="38"/>
        <v>12.410815752060277</v>
      </c>
      <c r="DB24" s="124"/>
      <c r="DC24" s="125"/>
      <c r="DD24" s="31" t="e">
        <f t="shared" si="22"/>
        <v>#DIV/0!</v>
      </c>
      <c r="DE24" s="569"/>
      <c r="DF24" s="602">
        <v>14</v>
      </c>
      <c r="DG24" s="603">
        <v>233.24771931048733</v>
      </c>
      <c r="DH24" s="542">
        <f t="shared" si="23"/>
        <v>16.660551379320523</v>
      </c>
      <c r="DI24" s="603">
        <v>16</v>
      </c>
      <c r="DJ24" s="603">
        <v>282.3831905680496</v>
      </c>
      <c r="DK24" s="542">
        <f t="shared" si="24"/>
        <v>17.6489494105031</v>
      </c>
      <c r="DL24" s="603">
        <v>19</v>
      </c>
      <c r="DM24" s="603">
        <v>291.65689302129294</v>
      </c>
      <c r="DN24" s="545">
        <f t="shared" si="39"/>
        <v>15.350362790594366</v>
      </c>
      <c r="DO24" s="485"/>
      <c r="DP24" s="610"/>
      <c r="DQ24" s="612"/>
      <c r="DR24" s="548" t="e">
        <f t="shared" si="25"/>
        <v>#DIV/0!</v>
      </c>
      <c r="DS24" s="610">
        <v>12.000000000000002</v>
      </c>
      <c r="DT24" s="614">
        <v>125</v>
      </c>
      <c r="DU24" s="616">
        <f t="shared" si="1"/>
        <v>10.416666666666664</v>
      </c>
      <c r="DV24" s="603">
        <v>53.000000000000007</v>
      </c>
      <c r="DW24" s="612">
        <v>575.24</v>
      </c>
      <c r="DX24" s="622">
        <f t="shared" si="26"/>
        <v>10.853584905660377</v>
      </c>
      <c r="DY24" s="603">
        <f t="shared" si="27"/>
        <v>195.00000000000006</v>
      </c>
      <c r="DZ24" s="603">
        <v>95.89</v>
      </c>
      <c r="EA24" s="551">
        <f t="shared" si="28"/>
        <v>0.49174358974358962</v>
      </c>
      <c r="EC24" s="204">
        <v>30</v>
      </c>
      <c r="ED24" s="345">
        <v>3277.07</v>
      </c>
      <c r="EE24" s="554">
        <f t="shared" si="2"/>
        <v>109.23566666666667</v>
      </c>
      <c r="EF24" s="143"/>
      <c r="EG24" s="143"/>
      <c r="EH24" s="143"/>
      <c r="EI24" s="143"/>
      <c r="EJ24" s="143"/>
      <c r="EK24" s="143"/>
      <c r="EL24" s="542" t="e">
        <f t="shared" si="29"/>
        <v>#DIV/0!</v>
      </c>
    </row>
    <row r="25" spans="1:142">
      <c r="A25" s="12">
        <v>19</v>
      </c>
      <c r="B25" s="13">
        <v>63.6</v>
      </c>
      <c r="C25" s="14">
        <v>2873.64</v>
      </c>
      <c r="D25" s="15">
        <f t="shared" si="3"/>
        <v>45.183018867924524</v>
      </c>
      <c r="E25" s="16"/>
      <c r="F25" s="320"/>
      <c r="G25" s="558" t="e">
        <f t="shared" si="4"/>
        <v>#DIV/0!</v>
      </c>
      <c r="H25" s="17">
        <v>2</v>
      </c>
      <c r="I25" s="17">
        <v>36</v>
      </c>
      <c r="J25" s="18">
        <f t="shared" si="30"/>
        <v>18</v>
      </c>
      <c r="K25" s="17"/>
      <c r="L25" s="17"/>
      <c r="M25" s="30" t="e">
        <f t="shared" si="31"/>
        <v>#DIV/0!</v>
      </c>
      <c r="N25" s="13"/>
      <c r="O25" s="14"/>
      <c r="P25" s="31" t="e">
        <f t="shared" si="5"/>
        <v>#DIV/0!</v>
      </c>
      <c r="Q25" s="32"/>
      <c r="R25" s="44"/>
      <c r="S25" s="45" t="e">
        <f t="shared" si="6"/>
        <v>#DIV/0!</v>
      </c>
      <c r="T25" s="492"/>
      <c r="U25" s="570">
        <v>40.799999999999997</v>
      </c>
      <c r="V25" s="566">
        <v>3005.76780703946</v>
      </c>
      <c r="W25" s="571">
        <f t="shared" si="7"/>
        <v>73.67077958430049</v>
      </c>
      <c r="X25" s="492"/>
      <c r="Y25" s="46">
        <v>358.40000000000003</v>
      </c>
      <c r="Z25" s="47">
        <v>25087.780000000002</v>
      </c>
      <c r="AA25" s="30">
        <f t="shared" si="8"/>
        <v>69.99938616071428</v>
      </c>
      <c r="AB25" s="49"/>
      <c r="AC25" s="50">
        <v>11</v>
      </c>
      <c r="AD25" s="50">
        <v>153.12</v>
      </c>
      <c r="AE25" s="30">
        <f t="shared" si="9"/>
        <v>13.92</v>
      </c>
      <c r="AF25" s="55">
        <v>136</v>
      </c>
      <c r="AG25" s="55">
        <v>938.16</v>
      </c>
      <c r="AH25" s="30">
        <f t="shared" si="32"/>
        <v>6.8982352941176472</v>
      </c>
      <c r="AI25" s="62">
        <v>162</v>
      </c>
      <c r="AJ25" s="47">
        <v>2983.5927450190711</v>
      </c>
      <c r="AK25" s="30">
        <f t="shared" si="10"/>
        <v>18.417239166784391</v>
      </c>
      <c r="AL25" s="568"/>
      <c r="AM25" s="46">
        <v>48</v>
      </c>
      <c r="AN25" s="71">
        <v>2383.6000000000004</v>
      </c>
      <c r="AO25" s="48">
        <f t="shared" si="11"/>
        <v>49.658333333333339</v>
      </c>
      <c r="AP25" s="46">
        <v>75</v>
      </c>
      <c r="AQ25" s="47">
        <v>4453.7</v>
      </c>
      <c r="AR25" s="48">
        <f t="shared" si="12"/>
        <v>59.382666666666665</v>
      </c>
      <c r="AS25" s="46">
        <v>25</v>
      </c>
      <c r="AT25" s="71">
        <v>1320.78</v>
      </c>
      <c r="AU25" s="48">
        <f t="shared" si="13"/>
        <v>52.831199999999995</v>
      </c>
      <c r="AV25" s="492"/>
      <c r="AW25" s="645">
        <v>72.400000000000006</v>
      </c>
      <c r="AX25" s="78">
        <v>4427.37</v>
      </c>
      <c r="AY25" s="83">
        <f t="shared" si="14"/>
        <v>61.151519337016566</v>
      </c>
      <c r="AZ25" s="84"/>
      <c r="BA25" s="85">
        <v>25</v>
      </c>
      <c r="BB25" s="85">
        <v>175.52</v>
      </c>
      <c r="BC25" s="30">
        <f t="shared" si="33"/>
        <v>7.0208000000000004</v>
      </c>
      <c r="BD25" s="86"/>
      <c r="BE25" s="86"/>
      <c r="BF25" s="30" t="e">
        <f t="shared" si="34"/>
        <v>#DIV/0!</v>
      </c>
      <c r="BG25" s="646"/>
      <c r="BH25" s="77">
        <v>6.2000000000000011</v>
      </c>
      <c r="BI25" s="78">
        <v>105.05</v>
      </c>
      <c r="BJ25" s="634">
        <f t="shared" si="15"/>
        <v>16.943548387096772</v>
      </c>
      <c r="BK25" s="633">
        <v>37.6</v>
      </c>
      <c r="BL25" s="587">
        <v>1685.54</v>
      </c>
      <c r="BM25" s="634">
        <f t="shared" si="16"/>
        <v>44.8281914893617</v>
      </c>
      <c r="BN25" s="492"/>
      <c r="BO25" s="93">
        <v>188.4</v>
      </c>
      <c r="BP25" s="94">
        <v>10246.825601813336</v>
      </c>
      <c r="BQ25" s="83">
        <f t="shared" si="17"/>
        <v>54.38867092257609</v>
      </c>
      <c r="BR25" s="102"/>
      <c r="BS25" s="101">
        <v>23</v>
      </c>
      <c r="BT25" s="101">
        <v>260.50489679981155</v>
      </c>
      <c r="BU25" s="30">
        <f t="shared" si="35"/>
        <v>11.326299860861372</v>
      </c>
      <c r="BV25" s="101">
        <v>62</v>
      </c>
      <c r="BW25" s="101">
        <v>330.18290946065162</v>
      </c>
      <c r="BX25" s="30">
        <f t="shared" si="36"/>
        <v>5.3255307977524451</v>
      </c>
      <c r="BY25" s="93"/>
      <c r="BZ25" s="94"/>
      <c r="CA25" s="48" t="e">
        <f t="shared" si="18"/>
        <v>#DIV/0!</v>
      </c>
      <c r="CB25" s="492"/>
      <c r="CC25" s="109">
        <v>116.4</v>
      </c>
      <c r="CD25" s="110">
        <v>14007.96</v>
      </c>
      <c r="CE25" s="83">
        <f t="shared" si="19"/>
        <v>120.34329896907215</v>
      </c>
      <c r="CF25" s="113"/>
      <c r="CG25" s="114"/>
      <c r="CH25" s="114"/>
      <c r="CI25" s="30" t="e">
        <f t="shared" si="20"/>
        <v>#DIV/0!</v>
      </c>
      <c r="CJ25" s="115"/>
      <c r="CK25" s="114"/>
      <c r="CL25" s="30" t="e">
        <f t="shared" si="37"/>
        <v>#DIV/0!</v>
      </c>
      <c r="CM25" s="653"/>
      <c r="CN25" s="341">
        <v>10</v>
      </c>
      <c r="CO25" s="345">
        <v>1576.92</v>
      </c>
      <c r="CP25" s="486">
        <f t="shared" si="0"/>
        <v>157.69200000000001</v>
      </c>
      <c r="CQ25" s="569"/>
      <c r="CR25" s="124">
        <v>43.400000000000006</v>
      </c>
      <c r="CS25" s="125">
        <v>2401.6660240895262</v>
      </c>
      <c r="CT25" s="15">
        <f t="shared" si="21"/>
        <v>55.337926822339305</v>
      </c>
      <c r="CU25" s="126"/>
      <c r="CV25" s="127">
        <v>87</v>
      </c>
      <c r="CW25" s="127">
        <v>1050</v>
      </c>
      <c r="CX25" s="18">
        <f t="shared" si="40"/>
        <v>12.068965517241379</v>
      </c>
      <c r="CY25" s="127">
        <v>37</v>
      </c>
      <c r="CZ25" s="127">
        <v>461.08297185214252</v>
      </c>
      <c r="DA25" s="18">
        <f t="shared" si="38"/>
        <v>12.461701941949798</v>
      </c>
      <c r="DB25" s="124"/>
      <c r="DC25" s="125"/>
      <c r="DD25" s="31" t="e">
        <f t="shared" si="22"/>
        <v>#DIV/0!</v>
      </c>
      <c r="DE25" s="569"/>
      <c r="DF25" s="602">
        <v>14</v>
      </c>
      <c r="DG25" s="603">
        <v>222.44002679422113</v>
      </c>
      <c r="DH25" s="542">
        <f t="shared" si="23"/>
        <v>15.888573342444365</v>
      </c>
      <c r="DI25" s="603">
        <v>16</v>
      </c>
      <c r="DJ25" s="603">
        <v>264.69025237440167</v>
      </c>
      <c r="DK25" s="542">
        <f t="shared" si="24"/>
        <v>16.543140773400104</v>
      </c>
      <c r="DL25" s="603">
        <v>17</v>
      </c>
      <c r="DM25" s="603">
        <v>235.348923773097</v>
      </c>
      <c r="DN25" s="545">
        <f t="shared" si="39"/>
        <v>13.84405433959394</v>
      </c>
      <c r="DO25" s="485"/>
      <c r="DP25" s="610"/>
      <c r="DQ25" s="612"/>
      <c r="DR25" s="548" t="e">
        <f t="shared" si="25"/>
        <v>#DIV/0!</v>
      </c>
      <c r="DS25" s="610">
        <v>12.000000000000002</v>
      </c>
      <c r="DT25" s="614">
        <v>130</v>
      </c>
      <c r="DU25" s="616">
        <f t="shared" si="1"/>
        <v>10.833333333333332</v>
      </c>
      <c r="DV25" s="603">
        <v>55</v>
      </c>
      <c r="DW25" s="603">
        <v>644.16</v>
      </c>
      <c r="DX25" s="622">
        <f t="shared" si="26"/>
        <v>11.712</v>
      </c>
      <c r="DY25" s="603">
        <f t="shared" si="27"/>
        <v>201</v>
      </c>
      <c r="DZ25" s="603">
        <v>111.58</v>
      </c>
      <c r="EA25" s="551">
        <f t="shared" si="28"/>
        <v>0.5551243781094527</v>
      </c>
      <c r="EC25" s="204">
        <v>30</v>
      </c>
      <c r="ED25" s="345">
        <v>2106</v>
      </c>
      <c r="EE25" s="554">
        <f t="shared" si="2"/>
        <v>70.2</v>
      </c>
      <c r="EF25" s="143"/>
      <c r="EG25" s="143"/>
      <c r="EH25" s="143"/>
      <c r="EI25" s="143"/>
      <c r="EJ25" s="143"/>
      <c r="EK25" s="143"/>
      <c r="EL25" s="542" t="e">
        <f t="shared" si="29"/>
        <v>#DIV/0!</v>
      </c>
    </row>
    <row r="26" spans="1:142">
      <c r="A26" s="12">
        <v>20</v>
      </c>
      <c r="B26" s="13">
        <v>50.600000000000009</v>
      </c>
      <c r="C26" s="14">
        <v>2829.77</v>
      </c>
      <c r="D26" s="15">
        <f t="shared" si="3"/>
        <v>55.924308300395246</v>
      </c>
      <c r="E26" s="16"/>
      <c r="F26" s="320"/>
      <c r="G26" s="558" t="e">
        <f t="shared" si="4"/>
        <v>#DIV/0!</v>
      </c>
      <c r="H26" s="17">
        <v>1</v>
      </c>
      <c r="I26" s="17"/>
      <c r="J26" s="18">
        <f t="shared" si="30"/>
        <v>0</v>
      </c>
      <c r="K26" s="17"/>
      <c r="L26" s="17"/>
      <c r="M26" s="30" t="e">
        <f t="shared" si="31"/>
        <v>#DIV/0!</v>
      </c>
      <c r="N26" s="13"/>
      <c r="O26" s="14"/>
      <c r="P26" s="31" t="e">
        <f t="shared" si="5"/>
        <v>#DIV/0!</v>
      </c>
      <c r="Q26" s="32"/>
      <c r="R26" s="44"/>
      <c r="S26" s="45" t="e">
        <f t="shared" si="6"/>
        <v>#DIV/0!</v>
      </c>
      <c r="T26" s="492"/>
      <c r="U26" s="570">
        <v>25.8</v>
      </c>
      <c r="V26" s="566">
        <v>1517.7752575001182</v>
      </c>
      <c r="W26" s="571">
        <f t="shared" si="7"/>
        <v>58.828498352717759</v>
      </c>
      <c r="X26" s="492"/>
      <c r="Y26" s="46">
        <v>241.4</v>
      </c>
      <c r="Z26" s="47">
        <v>21636.771000000001</v>
      </c>
      <c r="AA26" s="30">
        <f t="shared" si="8"/>
        <v>89.630368682684349</v>
      </c>
      <c r="AB26" s="49"/>
      <c r="AC26" s="50">
        <v>4</v>
      </c>
      <c r="AD26" s="50">
        <v>54.23</v>
      </c>
      <c r="AE26" s="30">
        <f t="shared" si="9"/>
        <v>13.557499999999999</v>
      </c>
      <c r="AF26" s="55">
        <v>39</v>
      </c>
      <c r="AG26" s="55">
        <v>271.14999999999998</v>
      </c>
      <c r="AH26" s="30">
        <f t="shared" si="32"/>
        <v>6.9525641025641018</v>
      </c>
      <c r="AI26" s="62">
        <v>162</v>
      </c>
      <c r="AJ26" s="47">
        <v>2801.9843868204275</v>
      </c>
      <c r="AK26" s="30">
        <f t="shared" si="10"/>
        <v>17.296199918644614</v>
      </c>
      <c r="AL26" s="568"/>
      <c r="AM26" s="46">
        <v>48</v>
      </c>
      <c r="AN26" s="71">
        <v>2623.6</v>
      </c>
      <c r="AO26" s="48">
        <f t="shared" si="11"/>
        <v>54.658333333333331</v>
      </c>
      <c r="AP26" s="46">
        <v>75</v>
      </c>
      <c r="AQ26" s="47">
        <v>3531.9</v>
      </c>
      <c r="AR26" s="48">
        <f t="shared" si="12"/>
        <v>47.091999999999999</v>
      </c>
      <c r="AS26" s="46">
        <v>25</v>
      </c>
      <c r="AT26" s="71">
        <v>1258.5900000000001</v>
      </c>
      <c r="AU26" s="48">
        <f t="shared" si="13"/>
        <v>50.343600000000009</v>
      </c>
      <c r="AV26" s="492"/>
      <c r="AW26" s="645">
        <v>70.599999999999994</v>
      </c>
      <c r="AX26" s="78">
        <v>3768.98</v>
      </c>
      <c r="AY26" s="83">
        <f t="shared" si="14"/>
        <v>53.384985835694053</v>
      </c>
      <c r="AZ26" s="84"/>
      <c r="BA26" s="85">
        <v>25</v>
      </c>
      <c r="BB26" s="85">
        <v>174.98</v>
      </c>
      <c r="BC26" s="30">
        <f t="shared" si="33"/>
        <v>6.9991999999999992</v>
      </c>
      <c r="BD26" s="86"/>
      <c r="BE26" s="86"/>
      <c r="BF26" s="30" t="e">
        <f t="shared" si="34"/>
        <v>#DIV/0!</v>
      </c>
      <c r="BG26" s="646"/>
      <c r="BH26" s="77">
        <v>7</v>
      </c>
      <c r="BI26" s="78">
        <v>106.48</v>
      </c>
      <c r="BJ26" s="634">
        <f t="shared" si="15"/>
        <v>15.211428571428572</v>
      </c>
      <c r="BK26" s="633">
        <v>33.400000000000006</v>
      </c>
      <c r="BL26" s="587">
        <v>1679.1</v>
      </c>
      <c r="BM26" s="634">
        <f t="shared" si="16"/>
        <v>50.272455089820347</v>
      </c>
      <c r="BN26" s="492"/>
      <c r="BO26" s="93">
        <v>137.4</v>
      </c>
      <c r="BP26" s="94">
        <v>8130.2931887513178</v>
      </c>
      <c r="BQ26" s="83">
        <f t="shared" si="17"/>
        <v>59.172439510562718</v>
      </c>
      <c r="BR26" s="102"/>
      <c r="BS26" s="101">
        <v>3</v>
      </c>
      <c r="BT26" s="101">
        <v>41.664895042412361</v>
      </c>
      <c r="BU26" s="30">
        <f t="shared" si="35"/>
        <v>13.888298347470787</v>
      </c>
      <c r="BV26" s="101">
        <v>55</v>
      </c>
      <c r="BW26" s="101">
        <v>342.37538113703647</v>
      </c>
      <c r="BX26" s="30">
        <f t="shared" si="36"/>
        <v>6.2250069297642998</v>
      </c>
      <c r="BY26" s="93"/>
      <c r="BZ26" s="94"/>
      <c r="CA26" s="48" t="e">
        <f t="shared" si="18"/>
        <v>#DIV/0!</v>
      </c>
      <c r="CB26" s="492"/>
      <c r="CC26" s="109">
        <v>108.4</v>
      </c>
      <c r="CD26" s="110">
        <v>12206.14</v>
      </c>
      <c r="CE26" s="83">
        <f t="shared" si="19"/>
        <v>112.60276752767527</v>
      </c>
      <c r="CF26" s="113"/>
      <c r="CG26" s="114"/>
      <c r="CH26" s="114"/>
      <c r="CI26" s="30" t="e">
        <f t="shared" si="20"/>
        <v>#DIV/0!</v>
      </c>
      <c r="CJ26" s="115"/>
      <c r="CK26" s="114"/>
      <c r="CL26" s="30" t="e">
        <f t="shared" si="37"/>
        <v>#DIV/0!</v>
      </c>
      <c r="CM26" s="653"/>
      <c r="CN26" s="341">
        <v>10</v>
      </c>
      <c r="CO26" s="345">
        <v>1060.5999999999999</v>
      </c>
      <c r="CP26" s="486">
        <f t="shared" si="0"/>
        <v>106.05999999999999</v>
      </c>
      <c r="CQ26" s="569"/>
      <c r="CR26" s="124">
        <v>43.6</v>
      </c>
      <c r="CS26" s="125">
        <v>2436.1702433176902</v>
      </c>
      <c r="CT26" s="15">
        <f t="shared" si="21"/>
        <v>55.875464296277293</v>
      </c>
      <c r="CU26" s="126"/>
      <c r="CV26" s="127">
        <v>76</v>
      </c>
      <c r="CW26" s="127">
        <v>924.44563115370261</v>
      </c>
      <c r="CX26" s="18">
        <f t="shared" si="40"/>
        <v>12.163758304653982</v>
      </c>
      <c r="CY26" s="127">
        <v>38</v>
      </c>
      <c r="CZ26" s="127">
        <v>478.2395272724147</v>
      </c>
      <c r="DA26" s="18">
        <f t="shared" si="38"/>
        <v>12.585250717695123</v>
      </c>
      <c r="DB26" s="124"/>
      <c r="DC26" s="125"/>
      <c r="DD26" s="31" t="e">
        <f t="shared" si="22"/>
        <v>#DIV/0!</v>
      </c>
      <c r="DE26" s="569"/>
      <c r="DF26" s="602">
        <v>14</v>
      </c>
      <c r="DG26" s="603">
        <v>236.28374711772747</v>
      </c>
      <c r="DH26" s="542">
        <f t="shared" si="23"/>
        <v>16.877410508409106</v>
      </c>
      <c r="DI26" s="603">
        <v>16</v>
      </c>
      <c r="DJ26" s="603">
        <v>291.61526122986623</v>
      </c>
      <c r="DK26" s="542">
        <f t="shared" si="24"/>
        <v>18.22595382686664</v>
      </c>
      <c r="DL26" s="603">
        <v>17</v>
      </c>
      <c r="DM26" s="603">
        <v>255.85791099842297</v>
      </c>
      <c r="DN26" s="545">
        <f t="shared" si="39"/>
        <v>15.050465352848409</v>
      </c>
      <c r="DO26" s="485"/>
      <c r="DP26" s="610"/>
      <c r="DQ26" s="612"/>
      <c r="DR26" s="548" t="e">
        <f t="shared" si="25"/>
        <v>#DIV/0!</v>
      </c>
      <c r="DS26" s="610">
        <v>12.000000000000002</v>
      </c>
      <c r="DT26" s="614">
        <v>130</v>
      </c>
      <c r="DU26" s="616">
        <f t="shared" si="1"/>
        <v>10.833333333333332</v>
      </c>
      <c r="DV26" s="603">
        <v>55</v>
      </c>
      <c r="DW26" s="603">
        <v>643.32000000000005</v>
      </c>
      <c r="DX26" s="622">
        <f t="shared" si="26"/>
        <v>11.696727272727273</v>
      </c>
      <c r="DY26" s="603">
        <f t="shared" si="27"/>
        <v>201</v>
      </c>
      <c r="DZ26" s="603">
        <v>114.2</v>
      </c>
      <c r="EA26" s="551">
        <f t="shared" si="28"/>
        <v>0.56815920398009956</v>
      </c>
      <c r="EC26" s="204">
        <v>30</v>
      </c>
      <c r="ED26" s="345">
        <v>3060.25</v>
      </c>
      <c r="EE26" s="554">
        <f t="shared" si="2"/>
        <v>102.00833333333334</v>
      </c>
      <c r="EF26" s="143"/>
      <c r="EG26" s="143"/>
      <c r="EH26" s="143"/>
      <c r="EI26" s="143"/>
      <c r="EJ26" s="143"/>
      <c r="EK26" s="143"/>
      <c r="EL26" s="542" t="e">
        <f t="shared" si="29"/>
        <v>#DIV/0!</v>
      </c>
    </row>
    <row r="27" spans="1:142">
      <c r="A27" s="12">
        <v>21</v>
      </c>
      <c r="B27" s="13">
        <v>53.6</v>
      </c>
      <c r="C27" s="14">
        <v>3646.86</v>
      </c>
      <c r="D27" s="15">
        <f t="shared" si="3"/>
        <v>68.038432835820899</v>
      </c>
      <c r="E27" s="16"/>
      <c r="F27" s="320"/>
      <c r="G27" s="558" t="e">
        <f t="shared" si="4"/>
        <v>#DIV/0!</v>
      </c>
      <c r="H27" s="17">
        <v>1</v>
      </c>
      <c r="I27" s="17"/>
      <c r="J27" s="18">
        <f t="shared" si="30"/>
        <v>0</v>
      </c>
      <c r="K27" s="17"/>
      <c r="L27" s="17"/>
      <c r="M27" s="30" t="e">
        <f t="shared" si="31"/>
        <v>#DIV/0!</v>
      </c>
      <c r="N27" s="13"/>
      <c r="O27" s="14"/>
      <c r="P27" s="31" t="e">
        <f t="shared" si="5"/>
        <v>#DIV/0!</v>
      </c>
      <c r="Q27" s="32"/>
      <c r="R27" s="44"/>
      <c r="S27" s="45" t="e">
        <f t="shared" si="6"/>
        <v>#DIV/0!</v>
      </c>
      <c r="T27" s="492"/>
      <c r="U27" s="570">
        <v>29</v>
      </c>
      <c r="V27" s="566">
        <v>1719.2329489412341</v>
      </c>
      <c r="W27" s="571">
        <f t="shared" si="7"/>
        <v>59.283894791077039</v>
      </c>
      <c r="X27" s="492"/>
      <c r="Y27" s="46">
        <v>243.4</v>
      </c>
      <c r="Z27" s="47">
        <v>21525.509999999995</v>
      </c>
      <c r="AA27" s="30">
        <f t="shared" si="8"/>
        <v>88.436770747740326</v>
      </c>
      <c r="AB27" s="49"/>
      <c r="AC27" s="50">
        <v>4</v>
      </c>
      <c r="AD27" s="50">
        <v>54.23</v>
      </c>
      <c r="AE27" s="30">
        <f t="shared" si="9"/>
        <v>13.557499999999999</v>
      </c>
      <c r="AF27" s="55">
        <v>53</v>
      </c>
      <c r="AG27" s="55">
        <v>367.5</v>
      </c>
      <c r="AH27" s="30">
        <f t="shared" si="32"/>
        <v>6.9339622641509431</v>
      </c>
      <c r="AI27" s="62">
        <v>162</v>
      </c>
      <c r="AJ27" s="47">
        <v>3371.1011220341461</v>
      </c>
      <c r="AK27" s="30">
        <f t="shared" si="10"/>
        <v>20.809266185395963</v>
      </c>
      <c r="AL27" s="568"/>
      <c r="AM27" s="46">
        <v>48</v>
      </c>
      <c r="AN27" s="71">
        <v>2478.1000000000004</v>
      </c>
      <c r="AO27" s="48">
        <f t="shared" si="11"/>
        <v>51.627083333333339</v>
      </c>
      <c r="AP27" s="46">
        <v>75</v>
      </c>
      <c r="AQ27" s="47">
        <v>4088.6300000000006</v>
      </c>
      <c r="AR27" s="48">
        <f t="shared" si="12"/>
        <v>54.515066666666677</v>
      </c>
      <c r="AS27" s="46">
        <v>25</v>
      </c>
      <c r="AT27" s="71">
        <v>1243.78</v>
      </c>
      <c r="AU27" s="48">
        <f t="shared" si="13"/>
        <v>49.751199999999997</v>
      </c>
      <c r="AV27" s="492"/>
      <c r="AW27" s="645">
        <v>71.599999999999994</v>
      </c>
      <c r="AX27" s="78">
        <v>3930.75</v>
      </c>
      <c r="AY27" s="83">
        <f t="shared" si="14"/>
        <v>54.898743016759781</v>
      </c>
      <c r="AZ27" s="84"/>
      <c r="BA27" s="85">
        <v>25</v>
      </c>
      <c r="BB27" s="85">
        <v>175.7</v>
      </c>
      <c r="BC27" s="30">
        <f t="shared" si="33"/>
        <v>7.0279999999999996</v>
      </c>
      <c r="BD27" s="86"/>
      <c r="BE27" s="86"/>
      <c r="BF27" s="30" t="e">
        <f t="shared" si="34"/>
        <v>#DIV/0!</v>
      </c>
      <c r="BG27" s="646"/>
      <c r="BH27" s="77">
        <v>6.8000000000000007</v>
      </c>
      <c r="BI27" s="78">
        <v>103.61</v>
      </c>
      <c r="BJ27" s="634">
        <f t="shared" si="15"/>
        <v>15.236764705882351</v>
      </c>
      <c r="BK27" s="633">
        <v>32.6</v>
      </c>
      <c r="BL27" s="587">
        <v>1407.47</v>
      </c>
      <c r="BM27" s="634">
        <f t="shared" si="16"/>
        <v>43.173926380368094</v>
      </c>
      <c r="BN27" s="492"/>
      <c r="BO27" s="93">
        <v>146.19999999999999</v>
      </c>
      <c r="BP27" s="94">
        <v>8813.2608310626038</v>
      </c>
      <c r="BQ27" s="83">
        <f t="shared" si="17"/>
        <v>60.282221826693601</v>
      </c>
      <c r="BR27" s="102"/>
      <c r="BS27" s="101">
        <v>3</v>
      </c>
      <c r="BT27" s="101">
        <v>24.699699824118746</v>
      </c>
      <c r="BU27" s="30">
        <f t="shared" si="35"/>
        <v>8.2332332747062491</v>
      </c>
      <c r="BV27" s="101">
        <v>55</v>
      </c>
      <c r="BW27" s="101">
        <v>359.0695544754625</v>
      </c>
      <c r="BX27" s="30">
        <f t="shared" si="36"/>
        <v>6.5285373540993179</v>
      </c>
      <c r="BY27" s="93"/>
      <c r="BZ27" s="94"/>
      <c r="CA27" s="48" t="e">
        <f t="shared" si="18"/>
        <v>#DIV/0!</v>
      </c>
      <c r="CB27" s="492"/>
      <c r="CC27" s="109">
        <v>98.4</v>
      </c>
      <c r="CD27" s="110">
        <v>13157.63</v>
      </c>
      <c r="CE27" s="83">
        <f t="shared" si="19"/>
        <v>133.7157520325203</v>
      </c>
      <c r="CF27" s="113"/>
      <c r="CG27" s="114"/>
      <c r="CH27" s="114"/>
      <c r="CI27" s="30" t="e">
        <f t="shared" si="20"/>
        <v>#DIV/0!</v>
      </c>
      <c r="CJ27" s="115"/>
      <c r="CK27" s="114"/>
      <c r="CL27" s="30" t="e">
        <f t="shared" si="37"/>
        <v>#DIV/0!</v>
      </c>
      <c r="CM27" s="653"/>
      <c r="CN27" s="341">
        <v>10</v>
      </c>
      <c r="CO27" s="345">
        <v>1634.17</v>
      </c>
      <c r="CP27" s="486">
        <f t="shared" si="0"/>
        <v>163.417</v>
      </c>
      <c r="CQ27" s="569"/>
      <c r="CR27" s="124">
        <v>43.6</v>
      </c>
      <c r="CS27" s="125">
        <v>2397.533481084723</v>
      </c>
      <c r="CT27" s="15">
        <f t="shared" si="21"/>
        <v>54.989300024878965</v>
      </c>
      <c r="CU27" s="126"/>
      <c r="CV27" s="127">
        <v>87</v>
      </c>
      <c r="CW27" s="127">
        <v>1112.8086325401825</v>
      </c>
      <c r="CX27" s="18">
        <f t="shared" si="40"/>
        <v>12.790903822300949</v>
      </c>
      <c r="CY27" s="127">
        <v>32</v>
      </c>
      <c r="CZ27" s="127">
        <v>392.48106217630215</v>
      </c>
      <c r="DA27" s="18">
        <f t="shared" si="38"/>
        <v>12.265033193009442</v>
      </c>
      <c r="DB27" s="124"/>
      <c r="DC27" s="125"/>
      <c r="DD27" s="31" t="e">
        <f t="shared" si="22"/>
        <v>#DIV/0!</v>
      </c>
      <c r="DE27" s="569"/>
      <c r="DF27" s="602">
        <v>14</v>
      </c>
      <c r="DG27" s="603">
        <v>282.78119952391836</v>
      </c>
      <c r="DH27" s="542">
        <f t="shared" si="23"/>
        <v>20.198657108851311</v>
      </c>
      <c r="DI27" s="603">
        <v>16</v>
      </c>
      <c r="DJ27" s="603">
        <v>286.82203139879556</v>
      </c>
      <c r="DK27" s="542">
        <f t="shared" si="24"/>
        <v>17.926376962424722</v>
      </c>
      <c r="DL27" s="603">
        <v>17</v>
      </c>
      <c r="DM27" s="603">
        <v>258.24939850605375</v>
      </c>
      <c r="DN27" s="545">
        <f t="shared" si="39"/>
        <v>15.191141088591397</v>
      </c>
      <c r="DO27" s="485"/>
      <c r="DP27" s="610"/>
      <c r="DQ27" s="612"/>
      <c r="DR27" s="548" t="e">
        <f t="shared" si="25"/>
        <v>#DIV/0!</v>
      </c>
      <c r="DS27" s="610">
        <v>12.000000000000002</v>
      </c>
      <c r="DT27" s="614">
        <v>130</v>
      </c>
      <c r="DU27" s="616">
        <f t="shared" si="1"/>
        <v>10.833333333333332</v>
      </c>
      <c r="DV27" s="603">
        <v>61.000000000000007</v>
      </c>
      <c r="DW27" s="603">
        <v>651.21</v>
      </c>
      <c r="DX27" s="622">
        <f t="shared" si="26"/>
        <v>10.675573770491802</v>
      </c>
      <c r="DY27" s="603">
        <f t="shared" si="27"/>
        <v>219.00000000000006</v>
      </c>
      <c r="DZ27" s="603">
        <v>115.5</v>
      </c>
      <c r="EA27" s="551">
        <f t="shared" si="28"/>
        <v>0.52739726027397249</v>
      </c>
      <c r="EC27" s="204">
        <v>30</v>
      </c>
      <c r="ED27" s="345">
        <v>2530.7199999999998</v>
      </c>
      <c r="EE27" s="554">
        <f t="shared" si="2"/>
        <v>84.35733333333333</v>
      </c>
      <c r="EF27" s="143"/>
      <c r="EG27" s="143"/>
      <c r="EH27" s="143"/>
      <c r="EI27" s="143"/>
      <c r="EJ27" s="143"/>
      <c r="EK27" s="143"/>
      <c r="EL27" s="542" t="e">
        <f t="shared" si="29"/>
        <v>#DIV/0!</v>
      </c>
    </row>
    <row r="28" spans="1:142">
      <c r="A28" s="12">
        <v>22</v>
      </c>
      <c r="B28" s="13">
        <v>78.400000000000006</v>
      </c>
      <c r="C28" s="14">
        <v>5750.27</v>
      </c>
      <c r="D28" s="15">
        <f t="shared" si="3"/>
        <v>73.345280612244892</v>
      </c>
      <c r="E28" s="16"/>
      <c r="F28" s="320"/>
      <c r="G28" s="558" t="e">
        <f t="shared" si="4"/>
        <v>#DIV/0!</v>
      </c>
      <c r="H28" s="17">
        <v>3</v>
      </c>
      <c r="I28" s="17"/>
      <c r="J28" s="18">
        <f t="shared" si="30"/>
        <v>0</v>
      </c>
      <c r="K28" s="17"/>
      <c r="L28" s="17"/>
      <c r="M28" s="30" t="e">
        <f t="shared" si="31"/>
        <v>#DIV/0!</v>
      </c>
      <c r="N28" s="13"/>
      <c r="O28" s="14"/>
      <c r="P28" s="31" t="e">
        <f t="shared" si="5"/>
        <v>#DIV/0!</v>
      </c>
      <c r="Q28" s="32"/>
      <c r="R28" s="44"/>
      <c r="S28" s="45" t="e">
        <f t="shared" si="6"/>
        <v>#DIV/0!</v>
      </c>
      <c r="T28" s="492"/>
      <c r="U28" s="570">
        <v>39.200000000000003</v>
      </c>
      <c r="V28" s="566">
        <v>1527.9993163594954</v>
      </c>
      <c r="W28" s="571">
        <f t="shared" si="7"/>
        <v>38.979574396925898</v>
      </c>
      <c r="X28" s="492"/>
      <c r="Y28" s="46">
        <v>369.6</v>
      </c>
      <c r="Z28" s="47">
        <v>33862.39</v>
      </c>
      <c r="AA28" s="30">
        <f t="shared" si="8"/>
        <v>91.619020562770558</v>
      </c>
      <c r="AB28" s="49"/>
      <c r="AC28" s="50">
        <v>147</v>
      </c>
      <c r="AD28" s="50">
        <v>2056.7600000000002</v>
      </c>
      <c r="AE28" s="30">
        <f t="shared" si="9"/>
        <v>13.991564625850341</v>
      </c>
      <c r="AF28" s="55">
        <v>156</v>
      </c>
      <c r="AG28" s="55">
        <v>1078.5</v>
      </c>
      <c r="AH28" s="30">
        <f t="shared" si="32"/>
        <v>6.9134615384615383</v>
      </c>
      <c r="AI28" s="62">
        <v>161</v>
      </c>
      <c r="AJ28" s="47">
        <v>3055.7325377906218</v>
      </c>
      <c r="AK28" s="30">
        <f t="shared" si="10"/>
        <v>18.979705203668459</v>
      </c>
      <c r="AL28" s="568"/>
      <c r="AM28" s="46">
        <v>47</v>
      </c>
      <c r="AN28" s="71">
        <v>2273.6299999999997</v>
      </c>
      <c r="AO28" s="48">
        <f t="shared" si="11"/>
        <v>48.375106382978714</v>
      </c>
      <c r="AP28" s="46">
        <v>75</v>
      </c>
      <c r="AQ28" s="47">
        <v>4095.68</v>
      </c>
      <c r="AR28" s="48">
        <f t="shared" si="12"/>
        <v>54.609066666666664</v>
      </c>
      <c r="AS28" s="46">
        <v>25</v>
      </c>
      <c r="AT28" s="71">
        <v>1617.78</v>
      </c>
      <c r="AU28" s="48">
        <f t="shared" si="13"/>
        <v>64.711200000000005</v>
      </c>
      <c r="AV28" s="492"/>
      <c r="AW28" s="645">
        <v>82</v>
      </c>
      <c r="AX28" s="78">
        <v>5465.77</v>
      </c>
      <c r="AY28" s="83">
        <f t="shared" si="14"/>
        <v>66.655731707317074</v>
      </c>
      <c r="AZ28" s="84"/>
      <c r="BA28" s="85">
        <v>25</v>
      </c>
      <c r="BB28" s="85">
        <v>175.96</v>
      </c>
      <c r="BC28" s="30">
        <f t="shared" si="33"/>
        <v>7.0384000000000002</v>
      </c>
      <c r="BD28" s="86"/>
      <c r="BE28" s="86"/>
      <c r="BF28" s="30" t="e">
        <f t="shared" si="34"/>
        <v>#DIV/0!</v>
      </c>
      <c r="BG28" s="646"/>
      <c r="BH28" s="77">
        <v>6.8000000000000007</v>
      </c>
      <c r="BI28" s="78">
        <v>101.21</v>
      </c>
      <c r="BJ28" s="634">
        <f t="shared" si="15"/>
        <v>14.883823529411762</v>
      </c>
      <c r="BK28" s="633">
        <v>32</v>
      </c>
      <c r="BL28" s="587">
        <v>1435.14</v>
      </c>
      <c r="BM28" s="634">
        <f t="shared" si="16"/>
        <v>44.848125000000003</v>
      </c>
      <c r="BN28" s="492"/>
      <c r="BO28" s="93">
        <v>197.20000000000002</v>
      </c>
      <c r="BP28" s="94">
        <v>11765.820683074353</v>
      </c>
      <c r="BQ28" s="83">
        <f t="shared" si="17"/>
        <v>59.664405086583933</v>
      </c>
      <c r="BR28" s="102"/>
      <c r="BS28" s="101">
        <v>48</v>
      </c>
      <c r="BT28" s="101">
        <v>375.77456214803618</v>
      </c>
      <c r="BU28" s="30">
        <f t="shared" si="35"/>
        <v>7.8286367114174205</v>
      </c>
      <c r="BV28" s="101">
        <v>63</v>
      </c>
      <c r="BW28" s="101">
        <v>592.60936273269192</v>
      </c>
      <c r="BX28" s="30">
        <f t="shared" si="36"/>
        <v>9.4064978211538399</v>
      </c>
      <c r="BY28" s="93"/>
      <c r="BZ28" s="94"/>
      <c r="CA28" s="48" t="e">
        <f t="shared" si="18"/>
        <v>#DIV/0!</v>
      </c>
      <c r="CB28" s="492"/>
      <c r="CC28" s="109">
        <v>135.4</v>
      </c>
      <c r="CD28" s="110">
        <v>14346.89</v>
      </c>
      <c r="CE28" s="83">
        <f t="shared" si="19"/>
        <v>105.959305760709</v>
      </c>
      <c r="CF28" s="113"/>
      <c r="CG28" s="114"/>
      <c r="CH28" s="114"/>
      <c r="CI28" s="30" t="e">
        <f t="shared" si="20"/>
        <v>#DIV/0!</v>
      </c>
      <c r="CJ28" s="115"/>
      <c r="CK28" s="114"/>
      <c r="CL28" s="30" t="e">
        <f t="shared" si="37"/>
        <v>#DIV/0!</v>
      </c>
      <c r="CM28" s="653"/>
      <c r="CN28" s="341">
        <v>10</v>
      </c>
      <c r="CO28" s="345">
        <v>1442.14</v>
      </c>
      <c r="CP28" s="486">
        <f t="shared" si="0"/>
        <v>144.214</v>
      </c>
      <c r="CQ28" s="569"/>
      <c r="CR28" s="124">
        <v>44.800000000000004</v>
      </c>
      <c r="CS28" s="125">
        <v>2471.1268829342807</v>
      </c>
      <c r="CT28" s="15">
        <f t="shared" si="21"/>
        <v>55.159082208354477</v>
      </c>
      <c r="CU28" s="126"/>
      <c r="CV28" s="127">
        <v>87</v>
      </c>
      <c r="CW28" s="127">
        <v>1050</v>
      </c>
      <c r="CX28" s="18">
        <f t="shared" si="40"/>
        <v>12.068965517241379</v>
      </c>
      <c r="CY28" s="127">
        <v>32</v>
      </c>
      <c r="CZ28" s="127">
        <v>390.04675319129984</v>
      </c>
      <c r="DA28" s="18">
        <f t="shared" si="38"/>
        <v>12.18896103722812</v>
      </c>
      <c r="DB28" s="124"/>
      <c r="DC28" s="125"/>
      <c r="DD28" s="31" t="e">
        <f t="shared" si="22"/>
        <v>#DIV/0!</v>
      </c>
      <c r="DE28" s="569"/>
      <c r="DF28" s="602">
        <v>14</v>
      </c>
      <c r="DG28" s="603">
        <v>252.30819195333396</v>
      </c>
      <c r="DH28" s="542">
        <f t="shared" si="23"/>
        <v>18.022013710952425</v>
      </c>
      <c r="DI28" s="603">
        <v>16</v>
      </c>
      <c r="DJ28" s="603">
        <v>293.94674035180276</v>
      </c>
      <c r="DK28" s="542">
        <f t="shared" si="24"/>
        <v>18.371671271987672</v>
      </c>
      <c r="DL28" s="603">
        <v>17</v>
      </c>
      <c r="DM28" s="603">
        <v>252.95131591095139</v>
      </c>
      <c r="DN28" s="545">
        <f t="shared" si="39"/>
        <v>14.879489171232436</v>
      </c>
      <c r="DO28" s="485"/>
      <c r="DP28" s="610"/>
      <c r="DQ28" s="612"/>
      <c r="DR28" s="548" t="e">
        <f t="shared" si="25"/>
        <v>#DIV/0!</v>
      </c>
      <c r="DS28" s="610">
        <v>12.000000000000002</v>
      </c>
      <c r="DT28" s="614">
        <v>130</v>
      </c>
      <c r="DU28" s="616">
        <f t="shared" si="1"/>
        <v>10.833333333333332</v>
      </c>
      <c r="DV28" s="603">
        <v>60</v>
      </c>
      <c r="DW28" s="612">
        <v>660.27</v>
      </c>
      <c r="DX28" s="622">
        <f t="shared" si="26"/>
        <v>11.0045</v>
      </c>
      <c r="DY28" s="603">
        <f t="shared" si="27"/>
        <v>216</v>
      </c>
      <c r="DZ28" s="603">
        <v>112.5</v>
      </c>
      <c r="EA28" s="551">
        <f t="shared" si="28"/>
        <v>0.52083333333333337</v>
      </c>
      <c r="EC28" s="204">
        <v>30</v>
      </c>
      <c r="ED28" s="345">
        <v>2988.96</v>
      </c>
      <c r="EE28" s="554">
        <f t="shared" si="2"/>
        <v>99.632000000000005</v>
      </c>
      <c r="EF28" s="143"/>
      <c r="EG28" s="143"/>
      <c r="EH28" s="143"/>
      <c r="EI28" s="143"/>
      <c r="EJ28" s="143"/>
      <c r="EK28" s="143"/>
      <c r="EL28" s="542" t="e">
        <f t="shared" si="29"/>
        <v>#DIV/0!</v>
      </c>
    </row>
    <row r="29" spans="1:142">
      <c r="A29" s="12">
        <v>23</v>
      </c>
      <c r="B29" s="13">
        <v>84.2</v>
      </c>
      <c r="C29" s="14">
        <v>4475.45</v>
      </c>
      <c r="D29" s="15">
        <f t="shared" si="3"/>
        <v>53.152612826603324</v>
      </c>
      <c r="E29" s="16"/>
      <c r="F29" s="320"/>
      <c r="G29" s="558" t="e">
        <f t="shared" si="4"/>
        <v>#DIV/0!</v>
      </c>
      <c r="H29" s="17">
        <v>4</v>
      </c>
      <c r="I29" s="17">
        <v>68</v>
      </c>
      <c r="J29" s="18">
        <f t="shared" si="30"/>
        <v>17</v>
      </c>
      <c r="K29" s="17"/>
      <c r="L29" s="17"/>
      <c r="M29" s="30" t="e">
        <f t="shared" si="31"/>
        <v>#DIV/0!</v>
      </c>
      <c r="N29" s="13"/>
      <c r="O29" s="14"/>
      <c r="P29" s="31" t="e">
        <f t="shared" si="5"/>
        <v>#DIV/0!</v>
      </c>
      <c r="Q29" s="32"/>
      <c r="R29" s="44"/>
      <c r="S29" s="45" t="e">
        <f t="shared" si="6"/>
        <v>#DIV/0!</v>
      </c>
      <c r="T29" s="492"/>
      <c r="U29" s="570">
        <v>44.8</v>
      </c>
      <c r="V29" s="566">
        <v>2268.6356616480539</v>
      </c>
      <c r="W29" s="571">
        <f t="shared" si="7"/>
        <v>50.639188876072637</v>
      </c>
      <c r="X29" s="492"/>
      <c r="Y29" s="46">
        <v>366</v>
      </c>
      <c r="Z29" s="47">
        <v>29427.079999999998</v>
      </c>
      <c r="AA29" s="30">
        <f t="shared" si="8"/>
        <v>80.401857923497261</v>
      </c>
      <c r="AB29" s="49"/>
      <c r="AC29" s="50">
        <v>144</v>
      </c>
      <c r="AD29" s="50">
        <v>2003.1000000000001</v>
      </c>
      <c r="AE29" s="30">
        <f t="shared" si="9"/>
        <v>13.910416666666668</v>
      </c>
      <c r="AF29" s="55">
        <v>32</v>
      </c>
      <c r="AG29" s="55">
        <v>223.56</v>
      </c>
      <c r="AH29" s="30">
        <f t="shared" si="32"/>
        <v>6.9862500000000001</v>
      </c>
      <c r="AI29" s="62">
        <v>161</v>
      </c>
      <c r="AJ29" s="47">
        <v>3485.0997475874074</v>
      </c>
      <c r="AK29" s="30">
        <f t="shared" si="10"/>
        <v>21.646582283151599</v>
      </c>
      <c r="AL29" s="568"/>
      <c r="AM29" s="46">
        <v>48</v>
      </c>
      <c r="AN29" s="71">
        <v>2515.2600000000002</v>
      </c>
      <c r="AO29" s="48">
        <f t="shared" si="11"/>
        <v>52.401250000000005</v>
      </c>
      <c r="AP29" s="46">
        <v>75</v>
      </c>
      <c r="AQ29" s="47">
        <v>4217.33</v>
      </c>
      <c r="AR29" s="48">
        <f t="shared" si="12"/>
        <v>56.231066666666663</v>
      </c>
      <c r="AS29" s="46">
        <v>25</v>
      </c>
      <c r="AT29" s="71">
        <v>1437.19</v>
      </c>
      <c r="AU29" s="48">
        <f t="shared" si="13"/>
        <v>57.4876</v>
      </c>
      <c r="AV29" s="492"/>
      <c r="AW29" s="645">
        <v>85</v>
      </c>
      <c r="AX29" s="78">
        <v>5031.4799999999996</v>
      </c>
      <c r="AY29" s="83">
        <f t="shared" si="14"/>
        <v>59.193882352941174</v>
      </c>
      <c r="AZ29" s="84"/>
      <c r="BA29" s="85">
        <v>25</v>
      </c>
      <c r="BB29" s="85">
        <v>176.38</v>
      </c>
      <c r="BC29" s="30">
        <f t="shared" si="33"/>
        <v>7.0552000000000001</v>
      </c>
      <c r="BD29" s="86"/>
      <c r="BE29" s="86"/>
      <c r="BF29" s="30" t="e">
        <f t="shared" si="34"/>
        <v>#DIV/0!</v>
      </c>
      <c r="BG29" s="646"/>
      <c r="BH29" s="77">
        <v>6</v>
      </c>
      <c r="BI29" s="78">
        <v>90.91</v>
      </c>
      <c r="BJ29" s="634">
        <f t="shared" si="15"/>
        <v>15.151666666666666</v>
      </c>
      <c r="BK29" s="633">
        <v>32</v>
      </c>
      <c r="BL29" s="587">
        <v>1478.06</v>
      </c>
      <c r="BM29" s="634">
        <f t="shared" si="16"/>
        <v>46.189374999999998</v>
      </c>
      <c r="BN29" s="492"/>
      <c r="BO29" s="93">
        <v>192</v>
      </c>
      <c r="BP29" s="94">
        <v>11199.858496643988</v>
      </c>
      <c r="BQ29" s="83">
        <f t="shared" si="17"/>
        <v>58.332596336687438</v>
      </c>
      <c r="BR29" s="102"/>
      <c r="BS29" s="101">
        <v>18</v>
      </c>
      <c r="BT29" s="101">
        <v>392.65312255359339</v>
      </c>
      <c r="BU29" s="30">
        <f t="shared" si="35"/>
        <v>21.814062364088521</v>
      </c>
      <c r="BV29" s="101">
        <v>64</v>
      </c>
      <c r="BW29" s="101">
        <v>192</v>
      </c>
      <c r="BX29" s="30">
        <f t="shared" si="36"/>
        <v>3</v>
      </c>
      <c r="BY29" s="93"/>
      <c r="BZ29" s="94"/>
      <c r="CA29" s="48" t="e">
        <f t="shared" si="18"/>
        <v>#DIV/0!</v>
      </c>
      <c r="CB29" s="492"/>
      <c r="CC29" s="109">
        <v>139.80000000000001</v>
      </c>
      <c r="CD29" s="110">
        <v>14830.27</v>
      </c>
      <c r="CE29" s="83">
        <f t="shared" si="19"/>
        <v>106.08204577968526</v>
      </c>
      <c r="CF29" s="113"/>
      <c r="CG29" s="114"/>
      <c r="CH29" s="114"/>
      <c r="CI29" s="30" t="e">
        <f t="shared" si="20"/>
        <v>#DIV/0!</v>
      </c>
      <c r="CJ29" s="115"/>
      <c r="CK29" s="114"/>
      <c r="CL29" s="30" t="e">
        <f t="shared" si="37"/>
        <v>#DIV/0!</v>
      </c>
      <c r="CM29" s="653"/>
      <c r="CN29" s="341">
        <v>10</v>
      </c>
      <c r="CO29" s="345">
        <v>2589.25</v>
      </c>
      <c r="CP29" s="486">
        <f t="shared" si="0"/>
        <v>258.92500000000001</v>
      </c>
      <c r="CQ29" s="569"/>
      <c r="CR29" s="124">
        <v>44.600000000000009</v>
      </c>
      <c r="CS29" s="125">
        <v>2497.2700359070768</v>
      </c>
      <c r="CT29" s="15">
        <f t="shared" si="21"/>
        <v>55.992601701952381</v>
      </c>
      <c r="CU29" s="126"/>
      <c r="CV29" s="127">
        <v>85</v>
      </c>
      <c r="CW29" s="127">
        <v>965.61638461538462</v>
      </c>
      <c r="CX29" s="18">
        <f t="shared" si="40"/>
        <v>11.360192760180995</v>
      </c>
      <c r="CY29" s="127">
        <v>29</v>
      </c>
      <c r="CZ29" s="127">
        <v>356.71068277341584</v>
      </c>
      <c r="DA29" s="18">
        <f t="shared" si="38"/>
        <v>12.300368371497099</v>
      </c>
      <c r="DB29" s="124"/>
      <c r="DC29" s="125"/>
      <c r="DD29" s="31" t="e">
        <f t="shared" si="22"/>
        <v>#DIV/0!</v>
      </c>
      <c r="DE29" s="569"/>
      <c r="DF29" s="602">
        <v>14</v>
      </c>
      <c r="DG29" s="603">
        <v>250.76404878238714</v>
      </c>
      <c r="DH29" s="542">
        <f t="shared" si="23"/>
        <v>17.911717770170508</v>
      </c>
      <c r="DI29" s="603">
        <v>16</v>
      </c>
      <c r="DJ29" s="603">
        <v>281.34127023121857</v>
      </c>
      <c r="DK29" s="542">
        <f t="shared" si="24"/>
        <v>17.583829389451161</v>
      </c>
      <c r="DL29" s="603">
        <v>17</v>
      </c>
      <c r="DM29" s="603">
        <v>246.01563978242632</v>
      </c>
      <c r="DN29" s="545">
        <f t="shared" si="39"/>
        <v>14.471508222495666</v>
      </c>
      <c r="DO29" s="485"/>
      <c r="DP29" s="610"/>
      <c r="DQ29" s="612"/>
      <c r="DR29" s="548" t="e">
        <f t="shared" si="25"/>
        <v>#DIV/0!</v>
      </c>
      <c r="DS29" s="610">
        <v>13</v>
      </c>
      <c r="DT29" s="614">
        <v>140</v>
      </c>
      <c r="DU29" s="616">
        <f t="shared" si="1"/>
        <v>10.76923076923077</v>
      </c>
      <c r="DV29" s="603">
        <v>61.000000000000007</v>
      </c>
      <c r="DW29" s="612">
        <v>715.28</v>
      </c>
      <c r="DX29" s="622">
        <f t="shared" si="26"/>
        <v>11.72590163934426</v>
      </c>
      <c r="DY29" s="603">
        <f t="shared" si="27"/>
        <v>222</v>
      </c>
      <c r="DZ29" s="603">
        <v>115.5</v>
      </c>
      <c r="EA29" s="551">
        <f t="shared" si="28"/>
        <v>0.52027027027027029</v>
      </c>
      <c r="EC29" s="204">
        <v>30</v>
      </c>
      <c r="ED29" s="345">
        <v>2670.35</v>
      </c>
      <c r="EE29" s="554">
        <f t="shared" si="2"/>
        <v>89.01166666666667</v>
      </c>
      <c r="EF29" s="143"/>
      <c r="EG29" s="143"/>
      <c r="EH29" s="143"/>
      <c r="EI29" s="143"/>
      <c r="EJ29" s="143"/>
      <c r="EK29" s="143"/>
      <c r="EL29" s="542" t="e">
        <f t="shared" si="29"/>
        <v>#DIV/0!</v>
      </c>
    </row>
    <row r="30" spans="1:142">
      <c r="A30" s="12">
        <v>24</v>
      </c>
      <c r="B30" s="13">
        <v>86.4</v>
      </c>
      <c r="C30" s="14">
        <v>6687.46</v>
      </c>
      <c r="D30" s="15">
        <f t="shared" si="3"/>
        <v>77.401157407407396</v>
      </c>
      <c r="E30" s="16"/>
      <c r="F30" s="320"/>
      <c r="G30" s="558" t="e">
        <f t="shared" si="4"/>
        <v>#DIV/0!</v>
      </c>
      <c r="H30" s="17">
        <v>4</v>
      </c>
      <c r="I30" s="17">
        <v>66</v>
      </c>
      <c r="J30" s="18">
        <f t="shared" si="30"/>
        <v>16.5</v>
      </c>
      <c r="K30" s="17"/>
      <c r="L30" s="17"/>
      <c r="M30" s="30" t="e">
        <f t="shared" si="31"/>
        <v>#DIV/0!</v>
      </c>
      <c r="N30" s="13"/>
      <c r="O30" s="14"/>
      <c r="P30" s="31" t="e">
        <f t="shared" si="5"/>
        <v>#DIV/0!</v>
      </c>
      <c r="Q30" s="32"/>
      <c r="R30" s="44"/>
      <c r="S30" s="45" t="e">
        <f t="shared" si="6"/>
        <v>#DIV/0!</v>
      </c>
      <c r="T30" s="492"/>
      <c r="U30" s="570">
        <v>51</v>
      </c>
      <c r="V30" s="566">
        <v>2584.61</v>
      </c>
      <c r="W30" s="571">
        <f t="shared" si="7"/>
        <v>50.678627450980393</v>
      </c>
      <c r="X30" s="492"/>
      <c r="Y30" s="46">
        <v>363.6</v>
      </c>
      <c r="Z30" s="47">
        <v>27577.010000000002</v>
      </c>
      <c r="AA30" s="30">
        <f t="shared" si="8"/>
        <v>75.844361936193621</v>
      </c>
      <c r="AB30" s="49"/>
      <c r="AC30" s="50">
        <v>144</v>
      </c>
      <c r="AD30" s="50">
        <v>1955.35</v>
      </c>
      <c r="AE30" s="30">
        <f t="shared" si="9"/>
        <v>13.578819444444443</v>
      </c>
      <c r="AF30" s="55">
        <v>32</v>
      </c>
      <c r="AG30" s="55">
        <v>221.76</v>
      </c>
      <c r="AH30" s="30">
        <f t="shared" si="32"/>
        <v>6.93</v>
      </c>
      <c r="AI30" s="62">
        <v>162</v>
      </c>
      <c r="AJ30" s="47">
        <v>2968.6308742860979</v>
      </c>
      <c r="AK30" s="30">
        <f t="shared" si="10"/>
        <v>18.324881940037642</v>
      </c>
      <c r="AL30" s="568"/>
      <c r="AM30" s="46">
        <v>47</v>
      </c>
      <c r="AN30" s="71">
        <v>2811.2999999999997</v>
      </c>
      <c r="AO30" s="48">
        <f t="shared" si="11"/>
        <v>59.814893617021269</v>
      </c>
      <c r="AP30" s="46">
        <v>75</v>
      </c>
      <c r="AQ30" s="47">
        <v>4182</v>
      </c>
      <c r="AR30" s="48">
        <f t="shared" si="12"/>
        <v>55.76</v>
      </c>
      <c r="AS30" s="46">
        <v>25</v>
      </c>
      <c r="AT30" s="71">
        <v>1891.84</v>
      </c>
      <c r="AU30" s="48">
        <f t="shared" si="13"/>
        <v>75.673599999999993</v>
      </c>
      <c r="AV30" s="492"/>
      <c r="AW30" s="645">
        <v>93</v>
      </c>
      <c r="AX30" s="78">
        <v>5250.56</v>
      </c>
      <c r="AY30" s="83">
        <f t="shared" si="14"/>
        <v>56.457634408602154</v>
      </c>
      <c r="AZ30" s="84"/>
      <c r="BA30" s="85">
        <v>25</v>
      </c>
      <c r="BB30" s="85">
        <v>178.08</v>
      </c>
      <c r="BC30" s="30">
        <f t="shared" si="33"/>
        <v>7.1232000000000006</v>
      </c>
      <c r="BD30" s="86"/>
      <c r="BE30" s="86"/>
      <c r="BF30" s="30" t="e">
        <f t="shared" si="34"/>
        <v>#DIV/0!</v>
      </c>
      <c r="BG30" s="646"/>
      <c r="BH30" s="77">
        <v>7</v>
      </c>
      <c r="BI30" s="78">
        <v>106.23</v>
      </c>
      <c r="BJ30" s="634">
        <f t="shared" si="15"/>
        <v>15.175714285714287</v>
      </c>
      <c r="BK30" s="633">
        <v>39</v>
      </c>
      <c r="BL30" s="587">
        <v>1405.85</v>
      </c>
      <c r="BM30" s="634">
        <f t="shared" si="16"/>
        <v>36.047435897435896</v>
      </c>
      <c r="BN30" s="492"/>
      <c r="BO30" s="93">
        <v>191.20000000000002</v>
      </c>
      <c r="BP30" s="94">
        <v>11897.446440781463</v>
      </c>
      <c r="BQ30" s="83">
        <f t="shared" si="17"/>
        <v>62.225138288605976</v>
      </c>
      <c r="BR30" s="102"/>
      <c r="BS30" s="101">
        <v>3</v>
      </c>
      <c r="BT30" s="101">
        <v>62.412240112897408</v>
      </c>
      <c r="BU30" s="30">
        <f t="shared" si="35"/>
        <v>20.80408003763247</v>
      </c>
      <c r="BV30" s="101">
        <v>64</v>
      </c>
      <c r="BW30" s="101">
        <v>483.79763517887687</v>
      </c>
      <c r="BX30" s="30">
        <f t="shared" si="36"/>
        <v>7.5593380496699512</v>
      </c>
      <c r="BY30" s="93"/>
      <c r="BZ30" s="94"/>
      <c r="CA30" s="48" t="e">
        <f t="shared" si="18"/>
        <v>#DIV/0!</v>
      </c>
      <c r="CB30" s="492"/>
      <c r="CC30" s="109">
        <v>138.4</v>
      </c>
      <c r="CD30" s="110">
        <v>18036.2</v>
      </c>
      <c r="CE30" s="83">
        <f t="shared" si="19"/>
        <v>130.31936416184971</v>
      </c>
      <c r="CF30" s="113"/>
      <c r="CG30" s="114"/>
      <c r="CH30" s="114"/>
      <c r="CI30" s="30" t="e">
        <f t="shared" si="20"/>
        <v>#DIV/0!</v>
      </c>
      <c r="CJ30" s="115"/>
      <c r="CK30" s="114"/>
      <c r="CL30" s="30" t="e">
        <f t="shared" si="37"/>
        <v>#DIV/0!</v>
      </c>
      <c r="CM30" s="653"/>
      <c r="CN30" s="341">
        <v>10</v>
      </c>
      <c r="CO30" s="204">
        <v>1719.89</v>
      </c>
      <c r="CP30" s="486">
        <f t="shared" si="0"/>
        <v>171.989</v>
      </c>
      <c r="CQ30" s="569"/>
      <c r="CR30" s="124">
        <v>42.2</v>
      </c>
      <c r="CS30" s="125">
        <v>2888.9161759907906</v>
      </c>
      <c r="CT30" s="15">
        <f t="shared" si="21"/>
        <v>68.457729288881296</v>
      </c>
      <c r="CU30" s="126"/>
      <c r="CV30" s="127">
        <v>87</v>
      </c>
      <c r="CW30" s="127">
        <v>1050</v>
      </c>
      <c r="CX30" s="18">
        <f t="shared" si="40"/>
        <v>12.068965517241379</v>
      </c>
      <c r="CY30" s="127">
        <v>35</v>
      </c>
      <c r="CZ30" s="127">
        <v>427.13288893386886</v>
      </c>
      <c r="DA30" s="18">
        <f t="shared" si="38"/>
        <v>12.203796826681968</v>
      </c>
      <c r="DB30" s="124"/>
      <c r="DC30" s="125"/>
      <c r="DD30" s="31" t="e">
        <f t="shared" si="22"/>
        <v>#DIV/0!</v>
      </c>
      <c r="DE30" s="569"/>
      <c r="DF30" s="602">
        <v>14</v>
      </c>
      <c r="DG30" s="603">
        <v>218.79756850382404</v>
      </c>
      <c r="DH30" s="542">
        <f t="shared" si="23"/>
        <v>15.628397750273146</v>
      </c>
      <c r="DI30" s="603">
        <v>16</v>
      </c>
      <c r="DJ30" s="603">
        <v>283.62924360697843</v>
      </c>
      <c r="DK30" s="542">
        <f t="shared" si="24"/>
        <v>17.726827725436152</v>
      </c>
      <c r="DL30" s="603">
        <v>17</v>
      </c>
      <c r="DM30" s="603">
        <v>226.51891049681387</v>
      </c>
      <c r="DN30" s="545">
        <f t="shared" si="39"/>
        <v>13.324641793930228</v>
      </c>
      <c r="DO30" s="485"/>
      <c r="DP30" s="610"/>
      <c r="DQ30" s="603"/>
      <c r="DR30" s="548" t="e">
        <f t="shared" si="25"/>
        <v>#DIV/0!</v>
      </c>
      <c r="DS30" s="610">
        <v>19</v>
      </c>
      <c r="DT30" s="614">
        <v>200</v>
      </c>
      <c r="DU30" s="617">
        <f t="shared" si="1"/>
        <v>10.526315789473685</v>
      </c>
      <c r="DV30" s="603">
        <v>93</v>
      </c>
      <c r="DW30" s="603">
        <v>1044.6600000000001</v>
      </c>
      <c r="DX30" s="622">
        <f t="shared" si="26"/>
        <v>11.232903225806453</v>
      </c>
      <c r="DY30" s="603">
        <f t="shared" si="27"/>
        <v>336</v>
      </c>
      <c r="DZ30" s="603">
        <v>115.64</v>
      </c>
      <c r="EA30" s="552">
        <f t="shared" si="28"/>
        <v>0.34416666666666668</v>
      </c>
      <c r="EC30" s="204">
        <v>30</v>
      </c>
      <c r="ED30" s="204">
        <v>3649.14</v>
      </c>
      <c r="EE30" s="554">
        <f t="shared" si="2"/>
        <v>121.63799999999999</v>
      </c>
      <c r="EF30" s="143"/>
      <c r="EG30" s="143"/>
      <c r="EH30" s="143"/>
      <c r="EI30" s="143"/>
      <c r="EJ30" s="143"/>
      <c r="EK30" s="143"/>
      <c r="EL30" s="542" t="e">
        <f t="shared" si="29"/>
        <v>#DIV/0!</v>
      </c>
    </row>
    <row r="31" spans="1:142">
      <c r="A31" s="12">
        <v>25</v>
      </c>
      <c r="B31" s="13">
        <v>88.200000000000017</v>
      </c>
      <c r="C31" s="14">
        <v>4961.83</v>
      </c>
      <c r="D31" s="15">
        <f t="shared" si="3"/>
        <v>56.256575963718809</v>
      </c>
      <c r="E31" s="16"/>
      <c r="F31" s="320"/>
      <c r="G31" s="558" t="e">
        <f t="shared" si="4"/>
        <v>#DIV/0!</v>
      </c>
      <c r="H31" s="17">
        <v>4</v>
      </c>
      <c r="I31" s="17">
        <v>49.950007393198874</v>
      </c>
      <c r="J31" s="18">
        <f t="shared" si="30"/>
        <v>12.487501848299718</v>
      </c>
      <c r="K31" s="17"/>
      <c r="L31" s="17"/>
      <c r="M31" s="30" t="e">
        <f t="shared" si="31"/>
        <v>#DIV/0!</v>
      </c>
      <c r="N31" s="13"/>
      <c r="O31" s="14"/>
      <c r="P31" s="31" t="e">
        <f t="shared" si="5"/>
        <v>#DIV/0!</v>
      </c>
      <c r="Q31" s="32"/>
      <c r="R31" s="44"/>
      <c r="S31" s="45" t="e">
        <f t="shared" si="6"/>
        <v>#DIV/0!</v>
      </c>
      <c r="T31" s="492"/>
      <c r="U31" s="570">
        <v>51</v>
      </c>
      <c r="V31" s="566">
        <v>2562.6923465429263</v>
      </c>
      <c r="W31" s="571">
        <f t="shared" si="7"/>
        <v>50.248869540057377</v>
      </c>
      <c r="X31" s="492"/>
      <c r="Y31" s="46">
        <v>366.40000000000003</v>
      </c>
      <c r="Z31" s="47">
        <v>24199.194999999996</v>
      </c>
      <c r="AA31" s="30">
        <f t="shared" si="8"/>
        <v>66.045837882096052</v>
      </c>
      <c r="AB31" s="49"/>
      <c r="AC31" s="50">
        <v>144</v>
      </c>
      <c r="AD31" s="50">
        <v>1952.75</v>
      </c>
      <c r="AE31" s="30">
        <f t="shared" si="9"/>
        <v>13.560763888888889</v>
      </c>
      <c r="AF31" s="55">
        <v>142</v>
      </c>
      <c r="AG31" s="55">
        <v>990.8</v>
      </c>
      <c r="AH31" s="30">
        <f t="shared" si="32"/>
        <v>6.9774647887323944</v>
      </c>
      <c r="AI31" s="62">
        <v>97.800000000000011</v>
      </c>
      <c r="AJ31" s="47">
        <v>2587.920076045898</v>
      </c>
      <c r="AK31" s="30">
        <f t="shared" si="10"/>
        <v>26.461350470816949</v>
      </c>
      <c r="AL31" s="568"/>
      <c r="AM31" s="46">
        <v>48</v>
      </c>
      <c r="AN31" s="71">
        <v>2700</v>
      </c>
      <c r="AO31" s="48">
        <f t="shared" si="11"/>
        <v>56.25</v>
      </c>
      <c r="AP31" s="46">
        <v>75</v>
      </c>
      <c r="AQ31" s="47">
        <v>4229.75</v>
      </c>
      <c r="AR31" s="48">
        <f t="shared" si="12"/>
        <v>56.396666666666668</v>
      </c>
      <c r="AS31" s="46">
        <v>25</v>
      </c>
      <c r="AT31" s="71">
        <v>1221.45</v>
      </c>
      <c r="AU31" s="48">
        <f t="shared" si="13"/>
        <v>48.858000000000004</v>
      </c>
      <c r="AV31" s="492"/>
      <c r="AW31" s="645">
        <v>93.800000000000011</v>
      </c>
      <c r="AX31" s="78">
        <v>5002.84</v>
      </c>
      <c r="AY31" s="83">
        <f t="shared" si="14"/>
        <v>53.335181236673769</v>
      </c>
      <c r="AZ31" s="84"/>
      <c r="BA31" s="85">
        <v>25</v>
      </c>
      <c r="BB31" s="85">
        <v>175.79</v>
      </c>
      <c r="BC31" s="30">
        <f t="shared" si="33"/>
        <v>7.0316000000000001</v>
      </c>
      <c r="BD31" s="86"/>
      <c r="BE31" s="86"/>
      <c r="BF31" s="30" t="e">
        <f t="shared" si="34"/>
        <v>#DIV/0!</v>
      </c>
      <c r="BG31" s="646"/>
      <c r="BH31" s="77">
        <v>7</v>
      </c>
      <c r="BI31" s="78">
        <v>106.64</v>
      </c>
      <c r="BJ31" s="634">
        <f t="shared" si="15"/>
        <v>15.234285714285715</v>
      </c>
      <c r="BK31" s="633">
        <v>35.800000000000004</v>
      </c>
      <c r="BL31" s="587">
        <v>1465.95</v>
      </c>
      <c r="BM31" s="634">
        <f t="shared" si="16"/>
        <v>40.948324022346362</v>
      </c>
      <c r="BN31" s="492"/>
      <c r="BO31" s="93">
        <v>198</v>
      </c>
      <c r="BP31" s="94">
        <v>11816.601976606102</v>
      </c>
      <c r="BQ31" s="83">
        <f t="shared" si="17"/>
        <v>59.67980796265708</v>
      </c>
      <c r="BR31" s="102"/>
      <c r="BS31" s="101">
        <v>18</v>
      </c>
      <c r="BT31" s="101">
        <v>252</v>
      </c>
      <c r="BU31" s="30">
        <f t="shared" si="35"/>
        <v>14</v>
      </c>
      <c r="BV31" s="101">
        <v>71</v>
      </c>
      <c r="BW31" s="101">
        <v>462.2407391757817</v>
      </c>
      <c r="BX31" s="30">
        <f t="shared" si="36"/>
        <v>6.5104329461377706</v>
      </c>
      <c r="BY31" s="93"/>
      <c r="BZ31" s="94"/>
      <c r="CA31" s="48" t="e">
        <f t="shared" si="18"/>
        <v>#DIV/0!</v>
      </c>
      <c r="CB31" s="492"/>
      <c r="CC31" s="109">
        <v>132.80000000000001</v>
      </c>
      <c r="CD31" s="110">
        <v>18132.72</v>
      </c>
      <c r="CE31" s="83">
        <f t="shared" si="19"/>
        <v>136.54156626506023</v>
      </c>
      <c r="CF31" s="113"/>
      <c r="CG31" s="114"/>
      <c r="CH31" s="114"/>
      <c r="CI31" s="30" t="e">
        <f t="shared" si="20"/>
        <v>#DIV/0!</v>
      </c>
      <c r="CJ31" s="115"/>
      <c r="CK31" s="114"/>
      <c r="CL31" s="30" t="e">
        <f t="shared" si="37"/>
        <v>#DIV/0!</v>
      </c>
      <c r="CM31" s="653"/>
      <c r="CN31" s="341">
        <v>10</v>
      </c>
      <c r="CO31" s="204">
        <v>1782.85</v>
      </c>
      <c r="CP31" s="486">
        <f t="shared" si="0"/>
        <v>178.285</v>
      </c>
      <c r="CQ31" s="569"/>
      <c r="CR31" s="124">
        <v>43.400000000000006</v>
      </c>
      <c r="CS31" s="125">
        <v>3115.7897722706925</v>
      </c>
      <c r="CT31" s="15">
        <f t="shared" si="21"/>
        <v>71.792391066144987</v>
      </c>
      <c r="CU31" s="126"/>
      <c r="CV31" s="127">
        <v>87</v>
      </c>
      <c r="CW31" s="127">
        <v>1050</v>
      </c>
      <c r="CX31" s="18">
        <f t="shared" si="40"/>
        <v>12.068965517241379</v>
      </c>
      <c r="CY31" s="127">
        <v>36</v>
      </c>
      <c r="CZ31" s="127">
        <v>442.51072868105831</v>
      </c>
      <c r="DA31" s="18">
        <f t="shared" si="38"/>
        <v>12.291964685584952</v>
      </c>
      <c r="DB31" s="124"/>
      <c r="DC31" s="125"/>
      <c r="DD31" s="31" t="e">
        <f t="shared" si="22"/>
        <v>#DIV/0!</v>
      </c>
      <c r="DE31" s="569"/>
      <c r="DF31" s="602">
        <v>14</v>
      </c>
      <c r="DG31" s="603">
        <v>323.48744807959019</v>
      </c>
      <c r="DH31" s="542">
        <f t="shared" si="23"/>
        <v>23.106246291399298</v>
      </c>
      <c r="DI31" s="603">
        <v>16</v>
      </c>
      <c r="DJ31" s="603">
        <v>285.32315689202073</v>
      </c>
      <c r="DK31" s="542">
        <f t="shared" si="24"/>
        <v>17.832697305751296</v>
      </c>
      <c r="DL31" s="603">
        <v>17</v>
      </c>
      <c r="DM31" s="603">
        <v>223.25597793082289</v>
      </c>
      <c r="DN31" s="545">
        <f t="shared" si="39"/>
        <v>13.132704584166053</v>
      </c>
      <c r="DO31" s="485"/>
      <c r="DP31" s="610"/>
      <c r="DQ31" s="603"/>
      <c r="DR31" s="548" t="e">
        <f t="shared" si="25"/>
        <v>#DIV/0!</v>
      </c>
      <c r="DS31" s="610">
        <v>21</v>
      </c>
      <c r="DT31" s="614">
        <v>252</v>
      </c>
      <c r="DU31" s="617">
        <f t="shared" si="1"/>
        <v>12</v>
      </c>
      <c r="DV31" s="603">
        <v>98</v>
      </c>
      <c r="DW31" s="603">
        <v>1012.67</v>
      </c>
      <c r="DX31" s="622">
        <f t="shared" si="26"/>
        <v>10.333367346938775</v>
      </c>
      <c r="DY31" s="603">
        <f t="shared" si="27"/>
        <v>357</v>
      </c>
      <c r="DZ31" s="603">
        <v>118.34</v>
      </c>
      <c r="EA31" s="552">
        <f t="shared" si="28"/>
        <v>0.33148459383753504</v>
      </c>
      <c r="EC31" s="204">
        <v>30</v>
      </c>
      <c r="ED31" s="204">
        <v>2668.61</v>
      </c>
      <c r="EE31" s="554">
        <f t="shared" si="2"/>
        <v>88.953666666666678</v>
      </c>
      <c r="EF31" s="143"/>
      <c r="EG31" s="143"/>
      <c r="EH31" s="143"/>
      <c r="EI31" s="143"/>
      <c r="EJ31" s="143"/>
      <c r="EK31" s="143"/>
      <c r="EL31" s="542" t="e">
        <f t="shared" si="29"/>
        <v>#DIV/0!</v>
      </c>
    </row>
    <row r="32" spans="1:142">
      <c r="A32" s="12">
        <v>26</v>
      </c>
      <c r="B32" s="13">
        <v>63.2</v>
      </c>
      <c r="C32" s="14">
        <v>4141.63</v>
      </c>
      <c r="D32" s="15">
        <f t="shared" si="3"/>
        <v>65.53212025316455</v>
      </c>
      <c r="E32" s="16"/>
      <c r="F32" s="320"/>
      <c r="G32" s="558" t="e">
        <f t="shared" si="4"/>
        <v>#DIV/0!</v>
      </c>
      <c r="H32" s="17">
        <v>4</v>
      </c>
      <c r="I32" s="17">
        <v>64</v>
      </c>
      <c r="J32" s="18">
        <f t="shared" si="30"/>
        <v>16</v>
      </c>
      <c r="K32" s="17"/>
      <c r="L32" s="17"/>
      <c r="M32" s="30" t="e">
        <f t="shared" si="31"/>
        <v>#DIV/0!</v>
      </c>
      <c r="N32" s="13"/>
      <c r="O32" s="14"/>
      <c r="P32" s="31" t="e">
        <f t="shared" si="5"/>
        <v>#DIV/0!</v>
      </c>
      <c r="Q32" s="32"/>
      <c r="R32" s="44"/>
      <c r="S32" s="45" t="e">
        <f t="shared" si="6"/>
        <v>#DIV/0!</v>
      </c>
      <c r="T32" s="492"/>
      <c r="U32" s="570">
        <v>42.2</v>
      </c>
      <c r="V32" s="566">
        <v>2475.34</v>
      </c>
      <c r="W32" s="571">
        <f t="shared" si="7"/>
        <v>58.657345971563977</v>
      </c>
      <c r="X32" s="492"/>
      <c r="Y32" s="46">
        <v>358.40000000000003</v>
      </c>
      <c r="Z32" s="47">
        <v>26664.335000000003</v>
      </c>
      <c r="AA32" s="30">
        <f t="shared" si="8"/>
        <v>74.398256138392853</v>
      </c>
      <c r="AB32" s="49"/>
      <c r="AC32" s="50">
        <v>16</v>
      </c>
      <c r="AD32" s="50">
        <v>223.29999999999998</v>
      </c>
      <c r="AE32" s="30">
        <f t="shared" si="9"/>
        <v>13.956249999999999</v>
      </c>
      <c r="AF32" s="55">
        <v>133</v>
      </c>
      <c r="AG32" s="55">
        <v>928.9</v>
      </c>
      <c r="AH32" s="30">
        <f t="shared" si="32"/>
        <v>6.9842105263157892</v>
      </c>
      <c r="AI32" s="62">
        <v>163</v>
      </c>
      <c r="AJ32" s="47">
        <v>3085.4928829724213</v>
      </c>
      <c r="AK32" s="30">
        <f t="shared" si="10"/>
        <v>18.929404190014854</v>
      </c>
      <c r="AL32" s="568"/>
      <c r="AM32" s="46">
        <v>48</v>
      </c>
      <c r="AN32" s="71">
        <v>2646.4300000000003</v>
      </c>
      <c r="AO32" s="48">
        <f t="shared" si="11"/>
        <v>55.133958333333339</v>
      </c>
      <c r="AP32" s="46">
        <v>75</v>
      </c>
      <c r="AQ32" s="47">
        <v>3898.3</v>
      </c>
      <c r="AR32" s="48">
        <f t="shared" si="12"/>
        <v>51.977333333333334</v>
      </c>
      <c r="AS32" s="46">
        <v>25</v>
      </c>
      <c r="AT32" s="71">
        <v>1411.51</v>
      </c>
      <c r="AU32" s="48">
        <f t="shared" si="13"/>
        <v>56.4604</v>
      </c>
      <c r="AV32" s="492"/>
      <c r="AW32" s="645">
        <v>79.000000000000014</v>
      </c>
      <c r="AX32" s="78">
        <v>4181.16</v>
      </c>
      <c r="AY32" s="83">
        <f t="shared" si="14"/>
        <v>52.926075949367075</v>
      </c>
      <c r="AZ32" s="84"/>
      <c r="BA32" s="85">
        <v>25</v>
      </c>
      <c r="BB32" s="85">
        <v>177.07</v>
      </c>
      <c r="BC32" s="30">
        <f t="shared" si="33"/>
        <v>7.0827999999999998</v>
      </c>
      <c r="BD32" s="86"/>
      <c r="BE32" s="86"/>
      <c r="BF32" s="30" t="e">
        <f t="shared" si="34"/>
        <v>#DIV/0!</v>
      </c>
      <c r="BG32" s="646"/>
      <c r="BH32" s="77">
        <v>4.6000000000000005</v>
      </c>
      <c r="BI32" s="78">
        <v>69.52</v>
      </c>
      <c r="BJ32" s="634">
        <f t="shared" si="15"/>
        <v>15.113043478260867</v>
      </c>
      <c r="BK32" s="633">
        <v>39.400000000000006</v>
      </c>
      <c r="BL32" s="587">
        <v>1648.49</v>
      </c>
      <c r="BM32" s="634">
        <f t="shared" si="16"/>
        <v>41.839847715736035</v>
      </c>
      <c r="BN32" s="492"/>
      <c r="BO32" s="93">
        <v>193.20000000000002</v>
      </c>
      <c r="BP32" s="94">
        <v>11030.424740230803</v>
      </c>
      <c r="BQ32" s="83">
        <f t="shared" si="17"/>
        <v>57.09329575688821</v>
      </c>
      <c r="BR32" s="102"/>
      <c r="BS32" s="101">
        <v>23</v>
      </c>
      <c r="BT32" s="101">
        <v>205.33152073396147</v>
      </c>
      <c r="BU32" s="30">
        <f t="shared" si="35"/>
        <v>8.9274574232157153</v>
      </c>
      <c r="BV32" s="101">
        <v>64</v>
      </c>
      <c r="BW32" s="101">
        <v>376.53638983281678</v>
      </c>
      <c r="BX32" s="30">
        <f t="shared" si="36"/>
        <v>5.8833810911377622</v>
      </c>
      <c r="BY32" s="93"/>
      <c r="BZ32" s="94"/>
      <c r="CA32" s="48" t="e">
        <f t="shared" si="18"/>
        <v>#DIV/0!</v>
      </c>
      <c r="CB32" s="492"/>
      <c r="CC32" s="109">
        <v>106.80000000000001</v>
      </c>
      <c r="CD32" s="110">
        <v>7590.48</v>
      </c>
      <c r="CE32" s="83">
        <f t="shared" si="19"/>
        <v>71.071910112359532</v>
      </c>
      <c r="CF32" s="113"/>
      <c r="CG32" s="114"/>
      <c r="CH32" s="114"/>
      <c r="CI32" s="30" t="e">
        <f t="shared" si="20"/>
        <v>#DIV/0!</v>
      </c>
      <c r="CJ32" s="115"/>
      <c r="CK32" s="114"/>
      <c r="CL32" s="30" t="e">
        <f t="shared" si="37"/>
        <v>#DIV/0!</v>
      </c>
      <c r="CM32" s="653"/>
      <c r="CN32" s="341">
        <v>10</v>
      </c>
      <c r="CO32" s="204">
        <v>623.6</v>
      </c>
      <c r="CP32" s="486">
        <f t="shared" si="0"/>
        <v>62.36</v>
      </c>
      <c r="CQ32" s="569"/>
      <c r="CR32" s="124">
        <v>47</v>
      </c>
      <c r="CS32" s="125">
        <v>3586.6179970644935</v>
      </c>
      <c r="CT32" s="15">
        <f t="shared" si="21"/>
        <v>76.311021214138165</v>
      </c>
      <c r="CU32" s="126"/>
      <c r="CV32" s="127">
        <v>87</v>
      </c>
      <c r="CW32" s="127">
        <v>1050</v>
      </c>
      <c r="CX32" s="18">
        <f t="shared" si="40"/>
        <v>12.068965517241379</v>
      </c>
      <c r="CY32" s="127">
        <v>30</v>
      </c>
      <c r="CZ32" s="127">
        <v>365.60888508001375</v>
      </c>
      <c r="DA32" s="18">
        <f t="shared" si="38"/>
        <v>12.186962836000458</v>
      </c>
      <c r="DB32" s="124"/>
      <c r="DC32" s="125"/>
      <c r="DD32" s="31" t="e">
        <f t="shared" si="22"/>
        <v>#DIV/0!</v>
      </c>
      <c r="DE32" s="569"/>
      <c r="DF32" s="602">
        <v>15</v>
      </c>
      <c r="DG32" s="603">
        <v>238.41037481727369</v>
      </c>
      <c r="DH32" s="542">
        <f t="shared" si="23"/>
        <v>15.894024987818247</v>
      </c>
      <c r="DI32" s="603">
        <v>17</v>
      </c>
      <c r="DJ32" s="603">
        <v>207.10564975813418</v>
      </c>
      <c r="DK32" s="542">
        <f t="shared" si="24"/>
        <v>12.182685279890245</v>
      </c>
      <c r="DL32" s="603">
        <v>17</v>
      </c>
      <c r="DM32" s="603">
        <v>223.4400187709727</v>
      </c>
      <c r="DN32" s="545">
        <f t="shared" si="39"/>
        <v>13.14353051593957</v>
      </c>
      <c r="DO32" s="485"/>
      <c r="DP32" s="610"/>
      <c r="DQ32" s="603"/>
      <c r="DR32" s="548" t="e">
        <f t="shared" si="25"/>
        <v>#DIV/0!</v>
      </c>
      <c r="DS32" s="610">
        <v>20</v>
      </c>
      <c r="DT32" s="614">
        <v>235</v>
      </c>
      <c r="DU32" s="617">
        <f t="shared" si="1"/>
        <v>11.75</v>
      </c>
      <c r="DV32" s="603">
        <v>101.00000000000001</v>
      </c>
      <c r="DW32" s="603">
        <v>1053.72</v>
      </c>
      <c r="DX32" s="622">
        <f t="shared" si="26"/>
        <v>10.432871287128712</v>
      </c>
      <c r="DY32" s="603">
        <f t="shared" si="27"/>
        <v>363.00000000000006</v>
      </c>
      <c r="DZ32" s="603">
        <v>120.5</v>
      </c>
      <c r="EA32" s="552">
        <f t="shared" si="28"/>
        <v>0.33195592286501374</v>
      </c>
      <c r="EC32" s="204">
        <v>30</v>
      </c>
      <c r="ED32" s="204">
        <v>2291.8200000000002</v>
      </c>
      <c r="EE32" s="554">
        <f t="shared" si="2"/>
        <v>76.394000000000005</v>
      </c>
      <c r="EF32" s="143"/>
      <c r="EG32" s="143"/>
      <c r="EH32" s="143"/>
      <c r="EI32" s="143"/>
      <c r="EJ32" s="143"/>
      <c r="EK32" s="143"/>
      <c r="EL32" s="542" t="e">
        <f t="shared" si="29"/>
        <v>#DIV/0!</v>
      </c>
    </row>
    <row r="33" spans="1:142">
      <c r="A33" s="12">
        <v>27</v>
      </c>
      <c r="B33" s="13">
        <v>57.400000000000006</v>
      </c>
      <c r="C33" s="14">
        <v>4059.72</v>
      </c>
      <c r="D33" s="15">
        <f t="shared" si="3"/>
        <v>70.726829268292676</v>
      </c>
      <c r="E33" s="16"/>
      <c r="F33" s="320"/>
      <c r="G33" s="558" t="e">
        <f t="shared" si="4"/>
        <v>#DIV/0!</v>
      </c>
      <c r="H33" s="17">
        <v>1</v>
      </c>
      <c r="I33" s="17">
        <v>10</v>
      </c>
      <c r="J33" s="18">
        <f t="shared" si="30"/>
        <v>10</v>
      </c>
      <c r="K33" s="17"/>
      <c r="L33" s="17"/>
      <c r="M33" s="30" t="e">
        <f t="shared" si="31"/>
        <v>#DIV/0!</v>
      </c>
      <c r="N33" s="13"/>
      <c r="O33" s="14"/>
      <c r="P33" s="31" t="e">
        <f t="shared" si="5"/>
        <v>#DIV/0!</v>
      </c>
      <c r="Q33" s="32"/>
      <c r="R33" s="44"/>
      <c r="S33" s="45" t="e">
        <f t="shared" si="6"/>
        <v>#DIV/0!</v>
      </c>
      <c r="T33" s="492"/>
      <c r="U33" s="570">
        <v>42.2</v>
      </c>
      <c r="V33" s="566">
        <v>2270.3000000000002</v>
      </c>
      <c r="W33" s="571">
        <f t="shared" si="7"/>
        <v>53.79857819905213</v>
      </c>
      <c r="X33" s="492"/>
      <c r="Y33" s="46">
        <v>241.8</v>
      </c>
      <c r="Z33" s="47">
        <v>19449.43</v>
      </c>
      <c r="AA33" s="30">
        <f t="shared" si="8"/>
        <v>80.436021505376345</v>
      </c>
      <c r="AB33" s="49"/>
      <c r="AC33" s="50">
        <v>4</v>
      </c>
      <c r="AD33" s="50">
        <v>60.32</v>
      </c>
      <c r="AE33" s="30">
        <f t="shared" si="9"/>
        <v>15.08</v>
      </c>
      <c r="AF33" s="55">
        <v>32</v>
      </c>
      <c r="AG33" s="55">
        <v>266.8</v>
      </c>
      <c r="AH33" s="30">
        <f t="shared" si="32"/>
        <v>8.3375000000000004</v>
      </c>
      <c r="AI33" s="62">
        <v>163</v>
      </c>
      <c r="AJ33" s="47">
        <v>3110.1525398892959</v>
      </c>
      <c r="AK33" s="30">
        <f t="shared" si="10"/>
        <v>19.080690428768687</v>
      </c>
      <c r="AL33" s="568"/>
      <c r="AM33" s="46">
        <v>47</v>
      </c>
      <c r="AN33" s="71">
        <v>2745</v>
      </c>
      <c r="AO33" s="48">
        <f t="shared" si="11"/>
        <v>58.404255319148938</v>
      </c>
      <c r="AP33" s="46">
        <v>75</v>
      </c>
      <c r="AQ33" s="47">
        <v>4152.6499999999996</v>
      </c>
      <c r="AR33" s="48">
        <f t="shared" si="12"/>
        <v>55.368666666666662</v>
      </c>
      <c r="AS33" s="46">
        <v>25</v>
      </c>
      <c r="AT33" s="71">
        <v>1562.24</v>
      </c>
      <c r="AU33" s="48">
        <f t="shared" si="13"/>
        <v>62.489600000000003</v>
      </c>
      <c r="AV33" s="492"/>
      <c r="AW33" s="645">
        <v>79.400000000000006</v>
      </c>
      <c r="AX33" s="78">
        <v>3956.17</v>
      </c>
      <c r="AY33" s="83">
        <f t="shared" si="14"/>
        <v>49.825818639798484</v>
      </c>
      <c r="AZ33" s="84"/>
      <c r="BA33" s="85">
        <v>25</v>
      </c>
      <c r="BB33" s="85">
        <v>176.5</v>
      </c>
      <c r="BC33" s="30">
        <f t="shared" si="33"/>
        <v>7.06</v>
      </c>
      <c r="BD33" s="86"/>
      <c r="BE33" s="86"/>
      <c r="BF33" s="30" t="e">
        <f t="shared" si="34"/>
        <v>#DIV/0!</v>
      </c>
      <c r="BG33" s="646"/>
      <c r="BH33" s="77">
        <v>0</v>
      </c>
      <c r="BI33" s="78">
        <v>0</v>
      </c>
      <c r="BJ33" s="634" t="e">
        <f t="shared" si="15"/>
        <v>#DIV/0!</v>
      </c>
      <c r="BK33" s="633">
        <v>41.400000000000006</v>
      </c>
      <c r="BL33" s="587">
        <v>1698.62</v>
      </c>
      <c r="BM33" s="634">
        <f t="shared" si="16"/>
        <v>41.029468599033805</v>
      </c>
      <c r="BN33" s="492"/>
      <c r="BO33" s="93">
        <v>136.20000000000002</v>
      </c>
      <c r="BP33" s="94">
        <v>7952.9821669791299</v>
      </c>
      <c r="BQ33" s="83">
        <f t="shared" si="17"/>
        <v>58.39193955197598</v>
      </c>
      <c r="BR33" s="102"/>
      <c r="BS33" s="101">
        <v>3</v>
      </c>
      <c r="BT33" s="101">
        <v>100.25</v>
      </c>
      <c r="BU33" s="30">
        <f t="shared" si="35"/>
        <v>33.416666666666664</v>
      </c>
      <c r="BV33" s="101">
        <v>55</v>
      </c>
      <c r="BW33" s="101">
        <v>204</v>
      </c>
      <c r="BX33" s="30">
        <f t="shared" si="36"/>
        <v>3.709090909090909</v>
      </c>
      <c r="BY33" s="93"/>
      <c r="BZ33" s="94"/>
      <c r="CA33" s="48" t="e">
        <f t="shared" si="18"/>
        <v>#DIV/0!</v>
      </c>
      <c r="CB33" s="492"/>
      <c r="CC33" s="109">
        <v>103.20000000000002</v>
      </c>
      <c r="CD33" s="110">
        <v>8941.5400000000009</v>
      </c>
      <c r="CE33" s="83">
        <f t="shared" si="19"/>
        <v>86.642829457364329</v>
      </c>
      <c r="CF33" s="113"/>
      <c r="CG33" s="114"/>
      <c r="CH33" s="114"/>
      <c r="CI33" s="30" t="e">
        <f t="shared" si="20"/>
        <v>#DIV/0!</v>
      </c>
      <c r="CJ33" s="114"/>
      <c r="CK33" s="114"/>
      <c r="CL33" s="30" t="e">
        <f t="shared" si="37"/>
        <v>#DIV/0!</v>
      </c>
      <c r="CM33" s="653"/>
      <c r="CN33" s="341">
        <v>10</v>
      </c>
      <c r="CO33" s="204">
        <v>834.96</v>
      </c>
      <c r="CP33" s="486">
        <f t="shared" si="0"/>
        <v>83.496000000000009</v>
      </c>
      <c r="CQ33" s="569"/>
      <c r="CR33" s="124">
        <v>45.800000000000004</v>
      </c>
      <c r="CS33" s="125">
        <v>3661.8032315989649</v>
      </c>
      <c r="CT33" s="15">
        <f t="shared" si="21"/>
        <v>79.952035624431545</v>
      </c>
      <c r="CU33" s="126"/>
      <c r="CV33" s="127">
        <v>87</v>
      </c>
      <c r="CW33" s="127">
        <v>1076.9643631592305</v>
      </c>
      <c r="CX33" s="18">
        <f t="shared" si="40"/>
        <v>12.378900725968167</v>
      </c>
      <c r="CY33" s="127">
        <v>38</v>
      </c>
      <c r="CZ33" s="127">
        <v>467.30798389178432</v>
      </c>
      <c r="DA33" s="18">
        <f t="shared" si="38"/>
        <v>12.297578523468008</v>
      </c>
      <c r="DB33" s="124"/>
      <c r="DC33" s="125"/>
      <c r="DD33" s="31" t="e">
        <f t="shared" si="22"/>
        <v>#DIV/0!</v>
      </c>
      <c r="DE33" s="569"/>
      <c r="DF33" s="602">
        <v>15</v>
      </c>
      <c r="DG33" s="603">
        <v>244.89430664571489</v>
      </c>
      <c r="DH33" s="542">
        <f t="shared" si="23"/>
        <v>16.326287109714325</v>
      </c>
      <c r="DI33" s="603">
        <v>16</v>
      </c>
      <c r="DJ33" s="603">
        <v>259.06873601883774</v>
      </c>
      <c r="DK33" s="542">
        <f t="shared" si="24"/>
        <v>16.191796001177359</v>
      </c>
      <c r="DL33" s="603">
        <v>17</v>
      </c>
      <c r="DM33" s="603">
        <v>145</v>
      </c>
      <c r="DN33" s="545">
        <f t="shared" si="39"/>
        <v>8.5294117647058822</v>
      </c>
      <c r="DO33" s="485"/>
      <c r="DP33" s="610"/>
      <c r="DQ33" s="603"/>
      <c r="DR33" s="548" t="e">
        <f t="shared" si="25"/>
        <v>#DIV/0!</v>
      </c>
      <c r="DS33" s="610">
        <v>20</v>
      </c>
      <c r="DT33" s="614">
        <v>270</v>
      </c>
      <c r="DU33" s="617">
        <f t="shared" si="1"/>
        <v>13.5</v>
      </c>
      <c r="DV33" s="603">
        <v>115</v>
      </c>
      <c r="DW33" s="603">
        <v>1111.3599999999999</v>
      </c>
      <c r="DX33" s="622">
        <f t="shared" si="26"/>
        <v>9.6639999999999997</v>
      </c>
      <c r="DY33" s="603">
        <f t="shared" si="27"/>
        <v>405</v>
      </c>
      <c r="DZ33" s="603">
        <v>118.5</v>
      </c>
      <c r="EA33" s="552">
        <f t="shared" si="28"/>
        <v>0.29259259259259257</v>
      </c>
      <c r="EC33" s="204">
        <v>30</v>
      </c>
      <c r="ED33" s="204">
        <v>2007.13</v>
      </c>
      <c r="EE33" s="554">
        <f t="shared" si="2"/>
        <v>66.904333333333341</v>
      </c>
      <c r="EF33" s="143"/>
      <c r="EG33" s="143"/>
      <c r="EH33" s="143"/>
      <c r="EI33" s="143"/>
      <c r="EJ33" s="143"/>
      <c r="EK33" s="143"/>
      <c r="EL33" s="542" t="e">
        <f t="shared" si="29"/>
        <v>#DIV/0!</v>
      </c>
    </row>
    <row r="34" spans="1:142">
      <c r="A34" s="12">
        <v>28</v>
      </c>
      <c r="B34" s="13">
        <v>47.4</v>
      </c>
      <c r="C34" s="14">
        <v>3979.2908731967154</v>
      </c>
      <c r="D34" s="15">
        <f t="shared" si="3"/>
        <v>83.951284244656449</v>
      </c>
      <c r="E34" s="16"/>
      <c r="F34" s="320"/>
      <c r="G34" s="558" t="e">
        <f t="shared" si="4"/>
        <v>#DIV/0!</v>
      </c>
      <c r="H34" s="17">
        <v>1</v>
      </c>
      <c r="I34" s="17">
        <v>15</v>
      </c>
      <c r="J34" s="18">
        <f t="shared" si="30"/>
        <v>15</v>
      </c>
      <c r="K34" s="17"/>
      <c r="L34" s="17"/>
      <c r="M34" s="30" t="e">
        <f t="shared" si="31"/>
        <v>#DIV/0!</v>
      </c>
      <c r="N34" s="13"/>
      <c r="O34" s="14"/>
      <c r="P34" s="31" t="e">
        <f t="shared" si="5"/>
        <v>#DIV/0!</v>
      </c>
      <c r="Q34" s="32"/>
      <c r="R34" s="44"/>
      <c r="S34" s="45" t="e">
        <f t="shared" si="6"/>
        <v>#DIV/0!</v>
      </c>
      <c r="T34" s="492"/>
      <c r="U34" s="570">
        <v>51</v>
      </c>
      <c r="V34" s="566">
        <v>2324.6328052244426</v>
      </c>
      <c r="W34" s="571">
        <f t="shared" si="7"/>
        <v>45.581035396557695</v>
      </c>
      <c r="X34" s="492"/>
      <c r="Y34" s="46">
        <v>238.60000000000002</v>
      </c>
      <c r="Z34" s="47">
        <v>24066.25</v>
      </c>
      <c r="AA34" s="30">
        <f t="shared" si="8"/>
        <v>100.86441743503771</v>
      </c>
      <c r="AB34" s="54"/>
      <c r="AC34" s="50">
        <v>9</v>
      </c>
      <c r="AD34" s="50">
        <v>127.6</v>
      </c>
      <c r="AE34" s="30">
        <f t="shared" si="9"/>
        <v>14.177777777777777</v>
      </c>
      <c r="AF34" s="55">
        <v>26</v>
      </c>
      <c r="AG34" s="55">
        <v>181.82999999999998</v>
      </c>
      <c r="AH34" s="30">
        <f t="shared" si="32"/>
        <v>6.9934615384615375</v>
      </c>
      <c r="AI34" s="62">
        <v>163.40000000000003</v>
      </c>
      <c r="AJ34" s="47">
        <v>3143.4082582646906</v>
      </c>
      <c r="AK34" s="30">
        <f t="shared" si="10"/>
        <v>19.237504640542777</v>
      </c>
      <c r="AL34" s="568"/>
      <c r="AM34" s="46">
        <v>47</v>
      </c>
      <c r="AN34" s="71">
        <v>2575</v>
      </c>
      <c r="AO34" s="48">
        <f t="shared" si="11"/>
        <v>54.787234042553195</v>
      </c>
      <c r="AP34" s="46">
        <v>75</v>
      </c>
      <c r="AQ34" s="47">
        <v>4086.8400000000006</v>
      </c>
      <c r="AR34" s="48">
        <f t="shared" si="12"/>
        <v>54.491200000000006</v>
      </c>
      <c r="AS34" s="46">
        <v>25</v>
      </c>
      <c r="AT34" s="71">
        <v>1345.68</v>
      </c>
      <c r="AU34" s="48">
        <f t="shared" si="13"/>
        <v>53.827200000000005</v>
      </c>
      <c r="AV34" s="492"/>
      <c r="AW34" s="645">
        <v>78.000000000000014</v>
      </c>
      <c r="AX34" s="78">
        <v>3673.34</v>
      </c>
      <c r="AY34" s="83">
        <f t="shared" si="14"/>
        <v>47.094102564102556</v>
      </c>
      <c r="AZ34" s="84"/>
      <c r="BA34" s="85">
        <v>25</v>
      </c>
      <c r="BB34" s="85">
        <v>175.83</v>
      </c>
      <c r="BC34" s="30">
        <f t="shared" si="33"/>
        <v>7.0332000000000008</v>
      </c>
      <c r="BD34" s="86"/>
      <c r="BE34" s="86"/>
      <c r="BF34" s="30" t="e">
        <f t="shared" si="34"/>
        <v>#DIV/0!</v>
      </c>
      <c r="BG34" s="646"/>
      <c r="BH34" s="77">
        <v>0</v>
      </c>
      <c r="BI34" s="78">
        <v>0</v>
      </c>
      <c r="BJ34" s="634" t="e">
        <f t="shared" si="15"/>
        <v>#DIV/0!</v>
      </c>
      <c r="BK34" s="633">
        <v>45.2</v>
      </c>
      <c r="BL34" s="587">
        <v>2088.81</v>
      </c>
      <c r="BM34" s="634">
        <f t="shared" si="16"/>
        <v>46.212610619469025</v>
      </c>
      <c r="BN34" s="492"/>
      <c r="BO34" s="93">
        <v>138.19999999999999</v>
      </c>
      <c r="BP34" s="94">
        <v>7730.1334401068261</v>
      </c>
      <c r="BQ34" s="83">
        <f t="shared" si="17"/>
        <v>55.934395369803376</v>
      </c>
      <c r="BR34" s="102"/>
      <c r="BS34" s="101">
        <v>3</v>
      </c>
      <c r="BT34" s="101">
        <v>0</v>
      </c>
      <c r="BU34" s="30">
        <f t="shared" si="35"/>
        <v>0</v>
      </c>
      <c r="BV34" s="101">
        <v>55</v>
      </c>
      <c r="BW34" s="101">
        <v>331.79</v>
      </c>
      <c r="BX34" s="30">
        <f t="shared" si="36"/>
        <v>6.0325454545454553</v>
      </c>
      <c r="BY34" s="93"/>
      <c r="BZ34" s="94"/>
      <c r="CA34" s="48" t="e">
        <f t="shared" si="18"/>
        <v>#DIV/0!</v>
      </c>
      <c r="CB34" s="492"/>
      <c r="CC34" s="109">
        <v>99.6</v>
      </c>
      <c r="CD34" s="110">
        <v>5645.74</v>
      </c>
      <c r="CE34" s="83">
        <f t="shared" si="19"/>
        <v>56.684136546184739</v>
      </c>
      <c r="CF34" s="113"/>
      <c r="CG34" s="114"/>
      <c r="CH34" s="114"/>
      <c r="CI34" s="30" t="e">
        <f t="shared" si="20"/>
        <v>#DIV/0!</v>
      </c>
      <c r="CJ34" s="114"/>
      <c r="CK34" s="114"/>
      <c r="CL34" s="30" t="e">
        <f t="shared" si="37"/>
        <v>#DIV/0!</v>
      </c>
      <c r="CM34" s="653"/>
      <c r="CN34" s="341">
        <v>10</v>
      </c>
      <c r="CO34" s="204">
        <v>1448.13</v>
      </c>
      <c r="CP34" s="486">
        <f t="shared" si="0"/>
        <v>144.81300000000002</v>
      </c>
      <c r="CQ34" s="569"/>
      <c r="CR34" s="124">
        <v>47.400000000000006</v>
      </c>
      <c r="CS34" s="125">
        <v>3732.3862355188567</v>
      </c>
      <c r="CT34" s="15">
        <f t="shared" si="21"/>
        <v>78.742325643857725</v>
      </c>
      <c r="CU34" s="126"/>
      <c r="CV34" s="127">
        <v>87</v>
      </c>
      <c r="CW34" s="127">
        <v>1050</v>
      </c>
      <c r="CX34" s="18">
        <f t="shared" si="40"/>
        <v>12.068965517241379</v>
      </c>
      <c r="CY34" s="127">
        <v>38</v>
      </c>
      <c r="CZ34" s="127">
        <v>455.99645224582298</v>
      </c>
      <c r="DA34" s="18">
        <f t="shared" si="38"/>
        <v>11.999906638047973</v>
      </c>
      <c r="DB34" s="124"/>
      <c r="DC34" s="125"/>
      <c r="DD34" s="31" t="e">
        <f t="shared" si="22"/>
        <v>#DIV/0!</v>
      </c>
      <c r="DE34" s="569"/>
      <c r="DF34" s="602">
        <v>15</v>
      </c>
      <c r="DG34" s="603">
        <v>233.11765323966321</v>
      </c>
      <c r="DH34" s="542">
        <f t="shared" si="23"/>
        <v>15.541176882644214</v>
      </c>
      <c r="DI34" s="603">
        <v>16</v>
      </c>
      <c r="DJ34" s="603">
        <v>256.41599465118492</v>
      </c>
      <c r="DK34" s="542">
        <f t="shared" si="24"/>
        <v>16.025999665699057</v>
      </c>
      <c r="DL34" s="603">
        <v>17</v>
      </c>
      <c r="DM34" s="603">
        <v>115</v>
      </c>
      <c r="DN34" s="545">
        <f t="shared" si="39"/>
        <v>6.7647058823529411</v>
      </c>
      <c r="DO34" s="485"/>
      <c r="DP34" s="610"/>
      <c r="DQ34" s="607"/>
      <c r="DR34" s="548" t="e">
        <f t="shared" si="25"/>
        <v>#DIV/0!</v>
      </c>
      <c r="DS34" s="610">
        <v>20</v>
      </c>
      <c r="DT34" s="614">
        <v>270</v>
      </c>
      <c r="DU34" s="617">
        <f t="shared" si="1"/>
        <v>13.5</v>
      </c>
      <c r="DV34" s="603">
        <v>116.00000000000001</v>
      </c>
      <c r="DW34" s="603">
        <v>1033.67</v>
      </c>
      <c r="DX34" s="622">
        <f t="shared" si="26"/>
        <v>8.9109482758620686</v>
      </c>
      <c r="DY34" s="603">
        <f t="shared" si="27"/>
        <v>408</v>
      </c>
      <c r="DZ34" s="603">
        <v>120.5</v>
      </c>
      <c r="EA34" s="552">
        <f t="shared" si="28"/>
        <v>0.29534313725490197</v>
      </c>
      <c r="EC34" s="204">
        <v>30</v>
      </c>
      <c r="ED34" s="204">
        <v>1984.48</v>
      </c>
      <c r="EE34" s="554">
        <f t="shared" si="2"/>
        <v>66.149333333333331</v>
      </c>
      <c r="EF34" s="143"/>
      <c r="EG34" s="143"/>
      <c r="EH34" s="143"/>
      <c r="EI34" s="143"/>
      <c r="EJ34" s="143"/>
      <c r="EK34" s="143"/>
      <c r="EL34" s="542" t="e">
        <f t="shared" si="29"/>
        <v>#DIV/0!</v>
      </c>
    </row>
    <row r="35" spans="1:142">
      <c r="A35" s="12">
        <v>29</v>
      </c>
      <c r="B35" s="13">
        <v>77</v>
      </c>
      <c r="C35" s="14">
        <v>6558.93</v>
      </c>
      <c r="D35" s="15">
        <f t="shared" si="3"/>
        <v>85.180909090909097</v>
      </c>
      <c r="E35" s="16"/>
      <c r="F35" s="320"/>
      <c r="G35" s="558" t="e">
        <f t="shared" si="4"/>
        <v>#DIV/0!</v>
      </c>
      <c r="H35" s="17">
        <v>4</v>
      </c>
      <c r="I35" s="17">
        <v>46.90001063291524</v>
      </c>
      <c r="J35" s="18">
        <f t="shared" si="30"/>
        <v>11.72500265822881</v>
      </c>
      <c r="K35" s="17"/>
      <c r="L35" s="17"/>
      <c r="M35" s="30" t="e">
        <f t="shared" si="31"/>
        <v>#DIV/0!</v>
      </c>
      <c r="N35" s="13"/>
      <c r="O35" s="14"/>
      <c r="P35" s="31" t="e">
        <f t="shared" si="5"/>
        <v>#DIV/0!</v>
      </c>
      <c r="Q35" s="32"/>
      <c r="R35" s="44"/>
      <c r="S35" s="45" t="e">
        <f t="shared" si="6"/>
        <v>#DIV/0!</v>
      </c>
      <c r="T35" s="492"/>
      <c r="U35" s="570">
        <v>57</v>
      </c>
      <c r="V35" s="566">
        <v>2501.4130288295219</v>
      </c>
      <c r="W35" s="571">
        <f t="shared" si="7"/>
        <v>43.88443910227231</v>
      </c>
      <c r="X35" s="492"/>
      <c r="Y35" s="46">
        <v>372.8</v>
      </c>
      <c r="Z35" s="47">
        <v>31271.390000000007</v>
      </c>
      <c r="AA35" s="30">
        <f t="shared" si="8"/>
        <v>83.88248390557942</v>
      </c>
      <c r="AB35" s="54"/>
      <c r="AC35" s="55">
        <v>152</v>
      </c>
      <c r="AD35" s="55">
        <v>2185.25</v>
      </c>
      <c r="AE35" s="30">
        <f t="shared" si="9"/>
        <v>14.376644736842104</v>
      </c>
      <c r="AF35" s="55">
        <v>142</v>
      </c>
      <c r="AG35" s="55">
        <v>1131.1999999999998</v>
      </c>
      <c r="AH35" s="30">
        <f t="shared" si="32"/>
        <v>7.9661971830985907</v>
      </c>
      <c r="AI35" s="62">
        <v>164</v>
      </c>
      <c r="AJ35" s="47">
        <v>3303.5816188283206</v>
      </c>
      <c r="AK35" s="30">
        <f t="shared" si="10"/>
        <v>20.143790358709271</v>
      </c>
      <c r="AL35" s="568"/>
      <c r="AM35" s="46">
        <v>52</v>
      </c>
      <c r="AN35" s="71">
        <v>2701.8</v>
      </c>
      <c r="AO35" s="48">
        <f t="shared" si="11"/>
        <v>51.957692307692312</v>
      </c>
      <c r="AP35" s="46">
        <v>75</v>
      </c>
      <c r="AQ35" s="47">
        <v>4426.57</v>
      </c>
      <c r="AR35" s="48">
        <f t="shared" si="12"/>
        <v>59.020933333333332</v>
      </c>
      <c r="AS35" s="46">
        <v>25</v>
      </c>
      <c r="AT35" s="71">
        <v>1441.68</v>
      </c>
      <c r="AU35" s="48">
        <f t="shared" si="13"/>
        <v>57.667200000000001</v>
      </c>
      <c r="AV35" s="492"/>
      <c r="AW35" s="647">
        <v>92.800000000000011</v>
      </c>
      <c r="AX35" s="78">
        <v>5365.79</v>
      </c>
      <c r="AY35" s="83">
        <f t="shared" si="14"/>
        <v>57.821012931034474</v>
      </c>
      <c r="AZ35" s="84"/>
      <c r="BA35" s="85">
        <v>25</v>
      </c>
      <c r="BB35" s="85">
        <v>176.73</v>
      </c>
      <c r="BC35" s="30">
        <f t="shared" si="33"/>
        <v>7.0691999999999995</v>
      </c>
      <c r="BD35" s="86"/>
      <c r="BE35" s="86"/>
      <c r="BF35" s="30" t="e">
        <f t="shared" si="34"/>
        <v>#DIV/0!</v>
      </c>
      <c r="BG35" s="646"/>
      <c r="BH35" s="77">
        <v>0</v>
      </c>
      <c r="BI35" s="78">
        <v>0</v>
      </c>
      <c r="BJ35" s="634" t="e">
        <f t="shared" si="15"/>
        <v>#DIV/0!</v>
      </c>
      <c r="BK35" s="633">
        <v>52</v>
      </c>
      <c r="BL35" s="587">
        <v>2341.46</v>
      </c>
      <c r="BM35" s="634">
        <f t="shared" si="16"/>
        <v>45.028076923076924</v>
      </c>
      <c r="BN35" s="492"/>
      <c r="BO35" s="592">
        <v>188.8</v>
      </c>
      <c r="BP35" s="94">
        <v>12329.866132905023</v>
      </c>
      <c r="BQ35" s="83">
        <f t="shared" si="17"/>
        <v>65.306494348013885</v>
      </c>
      <c r="BR35" s="102"/>
      <c r="BS35" s="101">
        <v>18</v>
      </c>
      <c r="BT35" s="101">
        <v>245.56</v>
      </c>
      <c r="BU35" s="30">
        <f t="shared" si="35"/>
        <v>13.642222222222223</v>
      </c>
      <c r="BV35" s="101">
        <v>63</v>
      </c>
      <c r="BW35" s="101">
        <v>335.04</v>
      </c>
      <c r="BX35" s="30">
        <f t="shared" si="36"/>
        <v>5.3180952380952382</v>
      </c>
      <c r="BY35" s="93"/>
      <c r="BZ35" s="94"/>
      <c r="CA35" s="48" t="e">
        <f t="shared" si="18"/>
        <v>#DIV/0!</v>
      </c>
      <c r="CB35" s="492"/>
      <c r="CC35" s="109"/>
      <c r="CD35" s="110"/>
      <c r="CE35" s="83" t="e">
        <f t="shared" si="19"/>
        <v>#DIV/0!</v>
      </c>
      <c r="CF35" s="113"/>
      <c r="CG35" s="114"/>
      <c r="CH35" s="114"/>
      <c r="CI35" s="30" t="e">
        <f t="shared" si="20"/>
        <v>#DIV/0!</v>
      </c>
      <c r="CJ35" s="114"/>
      <c r="CK35" s="114"/>
      <c r="CL35" s="30" t="e">
        <f t="shared" si="37"/>
        <v>#DIV/0!</v>
      </c>
      <c r="CM35" s="653"/>
      <c r="CN35" s="341">
        <v>10</v>
      </c>
      <c r="CO35" s="204">
        <v>3385.18</v>
      </c>
      <c r="CP35" s="486">
        <f t="shared" si="0"/>
        <v>338.51799999999997</v>
      </c>
      <c r="CQ35" s="569"/>
      <c r="CR35" s="124">
        <v>47.400000000000006</v>
      </c>
      <c r="CS35" s="125">
        <v>3812.4736191962734</v>
      </c>
      <c r="CT35" s="15">
        <f t="shared" si="21"/>
        <v>80.431932894436144</v>
      </c>
      <c r="CU35" s="126"/>
      <c r="CV35" s="127">
        <v>97</v>
      </c>
      <c r="CW35" s="127">
        <v>1225</v>
      </c>
      <c r="CX35" s="18">
        <f t="shared" si="40"/>
        <v>12.628865979381443</v>
      </c>
      <c r="CY35" s="127">
        <v>38</v>
      </c>
      <c r="CZ35" s="127">
        <v>464.32597143379445</v>
      </c>
      <c r="DA35" s="18">
        <f t="shared" si="38"/>
        <v>12.219104511415644</v>
      </c>
      <c r="DB35" s="124"/>
      <c r="DC35" s="125"/>
      <c r="DD35" s="31" t="e">
        <f t="shared" si="22"/>
        <v>#DIV/0!</v>
      </c>
      <c r="DE35" s="569"/>
      <c r="DF35" s="602">
        <v>15</v>
      </c>
      <c r="DG35" s="603">
        <v>240.92342323861871</v>
      </c>
      <c r="DH35" s="542">
        <f t="shared" si="23"/>
        <v>16.061561549241247</v>
      </c>
      <c r="DI35" s="603">
        <v>16</v>
      </c>
      <c r="DJ35" s="603">
        <v>296.78632902127947</v>
      </c>
      <c r="DK35" s="542">
        <f t="shared" si="24"/>
        <v>18.549145563829967</v>
      </c>
      <c r="DL35" s="603">
        <v>17</v>
      </c>
      <c r="DM35" s="603">
        <v>230.17823477192491</v>
      </c>
      <c r="DN35" s="545">
        <f t="shared" si="39"/>
        <v>13.539896163054406</v>
      </c>
      <c r="DO35" s="485"/>
      <c r="DP35" s="603"/>
      <c r="DQ35" s="603"/>
      <c r="DR35" s="548" t="e">
        <f t="shared" si="25"/>
        <v>#DIV/0!</v>
      </c>
      <c r="DS35" s="603">
        <v>22</v>
      </c>
      <c r="DT35" s="603">
        <v>308</v>
      </c>
      <c r="DU35" s="617">
        <f t="shared" si="1"/>
        <v>14</v>
      </c>
      <c r="DV35" s="603">
        <v>122.00000000000001</v>
      </c>
      <c r="DW35" s="603">
        <v>1196.83</v>
      </c>
      <c r="DX35" s="622">
        <f t="shared" si="26"/>
        <v>9.8100819672131134</v>
      </c>
      <c r="DY35" s="603">
        <f t="shared" si="27"/>
        <v>432</v>
      </c>
      <c r="DZ35" s="603">
        <v>132</v>
      </c>
      <c r="EA35" s="552">
        <f t="shared" si="28"/>
        <v>0.30555555555555558</v>
      </c>
      <c r="EC35" s="204">
        <v>30</v>
      </c>
      <c r="ED35" s="204">
        <v>2549.96</v>
      </c>
      <c r="EE35" s="554">
        <f t="shared" si="2"/>
        <v>84.998666666666665</v>
      </c>
      <c r="EF35" s="143"/>
      <c r="EG35" s="143"/>
      <c r="EH35" s="143"/>
      <c r="EI35" s="143"/>
      <c r="EJ35" s="143"/>
      <c r="EK35" s="143"/>
      <c r="EL35" s="542" t="e">
        <f t="shared" si="29"/>
        <v>#DIV/0!</v>
      </c>
    </row>
    <row r="36" spans="1:142" ht="15" thickBot="1">
      <c r="A36" s="19">
        <v>30</v>
      </c>
      <c r="B36" s="13">
        <v>69.600000000000009</v>
      </c>
      <c r="C36" s="14">
        <v>5270.9392177663422</v>
      </c>
      <c r="D36" s="15">
        <f t="shared" si="3"/>
        <v>75.731885312734789</v>
      </c>
      <c r="E36" s="16"/>
      <c r="F36" s="320"/>
      <c r="G36" s="558" t="e">
        <f t="shared" si="4"/>
        <v>#DIV/0!</v>
      </c>
      <c r="H36" s="17">
        <v>4</v>
      </c>
      <c r="I36" s="17">
        <v>59.90001063291524</v>
      </c>
      <c r="J36" s="18">
        <f t="shared" si="30"/>
        <v>14.97500265822881</v>
      </c>
      <c r="K36" s="17"/>
      <c r="L36" s="17"/>
      <c r="M36" s="30" t="e">
        <f t="shared" si="31"/>
        <v>#DIV/0!</v>
      </c>
      <c r="N36" s="13"/>
      <c r="O36" s="14"/>
      <c r="P36" s="31" t="e">
        <f t="shared" si="5"/>
        <v>#DIV/0!</v>
      </c>
      <c r="Q36" s="32"/>
      <c r="R36" s="44"/>
      <c r="S36" s="45" t="e">
        <f t="shared" si="6"/>
        <v>#DIV/0!</v>
      </c>
      <c r="T36" s="492"/>
      <c r="U36" s="570">
        <v>48</v>
      </c>
      <c r="V36" s="566">
        <v>2426.2240669153443</v>
      </c>
      <c r="W36" s="571">
        <f t="shared" si="7"/>
        <v>50.546334727403007</v>
      </c>
      <c r="X36" s="492"/>
      <c r="Y36" s="585">
        <v>380.8</v>
      </c>
      <c r="Z36" s="47">
        <v>32329.305</v>
      </c>
      <c r="AA36" s="30">
        <f t="shared" si="8"/>
        <v>84.898384978991601</v>
      </c>
      <c r="AB36" s="54"/>
      <c r="AC36" s="55">
        <v>98</v>
      </c>
      <c r="AD36" s="55">
        <v>201.6</v>
      </c>
      <c r="AE36" s="30">
        <f t="shared" si="9"/>
        <v>2.0571428571428569</v>
      </c>
      <c r="AF36" s="55">
        <v>144</v>
      </c>
      <c r="AG36" s="55">
        <v>500.01</v>
      </c>
      <c r="AH36" s="30">
        <f t="shared" si="32"/>
        <v>3.4722916666666666</v>
      </c>
      <c r="AI36" s="62">
        <v>164</v>
      </c>
      <c r="AJ36" s="47">
        <v>3197.1119613865776</v>
      </c>
      <c r="AK36" s="30">
        <f t="shared" si="10"/>
        <v>19.494585130405962</v>
      </c>
      <c r="AL36" s="568"/>
      <c r="AM36" s="46">
        <v>52</v>
      </c>
      <c r="AN36" s="71">
        <v>2858.18</v>
      </c>
      <c r="AO36" s="48">
        <f t="shared" si="11"/>
        <v>54.964999999999996</v>
      </c>
      <c r="AP36" s="46">
        <v>75</v>
      </c>
      <c r="AQ36" s="47">
        <v>5947.4599999999991</v>
      </c>
      <c r="AR36" s="48">
        <f t="shared" si="12"/>
        <v>79.29946666666666</v>
      </c>
      <c r="AS36" s="46">
        <v>25</v>
      </c>
      <c r="AT36" s="71">
        <v>1541.1599999999999</v>
      </c>
      <c r="AU36" s="48">
        <f t="shared" si="13"/>
        <v>61.646399999999993</v>
      </c>
      <c r="AV36" s="492"/>
      <c r="AW36" s="647">
        <v>95</v>
      </c>
      <c r="AX36" s="78">
        <v>5275.75</v>
      </c>
      <c r="AY36" s="83">
        <f t="shared" si="14"/>
        <v>55.534210526315789</v>
      </c>
      <c r="AZ36" s="84"/>
      <c r="BA36" s="85">
        <v>25</v>
      </c>
      <c r="BB36" s="85">
        <v>174.92</v>
      </c>
      <c r="BC36" s="30">
        <f t="shared" si="33"/>
        <v>6.9967999999999995</v>
      </c>
      <c r="BD36" s="86"/>
      <c r="BE36" s="86"/>
      <c r="BF36" s="30" t="e">
        <f t="shared" si="34"/>
        <v>#DIV/0!</v>
      </c>
      <c r="BG36" s="646"/>
      <c r="BH36" s="77">
        <v>0</v>
      </c>
      <c r="BI36" s="78">
        <v>0</v>
      </c>
      <c r="BJ36" s="634" t="e">
        <f t="shared" si="15"/>
        <v>#DIV/0!</v>
      </c>
      <c r="BK36" s="633">
        <v>50.800000000000004</v>
      </c>
      <c r="BL36" s="587">
        <v>2285.7600000000002</v>
      </c>
      <c r="BM36" s="634">
        <f t="shared" si="16"/>
        <v>44.995275590551181</v>
      </c>
      <c r="BN36" s="492"/>
      <c r="BO36" s="93">
        <v>187.20000000000002</v>
      </c>
      <c r="BP36" s="94">
        <v>12811.475470134004</v>
      </c>
      <c r="BQ36" s="83">
        <f t="shared" si="17"/>
        <v>68.437368964391041</v>
      </c>
      <c r="BR36" s="102"/>
      <c r="BS36" s="101">
        <v>18</v>
      </c>
      <c r="BT36" s="101">
        <v>223.6158557988239</v>
      </c>
      <c r="BU36" s="30">
        <f t="shared" si="35"/>
        <v>12.423103099934661</v>
      </c>
      <c r="BV36" s="101">
        <v>64</v>
      </c>
      <c r="BW36" s="101">
        <v>429.12810619156784</v>
      </c>
      <c r="BX36" s="30">
        <f t="shared" si="36"/>
        <v>6.7051266592432475</v>
      </c>
      <c r="BY36" s="93"/>
      <c r="BZ36" s="94"/>
      <c r="CA36" s="48" t="e">
        <f t="shared" si="18"/>
        <v>#DIV/0!</v>
      </c>
      <c r="CB36" s="492"/>
      <c r="CC36" s="109"/>
      <c r="CD36" s="110"/>
      <c r="CE36" s="83" t="e">
        <f t="shared" si="19"/>
        <v>#DIV/0!</v>
      </c>
      <c r="CF36" s="113"/>
      <c r="CG36" s="114"/>
      <c r="CH36" s="114"/>
      <c r="CI36" s="30" t="e">
        <f t="shared" si="20"/>
        <v>#DIV/0!</v>
      </c>
      <c r="CJ36" s="114"/>
      <c r="CK36" s="114"/>
      <c r="CL36" s="30" t="e">
        <f t="shared" si="37"/>
        <v>#DIV/0!</v>
      </c>
      <c r="CM36" s="653"/>
      <c r="CN36" s="341">
        <v>10</v>
      </c>
      <c r="CO36" s="204">
        <v>2937.72</v>
      </c>
      <c r="CP36" s="486">
        <f t="shared" si="0"/>
        <v>293.77199999999999</v>
      </c>
      <c r="CQ36" s="569"/>
      <c r="CR36" s="124">
        <v>43.6</v>
      </c>
      <c r="CS36" s="125">
        <v>3762.042458930473</v>
      </c>
      <c r="CT36" s="15">
        <f t="shared" si="21"/>
        <v>86.285377498405339</v>
      </c>
      <c r="CU36" s="126"/>
      <c r="CV36" s="127">
        <v>97</v>
      </c>
      <c r="CW36" s="127">
        <v>1201.7513750000001</v>
      </c>
      <c r="CX36" s="18">
        <f t="shared" si="40"/>
        <v>12.389189432989692</v>
      </c>
      <c r="CY36" s="127">
        <v>36</v>
      </c>
      <c r="CZ36" s="127">
        <v>437.00049999999999</v>
      </c>
      <c r="DA36" s="18">
        <f t="shared" si="38"/>
        <v>12.138902777777778</v>
      </c>
      <c r="DB36" s="124"/>
      <c r="DC36" s="125"/>
      <c r="DD36" s="31" t="e">
        <f t="shared" si="22"/>
        <v>#DIV/0!</v>
      </c>
      <c r="DE36" s="569"/>
      <c r="DF36" s="602">
        <v>15</v>
      </c>
      <c r="DG36" s="603">
        <v>277.11713275924774</v>
      </c>
      <c r="DH36" s="542">
        <f t="shared" si="23"/>
        <v>18.474475517283182</v>
      </c>
      <c r="DI36" s="603">
        <v>16</v>
      </c>
      <c r="DJ36" s="603">
        <v>244.32575543157819</v>
      </c>
      <c r="DK36" s="542">
        <f t="shared" si="24"/>
        <v>15.270359714473637</v>
      </c>
      <c r="DL36" s="603">
        <v>17</v>
      </c>
      <c r="DM36" s="603">
        <v>208.13459170830379</v>
      </c>
      <c r="DN36" s="545">
        <f t="shared" si="39"/>
        <v>12.243211276959046</v>
      </c>
      <c r="DO36" s="485"/>
      <c r="DP36" s="603"/>
      <c r="DQ36" s="603"/>
      <c r="DR36" s="548" t="e">
        <f t="shared" si="25"/>
        <v>#DIV/0!</v>
      </c>
      <c r="DS36" s="603">
        <v>26</v>
      </c>
      <c r="DT36" s="603">
        <v>364</v>
      </c>
      <c r="DU36" s="617">
        <f t="shared" si="1"/>
        <v>14</v>
      </c>
      <c r="DV36" s="603">
        <v>122.00000000000001</v>
      </c>
      <c r="DW36" s="603">
        <v>1273.6600000000001</v>
      </c>
      <c r="DX36" s="622">
        <f t="shared" si="26"/>
        <v>10.43983606557377</v>
      </c>
      <c r="DY36" s="603">
        <f t="shared" si="27"/>
        <v>444</v>
      </c>
      <c r="DZ36" s="603">
        <v>135.5</v>
      </c>
      <c r="EA36" s="552">
        <f t="shared" si="28"/>
        <v>0.30518018018018017</v>
      </c>
      <c r="EC36" s="204">
        <v>30</v>
      </c>
      <c r="ED36" s="204">
        <v>1925.82</v>
      </c>
      <c r="EE36" s="554">
        <f t="shared" si="2"/>
        <v>64.194000000000003</v>
      </c>
      <c r="EF36" s="143"/>
      <c r="EG36" s="143"/>
      <c r="EH36" s="143"/>
      <c r="EI36" s="143"/>
      <c r="EJ36" s="143"/>
      <c r="EK36" s="143"/>
      <c r="EL36" s="542" t="e">
        <f t="shared" si="29"/>
        <v>#DIV/0!</v>
      </c>
    </row>
    <row r="37" spans="1:142" ht="15.6" customHeight="1">
      <c r="A37" s="19">
        <v>31</v>
      </c>
      <c r="B37" s="540"/>
      <c r="C37" s="504"/>
      <c r="D37" s="505" t="e">
        <f t="shared" si="3"/>
        <v>#DIV/0!</v>
      </c>
      <c r="E37" s="506"/>
      <c r="F37" s="507"/>
      <c r="G37" s="559" t="e">
        <f t="shared" si="4"/>
        <v>#DIV/0!</v>
      </c>
      <c r="H37" s="508"/>
      <c r="I37" s="508"/>
      <c r="J37" s="509" t="e">
        <f t="shared" si="30"/>
        <v>#DIV/0!</v>
      </c>
      <c r="K37" s="508"/>
      <c r="L37" s="508"/>
      <c r="M37" s="510" t="e">
        <f t="shared" si="31"/>
        <v>#DIV/0!</v>
      </c>
      <c r="N37" s="503"/>
      <c r="O37" s="504"/>
      <c r="P37" s="511" t="e">
        <f t="shared" si="5"/>
        <v>#DIV/0!</v>
      </c>
      <c r="Q37" s="512"/>
      <c r="R37" s="185"/>
      <c r="S37" s="513" t="e">
        <f t="shared" si="6"/>
        <v>#DIV/0!</v>
      </c>
      <c r="T37" s="492"/>
      <c r="U37" s="573"/>
      <c r="V37" s="574"/>
      <c r="W37" s="575"/>
      <c r="X37" s="492"/>
      <c r="Y37" s="514"/>
      <c r="Z37" s="515"/>
      <c r="AA37" s="510" t="e">
        <f t="shared" si="8"/>
        <v>#DIV/0!</v>
      </c>
      <c r="AB37" s="516"/>
      <c r="AC37" s="517"/>
      <c r="AD37" s="517"/>
      <c r="AE37" s="510" t="e">
        <f t="shared" si="9"/>
        <v>#DIV/0!</v>
      </c>
      <c r="AF37" s="517"/>
      <c r="AG37" s="517"/>
      <c r="AH37" s="510" t="e">
        <f t="shared" si="32"/>
        <v>#DIV/0!</v>
      </c>
      <c r="AI37" s="518"/>
      <c r="AJ37" s="515"/>
      <c r="AK37" s="510" t="e">
        <f t="shared" si="10"/>
        <v>#DIV/0!</v>
      </c>
      <c r="AL37" s="568"/>
      <c r="AM37" s="514"/>
      <c r="AN37" s="519"/>
      <c r="AO37" s="520" t="e">
        <f t="shared" si="11"/>
        <v>#DIV/0!</v>
      </c>
      <c r="AP37" s="514"/>
      <c r="AQ37" s="515"/>
      <c r="AR37" s="520" t="e">
        <f t="shared" si="12"/>
        <v>#DIV/0!</v>
      </c>
      <c r="AS37" s="514"/>
      <c r="AT37" s="519"/>
      <c r="AU37" s="520" t="e">
        <f t="shared" si="13"/>
        <v>#DIV/0!</v>
      </c>
      <c r="AV37" s="492"/>
      <c r="AW37" s="648"/>
      <c r="AX37" s="522"/>
      <c r="AY37" s="523" t="e">
        <f t="shared" si="14"/>
        <v>#DIV/0!</v>
      </c>
      <c r="AZ37" s="524"/>
      <c r="BA37" s="525"/>
      <c r="BB37" s="525"/>
      <c r="BC37" s="510" t="e">
        <f t="shared" si="33"/>
        <v>#DIV/0!</v>
      </c>
      <c r="BD37" s="526"/>
      <c r="BE37" s="526"/>
      <c r="BF37" s="510" t="e">
        <f t="shared" si="34"/>
        <v>#DIV/0!</v>
      </c>
      <c r="BG37" s="646"/>
      <c r="BH37" s="521"/>
      <c r="BI37" s="522"/>
      <c r="BJ37" s="637" t="e">
        <f t="shared" si="15"/>
        <v>#DIV/0!</v>
      </c>
      <c r="BK37" s="636"/>
      <c r="BL37" s="589"/>
      <c r="BM37" s="637"/>
      <c r="BN37" s="492"/>
      <c r="BO37" s="527"/>
      <c r="BP37" s="528"/>
      <c r="BQ37" s="523" t="e">
        <f t="shared" si="17"/>
        <v>#DIV/0!</v>
      </c>
      <c r="BR37" s="529"/>
      <c r="BS37" s="530"/>
      <c r="BT37" s="530"/>
      <c r="BU37" s="510" t="e">
        <f t="shared" si="35"/>
        <v>#DIV/0!</v>
      </c>
      <c r="BV37" s="530"/>
      <c r="BW37" s="530"/>
      <c r="BX37" s="510" t="e">
        <f t="shared" si="36"/>
        <v>#DIV/0!</v>
      </c>
      <c r="BY37" s="527"/>
      <c r="BZ37" s="528"/>
      <c r="CA37" s="520" t="e">
        <f t="shared" si="18"/>
        <v>#DIV/0!</v>
      </c>
      <c r="CB37" s="492"/>
      <c r="CC37" s="531"/>
      <c r="CD37" s="532"/>
      <c r="CE37" s="523" t="e">
        <f t="shared" si="19"/>
        <v>#DIV/0!</v>
      </c>
      <c r="CF37" s="533"/>
      <c r="CG37" s="534"/>
      <c r="CH37" s="534"/>
      <c r="CI37" s="510" t="e">
        <f t="shared" si="20"/>
        <v>#DIV/0!</v>
      </c>
      <c r="CJ37" s="534"/>
      <c r="CK37" s="534"/>
      <c r="CL37" s="510" t="e">
        <f t="shared" si="37"/>
        <v>#DIV/0!</v>
      </c>
      <c r="CM37" s="653"/>
      <c r="CN37" s="493"/>
      <c r="CO37" s="358"/>
      <c r="CP37" s="494" t="e">
        <f t="shared" si="0"/>
        <v>#DIV/0!</v>
      </c>
      <c r="CQ37" s="569"/>
      <c r="CR37" s="535"/>
      <c r="CS37" s="536"/>
      <c r="CT37" s="505" t="e">
        <f t="shared" si="21"/>
        <v>#DIV/0!</v>
      </c>
      <c r="CU37" s="537"/>
      <c r="CV37" s="538"/>
      <c r="CW37" s="538"/>
      <c r="CX37" s="509" t="e">
        <f t="shared" si="40"/>
        <v>#DIV/0!</v>
      </c>
      <c r="CY37" s="538"/>
      <c r="CZ37" s="538"/>
      <c r="DA37" s="509" t="e">
        <f t="shared" si="38"/>
        <v>#DIV/0!</v>
      </c>
      <c r="DB37" s="535"/>
      <c r="DC37" s="536"/>
      <c r="DD37" s="511" t="e">
        <f t="shared" si="22"/>
        <v>#DIV/0!</v>
      </c>
      <c r="DE37" s="569"/>
      <c r="DF37" s="606"/>
      <c r="DG37" s="607"/>
      <c r="DH37" s="543" t="e">
        <f t="shared" si="23"/>
        <v>#DIV/0!</v>
      </c>
      <c r="DI37" s="607"/>
      <c r="DJ37" s="607"/>
      <c r="DK37" s="543" t="e">
        <f t="shared" si="24"/>
        <v>#DIV/0!</v>
      </c>
      <c r="DL37" s="607"/>
      <c r="DM37" s="607"/>
      <c r="DN37" s="546" t="e">
        <f t="shared" si="39"/>
        <v>#DIV/0!</v>
      </c>
      <c r="DO37" s="485"/>
      <c r="DP37" s="613"/>
      <c r="DQ37" s="613"/>
      <c r="DR37" s="549" t="e">
        <f>+DQ37/DP37</f>
        <v>#DIV/0!</v>
      </c>
      <c r="DS37" s="613"/>
      <c r="DT37" s="613"/>
      <c r="DU37" s="618" t="e">
        <f>+DT37/DS37</f>
        <v>#DIV/0!</v>
      </c>
      <c r="DV37" s="613"/>
      <c r="DW37" s="613"/>
      <c r="DX37" s="618" t="e">
        <f>+DW37/DV37</f>
        <v>#DIV/0!</v>
      </c>
      <c r="DY37" s="613"/>
      <c r="DZ37" s="613"/>
      <c r="EA37" s="549" t="e">
        <f>+DZ37/DY37</f>
        <v>#DIV/0!</v>
      </c>
      <c r="EC37" s="358"/>
      <c r="ED37" s="358"/>
      <c r="EE37" s="555" t="e">
        <f t="shared" si="2"/>
        <v>#DIV/0!</v>
      </c>
      <c r="EF37" s="539"/>
      <c r="EG37" s="539"/>
      <c r="EH37" s="539"/>
      <c r="EI37" s="539"/>
      <c r="EJ37" s="539"/>
      <c r="EK37" s="539"/>
      <c r="EL37" s="542" t="e">
        <f t="shared" si="29"/>
        <v>#DIV/0!</v>
      </c>
    </row>
    <row r="38" spans="1:142" s="584" customFormat="1" ht="18" customHeight="1" thickBot="1">
      <c r="A38" s="173" t="s">
        <v>188</v>
      </c>
      <c r="B38" s="576">
        <f>SUM(B7:B37)</f>
        <v>1899.4000000000003</v>
      </c>
      <c r="C38" s="577">
        <f>SUM(C7:C37)</f>
        <v>165401.42009096302</v>
      </c>
      <c r="D38" s="578">
        <f>+C38/B38</f>
        <v>87.080878219944708</v>
      </c>
      <c r="E38" s="576">
        <f>SUM(E7:E37)</f>
        <v>0</v>
      </c>
      <c r="F38" s="577">
        <f>SUM(F7:F37)</f>
        <v>0</v>
      </c>
      <c r="G38" s="578" t="e">
        <f>+F38/E38</f>
        <v>#DIV/0!</v>
      </c>
      <c r="H38" s="576">
        <f>SUM(H7:H37)</f>
        <v>59</v>
      </c>
      <c r="I38" s="577">
        <f>SUM(I7:I37)</f>
        <v>868.8000564922487</v>
      </c>
      <c r="J38" s="578">
        <f>+I38/H38</f>
        <v>14.725424686309299</v>
      </c>
      <c r="K38" s="576">
        <f>SUM(K7:K37)</f>
        <v>4</v>
      </c>
      <c r="L38" s="577">
        <f>SUM(L7:L37)</f>
        <v>68</v>
      </c>
      <c r="M38" s="578">
        <f>+L38/K38</f>
        <v>17</v>
      </c>
      <c r="N38" s="576">
        <f>SUM(N7:N37)</f>
        <v>14</v>
      </c>
      <c r="O38" s="577">
        <f>SUM(O7:O37)</f>
        <v>57.53</v>
      </c>
      <c r="P38" s="578">
        <f>+O38/N38</f>
        <v>4.109285714285714</v>
      </c>
      <c r="Q38" s="145"/>
      <c r="R38" s="145"/>
      <c r="S38" s="579"/>
      <c r="T38" s="580"/>
      <c r="U38" s="576">
        <f t="shared" ref="U38" si="41">SUM(U7:U37)</f>
        <v>891.00000000000011</v>
      </c>
      <c r="V38" s="576">
        <f t="shared" ref="V38" si="42">SUM(V7:V37)</f>
        <v>47726.17272231049</v>
      </c>
      <c r="W38" s="578">
        <f>+V38/U38</f>
        <v>53.564728083401214</v>
      </c>
      <c r="X38" s="580"/>
      <c r="Y38" s="586">
        <f t="shared" ref="Y38" si="43">SUM(Y7:Y37)</f>
        <v>9992.399999999996</v>
      </c>
      <c r="Z38" s="586">
        <f t="shared" ref="Z38" si="44">SUM(Z7:Z37)</f>
        <v>723774.05400000012</v>
      </c>
      <c r="AA38" s="578">
        <f>+Z38/Y38</f>
        <v>72.432454065089516</v>
      </c>
      <c r="AB38" s="586"/>
      <c r="AC38" s="586">
        <f t="shared" ref="AC38" si="45">SUM(AC7:AC37)</f>
        <v>1615</v>
      </c>
      <c r="AD38" s="586">
        <f t="shared" ref="AD38" si="46">SUM(AD7:AD37)</f>
        <v>21231.87</v>
      </c>
      <c r="AE38" s="578">
        <f>+AD38/AC38</f>
        <v>13.146668730650154</v>
      </c>
      <c r="AF38" s="586">
        <f t="shared" ref="AF38" si="47">SUM(AF7:AF37)</f>
        <v>2089</v>
      </c>
      <c r="AG38" s="586">
        <f t="shared" ref="AG38" si="48">SUM(AG7:AG37)</f>
        <v>12775.359999999999</v>
      </c>
      <c r="AH38" s="578">
        <f>+AG38/AF38</f>
        <v>6.1155385351842977</v>
      </c>
      <c r="AI38" s="586">
        <f t="shared" ref="AI38" si="49">SUM(AI7:AI37)</f>
        <v>4762.3999999999996</v>
      </c>
      <c r="AJ38" s="586">
        <f t="shared" ref="AJ38" si="50">SUM(AJ7:AJ37)</f>
        <v>96048.33949213782</v>
      </c>
      <c r="AK38" s="578">
        <f>+AJ38/AI38</f>
        <v>20.168053815752106</v>
      </c>
      <c r="AL38" s="580"/>
      <c r="AM38" s="586">
        <f t="shared" ref="AM38" si="51">SUM(AM7:AM37)</f>
        <v>1441</v>
      </c>
      <c r="AN38" s="586">
        <f t="shared" ref="AN38" si="52">SUM(AN7:AN37)</f>
        <v>75356.998000000007</v>
      </c>
      <c r="AO38" s="591">
        <f>+AN38/AM38</f>
        <v>52.294932685634983</v>
      </c>
      <c r="AP38" s="586">
        <f t="shared" ref="AP38" si="53">SUM(AP7:AP37)</f>
        <v>2250</v>
      </c>
      <c r="AQ38" s="586">
        <f t="shared" ref="AQ38" si="54">SUM(AQ7:AQ37)</f>
        <v>121068.76799999998</v>
      </c>
      <c r="AR38" s="591">
        <f>+AQ38/AP38</f>
        <v>53.808341333333324</v>
      </c>
      <c r="AS38" s="586">
        <f t="shared" ref="AS38" si="55">SUM(AS7:AS37)</f>
        <v>750</v>
      </c>
      <c r="AT38" s="586">
        <f t="shared" ref="AT38" si="56">SUM(AT7:AT37)</f>
        <v>44325.729999999981</v>
      </c>
      <c r="AU38" s="591">
        <f>+AT38/AS38</f>
        <v>59.100973333333307</v>
      </c>
      <c r="AV38" s="641"/>
      <c r="AW38" s="638">
        <f t="shared" ref="AW38" si="57">SUM(AW7:AW37)</f>
        <v>2310.8000000000006</v>
      </c>
      <c r="AX38" s="639">
        <f t="shared" ref="AX38" si="58">SUM(AX7:AX37)</f>
        <v>127449.32999999997</v>
      </c>
      <c r="AY38" s="649">
        <f>+AX38/AW38</f>
        <v>55.153769257400008</v>
      </c>
      <c r="AZ38" s="639"/>
      <c r="BA38" s="639">
        <f t="shared" ref="BA38" si="59">SUM(BA7:BA37)</f>
        <v>760</v>
      </c>
      <c r="BB38" s="639">
        <f t="shared" ref="BB38" si="60">SUM(BB7:BB37)</f>
        <v>5359.8499999999995</v>
      </c>
      <c r="BC38" s="649">
        <f>+BB38/BA38</f>
        <v>7.0524342105263154</v>
      </c>
      <c r="BD38" s="650"/>
      <c r="BE38" s="650"/>
      <c r="BF38" s="651"/>
      <c r="BG38" s="652"/>
      <c r="BH38" s="639">
        <f t="shared" ref="BH38" si="61">SUM(BH7:BH37)</f>
        <v>176.00000000000003</v>
      </c>
      <c r="BI38" s="639">
        <f t="shared" ref="BI38" si="62">SUM(BI7:BI37)</f>
        <v>2705.1</v>
      </c>
      <c r="BJ38" s="640">
        <f>+BI38/BH38</f>
        <v>15.369886363636361</v>
      </c>
      <c r="BK38" s="638">
        <f t="shared" ref="BK38" si="63">SUM(BK7:BK37)</f>
        <v>939.4</v>
      </c>
      <c r="BL38" s="639">
        <f t="shared" ref="BL38" si="64">SUM(BL7:BL37)</f>
        <v>42490.25</v>
      </c>
      <c r="BM38" s="640">
        <f>+BL38/BK38</f>
        <v>45.23126463700234</v>
      </c>
      <c r="BN38" s="630"/>
      <c r="BO38" s="593">
        <f t="shared" ref="BO38" si="65">SUM(BO7:BO37)</f>
        <v>5170.7999999999984</v>
      </c>
      <c r="BP38" s="593">
        <f t="shared" ref="BP38" si="66">SUM(BP7:BP37)</f>
        <v>302967.28947522573</v>
      </c>
      <c r="BQ38" s="591">
        <f>+BP38/BO38</f>
        <v>58.5919566556869</v>
      </c>
      <c r="BR38" s="593"/>
      <c r="BS38" s="593">
        <f t="shared" ref="BS38" si="67">SUM(BS7:BS37)</f>
        <v>417</v>
      </c>
      <c r="BT38" s="593">
        <f t="shared" ref="BT38" si="68">SUM(BT7:BT37)</f>
        <v>5006.163980419431</v>
      </c>
      <c r="BU38" s="591">
        <f>+BT38/BS38</f>
        <v>12.005189401485445</v>
      </c>
      <c r="BV38" s="593">
        <f t="shared" ref="BV38" si="69">SUM(BV7:BV37)</f>
        <v>1820</v>
      </c>
      <c r="BW38" s="593">
        <f t="shared" ref="BW38" si="70">SUM(BW7:BW37)</f>
        <v>10928.015675542505</v>
      </c>
      <c r="BX38" s="591">
        <f>+BW38/BV38</f>
        <v>6.0044042173310466</v>
      </c>
      <c r="BY38" s="593">
        <f t="shared" ref="BY38" si="71">SUM(BY7:BY37)</f>
        <v>0</v>
      </c>
      <c r="BZ38" s="593">
        <f t="shared" ref="BZ38" si="72">SUM(BZ7:BZ37)</f>
        <v>0</v>
      </c>
      <c r="CA38" s="591" t="e">
        <f>+BZ38/BY38</f>
        <v>#DIV/0!</v>
      </c>
      <c r="CB38" s="580"/>
      <c r="CC38" s="593">
        <f t="shared" ref="CC38" si="73">SUM(CC7:CC37)</f>
        <v>3105.4000000000005</v>
      </c>
      <c r="CD38" s="593">
        <f t="shared" ref="CD38" si="74">SUM(CD7:CD37)</f>
        <v>365901.58</v>
      </c>
      <c r="CE38" s="591">
        <f>+CD38/CC38</f>
        <v>117.827519804212</v>
      </c>
      <c r="CF38" s="593"/>
      <c r="CG38" s="593">
        <f t="shared" ref="CG38" si="75">SUM(CG7:CG37)</f>
        <v>95</v>
      </c>
      <c r="CH38" s="593">
        <f t="shared" ref="CH38" si="76">SUM(CH7:CH37)</f>
        <v>1594.9099999999999</v>
      </c>
      <c r="CI38" s="591">
        <f>+CH38/CG38</f>
        <v>16.788526315789472</v>
      </c>
      <c r="CJ38" s="593">
        <f t="shared" ref="CJ38" si="77">SUM(CJ7:CJ37)</f>
        <v>0</v>
      </c>
      <c r="CK38" s="593">
        <f t="shared" ref="CK38" si="78">SUM(CK7:CK37)</f>
        <v>0</v>
      </c>
      <c r="CL38" s="591" t="e">
        <f>+CK38/CJ38</f>
        <v>#DIV/0!</v>
      </c>
      <c r="CM38" s="579"/>
      <c r="CN38" s="145">
        <f>SUM(CN7:CN37)</f>
        <v>300</v>
      </c>
      <c r="CO38" s="145">
        <f>SUM(CO7:CO37)</f>
        <v>42762.109999999993</v>
      </c>
      <c r="CP38" s="654">
        <f>+CO38/CN38</f>
        <v>142.54036666666664</v>
      </c>
      <c r="CQ38" s="580"/>
      <c r="CR38" s="593">
        <f t="shared" ref="CR38" si="79">SUM(CR7:CR37)</f>
        <v>1414.6000000000001</v>
      </c>
      <c r="CS38" s="593">
        <f t="shared" ref="CS38" si="80">SUM(CS7:CS37)</f>
        <v>85577.51160349675</v>
      </c>
      <c r="CT38" s="578">
        <f>+CS38/CR38</f>
        <v>60.495908103701922</v>
      </c>
      <c r="CU38" s="594"/>
      <c r="CV38" s="595">
        <f>SUM(CV7:CV37)</f>
        <v>2383</v>
      </c>
      <c r="CW38" s="593">
        <f t="shared" ref="CW38" si="81">SUM(CW7:CW37)</f>
        <v>28966.436993411797</v>
      </c>
      <c r="CX38" s="578">
        <f>+CW38/CV38</f>
        <v>12.155449850361643</v>
      </c>
      <c r="CY38" s="593">
        <f t="shared" ref="CY38" si="82">SUM(CY7:CY37)</f>
        <v>892</v>
      </c>
      <c r="CZ38" s="593">
        <f t="shared" ref="CZ38" si="83">SUM(CZ7:CZ37)</f>
        <v>11002.622788321421</v>
      </c>
      <c r="DA38" s="578">
        <f>+CZ38/CY38</f>
        <v>12.33477891067424</v>
      </c>
      <c r="DB38" s="145"/>
      <c r="DC38" s="581"/>
      <c r="DD38" s="579"/>
      <c r="DE38" s="580"/>
      <c r="DF38" s="605">
        <f t="shared" ref="DF38:DG38" si="84">SUM(DF7:DF37)</f>
        <v>433</v>
      </c>
      <c r="DG38" s="605">
        <f t="shared" si="84"/>
        <v>8096.3630289846524</v>
      </c>
      <c r="DH38" s="578">
        <f>+DG38/DF38</f>
        <v>18.69829798841721</v>
      </c>
      <c r="DI38" s="605">
        <f t="shared" ref="DI38:DJ38" si="85">SUM(DI7:DI37)</f>
        <v>501</v>
      </c>
      <c r="DJ38" s="605">
        <f t="shared" si="85"/>
        <v>8277.5880624532347</v>
      </c>
      <c r="DK38" s="578">
        <f>+DJ38/DI38</f>
        <v>16.5221318611841</v>
      </c>
      <c r="DL38" s="605">
        <f t="shared" ref="DL38:DM38" si="86">SUM(DL7:DL37)</f>
        <v>522</v>
      </c>
      <c r="DM38" s="605">
        <f t="shared" si="86"/>
        <v>7829.4857528063412</v>
      </c>
      <c r="DN38" s="578">
        <f>+DM38/DL38</f>
        <v>14.999014852119428</v>
      </c>
      <c r="DO38" s="582"/>
      <c r="DP38" s="605">
        <f t="shared" ref="DP38:DQ38" si="87">SUM(DP7:DP37)</f>
        <v>0</v>
      </c>
      <c r="DQ38" s="605">
        <f t="shared" si="87"/>
        <v>0</v>
      </c>
      <c r="DR38" s="578" t="e">
        <f>+DQ38/DP38</f>
        <v>#DIV/0!</v>
      </c>
      <c r="DS38" s="615">
        <f>SUM(DS7:DS37)</f>
        <v>343.6</v>
      </c>
      <c r="DT38" s="615">
        <f>SUM(DT7:DT37)</f>
        <v>4094</v>
      </c>
      <c r="DU38" s="619">
        <f>+DT38/DS38</f>
        <v>11.915017462165308</v>
      </c>
      <c r="DV38" s="615">
        <f>SUM(DV7:DV37)</f>
        <v>1903.8</v>
      </c>
      <c r="DW38" s="615">
        <f>SUM(DW7:DW37)</f>
        <v>21539.41</v>
      </c>
      <c r="DX38" s="619">
        <f>+DW38/DV38</f>
        <v>11.31390377140456</v>
      </c>
      <c r="DY38" s="615">
        <f>SUM(DY7:DY37)</f>
        <v>6742.2000000000007</v>
      </c>
      <c r="DZ38" s="615">
        <f>SUM(DZ7:DZ37)</f>
        <v>3190.2009999999996</v>
      </c>
      <c r="EA38" s="583">
        <f>+DZ38/DY38</f>
        <v>0.47316914360297813</v>
      </c>
      <c r="EC38" s="580">
        <f>SUM(EC7:EC37)</f>
        <v>900</v>
      </c>
      <c r="ED38" s="580">
        <f>SUM(ED7:ED37)</f>
        <v>63196.77</v>
      </c>
      <c r="EE38" s="583">
        <f>+ED38/EC38</f>
        <v>70.218633333333329</v>
      </c>
      <c r="EF38" s="582"/>
      <c r="EG38" s="580">
        <f>SUM(EG7:EG37)</f>
        <v>0</v>
      </c>
      <c r="EH38" s="580">
        <f>SUM(EH7:EH37)</f>
        <v>0</v>
      </c>
      <c r="EI38" s="583" t="e">
        <f>+EH38/EG38</f>
        <v>#DIV/0!</v>
      </c>
      <c r="EJ38" s="580">
        <f>SUM(EJ7:EJ37)</f>
        <v>40</v>
      </c>
      <c r="EK38" s="580">
        <f>SUM(EK7:EK37)</f>
        <v>280</v>
      </c>
      <c r="EL38" s="583">
        <f>+EK38/EJ38</f>
        <v>7</v>
      </c>
    </row>
  </sheetData>
  <mergeCells count="41">
    <mergeCell ref="A5:A6"/>
    <mergeCell ref="CF5:CL5"/>
    <mergeCell ref="A3:AK3"/>
    <mergeCell ref="U4:W5"/>
    <mergeCell ref="AW4:BM4"/>
    <mergeCell ref="AZ5:BF5"/>
    <mergeCell ref="BH5:BJ5"/>
    <mergeCell ref="BO5:BQ5"/>
    <mergeCell ref="BR5:BX5"/>
    <mergeCell ref="BY5:CA5"/>
    <mergeCell ref="AI5:AK5"/>
    <mergeCell ref="AM5:AO5"/>
    <mergeCell ref="AP5:AR5"/>
    <mergeCell ref="CC5:CE5"/>
    <mergeCell ref="AB5:AH5"/>
    <mergeCell ref="DP3:EA3"/>
    <mergeCell ref="AS5:AU5"/>
    <mergeCell ref="AW5:AY5"/>
    <mergeCell ref="BK5:BM5"/>
    <mergeCell ref="EC4:EL5"/>
    <mergeCell ref="DP4:DR5"/>
    <mergeCell ref="DS4:DU5"/>
    <mergeCell ref="DV4:DX5"/>
    <mergeCell ref="DY4:EA5"/>
    <mergeCell ref="CN5:CP5"/>
    <mergeCell ref="A1:AK1"/>
    <mergeCell ref="A2:AK2"/>
    <mergeCell ref="DP2:EA2"/>
    <mergeCell ref="B4:P4"/>
    <mergeCell ref="Y4:AU4"/>
    <mergeCell ref="BO4:CA4"/>
    <mergeCell ref="CC4:CQ4"/>
    <mergeCell ref="CR4:DD4"/>
    <mergeCell ref="DF4:DN5"/>
    <mergeCell ref="B5:D5"/>
    <mergeCell ref="E5:M5"/>
    <mergeCell ref="N5:P5"/>
    <mergeCell ref="Y5:AA5"/>
    <mergeCell ref="CR5:CT5"/>
    <mergeCell ref="CU5:DA5"/>
    <mergeCell ref="DB5:DD5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9039B-C292-4609-8501-E6D22126B075}">
  <dimension ref="A1:FB38"/>
  <sheetViews>
    <sheetView topLeftCell="DS1" workbookViewId="0">
      <selection activeCell="EC1" sqref="EC1:EL1048576"/>
    </sheetView>
  </sheetViews>
  <sheetFormatPr defaultColWidth="9" defaultRowHeight="14.4"/>
  <cols>
    <col min="1" max="1" width="8.5546875" style="2" customWidth="1"/>
    <col min="5" max="7" width="9.33203125" customWidth="1"/>
    <col min="9" max="9" width="8.44140625" customWidth="1"/>
    <col min="10" max="10" width="7.33203125" customWidth="1"/>
    <col min="11" max="11" width="5.33203125" customWidth="1"/>
    <col min="12" max="12" width="7" customWidth="1"/>
    <col min="13" max="13" width="7.88671875" customWidth="1"/>
    <col min="16" max="16" width="8.6640625" customWidth="1"/>
    <col min="17" max="18" width="9" hidden="1" customWidth="1"/>
    <col min="19" max="19" width="0.5546875" hidden="1" customWidth="1"/>
    <col min="20" max="20" width="0.77734375" customWidth="1"/>
    <col min="21" max="21" width="9" style="2" bestFit="1"/>
    <col min="22" max="22" width="10.109375" bestFit="1" customWidth="1"/>
    <col min="23" max="23" width="9.44140625" customWidth="1"/>
    <col min="24" max="24" width="2.6640625" customWidth="1"/>
    <col min="25" max="25" width="7.109375" customWidth="1"/>
    <col min="27" max="27" width="7.6640625" customWidth="1"/>
    <col min="28" max="28" width="9.109375" customWidth="1"/>
    <col min="29" max="29" width="6.33203125" customWidth="1"/>
    <col min="30" max="30" width="7.6640625" customWidth="1"/>
    <col min="31" max="31" width="6" customWidth="1"/>
    <col min="32" max="32" width="6.109375" style="2" customWidth="1"/>
    <col min="33" max="33" width="7.77734375" customWidth="1"/>
    <col min="34" max="34" width="8" customWidth="1"/>
    <col min="35" max="35" width="5.6640625" customWidth="1"/>
    <col min="36" max="36" width="8" customWidth="1"/>
    <col min="37" max="37" width="7.6640625" customWidth="1"/>
    <col min="38" max="38" width="0.88671875" customWidth="1"/>
    <col min="39" max="39" width="6.88671875" customWidth="1"/>
    <col min="40" max="40" width="7.44140625" customWidth="1"/>
    <col min="41" max="41" width="7.77734375" customWidth="1"/>
    <col min="42" max="42" width="5.109375" customWidth="1"/>
    <col min="44" max="44" width="6" customWidth="1"/>
    <col min="45" max="45" width="5.109375" customWidth="1"/>
    <col min="46" max="46" width="8.77734375" customWidth="1"/>
    <col min="47" max="47" width="6" customWidth="1"/>
    <col min="48" max="48" width="1.6640625" customWidth="1"/>
    <col min="52" max="52" width="9.5546875" customWidth="1"/>
    <col min="54" max="54" width="8.44140625" customWidth="1"/>
    <col min="55" max="55" width="6" customWidth="1"/>
    <col min="56" max="56" width="5.33203125" hidden="1" customWidth="1"/>
    <col min="57" max="57" width="7" hidden="1" customWidth="1"/>
    <col min="58" max="58" width="6" hidden="1" customWidth="1"/>
    <col min="59" max="59" width="0.88671875" customWidth="1"/>
    <col min="66" max="66" width="2" customWidth="1"/>
    <col min="70" max="70" width="5.109375" customWidth="1"/>
    <col min="72" max="72" width="8.44140625" customWidth="1"/>
    <col min="73" max="73" width="7" customWidth="1"/>
    <col min="74" max="74" width="10.33203125" customWidth="1"/>
    <col min="75" max="75" width="7" customWidth="1"/>
    <col min="76" max="76" width="6.5546875" customWidth="1"/>
    <col min="77" max="79" width="8.88671875" hidden="1" customWidth="1"/>
    <col min="80" max="80" width="1.44140625" customWidth="1"/>
    <col min="84" max="84" width="11.33203125" customWidth="1"/>
    <col min="85" max="85" width="8.88671875" customWidth="1"/>
    <col min="86" max="86" width="8.44140625" customWidth="1"/>
    <col min="87" max="87" width="7.109375" customWidth="1"/>
    <col min="88" max="88" width="8.109375" customWidth="1"/>
    <col min="89" max="89" width="7.44140625" customWidth="1"/>
    <col min="90" max="90" width="7.88671875" customWidth="1"/>
    <col min="91" max="91" width="1.44140625" customWidth="1"/>
    <col min="92" max="93" width="7.88671875" customWidth="1"/>
    <col min="94" max="94" width="11.44140625" customWidth="1"/>
    <col min="95" max="95" width="0.88671875" customWidth="1"/>
    <col min="99" max="99" width="8.33203125" customWidth="1"/>
    <col min="100" max="100" width="7.109375" customWidth="1"/>
    <col min="101" max="102" width="8.44140625" customWidth="1"/>
    <col min="103" max="103" width="7.44140625" customWidth="1"/>
    <col min="104" max="104" width="7" customWidth="1"/>
    <col min="105" max="105" width="10.77734375" customWidth="1"/>
    <col min="106" max="108" width="0" hidden="1" customWidth="1"/>
    <col min="109" max="109" width="0.88671875" customWidth="1"/>
    <col min="110" max="110" width="7.44140625" customWidth="1"/>
    <col min="111" max="111" width="8" customWidth="1"/>
    <col min="112" max="112" width="7.77734375" customWidth="1"/>
    <col min="113" max="113" width="6.6640625" customWidth="1"/>
    <col min="114" max="114" width="7.33203125" customWidth="1"/>
    <col min="115" max="115" width="7.109375" customWidth="1"/>
    <col min="116" max="116" width="8.109375" customWidth="1"/>
    <col min="117" max="118" width="7.44140625" customWidth="1"/>
    <col min="119" max="119" width="0.88671875" customWidth="1"/>
    <col min="120" max="122" width="0" hidden="1" customWidth="1"/>
    <col min="129" max="129" width="10.5546875" customWidth="1"/>
    <col min="132" max="132" width="1.77734375" customWidth="1"/>
    <col min="133" max="135" width="10.77734375" customWidth="1"/>
    <col min="136" max="136" width="4.88671875" bestFit="1" customWidth="1"/>
    <col min="137" max="137" width="7.88671875" customWidth="1"/>
    <col min="139" max="139" width="6.88671875" customWidth="1"/>
    <col min="140" max="141" width="10.77734375" customWidth="1"/>
    <col min="142" max="142" width="12" customWidth="1"/>
    <col min="143" max="143" width="0.88671875" style="674" customWidth="1"/>
    <col min="154" max="154" width="11.21875" bestFit="1" customWidth="1"/>
  </cols>
  <sheetData>
    <row r="1" spans="1:158" ht="18">
      <c r="A1" s="1122" t="s">
        <v>159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2"/>
      <c r="AF1" s="1122"/>
      <c r="AG1" s="1122"/>
      <c r="AH1" s="1122"/>
      <c r="AI1" s="1122"/>
      <c r="AJ1" s="1122"/>
      <c r="AK1" s="1122"/>
      <c r="AL1" s="655"/>
      <c r="AM1" s="655"/>
      <c r="AN1" s="655"/>
      <c r="AO1" s="655"/>
      <c r="AP1" s="655"/>
      <c r="AQ1" s="655"/>
      <c r="AR1" s="655"/>
      <c r="AS1" s="655"/>
      <c r="AT1" s="655"/>
      <c r="AU1" s="655"/>
      <c r="AV1" s="655"/>
      <c r="AW1" s="655"/>
      <c r="AX1" s="655"/>
      <c r="AY1" s="655"/>
      <c r="AZ1" s="655"/>
      <c r="BA1" s="655"/>
      <c r="BB1" s="655"/>
      <c r="BC1" s="655"/>
      <c r="BD1" s="655"/>
      <c r="BE1" s="655"/>
      <c r="BF1" s="655"/>
      <c r="BG1" s="655"/>
      <c r="BH1" s="655"/>
      <c r="BI1" s="655"/>
      <c r="BJ1" s="655"/>
      <c r="BK1" s="655"/>
      <c r="BL1" s="655"/>
      <c r="BM1" s="655"/>
      <c r="BO1" s="655"/>
      <c r="BP1" s="655"/>
      <c r="BQ1" s="655"/>
      <c r="BR1" s="655"/>
      <c r="BS1" s="655"/>
      <c r="BT1" s="655"/>
      <c r="BU1" s="655"/>
      <c r="BV1" s="655"/>
      <c r="BW1" s="655"/>
      <c r="BX1" s="655"/>
      <c r="BY1" s="655"/>
      <c r="BZ1" s="655"/>
      <c r="CA1" s="655"/>
      <c r="CC1" s="655"/>
      <c r="CD1" s="655"/>
      <c r="CE1" s="655"/>
      <c r="CF1" s="655"/>
      <c r="CG1" s="655"/>
      <c r="CH1" s="655"/>
      <c r="CI1" s="655"/>
      <c r="CJ1" s="655"/>
      <c r="CK1" s="655"/>
      <c r="CL1" s="655"/>
      <c r="CM1" s="655"/>
      <c r="CN1" s="655"/>
      <c r="CO1" s="655"/>
      <c r="CP1" s="655"/>
      <c r="CQ1" s="655"/>
      <c r="CR1" s="655"/>
      <c r="CS1" s="655"/>
      <c r="CT1" s="655"/>
      <c r="CU1" s="655"/>
      <c r="CV1" s="655"/>
      <c r="CW1" s="655"/>
      <c r="CX1" s="655"/>
      <c r="CY1" s="655"/>
      <c r="CZ1" s="655"/>
      <c r="DA1" s="655"/>
      <c r="DB1" s="655"/>
      <c r="DC1" s="655"/>
      <c r="DD1" s="655"/>
      <c r="DE1" s="655"/>
      <c r="EC1" s="655"/>
      <c r="ED1" s="655"/>
      <c r="EE1" s="655"/>
      <c r="EF1" s="655"/>
      <c r="EG1" s="655"/>
      <c r="EH1" s="655"/>
      <c r="EI1" s="655"/>
      <c r="EJ1" s="655"/>
      <c r="EK1" s="655"/>
      <c r="EL1" s="655"/>
      <c r="EM1" s="667"/>
    </row>
    <row r="2" spans="1:158" ht="18.600000000000001" customHeight="1">
      <c r="A2" s="1122" t="s">
        <v>161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  <c r="AA2" s="1122"/>
      <c r="AB2" s="1122"/>
      <c r="AC2" s="1122"/>
      <c r="AD2" s="1122"/>
      <c r="AE2" s="1122"/>
      <c r="AF2" s="1122"/>
      <c r="AG2" s="1122"/>
      <c r="AH2" s="1122"/>
      <c r="AI2" s="1122"/>
      <c r="AJ2" s="1122"/>
      <c r="AK2" s="1122"/>
      <c r="AL2" s="657"/>
      <c r="AM2" s="657"/>
      <c r="AN2" s="657"/>
      <c r="AO2" s="657"/>
      <c r="AP2" s="657"/>
      <c r="AQ2" s="657"/>
      <c r="AR2" s="657"/>
      <c r="AS2" s="657"/>
      <c r="AT2" s="657"/>
      <c r="AU2" s="657"/>
      <c r="AV2" s="657"/>
      <c r="DP2" s="1138"/>
      <c r="DQ2" s="1138"/>
      <c r="DR2" s="1138"/>
      <c r="DS2" s="1138"/>
      <c r="DT2" s="1138"/>
      <c r="DU2" s="1138"/>
      <c r="DV2" s="1138"/>
      <c r="DW2" s="1138"/>
      <c r="DX2" s="1138"/>
      <c r="DY2" s="1138"/>
      <c r="DZ2" s="1138"/>
      <c r="EA2" s="1138"/>
      <c r="EC2" s="657"/>
      <c r="ED2" s="657"/>
      <c r="EE2" s="657"/>
      <c r="EF2" s="657"/>
      <c r="EG2" s="657"/>
      <c r="EH2" s="657"/>
      <c r="EI2" s="657"/>
      <c r="EJ2" s="657"/>
      <c r="EK2" s="657"/>
      <c r="EL2" s="657"/>
      <c r="EM2" s="668"/>
    </row>
    <row r="3" spans="1:158" ht="18.600000000000001" customHeight="1" thickBot="1">
      <c r="A3" s="1122" t="s">
        <v>182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  <c r="AA3" s="1122"/>
      <c r="AB3" s="1122"/>
      <c r="AC3" s="1122"/>
      <c r="AD3" s="1122"/>
      <c r="AE3" s="1122"/>
      <c r="AF3" s="1122"/>
      <c r="AG3" s="1122"/>
      <c r="AH3" s="1122"/>
      <c r="AI3" s="1122"/>
      <c r="AJ3" s="1122"/>
      <c r="AK3" s="1122"/>
      <c r="AL3" s="657"/>
      <c r="AM3" s="657"/>
      <c r="AN3" s="657"/>
      <c r="AO3" s="657"/>
      <c r="AP3" s="657"/>
      <c r="AQ3" s="657"/>
      <c r="AR3" s="657"/>
      <c r="AS3" s="657"/>
      <c r="AT3" s="657"/>
      <c r="AU3" s="657"/>
      <c r="AV3" s="657"/>
      <c r="DP3" s="1138"/>
      <c r="DQ3" s="1138"/>
      <c r="DR3" s="1138"/>
      <c r="DS3" s="1138"/>
      <c r="DT3" s="1138"/>
      <c r="DU3" s="1138"/>
      <c r="DV3" s="1138"/>
      <c r="DW3" s="1138"/>
      <c r="DX3" s="1138"/>
      <c r="DY3" s="1138"/>
      <c r="DZ3" s="1138"/>
      <c r="EA3" s="1138"/>
      <c r="EC3" s="657"/>
      <c r="ED3" s="657"/>
      <c r="EE3" s="657"/>
      <c r="EF3" s="657"/>
      <c r="EG3" s="657"/>
      <c r="EH3" s="657"/>
      <c r="EI3" s="657"/>
      <c r="EJ3" s="657"/>
      <c r="EK3" s="657"/>
      <c r="EL3" s="657"/>
      <c r="EM3" s="668"/>
    </row>
    <row r="4" spans="1:158" ht="30" customHeight="1" thickTop="1" thickBot="1">
      <c r="A4" s="655"/>
      <c r="B4" s="1037" t="s">
        <v>94</v>
      </c>
      <c r="C4" s="1038"/>
      <c r="D4" s="1038"/>
      <c r="E4" s="1038"/>
      <c r="F4" s="1038"/>
      <c r="G4" s="1038"/>
      <c r="H4" s="1038"/>
      <c r="I4" s="1038"/>
      <c r="J4" s="1038"/>
      <c r="K4" s="1038"/>
      <c r="L4" s="1038"/>
      <c r="M4" s="1038"/>
      <c r="N4" s="1038"/>
      <c r="O4" s="1038"/>
      <c r="P4" s="1039"/>
      <c r="Q4" s="655"/>
      <c r="R4" s="655"/>
      <c r="S4" s="655"/>
      <c r="T4" s="655"/>
      <c r="U4" s="1170" t="s">
        <v>186</v>
      </c>
      <c r="V4" s="1170"/>
      <c r="W4" s="1170"/>
      <c r="X4" s="655"/>
      <c r="Y4" s="1040" t="s">
        <v>95</v>
      </c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2"/>
      <c r="AV4" s="655"/>
      <c r="AW4" s="1171" t="s">
        <v>96</v>
      </c>
      <c r="AX4" s="1172"/>
      <c r="AY4" s="1172"/>
      <c r="AZ4" s="1172"/>
      <c r="BA4" s="1172"/>
      <c r="BB4" s="1172"/>
      <c r="BC4" s="1172"/>
      <c r="BD4" s="1172"/>
      <c r="BE4" s="1172"/>
      <c r="BF4" s="1172"/>
      <c r="BG4" s="1172"/>
      <c r="BH4" s="1172"/>
      <c r="BI4" s="1172"/>
      <c r="BJ4" s="1172"/>
      <c r="BK4" s="1172"/>
      <c r="BL4" s="1172"/>
      <c r="BM4" s="1173"/>
      <c r="BO4" s="1046" t="s">
        <v>97</v>
      </c>
      <c r="BP4" s="1047"/>
      <c r="BQ4" s="1047"/>
      <c r="BR4" s="1048"/>
      <c r="BS4" s="1048"/>
      <c r="BT4" s="1048"/>
      <c r="BU4" s="1048"/>
      <c r="BV4" s="1048"/>
      <c r="BW4" s="1048"/>
      <c r="BX4" s="1048"/>
      <c r="BY4" s="1048"/>
      <c r="BZ4" s="1048"/>
      <c r="CA4" s="1049"/>
      <c r="CC4" s="1050" t="s">
        <v>98</v>
      </c>
      <c r="CD4" s="1051"/>
      <c r="CE4" s="1051"/>
      <c r="CF4" s="1051"/>
      <c r="CG4" s="1051"/>
      <c r="CH4" s="1051"/>
      <c r="CI4" s="1051"/>
      <c r="CJ4" s="1051"/>
      <c r="CK4" s="1051"/>
      <c r="CL4" s="1051"/>
      <c r="CM4" s="1051"/>
      <c r="CN4" s="1051"/>
      <c r="CO4" s="1051"/>
      <c r="CP4" s="1051"/>
      <c r="CQ4" s="1051"/>
      <c r="CR4" s="1052" t="s">
        <v>99</v>
      </c>
      <c r="CS4" s="1053"/>
      <c r="CT4" s="1053"/>
      <c r="CU4" s="1053"/>
      <c r="CV4" s="1053"/>
      <c r="CW4" s="1053"/>
      <c r="CX4" s="1053"/>
      <c r="CY4" s="1053"/>
      <c r="CZ4" s="1053"/>
      <c r="DA4" s="1053"/>
      <c r="DB4" s="1053"/>
      <c r="DC4" s="1053"/>
      <c r="DD4" s="1054"/>
      <c r="DF4" s="1139" t="s">
        <v>9</v>
      </c>
      <c r="DG4" s="1140"/>
      <c r="DH4" s="1140"/>
      <c r="DI4" s="1140"/>
      <c r="DJ4" s="1140"/>
      <c r="DK4" s="1140"/>
      <c r="DL4" s="1140"/>
      <c r="DM4" s="1140"/>
      <c r="DN4" s="1141"/>
      <c r="DO4" s="596"/>
      <c r="DP4" s="1165" t="s">
        <v>168</v>
      </c>
      <c r="DQ4" s="1165"/>
      <c r="DR4" s="1165"/>
      <c r="DS4" s="1165" t="s">
        <v>169</v>
      </c>
      <c r="DT4" s="1165"/>
      <c r="DU4" s="1165"/>
      <c r="DV4" s="1166" t="s">
        <v>170</v>
      </c>
      <c r="DW4" s="1166"/>
      <c r="DX4" s="1166"/>
      <c r="DY4" s="1167"/>
      <c r="DZ4" s="1167"/>
      <c r="EA4" s="1167"/>
      <c r="EC4" s="1159" t="s">
        <v>189</v>
      </c>
      <c r="ED4" s="1160"/>
      <c r="EE4" s="1160"/>
      <c r="EF4" s="1160"/>
      <c r="EG4" s="1160"/>
      <c r="EH4" s="1160"/>
      <c r="EI4" s="1160"/>
      <c r="EJ4" s="1160"/>
      <c r="EK4" s="1160"/>
      <c r="EL4" s="1161"/>
      <c r="EM4" s="669"/>
      <c r="EN4" s="1175" t="s">
        <v>191</v>
      </c>
      <c r="EO4" s="1176"/>
      <c r="EP4" s="1176"/>
      <c r="EQ4" s="1176"/>
      <c r="ER4" s="1176"/>
      <c r="ES4" s="1176"/>
      <c r="ET4" s="1176"/>
      <c r="EU4" s="1177"/>
      <c r="EV4" s="1181" t="s">
        <v>192</v>
      </c>
      <c r="EW4" s="1182"/>
      <c r="EX4" s="1182"/>
      <c r="EY4" s="1182"/>
      <c r="EZ4" s="1182"/>
      <c r="FA4" s="1182"/>
      <c r="FB4" s="1183"/>
    </row>
    <row r="5" spans="1:158" s="495" customFormat="1" ht="30.6" customHeight="1" thickTop="1" thickBot="1">
      <c r="A5" s="1031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055" t="s">
        <v>102</v>
      </c>
      <c r="O5" s="1056"/>
      <c r="P5" s="1060"/>
      <c r="Q5" s="656"/>
      <c r="R5" s="656"/>
      <c r="S5" s="656"/>
      <c r="U5" s="1170"/>
      <c r="V5" s="1170"/>
      <c r="W5" s="1170"/>
      <c r="Y5" s="1061" t="s">
        <v>100</v>
      </c>
      <c r="Z5" s="1062"/>
      <c r="AA5" s="1063"/>
      <c r="AB5" s="1064" t="s">
        <v>101</v>
      </c>
      <c r="AC5" s="1065"/>
      <c r="AD5" s="1065"/>
      <c r="AE5" s="1065"/>
      <c r="AF5" s="1065"/>
      <c r="AG5" s="1065"/>
      <c r="AH5" s="1065"/>
      <c r="AI5" s="1065" t="s">
        <v>102</v>
      </c>
      <c r="AJ5" s="1065"/>
      <c r="AK5" s="1062"/>
      <c r="AL5" s="496"/>
      <c r="AM5" s="1067" t="s">
        <v>103</v>
      </c>
      <c r="AN5" s="1068"/>
      <c r="AO5" s="1069"/>
      <c r="AP5" s="1067" t="s">
        <v>84</v>
      </c>
      <c r="AQ5" s="1068"/>
      <c r="AR5" s="1069"/>
      <c r="AS5" s="1067" t="s">
        <v>77</v>
      </c>
      <c r="AT5" s="1068"/>
      <c r="AU5" s="1069"/>
      <c r="AW5" s="1154" t="s">
        <v>100</v>
      </c>
      <c r="AX5" s="1155"/>
      <c r="AY5" s="1155"/>
      <c r="AZ5" s="1155" t="s">
        <v>101</v>
      </c>
      <c r="BA5" s="1155"/>
      <c r="BB5" s="1155"/>
      <c r="BC5" s="1155"/>
      <c r="BD5" s="1155"/>
      <c r="BE5" s="1155"/>
      <c r="BF5" s="1155"/>
      <c r="BG5" s="642"/>
      <c r="BH5" s="1155" t="s">
        <v>102</v>
      </c>
      <c r="BI5" s="1155"/>
      <c r="BJ5" s="1174"/>
      <c r="BK5" s="1156" t="s">
        <v>187</v>
      </c>
      <c r="BL5" s="1157"/>
      <c r="BM5" s="1158"/>
      <c r="BO5" s="1076" t="s">
        <v>100</v>
      </c>
      <c r="BP5" s="1077"/>
      <c r="BQ5" s="1078"/>
      <c r="BR5" s="1085" t="s">
        <v>101</v>
      </c>
      <c r="BS5" s="1086"/>
      <c r="BT5" s="1086"/>
      <c r="BU5" s="1086"/>
      <c r="BV5" s="1086"/>
      <c r="BW5" s="1086"/>
      <c r="BX5" s="1086"/>
      <c r="BY5" s="1088" t="s">
        <v>102</v>
      </c>
      <c r="BZ5" s="1089"/>
      <c r="CA5" s="1090"/>
      <c r="CC5" s="1091" t="s">
        <v>100</v>
      </c>
      <c r="CD5" s="1092"/>
      <c r="CE5" s="1093"/>
      <c r="CF5" s="1094" t="s">
        <v>101</v>
      </c>
      <c r="CG5" s="1093"/>
      <c r="CH5" s="1093"/>
      <c r="CI5" s="1093"/>
      <c r="CJ5" s="1093"/>
      <c r="CK5" s="1093"/>
      <c r="CL5" s="1093"/>
      <c r="CM5" s="222"/>
      <c r="CN5" s="1168" t="s">
        <v>190</v>
      </c>
      <c r="CO5" s="1169"/>
      <c r="CP5" s="1169"/>
      <c r="CQ5" s="497"/>
      <c r="CR5" s="1145" t="s">
        <v>100</v>
      </c>
      <c r="CS5" s="1146"/>
      <c r="CT5" s="1147"/>
      <c r="CU5" s="1148" t="s">
        <v>101</v>
      </c>
      <c r="CV5" s="1149"/>
      <c r="CW5" s="1149"/>
      <c r="CX5" s="1149"/>
      <c r="CY5" s="1149"/>
      <c r="CZ5" s="1149"/>
      <c r="DA5" s="1150"/>
      <c r="DB5" s="1151" t="s">
        <v>102</v>
      </c>
      <c r="DC5" s="1152"/>
      <c r="DD5" s="1153"/>
      <c r="DE5" s="497"/>
      <c r="DF5" s="1142"/>
      <c r="DG5" s="1143"/>
      <c r="DH5" s="1143"/>
      <c r="DI5" s="1143"/>
      <c r="DJ5" s="1143"/>
      <c r="DK5" s="1143"/>
      <c r="DL5" s="1143"/>
      <c r="DM5" s="1143"/>
      <c r="DN5" s="1144"/>
      <c r="DO5" s="597"/>
      <c r="DP5" s="1165"/>
      <c r="DQ5" s="1165"/>
      <c r="DR5" s="1165"/>
      <c r="DS5" s="1165"/>
      <c r="DT5" s="1165"/>
      <c r="DU5" s="1165"/>
      <c r="DV5" s="1166"/>
      <c r="DW5" s="1166"/>
      <c r="DX5" s="1166"/>
      <c r="DY5" s="1167"/>
      <c r="DZ5" s="1167"/>
      <c r="EA5" s="1167"/>
      <c r="EC5" s="1162"/>
      <c r="ED5" s="1163"/>
      <c r="EE5" s="1163"/>
      <c r="EF5" s="1163"/>
      <c r="EG5" s="1163"/>
      <c r="EH5" s="1163"/>
      <c r="EI5" s="1163"/>
      <c r="EJ5" s="1163"/>
      <c r="EK5" s="1163"/>
      <c r="EL5" s="1164"/>
      <c r="EM5" s="669"/>
      <c r="EN5" s="1178"/>
      <c r="EO5" s="1179"/>
      <c r="EP5" s="1179"/>
      <c r="EQ5" s="1179"/>
      <c r="ER5" s="1179"/>
      <c r="ES5" s="1179"/>
      <c r="ET5" s="1179"/>
      <c r="EU5" s="1180"/>
      <c r="EV5" s="1184"/>
      <c r="EW5" s="1185"/>
      <c r="EX5" s="1185"/>
      <c r="EY5" s="1185"/>
      <c r="EZ5" s="1185"/>
      <c r="FA5" s="1185"/>
      <c r="FB5" s="1186"/>
    </row>
    <row r="6" spans="1:158" ht="36.6" customHeight="1" thickTop="1" thickBot="1">
      <c r="A6" s="1032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557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26" t="s">
        <v>57</v>
      </c>
      <c r="O6" s="27" t="s">
        <v>22</v>
      </c>
      <c r="P6" s="28" t="s">
        <v>58</v>
      </c>
      <c r="Q6" s="29" t="s">
        <v>59</v>
      </c>
      <c r="R6" s="37" t="s">
        <v>22</v>
      </c>
      <c r="S6" s="38" t="s">
        <v>60</v>
      </c>
      <c r="U6" s="560" t="s">
        <v>140</v>
      </c>
      <c r="V6" s="561" t="s">
        <v>141</v>
      </c>
      <c r="W6" s="562" t="s">
        <v>185</v>
      </c>
      <c r="Y6" s="39" t="s">
        <v>54</v>
      </c>
      <c r="Z6" s="40" t="s">
        <v>22</v>
      </c>
      <c r="AA6" s="41" t="s">
        <v>112</v>
      </c>
      <c r="AB6" s="42" t="s">
        <v>104</v>
      </c>
      <c r="AC6" s="43" t="s">
        <v>113</v>
      </c>
      <c r="AD6" s="43" t="s">
        <v>114</v>
      </c>
      <c r="AE6" s="24" t="s">
        <v>107</v>
      </c>
      <c r="AF6" s="43" t="s">
        <v>108</v>
      </c>
      <c r="AG6" s="43" t="s">
        <v>109</v>
      </c>
      <c r="AH6" s="24" t="s">
        <v>110</v>
      </c>
      <c r="AI6" s="60" t="s">
        <v>57</v>
      </c>
      <c r="AJ6" s="61" t="s">
        <v>22</v>
      </c>
      <c r="AK6" s="65" t="s">
        <v>58</v>
      </c>
      <c r="AL6" s="68"/>
      <c r="AM6" s="69" t="s">
        <v>54</v>
      </c>
      <c r="AN6" s="70" t="s">
        <v>22</v>
      </c>
      <c r="AO6" s="67" t="s">
        <v>90</v>
      </c>
      <c r="AP6" s="69" t="s">
        <v>54</v>
      </c>
      <c r="AQ6" s="70" t="s">
        <v>22</v>
      </c>
      <c r="AR6" s="67" t="s">
        <v>23</v>
      </c>
      <c r="AS6" s="69" t="s">
        <v>54</v>
      </c>
      <c r="AT6" s="70" t="s">
        <v>22</v>
      </c>
      <c r="AU6" s="67" t="s">
        <v>23</v>
      </c>
      <c r="AW6" s="643" t="s">
        <v>54</v>
      </c>
      <c r="AX6" s="76" t="s">
        <v>22</v>
      </c>
      <c r="AY6" s="498" t="s">
        <v>73</v>
      </c>
      <c r="AZ6" s="623" t="s">
        <v>104</v>
      </c>
      <c r="BA6" s="624" t="s">
        <v>105</v>
      </c>
      <c r="BB6" s="624" t="s">
        <v>106</v>
      </c>
      <c r="BC6" s="625" t="s">
        <v>107</v>
      </c>
      <c r="BD6" s="624" t="s">
        <v>108</v>
      </c>
      <c r="BE6" s="624" t="s">
        <v>109</v>
      </c>
      <c r="BF6" s="625" t="s">
        <v>110</v>
      </c>
      <c r="BG6" s="88"/>
      <c r="BH6" s="89" t="s">
        <v>57</v>
      </c>
      <c r="BI6" s="90" t="s">
        <v>22</v>
      </c>
      <c r="BJ6" s="644" t="s">
        <v>58</v>
      </c>
      <c r="BK6" s="631" t="s">
        <v>140</v>
      </c>
      <c r="BL6" s="590" t="s">
        <v>141</v>
      </c>
      <c r="BM6" s="632" t="s">
        <v>142</v>
      </c>
      <c r="BO6" s="91" t="s">
        <v>54</v>
      </c>
      <c r="BP6" s="92" t="s">
        <v>22</v>
      </c>
      <c r="BQ6" s="80" t="s">
        <v>73</v>
      </c>
      <c r="BR6" s="98" t="s">
        <v>104</v>
      </c>
      <c r="BS6" s="99" t="s">
        <v>105</v>
      </c>
      <c r="BT6" s="99" t="s">
        <v>115</v>
      </c>
      <c r="BU6" s="24" t="s">
        <v>107</v>
      </c>
      <c r="BV6" s="99" t="s">
        <v>108</v>
      </c>
      <c r="BW6" s="99" t="s">
        <v>109</v>
      </c>
      <c r="BX6" s="24" t="s">
        <v>110</v>
      </c>
      <c r="BY6" s="103" t="s">
        <v>57</v>
      </c>
      <c r="BZ6" s="104" t="s">
        <v>22</v>
      </c>
      <c r="CA6" s="67" t="s">
        <v>58</v>
      </c>
      <c r="CC6" s="106" t="s">
        <v>54</v>
      </c>
      <c r="CD6" s="107" t="s">
        <v>22</v>
      </c>
      <c r="CE6" s="80" t="s">
        <v>73</v>
      </c>
      <c r="CF6" s="111" t="s">
        <v>104</v>
      </c>
      <c r="CG6" s="112" t="s">
        <v>105</v>
      </c>
      <c r="CH6" s="112" t="s">
        <v>106</v>
      </c>
      <c r="CI6" s="24" t="s">
        <v>107</v>
      </c>
      <c r="CJ6" s="112" t="s">
        <v>108</v>
      </c>
      <c r="CK6" s="112" t="s">
        <v>109</v>
      </c>
      <c r="CL6" s="24" t="s">
        <v>110</v>
      </c>
      <c r="CM6" s="484"/>
      <c r="CN6" s="627" t="s">
        <v>183</v>
      </c>
      <c r="CO6" s="628"/>
      <c r="CP6" s="629" t="s">
        <v>142</v>
      </c>
      <c r="CQ6" s="119"/>
      <c r="CR6" s="120" t="s">
        <v>54</v>
      </c>
      <c r="CS6" s="121" t="s">
        <v>22</v>
      </c>
      <c r="CT6" s="8" t="s">
        <v>73</v>
      </c>
      <c r="CU6" s="122" t="s">
        <v>104</v>
      </c>
      <c r="CV6" s="123" t="s">
        <v>116</v>
      </c>
      <c r="CW6" s="123" t="s">
        <v>114</v>
      </c>
      <c r="CX6" s="11" t="s">
        <v>117</v>
      </c>
      <c r="CY6" s="123" t="s">
        <v>108</v>
      </c>
      <c r="CZ6" s="123" t="s">
        <v>109</v>
      </c>
      <c r="DA6" s="11" t="s">
        <v>110</v>
      </c>
      <c r="DB6" s="131" t="s">
        <v>57</v>
      </c>
      <c r="DC6" s="132" t="s">
        <v>22</v>
      </c>
      <c r="DD6" s="28" t="s">
        <v>58</v>
      </c>
      <c r="DE6" s="119"/>
      <c r="DF6" s="598" t="s">
        <v>119</v>
      </c>
      <c r="DG6" s="599" t="s">
        <v>120</v>
      </c>
      <c r="DH6" s="541" t="s">
        <v>121</v>
      </c>
      <c r="DI6" s="599" t="s">
        <v>122</v>
      </c>
      <c r="DJ6" s="599" t="s">
        <v>120</v>
      </c>
      <c r="DK6" s="541" t="s">
        <v>121</v>
      </c>
      <c r="DL6" s="599" t="s">
        <v>123</v>
      </c>
      <c r="DM6" s="599" t="s">
        <v>120</v>
      </c>
      <c r="DN6" s="544" t="s">
        <v>121</v>
      </c>
      <c r="DO6" s="484"/>
      <c r="DP6" s="491" t="s">
        <v>140</v>
      </c>
      <c r="DQ6" s="609" t="s">
        <v>141</v>
      </c>
      <c r="DR6" s="547" t="s">
        <v>142</v>
      </c>
      <c r="DS6" s="491" t="s">
        <v>140</v>
      </c>
      <c r="DT6" s="609" t="s">
        <v>141</v>
      </c>
      <c r="DU6" s="547" t="s">
        <v>142</v>
      </c>
      <c r="DV6" s="620" t="s">
        <v>140</v>
      </c>
      <c r="DW6" s="621" t="s">
        <v>141</v>
      </c>
      <c r="DX6" s="547" t="s">
        <v>142</v>
      </c>
      <c r="DY6" s="620" t="s">
        <v>149</v>
      </c>
      <c r="DZ6" s="620" t="s">
        <v>172</v>
      </c>
      <c r="EA6" s="550" t="s">
        <v>184</v>
      </c>
      <c r="EC6" s="487" t="s">
        <v>140</v>
      </c>
      <c r="ED6" s="324" t="s">
        <v>141</v>
      </c>
      <c r="EE6" s="553" t="s">
        <v>142</v>
      </c>
      <c r="EF6" s="488" t="s">
        <v>104</v>
      </c>
      <c r="EG6" s="489" t="s">
        <v>105</v>
      </c>
      <c r="EH6" s="489" t="s">
        <v>143</v>
      </c>
      <c r="EI6" s="489" t="s">
        <v>144</v>
      </c>
      <c r="EJ6" s="490" t="s">
        <v>108</v>
      </c>
      <c r="EK6" s="490" t="s">
        <v>145</v>
      </c>
      <c r="EL6" s="556" t="s">
        <v>46</v>
      </c>
      <c r="EM6" s="670"/>
      <c r="EN6" s="658" t="s">
        <v>135</v>
      </c>
      <c r="EO6" s="658" t="s">
        <v>136</v>
      </c>
      <c r="EP6" s="658" t="s">
        <v>137</v>
      </c>
      <c r="EQ6" s="659" t="s">
        <v>138</v>
      </c>
      <c r="ER6" s="660" t="s">
        <v>139</v>
      </c>
      <c r="ES6" s="660" t="s">
        <v>140</v>
      </c>
      <c r="ET6" s="661" t="s">
        <v>141</v>
      </c>
      <c r="EU6" s="662" t="s">
        <v>142</v>
      </c>
      <c r="EV6" s="387" t="s">
        <v>104</v>
      </c>
      <c r="EW6" s="388" t="s">
        <v>105</v>
      </c>
      <c r="EX6" s="388" t="s">
        <v>143</v>
      </c>
      <c r="EY6" s="388" t="s">
        <v>144</v>
      </c>
      <c r="EZ6" s="389" t="s">
        <v>108</v>
      </c>
      <c r="FA6" s="389" t="s">
        <v>145</v>
      </c>
      <c r="FB6" s="390" t="s">
        <v>46</v>
      </c>
    </row>
    <row r="7" spans="1:158">
      <c r="A7" s="12">
        <v>1</v>
      </c>
      <c r="B7" s="13">
        <v>70</v>
      </c>
      <c r="C7" s="14">
        <v>8480.8100780564218</v>
      </c>
      <c r="D7" s="15">
        <f>+C7/B7</f>
        <v>121.15442968652032</v>
      </c>
      <c r="E7" s="16"/>
      <c r="F7" s="320"/>
      <c r="G7" s="558" t="e">
        <f>F7/E7</f>
        <v>#DIV/0!</v>
      </c>
      <c r="H7" s="17">
        <v>4</v>
      </c>
      <c r="I7" s="17">
        <v>58</v>
      </c>
      <c r="J7" s="18">
        <f>+I7/H7</f>
        <v>14.5</v>
      </c>
      <c r="K7" s="17"/>
      <c r="L7" s="17"/>
      <c r="M7" s="30" t="e">
        <f>+L7/K7</f>
        <v>#DIV/0!</v>
      </c>
      <c r="N7" s="563">
        <v>10</v>
      </c>
      <c r="O7" s="564">
        <v>102.02028268934842</v>
      </c>
      <c r="P7" s="31">
        <f>+O7/N7</f>
        <v>10.202028268934843</v>
      </c>
      <c r="Q7" s="32"/>
      <c r="R7" s="44"/>
      <c r="S7" s="45" t="e">
        <f>+R7/Q7</f>
        <v>#DIV/0!</v>
      </c>
      <c r="T7" s="492"/>
      <c r="U7" s="565">
        <v>51</v>
      </c>
      <c r="V7" s="566">
        <v>2972.8617556880813</v>
      </c>
      <c r="W7" s="567">
        <f>+V7/U7</f>
        <v>58.291406974276107</v>
      </c>
      <c r="X7" s="492"/>
      <c r="Y7" s="46">
        <v>373.20000000000005</v>
      </c>
      <c r="Z7" s="47">
        <v>32994.914999999994</v>
      </c>
      <c r="AA7" s="48">
        <f>+Z7/Y7</f>
        <v>88.410811897106086</v>
      </c>
      <c r="AB7" s="49"/>
      <c r="AC7" s="50">
        <v>35</v>
      </c>
      <c r="AD7" s="50">
        <v>489.51</v>
      </c>
      <c r="AE7" s="30">
        <f>+AD7/AC7</f>
        <v>13.985999999999999</v>
      </c>
      <c r="AF7" s="49">
        <v>130</v>
      </c>
      <c r="AG7" s="49">
        <v>905.64</v>
      </c>
      <c r="AH7" s="30">
        <f>+AG7/AF7</f>
        <v>6.9664615384615383</v>
      </c>
      <c r="AI7" s="62">
        <v>145</v>
      </c>
      <c r="AJ7" s="47">
        <v>2988.7643554761012</v>
      </c>
      <c r="AK7" s="30">
        <f>+AJ7/AI7</f>
        <v>20.612167968800698</v>
      </c>
      <c r="AL7" s="568"/>
      <c r="AM7" s="46">
        <v>52</v>
      </c>
      <c r="AN7" s="47">
        <v>3399.65</v>
      </c>
      <c r="AO7" s="48">
        <f>+AN7/AM7</f>
        <v>65.377884615384616</v>
      </c>
      <c r="AP7" s="46">
        <v>75</v>
      </c>
      <c r="AQ7" s="47">
        <v>5580.119999999999</v>
      </c>
      <c r="AR7" s="48">
        <f>+AQ7/AP7</f>
        <v>74.401599999999988</v>
      </c>
      <c r="AS7" s="46">
        <v>25</v>
      </c>
      <c r="AT7" s="71">
        <v>1671.8000000000002</v>
      </c>
      <c r="AU7" s="48">
        <f>+AT7/AS7</f>
        <v>66.872000000000014</v>
      </c>
      <c r="AV7" s="492"/>
      <c r="AW7" s="645">
        <v>86.2</v>
      </c>
      <c r="AX7" s="78">
        <v>5723.89</v>
      </c>
      <c r="AY7" s="83">
        <f>+AX7/AW7</f>
        <v>66.4024361948956</v>
      </c>
      <c r="AZ7" s="84"/>
      <c r="BA7" s="85">
        <v>25</v>
      </c>
      <c r="BB7" s="85">
        <v>177.83</v>
      </c>
      <c r="BC7" s="30">
        <f>+BB7/BA7</f>
        <v>7.1132000000000009</v>
      </c>
      <c r="BD7" s="86">
        <v>0</v>
      </c>
      <c r="BE7" s="86"/>
      <c r="BF7" s="30" t="e">
        <f>+BE7/BD7</f>
        <v>#DIV/0!</v>
      </c>
      <c r="BG7" s="646"/>
      <c r="BH7" s="77"/>
      <c r="BI7" s="78"/>
      <c r="BJ7" s="634" t="e">
        <f>+BI7/BH7</f>
        <v>#DIV/0!</v>
      </c>
      <c r="BK7" s="633">
        <v>45.800000000000004</v>
      </c>
      <c r="BL7" s="587">
        <v>2055.5100000000002</v>
      </c>
      <c r="BM7" s="634">
        <f>+BL7/BK7</f>
        <v>44.88013100436681</v>
      </c>
      <c r="BN7" s="492"/>
      <c r="BO7" s="93">
        <v>190.4</v>
      </c>
      <c r="BP7" s="94">
        <v>12758.40276453809</v>
      </c>
      <c r="BQ7" s="83">
        <f>+BP7/BO7</f>
        <v>67.008417880977362</v>
      </c>
      <c r="BR7" s="100"/>
      <c r="BS7" s="101">
        <v>3</v>
      </c>
      <c r="BT7" s="101">
        <v>48.160204795619073</v>
      </c>
      <c r="BU7" s="30">
        <f>+BT7/BS7</f>
        <v>16.05340159853969</v>
      </c>
      <c r="BV7" s="101">
        <v>66</v>
      </c>
      <c r="BW7" s="101">
        <v>408.18938984943679</v>
      </c>
      <c r="BX7" s="30">
        <f>+BW7/BV7</f>
        <v>6.1846877249914662</v>
      </c>
      <c r="BY7" s="93"/>
      <c r="BZ7" s="94"/>
      <c r="CA7" s="48" t="e">
        <f>+BZ7/BY7</f>
        <v>#DIV/0!</v>
      </c>
      <c r="CB7" s="492"/>
      <c r="CC7" s="109">
        <v>149.79999999999998</v>
      </c>
      <c r="CD7" s="110">
        <v>13792.33</v>
      </c>
      <c r="CE7" s="83">
        <f>+CD7/CC7</f>
        <v>92.071628838451275</v>
      </c>
      <c r="CF7" s="113">
        <v>0</v>
      </c>
      <c r="CG7" s="114"/>
      <c r="CH7" s="114"/>
      <c r="CI7" s="30" t="e">
        <f>+CH7/CG7</f>
        <v>#DIV/0!</v>
      </c>
      <c r="CJ7" s="115"/>
      <c r="CK7" s="114"/>
      <c r="CL7" s="30" t="e">
        <f>+CK7/CJ7</f>
        <v>#DIV/0!</v>
      </c>
      <c r="CM7" s="653"/>
      <c r="CN7" s="204">
        <v>28.400000000000002</v>
      </c>
      <c r="CO7" s="345">
        <v>3788.5</v>
      </c>
      <c r="CP7" s="486">
        <f t="shared" ref="CP7:CP37" si="0">CO7/CN7</f>
        <v>133.39788732394365</v>
      </c>
      <c r="CQ7" s="569"/>
      <c r="CR7" s="124">
        <v>45</v>
      </c>
      <c r="CS7" s="125">
        <v>3914.6611358928603</v>
      </c>
      <c r="CT7" s="15">
        <f>+CS7/CR7</f>
        <v>86.992469686508002</v>
      </c>
      <c r="CU7" s="126"/>
      <c r="CV7" s="127"/>
      <c r="CW7" s="127"/>
      <c r="CX7" s="18">
        <v>20</v>
      </c>
      <c r="CY7" s="127">
        <v>52</v>
      </c>
      <c r="CZ7" s="127">
        <v>633.49108492002267</v>
      </c>
      <c r="DA7" s="18">
        <f>+CZ7/CY7</f>
        <v>12.182520863846589</v>
      </c>
      <c r="DB7" s="124"/>
      <c r="DC7" s="125"/>
      <c r="DD7" s="31" t="e">
        <f>+DC7/DB7</f>
        <v>#DIV/0!</v>
      </c>
      <c r="DE7" s="569"/>
      <c r="DF7" s="600">
        <v>15</v>
      </c>
      <c r="DG7" s="601">
        <v>332.54483932979929</v>
      </c>
      <c r="DH7" s="542">
        <f>+DG7/DF7</f>
        <v>22.169655955319953</v>
      </c>
      <c r="DI7" s="604">
        <v>16</v>
      </c>
      <c r="DJ7" s="608">
        <v>252.32558179145522</v>
      </c>
      <c r="DK7" s="542">
        <f>+DJ7/DI7</f>
        <v>15.770348861965951</v>
      </c>
      <c r="DL7" s="604">
        <v>17</v>
      </c>
      <c r="DM7" s="601">
        <v>190.81229681907692</v>
      </c>
      <c r="DN7" s="545">
        <v>20.387704712547571</v>
      </c>
      <c r="DO7" s="485"/>
      <c r="DP7" s="610"/>
      <c r="DQ7" s="611"/>
      <c r="DR7" s="548" t="e">
        <f>DQ7/DP7</f>
        <v>#DIV/0!</v>
      </c>
      <c r="DS7" s="610">
        <v>33</v>
      </c>
      <c r="DT7" s="614">
        <v>462</v>
      </c>
      <c r="DU7" s="616">
        <f t="shared" ref="DU7:DU36" si="1">DT7/DS7</f>
        <v>14</v>
      </c>
      <c r="DV7" s="603">
        <v>121.00000000000001</v>
      </c>
      <c r="DW7" s="603">
        <v>1137.23</v>
      </c>
      <c r="DX7" s="622">
        <f>DW7/DV7</f>
        <v>9.3985950413223129</v>
      </c>
      <c r="DY7" s="603">
        <f>+(DS7+DV7)*3</f>
        <v>462</v>
      </c>
      <c r="DZ7" s="603">
        <v>214</v>
      </c>
      <c r="EA7" s="551">
        <f>+DZ7/DY7</f>
        <v>0.46320346320346323</v>
      </c>
      <c r="EC7" s="204">
        <v>30</v>
      </c>
      <c r="ED7" s="345">
        <v>2597.5027842603918</v>
      </c>
      <c r="EE7" s="554">
        <f t="shared" ref="EE7:EE37" si="2">ED7/EC7</f>
        <v>86.583426142013053</v>
      </c>
      <c r="EF7" s="143"/>
      <c r="EG7" s="143"/>
      <c r="EH7" s="143"/>
      <c r="EI7" s="143"/>
      <c r="EJ7" s="143"/>
      <c r="EK7" s="143"/>
      <c r="EL7" s="542" t="e">
        <f>+EK7/EJ7</f>
        <v>#DIV/0!</v>
      </c>
      <c r="EM7" s="671"/>
      <c r="EN7" s="400">
        <v>34</v>
      </c>
      <c r="EO7" s="400">
        <v>35</v>
      </c>
      <c r="EP7" s="400">
        <v>35</v>
      </c>
      <c r="EQ7" s="433"/>
      <c r="ER7" s="400"/>
      <c r="ES7" s="400">
        <f>EN7*0.2+(SUM(EO7:ER7)*0.4)</f>
        <v>34.799999999999997</v>
      </c>
      <c r="ET7" s="401">
        <v>2735.08</v>
      </c>
      <c r="EU7" s="402">
        <f>ET7/ES7</f>
        <v>78.594252873563221</v>
      </c>
      <c r="EV7" s="399"/>
      <c r="EW7" s="400">
        <v>5</v>
      </c>
      <c r="EX7" s="400">
        <v>70</v>
      </c>
      <c r="EY7" s="403">
        <f>EX7/EW7</f>
        <v>14</v>
      </c>
      <c r="EZ7" s="400"/>
      <c r="FA7" s="400"/>
      <c r="FB7" s="404" t="e">
        <f>FA7/EZ7</f>
        <v>#DIV/0!</v>
      </c>
    </row>
    <row r="8" spans="1:158">
      <c r="A8" s="12">
        <v>2</v>
      </c>
      <c r="B8" s="13">
        <v>70</v>
      </c>
      <c r="C8" s="14">
        <v>4455.6978041318571</v>
      </c>
      <c r="D8" s="15">
        <f t="shared" ref="D8:D37" si="3">+C8/B8</f>
        <v>63.652825773312244</v>
      </c>
      <c r="E8" s="16"/>
      <c r="F8" s="320"/>
      <c r="G8" s="558" t="e">
        <f t="shared" ref="G8:G37" si="4">F8/E8</f>
        <v>#DIV/0!</v>
      </c>
      <c r="H8" s="17">
        <v>4</v>
      </c>
      <c r="I8" s="17">
        <v>54.950002075239567</v>
      </c>
      <c r="J8" s="18">
        <f>+I8/H8</f>
        <v>13.737500518809892</v>
      </c>
      <c r="K8" s="17"/>
      <c r="L8" s="17"/>
      <c r="M8" s="30" t="e">
        <f>+L8/K8</f>
        <v>#DIV/0!</v>
      </c>
      <c r="N8" s="563">
        <v>5</v>
      </c>
      <c r="O8" s="564">
        <v>111.00000042466385</v>
      </c>
      <c r="P8" s="31">
        <f t="shared" ref="P8:P37" si="5">+O8/N8</f>
        <v>22.200000084932771</v>
      </c>
      <c r="Q8" s="32"/>
      <c r="R8" s="44"/>
      <c r="S8" s="45" t="e">
        <f t="shared" ref="S8:S37" si="6">+R8/Q8</f>
        <v>#DIV/0!</v>
      </c>
      <c r="T8" s="492"/>
      <c r="U8" s="570">
        <v>48</v>
      </c>
      <c r="V8" s="566">
        <v>1947.292681374568</v>
      </c>
      <c r="W8" s="567">
        <f t="shared" ref="W8:W36" si="7">+V8/U8</f>
        <v>40.568597528636836</v>
      </c>
      <c r="X8" s="492"/>
      <c r="Y8" s="46">
        <v>358.40000000000003</v>
      </c>
      <c r="Z8" s="51">
        <v>35098.528399999981</v>
      </c>
      <c r="AA8" s="48">
        <f t="shared" ref="AA8:AA37" si="8">+Z8/Y8</f>
        <v>97.931161830357084</v>
      </c>
      <c r="AB8" s="49"/>
      <c r="AC8" s="50">
        <v>35</v>
      </c>
      <c r="AD8" s="50">
        <v>489.51</v>
      </c>
      <c r="AE8" s="30">
        <f t="shared" ref="AE8:AE37" si="9">+AD8/AC8</f>
        <v>13.985999999999999</v>
      </c>
      <c r="AF8" s="49">
        <v>129</v>
      </c>
      <c r="AG8" s="49">
        <v>899.1</v>
      </c>
      <c r="AH8" s="30">
        <f>+AG8/AF8</f>
        <v>6.9697674418604656</v>
      </c>
      <c r="AI8" s="62">
        <v>145</v>
      </c>
      <c r="AJ8" s="47">
        <v>3160.9991666281016</v>
      </c>
      <c r="AK8" s="30">
        <f t="shared" ref="AK8:AK37" si="10">+AJ8/AI8</f>
        <v>21.799994252607597</v>
      </c>
      <c r="AL8" s="568"/>
      <c r="AM8" s="46">
        <v>47</v>
      </c>
      <c r="AN8" s="47">
        <v>2444.6</v>
      </c>
      <c r="AO8" s="48">
        <f t="shared" ref="AO8:AO37" si="11">+AN8/AM8</f>
        <v>52.01276595744681</v>
      </c>
      <c r="AP8" s="46">
        <v>75</v>
      </c>
      <c r="AQ8" s="47">
        <v>4011.7</v>
      </c>
      <c r="AR8" s="48">
        <f t="shared" ref="AR8:AR37" si="12">+AQ8/AP8</f>
        <v>53.489333333333327</v>
      </c>
      <c r="AS8" s="46">
        <v>25</v>
      </c>
      <c r="AT8" s="71">
        <v>1739.55</v>
      </c>
      <c r="AU8" s="48">
        <f t="shared" ref="AU8:AU37" si="13">+AT8/AS8</f>
        <v>69.581999999999994</v>
      </c>
      <c r="AV8" s="492"/>
      <c r="AW8" s="645">
        <v>84.4</v>
      </c>
      <c r="AX8" s="78">
        <v>5244.98</v>
      </c>
      <c r="AY8" s="83">
        <f t="shared" ref="AY8:AY37" si="14">+AX8/AW8</f>
        <v>62.144312796208524</v>
      </c>
      <c r="AZ8" s="84"/>
      <c r="BA8" s="85">
        <v>25</v>
      </c>
      <c r="BB8" s="85">
        <v>175.45</v>
      </c>
      <c r="BC8" s="30">
        <f>+BB8/BA8</f>
        <v>7.0179999999999998</v>
      </c>
      <c r="BD8" s="86">
        <v>0</v>
      </c>
      <c r="BE8" s="86"/>
      <c r="BF8" s="30" t="e">
        <f>+BE8/BD8</f>
        <v>#DIV/0!</v>
      </c>
      <c r="BG8" s="646"/>
      <c r="BH8" s="77"/>
      <c r="BI8" s="78"/>
      <c r="BJ8" s="634" t="e">
        <f t="shared" ref="BJ8:BJ37" si="15">+BI8/BH8</f>
        <v>#DIV/0!</v>
      </c>
      <c r="BK8" s="633">
        <v>47.2</v>
      </c>
      <c r="BL8" s="587">
        <v>2088.77</v>
      </c>
      <c r="BM8" s="634">
        <f t="shared" ref="BM8:BM36" si="16">+BL8/BK8</f>
        <v>44.253601694915254</v>
      </c>
      <c r="BN8" s="492"/>
      <c r="BO8" s="93">
        <v>187.20000000000002</v>
      </c>
      <c r="BP8" s="94">
        <v>12915.560200518494</v>
      </c>
      <c r="BQ8" s="83">
        <f t="shared" ref="BQ8:BQ37" si="17">+BP8/BO8</f>
        <v>68.993377139521868</v>
      </c>
      <c r="BR8" s="100"/>
      <c r="BS8" s="101">
        <v>18</v>
      </c>
      <c r="BT8" s="101">
        <v>257.3221972945023</v>
      </c>
      <c r="BU8" s="30">
        <f>+BT8/BS8</f>
        <v>14.295677627472351</v>
      </c>
      <c r="BV8" s="101">
        <v>70</v>
      </c>
      <c r="BW8" s="101">
        <v>474.58887671401106</v>
      </c>
      <c r="BX8" s="30">
        <f>+BW8/BV8</f>
        <v>6.7798410959144437</v>
      </c>
      <c r="BY8" s="93"/>
      <c r="BZ8" s="94"/>
      <c r="CA8" s="48" t="e">
        <f t="shared" ref="CA8:CA37" si="18">+BZ8/BY8</f>
        <v>#DIV/0!</v>
      </c>
      <c r="CB8" s="492"/>
      <c r="CC8" s="109">
        <v>133.6</v>
      </c>
      <c r="CD8" s="110">
        <v>10145.02</v>
      </c>
      <c r="CE8" s="83">
        <f t="shared" ref="CE8:CE37" si="19">+CD8/CC8</f>
        <v>75.935778443113776</v>
      </c>
      <c r="CF8" s="113">
        <v>0</v>
      </c>
      <c r="CG8" s="114"/>
      <c r="CH8" s="114"/>
      <c r="CI8" s="30" t="e">
        <f t="shared" ref="CI8:CI37" si="20">+CH8/CG8</f>
        <v>#DIV/0!</v>
      </c>
      <c r="CJ8" s="115"/>
      <c r="CK8" s="114"/>
      <c r="CL8" s="30" t="e">
        <f>+CK8/CJ8</f>
        <v>#DIV/0!</v>
      </c>
      <c r="CM8" s="653"/>
      <c r="CN8" s="204">
        <v>49.6</v>
      </c>
      <c r="CO8" s="345">
        <v>5316.72</v>
      </c>
      <c r="CP8" s="486">
        <f t="shared" si="0"/>
        <v>107.19193548387096</v>
      </c>
      <c r="CQ8" s="569"/>
      <c r="CR8" s="124">
        <v>44.4</v>
      </c>
      <c r="CS8" s="125">
        <v>3799.8450184480234</v>
      </c>
      <c r="CT8" s="15">
        <f t="shared" ref="CT8:CT37" si="21">+CS8/CR8</f>
        <v>85.582095010090626</v>
      </c>
      <c r="CU8" s="126"/>
      <c r="CV8" s="127"/>
      <c r="CW8" s="127"/>
      <c r="CX8" s="18">
        <v>32</v>
      </c>
      <c r="CY8" s="127">
        <v>60</v>
      </c>
      <c r="CZ8" s="127">
        <v>726.63190169976144</v>
      </c>
      <c r="DA8" s="18">
        <f>+CZ8/CY8</f>
        <v>12.110531694996023</v>
      </c>
      <c r="DB8" s="124"/>
      <c r="DC8" s="125"/>
      <c r="DD8" s="31" t="e">
        <f t="shared" ref="DD8:DD37" si="22">+DC8/DB8</f>
        <v>#DIV/0!</v>
      </c>
      <c r="DE8" s="569"/>
      <c r="DF8" s="600">
        <v>15</v>
      </c>
      <c r="DG8" s="601">
        <v>330.23865304633318</v>
      </c>
      <c r="DH8" s="542">
        <f t="shared" ref="DH8:DH37" si="23">+DG8/DF8</f>
        <v>22.015910203088879</v>
      </c>
      <c r="DI8" s="604">
        <v>16</v>
      </c>
      <c r="DJ8" s="608">
        <v>253.60289747632353</v>
      </c>
      <c r="DK8" s="542">
        <f t="shared" ref="DK8:DK37" si="24">+DJ8/DI8</f>
        <v>15.850181092270221</v>
      </c>
      <c r="DL8" s="604">
        <v>17</v>
      </c>
      <c r="DM8" s="601">
        <v>199.49424179410775</v>
      </c>
      <c r="DN8" s="545">
        <v>20.403956723158093</v>
      </c>
      <c r="DO8" s="485"/>
      <c r="DP8" s="610"/>
      <c r="DQ8" s="612"/>
      <c r="DR8" s="548" t="e">
        <f t="shared" ref="DR8:DR36" si="25">DQ8/DP8</f>
        <v>#DIV/0!</v>
      </c>
      <c r="DS8" s="610">
        <v>30</v>
      </c>
      <c r="DT8" s="614">
        <v>420</v>
      </c>
      <c r="DU8" s="616">
        <f t="shared" si="1"/>
        <v>14</v>
      </c>
      <c r="DV8" s="603">
        <v>123</v>
      </c>
      <c r="DW8" s="603">
        <v>1195.2</v>
      </c>
      <c r="DX8" s="622">
        <f t="shared" ref="DX8:DX36" si="26">DW8/DV8</f>
        <v>9.7170731707317071</v>
      </c>
      <c r="DY8" s="603">
        <f t="shared" ref="DY8:DY36" si="27">+(DS8+DV8)*3</f>
        <v>459</v>
      </c>
      <c r="DZ8" s="603">
        <v>214</v>
      </c>
      <c r="EA8" s="551">
        <f t="shared" ref="EA8:EA36" si="28">+DZ8/DY8</f>
        <v>0.4662309368191721</v>
      </c>
      <c r="EC8" s="204">
        <v>30</v>
      </c>
      <c r="ED8" s="345">
        <v>3156.4633529411767</v>
      </c>
      <c r="EE8" s="554">
        <f t="shared" si="2"/>
        <v>105.21544509803923</v>
      </c>
      <c r="EF8" s="143"/>
      <c r="EG8" s="143"/>
      <c r="EH8" s="143"/>
      <c r="EI8" s="143"/>
      <c r="EJ8" s="143"/>
      <c r="EK8" s="143"/>
      <c r="EL8" s="542" t="e">
        <f t="shared" ref="EL8:EL37" si="29">+EK8/EJ8</f>
        <v>#DIV/0!</v>
      </c>
      <c r="EM8" s="671"/>
      <c r="EN8" s="400">
        <v>34</v>
      </c>
      <c r="EO8" s="400">
        <v>35</v>
      </c>
      <c r="EP8" s="400">
        <v>35</v>
      </c>
      <c r="EQ8" s="433"/>
      <c r="ER8" s="411"/>
      <c r="ES8" s="400">
        <f t="shared" ref="ES8:ES37" si="30">EN8*0.2+(SUM(EO8:ER8)*0.4)</f>
        <v>34.799999999999997</v>
      </c>
      <c r="ET8" s="403">
        <v>2449.9599999999996</v>
      </c>
      <c r="EU8" s="402">
        <f t="shared" ref="EU8:EU37" si="31">ET8/ES8</f>
        <v>70.401149425287343</v>
      </c>
      <c r="EV8" s="412"/>
      <c r="EW8" s="400">
        <v>5</v>
      </c>
      <c r="EX8" s="400">
        <v>70</v>
      </c>
      <c r="EY8" s="403">
        <f t="shared" ref="EY8:EY37" si="32">EX8/EW8</f>
        <v>14</v>
      </c>
      <c r="EZ8" s="400"/>
      <c r="FA8" s="400"/>
      <c r="FB8" s="404" t="e">
        <f t="shared" ref="FB8:FB37" si="33">FA8/EZ8</f>
        <v>#DIV/0!</v>
      </c>
    </row>
    <row r="9" spans="1:158">
      <c r="A9" s="12">
        <v>3</v>
      </c>
      <c r="B9" s="13">
        <v>52.6</v>
      </c>
      <c r="C9" s="14">
        <v>5405.3033413496996</v>
      </c>
      <c r="D9" s="15">
        <f t="shared" si="3"/>
        <v>102.76242093820721</v>
      </c>
      <c r="E9" s="16"/>
      <c r="F9" s="320"/>
      <c r="G9" s="558" t="e">
        <f t="shared" si="4"/>
        <v>#DIV/0!</v>
      </c>
      <c r="H9" s="17">
        <v>4</v>
      </c>
      <c r="I9" s="17">
        <v>58</v>
      </c>
      <c r="J9" s="18">
        <f t="shared" ref="J9:J37" si="34">+I9/H9</f>
        <v>14.5</v>
      </c>
      <c r="K9" s="17"/>
      <c r="L9" s="17"/>
      <c r="M9" s="30" t="e">
        <f t="shared" ref="M9:M37" si="35">+L9/K9</f>
        <v>#DIV/0!</v>
      </c>
      <c r="N9" s="563">
        <v>6</v>
      </c>
      <c r="O9" s="564">
        <v>60.539021242066084</v>
      </c>
      <c r="P9" s="31">
        <f t="shared" si="5"/>
        <v>10.089836873677681</v>
      </c>
      <c r="Q9" s="32"/>
      <c r="R9" s="44"/>
      <c r="S9" s="45" t="e">
        <f t="shared" si="6"/>
        <v>#DIV/0!</v>
      </c>
      <c r="T9" s="492"/>
      <c r="U9" s="570">
        <v>46</v>
      </c>
      <c r="V9" s="566">
        <v>1780.7747928293518</v>
      </c>
      <c r="W9" s="567">
        <f t="shared" si="7"/>
        <v>38.712495496290259</v>
      </c>
      <c r="X9" s="492"/>
      <c r="Y9" s="46">
        <v>358.40000000000003</v>
      </c>
      <c r="Z9" s="47">
        <v>35198.654999999999</v>
      </c>
      <c r="AA9" s="48">
        <f t="shared" si="8"/>
        <v>98.210532924107127</v>
      </c>
      <c r="AB9" s="317"/>
      <c r="AC9" s="50">
        <v>35</v>
      </c>
      <c r="AD9" s="318">
        <v>489.51</v>
      </c>
      <c r="AE9" s="30">
        <f t="shared" si="9"/>
        <v>13.985999999999999</v>
      </c>
      <c r="AF9" s="49">
        <v>125</v>
      </c>
      <c r="AG9" s="49">
        <v>871.91000000000008</v>
      </c>
      <c r="AH9" s="30">
        <f t="shared" ref="AH9:AH37" si="36">+AG9/AF9</f>
        <v>6.9752800000000006</v>
      </c>
      <c r="AI9" s="62">
        <v>145</v>
      </c>
      <c r="AJ9" s="47">
        <v>3060.3250247878932</v>
      </c>
      <c r="AK9" s="30">
        <f t="shared" si="10"/>
        <v>21.105689826123402</v>
      </c>
      <c r="AL9" s="568"/>
      <c r="AM9" s="46">
        <v>44</v>
      </c>
      <c r="AN9" s="47">
        <v>3054.0099999999998</v>
      </c>
      <c r="AO9" s="48">
        <f t="shared" si="11"/>
        <v>69.409318181818179</v>
      </c>
      <c r="AP9" s="46">
        <v>75</v>
      </c>
      <c r="AQ9" s="47">
        <v>3501.54</v>
      </c>
      <c r="AR9" s="48">
        <f t="shared" si="12"/>
        <v>46.687199999999997</v>
      </c>
      <c r="AS9" s="46">
        <v>25</v>
      </c>
      <c r="AT9" s="71">
        <v>1601.52</v>
      </c>
      <c r="AU9" s="48">
        <f t="shared" si="13"/>
        <v>64.0608</v>
      </c>
      <c r="AV9" s="492"/>
      <c r="AW9" s="645">
        <v>73.600000000000009</v>
      </c>
      <c r="AX9" s="78">
        <v>3815.9</v>
      </c>
      <c r="AY9" s="83">
        <f t="shared" si="14"/>
        <v>51.846467391304344</v>
      </c>
      <c r="AZ9" s="84"/>
      <c r="BA9" s="85">
        <v>25</v>
      </c>
      <c r="BB9" s="85">
        <v>175.02</v>
      </c>
      <c r="BC9" s="30">
        <f t="shared" ref="BC9:BC37" si="37">+BB9/BA9</f>
        <v>7.0008000000000008</v>
      </c>
      <c r="BD9" s="86">
        <v>0</v>
      </c>
      <c r="BE9" s="86">
        <v>0</v>
      </c>
      <c r="BF9" s="30" t="e">
        <f t="shared" ref="BF9:BF37" si="38">+BE9/BD9</f>
        <v>#DIV/0!</v>
      </c>
      <c r="BG9" s="646"/>
      <c r="BH9" s="77"/>
      <c r="BI9" s="78"/>
      <c r="BJ9" s="634" t="e">
        <f t="shared" si="15"/>
        <v>#DIV/0!</v>
      </c>
      <c r="BK9" s="633">
        <v>47.2</v>
      </c>
      <c r="BL9" s="587">
        <v>2092.62</v>
      </c>
      <c r="BM9" s="634">
        <f t="shared" si="16"/>
        <v>44.33516949152542</v>
      </c>
      <c r="BN9" s="492"/>
      <c r="BO9" s="93">
        <v>186.4</v>
      </c>
      <c r="BP9" s="94">
        <v>12951.867684514718</v>
      </c>
      <c r="BQ9" s="83">
        <f t="shared" si="17"/>
        <v>69.48426869374849</v>
      </c>
      <c r="BR9" s="100"/>
      <c r="BS9" s="101">
        <v>23</v>
      </c>
      <c r="BT9" s="101">
        <v>295.67146245049327</v>
      </c>
      <c r="BU9" s="30">
        <f t="shared" ref="BU9:BU37" si="39">+BT9/BS9</f>
        <v>12.855280976108403</v>
      </c>
      <c r="BV9" s="101">
        <v>64</v>
      </c>
      <c r="BW9" s="101">
        <v>396.68443465142826</v>
      </c>
      <c r="BX9" s="30">
        <f t="shared" ref="BX9:BX37" si="40">+BW9/BV9</f>
        <v>6.1981942914285666</v>
      </c>
      <c r="BY9" s="93"/>
      <c r="BZ9" s="94"/>
      <c r="CA9" s="48" t="e">
        <f t="shared" si="18"/>
        <v>#DIV/0!</v>
      </c>
      <c r="CB9" s="492"/>
      <c r="CC9" s="109">
        <v>115.6</v>
      </c>
      <c r="CD9" s="110">
        <v>7634.83</v>
      </c>
      <c r="CE9" s="83">
        <f t="shared" si="19"/>
        <v>66.045242214532877</v>
      </c>
      <c r="CF9" s="113"/>
      <c r="CG9" s="114"/>
      <c r="CH9" s="114"/>
      <c r="CI9" s="30" t="e">
        <f t="shared" si="20"/>
        <v>#DIV/0!</v>
      </c>
      <c r="CJ9" s="115"/>
      <c r="CK9" s="114"/>
      <c r="CL9" s="30" t="e">
        <f t="shared" ref="CL9:CL37" si="41">+CK9/CJ9</f>
        <v>#DIV/0!</v>
      </c>
      <c r="CM9" s="653"/>
      <c r="CN9" s="204">
        <v>10</v>
      </c>
      <c r="CO9" s="345">
        <v>2026.14</v>
      </c>
      <c r="CP9" s="486">
        <f t="shared" si="0"/>
        <v>202.614</v>
      </c>
      <c r="CQ9" s="569"/>
      <c r="CR9" s="124">
        <v>42.800000000000004</v>
      </c>
      <c r="CS9" s="125">
        <v>3747.722405836083</v>
      </c>
      <c r="CT9" s="15">
        <f t="shared" si="21"/>
        <v>87.563607612992584</v>
      </c>
      <c r="CU9" s="126"/>
      <c r="CV9" s="127"/>
      <c r="CW9" s="127"/>
      <c r="CX9" s="18">
        <v>28</v>
      </c>
      <c r="CY9" s="127">
        <v>71</v>
      </c>
      <c r="CZ9" s="127">
        <v>868.12186136695152</v>
      </c>
      <c r="DA9" s="18">
        <f t="shared" ref="DA9:DA37" si="42">+CZ9/CY9</f>
        <v>12.227068469957064</v>
      </c>
      <c r="DB9" s="124"/>
      <c r="DC9" s="125"/>
      <c r="DD9" s="31" t="e">
        <f t="shared" si="22"/>
        <v>#DIV/0!</v>
      </c>
      <c r="DE9" s="569"/>
      <c r="DF9" s="600">
        <v>15</v>
      </c>
      <c r="DG9" s="601">
        <v>327.63460375004996</v>
      </c>
      <c r="DH9" s="542">
        <f t="shared" si="23"/>
        <v>21.842306916669997</v>
      </c>
      <c r="DI9" s="603">
        <v>16</v>
      </c>
      <c r="DJ9" s="603">
        <v>253.92136319689558</v>
      </c>
      <c r="DK9" s="542">
        <f t="shared" si="24"/>
        <v>15.870085199805974</v>
      </c>
      <c r="DL9" s="604">
        <v>17</v>
      </c>
      <c r="DM9" s="601">
        <v>204.38671807302987</v>
      </c>
      <c r="DN9" s="545">
        <v>20.048345913285377</v>
      </c>
      <c r="DO9" s="485"/>
      <c r="DP9" s="610"/>
      <c r="DQ9" s="612"/>
      <c r="DR9" s="548" t="e">
        <f t="shared" si="25"/>
        <v>#DIV/0!</v>
      </c>
      <c r="DS9" s="610">
        <v>26</v>
      </c>
      <c r="DT9" s="614">
        <v>364</v>
      </c>
      <c r="DU9" s="616">
        <f t="shared" si="1"/>
        <v>14</v>
      </c>
      <c r="DV9" s="603">
        <v>123</v>
      </c>
      <c r="DW9" s="603">
        <v>1240.2</v>
      </c>
      <c r="DX9" s="622">
        <f t="shared" si="26"/>
        <v>10.082926829268294</v>
      </c>
      <c r="DY9" s="603">
        <f t="shared" si="27"/>
        <v>447</v>
      </c>
      <c r="DZ9" s="603">
        <v>214</v>
      </c>
      <c r="EA9" s="551">
        <f t="shared" si="28"/>
        <v>0.47874720357941836</v>
      </c>
      <c r="EC9" s="204">
        <v>30</v>
      </c>
      <c r="ED9" s="345">
        <v>1037.8327843137256</v>
      </c>
      <c r="EE9" s="554">
        <f t="shared" si="2"/>
        <v>34.594426143790855</v>
      </c>
      <c r="EF9" s="143"/>
      <c r="EG9" s="143"/>
      <c r="EH9" s="143"/>
      <c r="EI9" s="143"/>
      <c r="EJ9" s="143"/>
      <c r="EK9" s="143"/>
      <c r="EL9" s="542" t="e">
        <f t="shared" si="29"/>
        <v>#DIV/0!</v>
      </c>
      <c r="EM9" s="671"/>
      <c r="EN9" s="400">
        <v>34</v>
      </c>
      <c r="EO9" s="400">
        <v>35</v>
      </c>
      <c r="EP9" s="400">
        <v>35</v>
      </c>
      <c r="EQ9" s="433"/>
      <c r="ER9" s="411"/>
      <c r="ES9" s="400">
        <f t="shared" si="30"/>
        <v>34.799999999999997</v>
      </c>
      <c r="ET9" s="403">
        <v>2998.3</v>
      </c>
      <c r="EU9" s="402">
        <f t="shared" si="31"/>
        <v>86.158045977011511</v>
      </c>
      <c r="EV9" s="412"/>
      <c r="EW9" s="400">
        <v>5</v>
      </c>
      <c r="EX9" s="400">
        <v>70</v>
      </c>
      <c r="EY9" s="403">
        <f t="shared" si="32"/>
        <v>14</v>
      </c>
      <c r="EZ9" s="400"/>
      <c r="FA9" s="400"/>
      <c r="FB9" s="404" t="e">
        <f t="shared" si="33"/>
        <v>#DIV/0!</v>
      </c>
    </row>
    <row r="10" spans="1:158">
      <c r="A10" s="12">
        <v>4</v>
      </c>
      <c r="B10" s="13">
        <v>44.400000000000006</v>
      </c>
      <c r="C10" s="14">
        <v>3007.4857276222547</v>
      </c>
      <c r="D10" s="15">
        <f t="shared" si="3"/>
        <v>67.736165036537258</v>
      </c>
      <c r="E10" s="16"/>
      <c r="F10" s="320"/>
      <c r="G10" s="558" t="e">
        <f t="shared" si="4"/>
        <v>#DIV/0!</v>
      </c>
      <c r="H10" s="17">
        <v>3</v>
      </c>
      <c r="I10" s="17">
        <v>54</v>
      </c>
      <c r="J10" s="18">
        <f t="shared" si="34"/>
        <v>18</v>
      </c>
      <c r="K10" s="17"/>
      <c r="L10" s="17"/>
      <c r="M10" s="30" t="e">
        <f t="shared" si="35"/>
        <v>#DIV/0!</v>
      </c>
      <c r="N10" s="563">
        <v>2</v>
      </c>
      <c r="O10" s="564">
        <v>38.764077218513314</v>
      </c>
      <c r="P10" s="31">
        <f t="shared" si="5"/>
        <v>19.382038609256657</v>
      </c>
      <c r="Q10" s="32"/>
      <c r="R10" s="44"/>
      <c r="S10" s="45" t="e">
        <f t="shared" si="6"/>
        <v>#DIV/0!</v>
      </c>
      <c r="T10" s="492"/>
      <c r="U10" s="570">
        <v>44</v>
      </c>
      <c r="V10" s="566">
        <v>2601.4291600571833</v>
      </c>
      <c r="W10" s="567">
        <f>+V10/U10</f>
        <v>59.123390001299619</v>
      </c>
      <c r="X10" s="492"/>
      <c r="Y10" s="46">
        <v>256.20000000000005</v>
      </c>
      <c r="Z10" s="47">
        <v>18070.580000000002</v>
      </c>
      <c r="AA10" s="48">
        <f t="shared" si="8"/>
        <v>70.533099141295864</v>
      </c>
      <c r="AB10" s="317"/>
      <c r="AC10" s="50">
        <v>28</v>
      </c>
      <c r="AD10" s="318">
        <v>389.55</v>
      </c>
      <c r="AE10" s="30">
        <f t="shared" si="9"/>
        <v>13.9125</v>
      </c>
      <c r="AF10" s="49">
        <v>13</v>
      </c>
      <c r="AG10" s="49">
        <v>89.86999999999999</v>
      </c>
      <c r="AH10" s="30">
        <f t="shared" si="36"/>
        <v>6.9130769230769227</v>
      </c>
      <c r="AI10" s="62">
        <v>145</v>
      </c>
      <c r="AJ10" s="47">
        <v>2970.9589273457741</v>
      </c>
      <c r="AK10" s="30">
        <f t="shared" si="10"/>
        <v>20.489371912729478</v>
      </c>
      <c r="AL10" s="568"/>
      <c r="AM10" s="46">
        <v>44</v>
      </c>
      <c r="AN10" s="71">
        <v>2858.6</v>
      </c>
      <c r="AO10" s="48">
        <f t="shared" si="11"/>
        <v>64.968181818181819</v>
      </c>
      <c r="AP10" s="46">
        <v>75</v>
      </c>
      <c r="AQ10" s="47">
        <v>3450.61</v>
      </c>
      <c r="AR10" s="48">
        <f t="shared" si="12"/>
        <v>46.008133333333333</v>
      </c>
      <c r="AS10" s="46">
        <v>25</v>
      </c>
      <c r="AT10" s="71">
        <v>1564.1999999999998</v>
      </c>
      <c r="AU10" s="48">
        <f t="shared" si="13"/>
        <v>62.567999999999991</v>
      </c>
      <c r="AV10" s="492"/>
      <c r="AW10" s="645">
        <v>70.599999999999994</v>
      </c>
      <c r="AX10" s="78">
        <v>3850.27</v>
      </c>
      <c r="AY10" s="83">
        <f t="shared" si="14"/>
        <v>54.536402266288952</v>
      </c>
      <c r="AZ10" s="84"/>
      <c r="BA10" s="85">
        <v>25</v>
      </c>
      <c r="BB10" s="85">
        <v>175.73</v>
      </c>
      <c r="BC10" s="30">
        <f t="shared" si="37"/>
        <v>7.0291999999999994</v>
      </c>
      <c r="BD10" s="86">
        <v>0</v>
      </c>
      <c r="BE10" s="86">
        <v>0</v>
      </c>
      <c r="BF10" s="30" t="e">
        <f t="shared" si="38"/>
        <v>#DIV/0!</v>
      </c>
      <c r="BG10" s="646"/>
      <c r="BH10" s="77"/>
      <c r="BI10" s="78"/>
      <c r="BJ10" s="634" t="e">
        <f t="shared" si="15"/>
        <v>#DIV/0!</v>
      </c>
      <c r="BK10" s="633">
        <v>47.8</v>
      </c>
      <c r="BL10" s="587">
        <v>2115.42</v>
      </c>
      <c r="BM10" s="634">
        <f t="shared" si="16"/>
        <v>44.255648535564859</v>
      </c>
      <c r="BN10" s="492"/>
      <c r="BO10" s="93">
        <v>127</v>
      </c>
      <c r="BP10" s="94">
        <v>8498.55276029786</v>
      </c>
      <c r="BQ10" s="83">
        <f t="shared" si="17"/>
        <v>66.917738270061889</v>
      </c>
      <c r="BR10" s="100"/>
      <c r="BS10" s="101">
        <v>3</v>
      </c>
      <c r="BT10" s="101">
        <v>42.463466756517015</v>
      </c>
      <c r="BU10" s="30">
        <f t="shared" si="39"/>
        <v>14.154488918839006</v>
      </c>
      <c r="BV10" s="101">
        <v>58</v>
      </c>
      <c r="BW10" s="101">
        <v>387.41608447492297</v>
      </c>
      <c r="BX10" s="30">
        <f t="shared" si="40"/>
        <v>6.6795876633607412</v>
      </c>
      <c r="BY10" s="93"/>
      <c r="BZ10" s="94"/>
      <c r="CA10" s="48" t="e">
        <f t="shared" si="18"/>
        <v>#DIV/0!</v>
      </c>
      <c r="CB10" s="492"/>
      <c r="CC10" s="109">
        <v>116.80000000000001</v>
      </c>
      <c r="CD10" s="110">
        <v>6616.92</v>
      </c>
      <c r="CE10" s="83">
        <f t="shared" si="19"/>
        <v>56.651712328767118</v>
      </c>
      <c r="CF10" s="113"/>
      <c r="CG10" s="114"/>
      <c r="CH10" s="114"/>
      <c r="CI10" s="30" t="e">
        <f t="shared" si="20"/>
        <v>#DIV/0!</v>
      </c>
      <c r="CJ10" s="115"/>
      <c r="CK10" s="114"/>
      <c r="CL10" s="30" t="e">
        <f t="shared" si="41"/>
        <v>#DIV/0!</v>
      </c>
      <c r="CM10" s="653"/>
      <c r="CN10" s="204">
        <v>10</v>
      </c>
      <c r="CO10" s="345">
        <v>2230.56</v>
      </c>
      <c r="CP10" s="486">
        <f t="shared" si="0"/>
        <v>223.05599999999998</v>
      </c>
      <c r="CQ10" s="569"/>
      <c r="CR10" s="124">
        <v>41</v>
      </c>
      <c r="CS10" s="125">
        <v>3664.6070667582558</v>
      </c>
      <c r="CT10" s="15">
        <f t="shared" si="21"/>
        <v>89.380660164835504</v>
      </c>
      <c r="CU10" s="126"/>
      <c r="CV10" s="127"/>
      <c r="CW10" s="127"/>
      <c r="CX10" s="18">
        <v>36</v>
      </c>
      <c r="CY10" s="127">
        <v>71</v>
      </c>
      <c r="CZ10" s="127">
        <v>857.30645274281733</v>
      </c>
      <c r="DA10" s="18">
        <f t="shared" si="42"/>
        <v>12.074738771025595</v>
      </c>
      <c r="DB10" s="124"/>
      <c r="DC10" s="125"/>
      <c r="DD10" s="31" t="e">
        <f t="shared" si="22"/>
        <v>#DIV/0!</v>
      </c>
      <c r="DE10" s="569"/>
      <c r="DF10" s="600">
        <v>15</v>
      </c>
      <c r="DG10" s="601">
        <v>319.14380383501634</v>
      </c>
      <c r="DH10" s="542">
        <f t="shared" si="23"/>
        <v>21.27625358900109</v>
      </c>
      <c r="DI10" s="603">
        <v>16</v>
      </c>
      <c r="DJ10" s="603">
        <v>250.43326605152643</v>
      </c>
      <c r="DK10" s="542">
        <f t="shared" si="24"/>
        <v>15.652079128220402</v>
      </c>
      <c r="DL10" s="604">
        <v>17</v>
      </c>
      <c r="DM10" s="601">
        <v>196.48123103701755</v>
      </c>
      <c r="DN10" s="545">
        <v>20.507127972039427</v>
      </c>
      <c r="DO10" s="485"/>
      <c r="DP10" s="610"/>
      <c r="DQ10" s="612"/>
      <c r="DR10" s="548" t="e">
        <f t="shared" si="25"/>
        <v>#DIV/0!</v>
      </c>
      <c r="DS10" s="610">
        <v>24.000000000000004</v>
      </c>
      <c r="DT10" s="614">
        <v>336</v>
      </c>
      <c r="DU10" s="616">
        <f t="shared" si="1"/>
        <v>13.999999999999998</v>
      </c>
      <c r="DV10" s="603">
        <v>117.00000000000001</v>
      </c>
      <c r="DW10" s="603">
        <v>1022.36</v>
      </c>
      <c r="DX10" s="622">
        <f t="shared" si="26"/>
        <v>8.7381196581196576</v>
      </c>
      <c r="DY10" s="603">
        <f t="shared" si="27"/>
        <v>423.00000000000011</v>
      </c>
      <c r="DZ10" s="603">
        <v>327.16000000000003</v>
      </c>
      <c r="EA10" s="551">
        <f t="shared" si="28"/>
        <v>0.7734278959810873</v>
      </c>
      <c r="EC10" s="204">
        <v>30</v>
      </c>
      <c r="ED10" s="345">
        <v>3697.2627843137257</v>
      </c>
      <c r="EE10" s="554">
        <f t="shared" si="2"/>
        <v>123.24209281045752</v>
      </c>
      <c r="EF10" s="143"/>
      <c r="EG10" s="143"/>
      <c r="EH10" s="143"/>
      <c r="EI10" s="143"/>
      <c r="EJ10" s="143"/>
      <c r="EK10" s="143"/>
      <c r="EL10" s="542" t="e">
        <f t="shared" si="29"/>
        <v>#DIV/0!</v>
      </c>
      <c r="EM10" s="671"/>
      <c r="EN10" s="400">
        <v>34</v>
      </c>
      <c r="EO10" s="400">
        <v>35</v>
      </c>
      <c r="EP10" s="400">
        <v>35</v>
      </c>
      <c r="EQ10" s="433"/>
      <c r="ER10" s="411"/>
      <c r="ES10" s="400">
        <f t="shared" si="30"/>
        <v>34.799999999999997</v>
      </c>
      <c r="ET10" s="403">
        <v>3558.9500000000003</v>
      </c>
      <c r="EU10" s="402">
        <f t="shared" si="31"/>
        <v>102.26867816091956</v>
      </c>
      <c r="EV10" s="412"/>
      <c r="EW10" s="400"/>
      <c r="EX10" s="403"/>
      <c r="EY10" s="403" t="e">
        <f t="shared" si="32"/>
        <v>#DIV/0!</v>
      </c>
      <c r="EZ10" s="400"/>
      <c r="FA10" s="400"/>
      <c r="FB10" s="404" t="e">
        <f t="shared" si="33"/>
        <v>#DIV/0!</v>
      </c>
    </row>
    <row r="11" spans="1:158" ht="15" thickBot="1">
      <c r="A11" s="12">
        <v>5</v>
      </c>
      <c r="B11" s="13">
        <v>39.200000000000003</v>
      </c>
      <c r="C11" s="14">
        <v>4031.1660584293058</v>
      </c>
      <c r="D11" s="15">
        <f t="shared" si="3"/>
        <v>102.83586883748228</v>
      </c>
      <c r="E11" s="16"/>
      <c r="F11" s="320"/>
      <c r="G11" s="558" t="e">
        <f t="shared" si="4"/>
        <v>#DIV/0!</v>
      </c>
      <c r="H11" s="17">
        <v>3</v>
      </c>
      <c r="I11" s="17">
        <v>34.000000000349601</v>
      </c>
      <c r="J11" s="18">
        <f t="shared" si="34"/>
        <v>11.333333333449866</v>
      </c>
      <c r="K11" s="17"/>
      <c r="L11" s="17"/>
      <c r="M11" s="30" t="e">
        <f t="shared" si="35"/>
        <v>#DIV/0!</v>
      </c>
      <c r="N11" s="13">
        <v>9</v>
      </c>
      <c r="O11" s="14">
        <v>29.59993377390456</v>
      </c>
      <c r="P11" s="31">
        <f t="shared" si="5"/>
        <v>3.2888815304338399</v>
      </c>
      <c r="Q11" s="32"/>
      <c r="R11" s="52"/>
      <c r="S11" s="45" t="e">
        <f t="shared" si="6"/>
        <v>#DIV/0!</v>
      </c>
      <c r="T11" s="492"/>
      <c r="U11" s="570">
        <v>39.200000000000003</v>
      </c>
      <c r="V11" s="566">
        <v>2627.1800422774268</v>
      </c>
      <c r="W11" s="567">
        <f t="shared" si="7"/>
        <v>67.019899037689456</v>
      </c>
      <c r="X11" s="492"/>
      <c r="Y11" s="46">
        <v>252.20000000000002</v>
      </c>
      <c r="Z11" s="47">
        <v>16033.119999999997</v>
      </c>
      <c r="AA11" s="48">
        <f t="shared" si="8"/>
        <v>63.573037272006331</v>
      </c>
      <c r="AB11" s="317"/>
      <c r="AC11" s="50">
        <v>28</v>
      </c>
      <c r="AD11" s="318">
        <v>392.49</v>
      </c>
      <c r="AE11" s="30">
        <f t="shared" si="9"/>
        <v>14.0175</v>
      </c>
      <c r="AF11" s="49">
        <v>18</v>
      </c>
      <c r="AG11" s="49">
        <v>125.39999999999999</v>
      </c>
      <c r="AH11" s="30">
        <f t="shared" si="36"/>
        <v>6.9666666666666659</v>
      </c>
      <c r="AI11" s="62">
        <v>145</v>
      </c>
      <c r="AJ11" s="47">
        <v>2915.9792930334575</v>
      </c>
      <c r="AK11" s="30">
        <f t="shared" si="10"/>
        <v>20.110202020920397</v>
      </c>
      <c r="AL11" s="568"/>
      <c r="AM11" s="46">
        <v>44</v>
      </c>
      <c r="AN11" s="71">
        <v>2902.4</v>
      </c>
      <c r="AO11" s="48">
        <f t="shared" si="11"/>
        <v>65.963636363636368</v>
      </c>
      <c r="AP11" s="46">
        <v>75</v>
      </c>
      <c r="AQ11" s="47">
        <v>4236.74</v>
      </c>
      <c r="AR11" s="48">
        <f t="shared" si="12"/>
        <v>56.489866666666664</v>
      </c>
      <c r="AS11" s="46">
        <v>25</v>
      </c>
      <c r="AT11" s="71">
        <v>1733.3399999999997</v>
      </c>
      <c r="AU11" s="48">
        <f t="shared" si="13"/>
        <v>69.33359999999999</v>
      </c>
      <c r="AV11" s="492"/>
      <c r="AW11" s="645">
        <v>68.800000000000011</v>
      </c>
      <c r="AX11" s="78">
        <v>3403.06</v>
      </c>
      <c r="AY11" s="83">
        <f t="shared" si="14"/>
        <v>49.46308139534883</v>
      </c>
      <c r="AZ11" s="84"/>
      <c r="BA11" s="85">
        <v>25</v>
      </c>
      <c r="BB11" s="85">
        <v>176.93</v>
      </c>
      <c r="BC11" s="30">
        <f t="shared" si="37"/>
        <v>7.0772000000000004</v>
      </c>
      <c r="BD11" s="86">
        <v>0</v>
      </c>
      <c r="BE11" s="86">
        <v>0</v>
      </c>
      <c r="BF11" s="30" t="e">
        <f t="shared" si="38"/>
        <v>#DIV/0!</v>
      </c>
      <c r="BG11" s="646"/>
      <c r="BH11" s="77"/>
      <c r="BI11" s="78"/>
      <c r="BJ11" s="634" t="e">
        <f t="shared" si="15"/>
        <v>#DIV/0!</v>
      </c>
      <c r="BK11" s="633">
        <v>49.2</v>
      </c>
      <c r="BL11" s="587">
        <v>2177.69</v>
      </c>
      <c r="BM11" s="634">
        <f t="shared" si="16"/>
        <v>44.261991869918695</v>
      </c>
      <c r="BN11" s="492"/>
      <c r="BO11" s="93">
        <v>127.8</v>
      </c>
      <c r="BP11" s="94">
        <v>8343.8185470522549</v>
      </c>
      <c r="BQ11" s="83">
        <f t="shared" si="17"/>
        <v>65.288095047357231</v>
      </c>
      <c r="BR11" s="100"/>
      <c r="BS11" s="101">
        <v>3</v>
      </c>
      <c r="BT11" s="101">
        <v>38.166267137563359</v>
      </c>
      <c r="BU11" s="30">
        <f t="shared" si="39"/>
        <v>12.722089045854453</v>
      </c>
      <c r="BV11" s="101">
        <v>58</v>
      </c>
      <c r="BW11" s="101">
        <v>389.27122217397556</v>
      </c>
      <c r="BX11" s="30">
        <f t="shared" si="40"/>
        <v>6.7115727961030265</v>
      </c>
      <c r="BY11" s="93"/>
      <c r="BZ11" s="94"/>
      <c r="CA11" s="48" t="e">
        <f t="shared" si="18"/>
        <v>#DIV/0!</v>
      </c>
      <c r="CB11" s="492"/>
      <c r="CC11" s="109">
        <v>113.20000000000002</v>
      </c>
      <c r="CD11" s="110">
        <v>8244.25</v>
      </c>
      <c r="CE11" s="83">
        <f t="shared" si="19"/>
        <v>72.829063604240275</v>
      </c>
      <c r="CF11" s="113"/>
      <c r="CG11" s="114"/>
      <c r="CH11" s="114"/>
      <c r="CI11" s="30" t="e">
        <f t="shared" si="20"/>
        <v>#DIV/0!</v>
      </c>
      <c r="CJ11" s="115"/>
      <c r="CK11" s="114"/>
      <c r="CL11" s="30" t="e">
        <f t="shared" si="41"/>
        <v>#DIV/0!</v>
      </c>
      <c r="CM11" s="653"/>
      <c r="CN11" s="204">
        <v>10</v>
      </c>
      <c r="CO11" s="345">
        <v>2236.92</v>
      </c>
      <c r="CP11" s="486">
        <f t="shared" si="0"/>
        <v>223.69200000000001</v>
      </c>
      <c r="CQ11" s="569"/>
      <c r="CR11" s="124">
        <v>45.2</v>
      </c>
      <c r="CS11" s="125">
        <v>3085.9694980814184</v>
      </c>
      <c r="CT11" s="15">
        <f t="shared" si="21"/>
        <v>68.273661461978278</v>
      </c>
      <c r="CU11" s="126"/>
      <c r="CV11" s="127"/>
      <c r="CW11" s="127"/>
      <c r="CX11" s="18">
        <v>23</v>
      </c>
      <c r="CY11" s="127">
        <v>55</v>
      </c>
      <c r="CZ11" s="127">
        <v>674.46997680049151</v>
      </c>
      <c r="DA11" s="18">
        <f t="shared" si="42"/>
        <v>12.263090487281664</v>
      </c>
      <c r="DB11" s="124"/>
      <c r="DC11" s="125"/>
      <c r="DD11" s="31" t="e">
        <f t="shared" si="22"/>
        <v>#DIV/0!</v>
      </c>
      <c r="DE11" s="569"/>
      <c r="DF11" s="600">
        <v>15</v>
      </c>
      <c r="DG11" s="601">
        <v>323.93014925964002</v>
      </c>
      <c r="DH11" s="542">
        <f t="shared" si="23"/>
        <v>21.595343283976</v>
      </c>
      <c r="DI11" s="603">
        <v>16</v>
      </c>
      <c r="DJ11" s="603">
        <v>253.76433002693938</v>
      </c>
      <c r="DK11" s="542">
        <f t="shared" si="24"/>
        <v>15.860270626683711</v>
      </c>
      <c r="DL11" s="604">
        <v>17</v>
      </c>
      <c r="DM11" s="601">
        <v>198.74997343117579</v>
      </c>
      <c r="DN11" s="545">
        <f t="shared" ref="DN11:DN37" si="43">+DM11/DL11</f>
        <v>11.691174907716222</v>
      </c>
      <c r="DO11" s="485"/>
      <c r="DP11" s="610"/>
      <c r="DQ11" s="612"/>
      <c r="DR11" s="548" t="e">
        <f t="shared" si="25"/>
        <v>#DIV/0!</v>
      </c>
      <c r="DS11" s="610">
        <v>24.000000000000004</v>
      </c>
      <c r="DT11" s="614">
        <v>336</v>
      </c>
      <c r="DU11" s="617">
        <f t="shared" si="1"/>
        <v>13.999999999999998</v>
      </c>
      <c r="DV11" s="603">
        <v>117.00000000000001</v>
      </c>
      <c r="DW11" s="603">
        <v>1020.78</v>
      </c>
      <c r="DX11" s="622">
        <f t="shared" si="26"/>
        <v>8.7246153846153831</v>
      </c>
      <c r="DY11" s="603">
        <f t="shared" si="27"/>
        <v>423.00000000000011</v>
      </c>
      <c r="DZ11" s="603">
        <v>327.16000000000003</v>
      </c>
      <c r="EA11" s="551">
        <f t="shared" si="28"/>
        <v>0.7734278959810873</v>
      </c>
      <c r="EC11" s="204">
        <v>30</v>
      </c>
      <c r="ED11" s="345">
        <v>4808.8807843137256</v>
      </c>
      <c r="EE11" s="554">
        <f t="shared" si="2"/>
        <v>160.29602614379084</v>
      </c>
      <c r="EF11" s="143"/>
      <c r="EG11" s="143"/>
      <c r="EH11" s="143"/>
      <c r="EI11" s="143"/>
      <c r="EJ11" s="143"/>
      <c r="EK11" s="143"/>
      <c r="EL11" s="542" t="e">
        <f t="shared" si="29"/>
        <v>#DIV/0!</v>
      </c>
      <c r="EM11" s="671"/>
      <c r="EN11" s="400">
        <v>34</v>
      </c>
      <c r="EO11" s="400">
        <v>35</v>
      </c>
      <c r="EP11" s="400">
        <v>35</v>
      </c>
      <c r="EQ11" s="433"/>
      <c r="ER11" s="411"/>
      <c r="ES11" s="400">
        <f t="shared" si="30"/>
        <v>34.799999999999997</v>
      </c>
      <c r="ET11" s="403">
        <v>3883.1099999999997</v>
      </c>
      <c r="EU11" s="402">
        <f t="shared" si="31"/>
        <v>111.58362068965518</v>
      </c>
      <c r="EV11" s="412"/>
      <c r="EW11" s="400">
        <v>5</v>
      </c>
      <c r="EX11" s="400">
        <v>70</v>
      </c>
      <c r="EY11" s="403">
        <f t="shared" si="32"/>
        <v>14</v>
      </c>
      <c r="EZ11" s="400"/>
      <c r="FA11" s="400"/>
      <c r="FB11" s="404" t="e">
        <f t="shared" si="33"/>
        <v>#DIV/0!</v>
      </c>
    </row>
    <row r="12" spans="1:158" ht="15" thickTop="1">
      <c r="A12" s="12">
        <v>6</v>
      </c>
      <c r="B12" s="13">
        <v>68.400000000000006</v>
      </c>
      <c r="C12" s="14">
        <v>5321.5167599744727</v>
      </c>
      <c r="D12" s="15">
        <f t="shared" si="3"/>
        <v>77.799952631205741</v>
      </c>
      <c r="E12" s="16"/>
      <c r="F12" s="320"/>
      <c r="G12" s="558" t="e">
        <f t="shared" si="4"/>
        <v>#DIV/0!</v>
      </c>
      <c r="H12" s="17">
        <v>4</v>
      </c>
      <c r="I12" s="17">
        <v>39.950002074715172</v>
      </c>
      <c r="J12" s="18">
        <f t="shared" si="34"/>
        <v>9.9875005186787931</v>
      </c>
      <c r="K12" s="17"/>
      <c r="L12" s="17"/>
      <c r="M12" s="30" t="e">
        <f t="shared" si="35"/>
        <v>#DIV/0!</v>
      </c>
      <c r="N12" s="13">
        <v>4</v>
      </c>
      <c r="O12" s="14">
        <v>18.360289266661972</v>
      </c>
      <c r="P12" s="31">
        <f t="shared" si="5"/>
        <v>4.5900723166654931</v>
      </c>
      <c r="Q12" s="32"/>
      <c r="R12" s="53"/>
      <c r="S12" s="45" t="e">
        <f t="shared" si="6"/>
        <v>#DIV/0!</v>
      </c>
      <c r="T12" s="492"/>
      <c r="U12" s="570">
        <v>44</v>
      </c>
      <c r="V12" s="626">
        <v>2812.4569784103728</v>
      </c>
      <c r="W12" s="567">
        <f t="shared" si="7"/>
        <v>63.919476782053927</v>
      </c>
      <c r="X12" s="492"/>
      <c r="Y12" s="46">
        <v>393.6</v>
      </c>
      <c r="Z12" s="47">
        <v>32180.83</v>
      </c>
      <c r="AA12" s="48">
        <f t="shared" si="8"/>
        <v>81.760238821138216</v>
      </c>
      <c r="AB12" s="317"/>
      <c r="AC12" s="50">
        <v>149</v>
      </c>
      <c r="AD12" s="318">
        <v>1727</v>
      </c>
      <c r="AE12" s="30">
        <f t="shared" si="9"/>
        <v>11.590604026845638</v>
      </c>
      <c r="AF12" s="49">
        <v>132</v>
      </c>
      <c r="AG12" s="49">
        <v>915.05</v>
      </c>
      <c r="AH12" s="30">
        <f t="shared" si="36"/>
        <v>6.9321969696969692</v>
      </c>
      <c r="AI12" s="62">
        <v>145</v>
      </c>
      <c r="AJ12" s="47">
        <v>3290.68006826999</v>
      </c>
      <c r="AK12" s="30">
        <f t="shared" si="10"/>
        <v>22.694345298413722</v>
      </c>
      <c r="AL12" s="568"/>
      <c r="AM12" s="46">
        <v>49</v>
      </c>
      <c r="AN12" s="71">
        <v>2397.46</v>
      </c>
      <c r="AO12" s="48">
        <f t="shared" si="11"/>
        <v>48.92775510204082</v>
      </c>
      <c r="AP12" s="46">
        <v>75</v>
      </c>
      <c r="AQ12" s="47">
        <v>3065.5299999999997</v>
      </c>
      <c r="AR12" s="48">
        <f t="shared" si="12"/>
        <v>40.873733333333327</v>
      </c>
      <c r="AS12" s="46">
        <v>25</v>
      </c>
      <c r="AT12" s="71">
        <v>1728.15</v>
      </c>
      <c r="AU12" s="48">
        <f t="shared" si="13"/>
        <v>69.126000000000005</v>
      </c>
      <c r="AV12" s="492"/>
      <c r="AW12" s="645">
        <v>85.2</v>
      </c>
      <c r="AX12" s="78">
        <v>5065.3999999999996</v>
      </c>
      <c r="AY12" s="83">
        <f t="shared" si="14"/>
        <v>59.453051643192481</v>
      </c>
      <c r="AZ12" s="84"/>
      <c r="BA12" s="85">
        <v>25</v>
      </c>
      <c r="BB12" s="85">
        <v>175.81</v>
      </c>
      <c r="BC12" s="30">
        <f t="shared" si="37"/>
        <v>7.0324</v>
      </c>
      <c r="BD12" s="86">
        <v>0</v>
      </c>
      <c r="BE12" s="86">
        <v>0</v>
      </c>
      <c r="BF12" s="30" t="e">
        <f t="shared" si="38"/>
        <v>#DIV/0!</v>
      </c>
      <c r="BG12" s="646"/>
      <c r="BH12" s="77"/>
      <c r="BI12" s="78"/>
      <c r="BJ12" s="634" t="e">
        <f t="shared" si="15"/>
        <v>#DIV/0!</v>
      </c>
      <c r="BK12" s="633">
        <v>49.400000000000006</v>
      </c>
      <c r="BL12" s="587">
        <v>2187.7399999999998</v>
      </c>
      <c r="BM12" s="634">
        <f t="shared" si="16"/>
        <v>44.286234817813757</v>
      </c>
      <c r="BN12" s="492"/>
      <c r="BO12" s="93">
        <v>184.8</v>
      </c>
      <c r="BP12" s="94">
        <v>11475.681010678727</v>
      </c>
      <c r="BQ12" s="83">
        <f t="shared" si="17"/>
        <v>62.097840966876227</v>
      </c>
      <c r="BR12" s="100"/>
      <c r="BS12" s="101">
        <v>18</v>
      </c>
      <c r="BT12" s="101">
        <v>203.82774632158106</v>
      </c>
      <c r="BU12" s="30">
        <f t="shared" si="39"/>
        <v>11.323763684532281</v>
      </c>
      <c r="BV12" s="101">
        <v>64</v>
      </c>
      <c r="BW12" s="101">
        <v>386.5916466320221</v>
      </c>
      <c r="BX12" s="30">
        <f t="shared" si="40"/>
        <v>6.0404944786253454</v>
      </c>
      <c r="BY12" s="93"/>
      <c r="BZ12" s="94"/>
      <c r="CA12" s="48" t="e">
        <f t="shared" si="18"/>
        <v>#DIV/0!</v>
      </c>
      <c r="CB12" s="492"/>
      <c r="CC12" s="109">
        <v>145.19999999999999</v>
      </c>
      <c r="CD12" s="110">
        <v>11592.95</v>
      </c>
      <c r="CE12" s="83">
        <f t="shared" si="19"/>
        <v>79.841253443526185</v>
      </c>
      <c r="CF12" s="113"/>
      <c r="CG12" s="114"/>
      <c r="CH12" s="114"/>
      <c r="CI12" s="30" t="e">
        <f t="shared" si="20"/>
        <v>#DIV/0!</v>
      </c>
      <c r="CJ12" s="115"/>
      <c r="CK12" s="114"/>
      <c r="CL12" s="30" t="e">
        <f t="shared" si="41"/>
        <v>#DIV/0!</v>
      </c>
      <c r="CM12" s="653"/>
      <c r="CN12" s="204">
        <v>12.4</v>
      </c>
      <c r="CO12" s="345">
        <v>3270.13</v>
      </c>
      <c r="CP12" s="486">
        <f t="shared" si="0"/>
        <v>263.72016129032261</v>
      </c>
      <c r="CQ12" s="569"/>
      <c r="CR12" s="124">
        <v>43.400000000000006</v>
      </c>
      <c r="CS12" s="125">
        <v>3461.1624019214964</v>
      </c>
      <c r="CT12" s="15">
        <f t="shared" si="21"/>
        <v>79.750285758559812</v>
      </c>
      <c r="CU12" s="126"/>
      <c r="CV12" s="127"/>
      <c r="CW12" s="127"/>
      <c r="CX12" s="18">
        <v>38</v>
      </c>
      <c r="CY12" s="127">
        <v>52</v>
      </c>
      <c r="CZ12" s="127">
        <v>627.8277310240137</v>
      </c>
      <c r="DA12" s="18">
        <f t="shared" si="42"/>
        <v>12.073610212000263</v>
      </c>
      <c r="DB12" s="124"/>
      <c r="DC12" s="125"/>
      <c r="DD12" s="31" t="e">
        <f t="shared" si="22"/>
        <v>#DIV/0!</v>
      </c>
      <c r="DE12" s="569"/>
      <c r="DF12" s="600">
        <v>15</v>
      </c>
      <c r="DG12" s="601">
        <v>328.59690931838969</v>
      </c>
      <c r="DH12" s="542">
        <f t="shared" si="23"/>
        <v>21.906460621225978</v>
      </c>
      <c r="DI12" s="603">
        <v>16</v>
      </c>
      <c r="DJ12" s="603">
        <v>254.34687862336088</v>
      </c>
      <c r="DK12" s="542">
        <f t="shared" si="24"/>
        <v>15.896679913960055</v>
      </c>
      <c r="DL12" s="604">
        <v>17</v>
      </c>
      <c r="DM12" s="601">
        <v>199.24487457419025</v>
      </c>
      <c r="DN12" s="545">
        <f t="shared" si="43"/>
        <v>11.720286739658249</v>
      </c>
      <c r="DO12" s="485"/>
      <c r="DP12" s="610"/>
      <c r="DQ12" s="612"/>
      <c r="DR12" s="548" t="e">
        <f t="shared" si="25"/>
        <v>#DIV/0!</v>
      </c>
      <c r="DS12" s="610">
        <v>24.000000000000004</v>
      </c>
      <c r="DT12" s="614">
        <v>336</v>
      </c>
      <c r="DU12" s="617">
        <f t="shared" si="1"/>
        <v>13.999999999999998</v>
      </c>
      <c r="DV12" s="603">
        <v>119</v>
      </c>
      <c r="DW12" s="612">
        <v>1041.32</v>
      </c>
      <c r="DX12" s="622">
        <f t="shared" si="26"/>
        <v>8.7505882352941171</v>
      </c>
      <c r="DY12" s="603">
        <f t="shared" si="27"/>
        <v>429</v>
      </c>
      <c r="DZ12" s="603">
        <v>327.16000000000003</v>
      </c>
      <c r="EA12" s="551">
        <f t="shared" si="28"/>
        <v>0.76261072261072271</v>
      </c>
      <c r="EC12" s="204">
        <v>30</v>
      </c>
      <c r="ED12" s="345">
        <v>3112.27</v>
      </c>
      <c r="EE12" s="554">
        <f t="shared" si="2"/>
        <v>103.74233333333333</v>
      </c>
      <c r="EF12" s="143"/>
      <c r="EG12" s="143"/>
      <c r="EH12" s="143"/>
      <c r="EI12" s="143"/>
      <c r="EJ12" s="143"/>
      <c r="EK12" s="143"/>
      <c r="EL12" s="542" t="e">
        <f t="shared" si="29"/>
        <v>#DIV/0!</v>
      </c>
      <c r="EM12" s="671"/>
      <c r="EN12" s="400">
        <v>34</v>
      </c>
      <c r="EO12" s="400">
        <v>35</v>
      </c>
      <c r="EP12" s="400">
        <v>35</v>
      </c>
      <c r="EQ12" s="433"/>
      <c r="ER12" s="411"/>
      <c r="ES12" s="400">
        <f t="shared" si="30"/>
        <v>34.799999999999997</v>
      </c>
      <c r="ET12" s="403">
        <v>3302.36</v>
      </c>
      <c r="EU12" s="402">
        <f t="shared" si="31"/>
        <v>94.895402298850584</v>
      </c>
      <c r="EV12" s="412"/>
      <c r="EW12" s="400">
        <v>5</v>
      </c>
      <c r="EX12" s="400">
        <v>70</v>
      </c>
      <c r="EY12" s="403">
        <f t="shared" si="32"/>
        <v>14</v>
      </c>
      <c r="EZ12" s="400"/>
      <c r="FA12" s="400"/>
      <c r="FB12" s="404" t="e">
        <f t="shared" si="33"/>
        <v>#DIV/0!</v>
      </c>
    </row>
    <row r="13" spans="1:158">
      <c r="A13" s="12">
        <v>7</v>
      </c>
      <c r="B13" s="13">
        <v>66.2</v>
      </c>
      <c r="C13" s="14">
        <v>5145.5730013444927</v>
      </c>
      <c r="D13" s="15">
        <f t="shared" si="3"/>
        <v>77.727688842061823</v>
      </c>
      <c r="E13" s="16"/>
      <c r="F13" s="320"/>
      <c r="G13" s="558" t="e">
        <f t="shared" si="4"/>
        <v>#DIV/0!</v>
      </c>
      <c r="H13" s="17">
        <v>4</v>
      </c>
      <c r="I13" s="17">
        <v>69.900004149430345</v>
      </c>
      <c r="J13" s="18">
        <f t="shared" si="34"/>
        <v>17.475001037357586</v>
      </c>
      <c r="K13" s="17"/>
      <c r="L13" s="17"/>
      <c r="M13" s="30" t="e">
        <f t="shared" si="35"/>
        <v>#DIV/0!</v>
      </c>
      <c r="N13" s="13"/>
      <c r="O13" s="14"/>
      <c r="P13" s="31" t="e">
        <f t="shared" si="5"/>
        <v>#DIV/0!</v>
      </c>
      <c r="Q13" s="32"/>
      <c r="R13" s="44"/>
      <c r="S13" s="45" t="e">
        <f t="shared" si="6"/>
        <v>#DIV/0!</v>
      </c>
      <c r="T13" s="492"/>
      <c r="U13" s="570">
        <v>51.400000000000006</v>
      </c>
      <c r="V13" s="626">
        <v>2634.448795904264</v>
      </c>
      <c r="W13" s="567">
        <f t="shared" si="7"/>
        <v>51.253867624596573</v>
      </c>
      <c r="X13" s="492"/>
      <c r="Y13" s="46">
        <v>386</v>
      </c>
      <c r="Z13" s="47">
        <v>27686.67</v>
      </c>
      <c r="AA13" s="48">
        <f t="shared" si="8"/>
        <v>71.7271243523316</v>
      </c>
      <c r="AB13" s="317"/>
      <c r="AC13" s="50">
        <v>13</v>
      </c>
      <c r="AD13" s="318">
        <v>182.28</v>
      </c>
      <c r="AE13" s="30">
        <f t="shared" si="9"/>
        <v>14.021538461538462</v>
      </c>
      <c r="AF13" s="49">
        <v>129</v>
      </c>
      <c r="AG13" s="49">
        <v>905.9</v>
      </c>
      <c r="AH13" s="30">
        <f t="shared" si="36"/>
        <v>7.0224806201550383</v>
      </c>
      <c r="AI13" s="62">
        <v>145</v>
      </c>
      <c r="AJ13" s="47">
        <v>2945.8905651445502</v>
      </c>
      <c r="AK13" s="30">
        <f t="shared" si="10"/>
        <v>20.31648665616931</v>
      </c>
      <c r="AL13" s="568"/>
      <c r="AM13" s="46">
        <v>49</v>
      </c>
      <c r="AN13" s="71">
        <v>3271.92</v>
      </c>
      <c r="AO13" s="48">
        <f t="shared" si="11"/>
        <v>66.773877551020405</v>
      </c>
      <c r="AP13" s="46">
        <v>75</v>
      </c>
      <c r="AQ13" s="47">
        <v>3937.0740000000001</v>
      </c>
      <c r="AR13" s="48">
        <f t="shared" si="12"/>
        <v>52.494320000000002</v>
      </c>
      <c r="AS13" s="46">
        <v>25</v>
      </c>
      <c r="AT13" s="71">
        <v>2279.54</v>
      </c>
      <c r="AU13" s="48">
        <f t="shared" si="13"/>
        <v>91.181600000000003</v>
      </c>
      <c r="AV13" s="492"/>
      <c r="AW13" s="645">
        <v>81.600000000000009</v>
      </c>
      <c r="AX13" s="78">
        <v>4931.0600000000004</v>
      </c>
      <c r="AY13" s="83">
        <f t="shared" si="14"/>
        <v>60.429656862745098</v>
      </c>
      <c r="AZ13" s="84"/>
      <c r="BA13" s="85">
        <v>25</v>
      </c>
      <c r="BB13" s="85">
        <v>175.74</v>
      </c>
      <c r="BC13" s="30">
        <f t="shared" si="37"/>
        <v>7.0296000000000003</v>
      </c>
      <c r="BD13" s="86">
        <v>0</v>
      </c>
      <c r="BE13" s="86">
        <v>0</v>
      </c>
      <c r="BF13" s="30" t="e">
        <f t="shared" si="38"/>
        <v>#DIV/0!</v>
      </c>
      <c r="BG13" s="646"/>
      <c r="BH13" s="77"/>
      <c r="BI13" s="78"/>
      <c r="BJ13" s="634" t="e">
        <f t="shared" si="15"/>
        <v>#DIV/0!</v>
      </c>
      <c r="BK13" s="633">
        <v>50.2</v>
      </c>
      <c r="BL13" s="587">
        <v>2223.19</v>
      </c>
      <c r="BM13" s="634">
        <f t="shared" si="16"/>
        <v>44.286653386454184</v>
      </c>
      <c r="BN13" s="492"/>
      <c r="BO13" s="93">
        <v>185.60000000000002</v>
      </c>
      <c r="BP13" s="94">
        <v>11210.701739931812</v>
      </c>
      <c r="BQ13" s="83">
        <f t="shared" si="17"/>
        <v>60.402487822908462</v>
      </c>
      <c r="BR13" s="100"/>
      <c r="BS13" s="101">
        <v>18</v>
      </c>
      <c r="BT13" s="101">
        <v>240.9106960127485</v>
      </c>
      <c r="BU13" s="30">
        <f t="shared" si="39"/>
        <v>13.383927556263806</v>
      </c>
      <c r="BV13" s="101">
        <v>64</v>
      </c>
      <c r="BW13" s="101">
        <v>359.05026348357023</v>
      </c>
      <c r="BX13" s="30">
        <f t="shared" si="40"/>
        <v>5.6101603669307849</v>
      </c>
      <c r="BY13" s="93"/>
      <c r="BZ13" s="94"/>
      <c r="CA13" s="48" t="e">
        <f t="shared" si="18"/>
        <v>#DIV/0!</v>
      </c>
      <c r="CB13" s="492"/>
      <c r="CC13" s="109">
        <v>152.4</v>
      </c>
      <c r="CD13" s="110">
        <v>9690.0300000000007</v>
      </c>
      <c r="CE13" s="83">
        <f t="shared" si="19"/>
        <v>63.582874015748033</v>
      </c>
      <c r="CF13" s="113"/>
      <c r="CG13" s="114"/>
      <c r="CH13" s="114"/>
      <c r="CI13" s="30" t="e">
        <f t="shared" si="20"/>
        <v>#DIV/0!</v>
      </c>
      <c r="CJ13" s="115"/>
      <c r="CK13" s="114"/>
      <c r="CL13" s="30" t="e">
        <f t="shared" si="41"/>
        <v>#DIV/0!</v>
      </c>
      <c r="CM13" s="653"/>
      <c r="CN13" s="204">
        <v>12</v>
      </c>
      <c r="CO13" s="345">
        <v>2457.06</v>
      </c>
      <c r="CP13" s="486">
        <f t="shared" si="0"/>
        <v>204.755</v>
      </c>
      <c r="CQ13" s="569"/>
      <c r="CR13" s="124">
        <v>44.600000000000009</v>
      </c>
      <c r="CS13" s="125">
        <v>4251.9899614511687</v>
      </c>
      <c r="CT13" s="15">
        <f t="shared" si="21"/>
        <v>95.336097790384926</v>
      </c>
      <c r="CU13" s="126"/>
      <c r="CV13" s="127"/>
      <c r="CW13" s="127"/>
      <c r="CX13" s="18">
        <v>20</v>
      </c>
      <c r="CY13" s="127"/>
      <c r="CZ13" s="127"/>
      <c r="DA13" s="18" t="e">
        <f t="shared" si="42"/>
        <v>#DIV/0!</v>
      </c>
      <c r="DB13" s="124"/>
      <c r="DC13" s="125"/>
      <c r="DD13" s="31" t="e">
        <f t="shared" si="22"/>
        <v>#DIV/0!</v>
      </c>
      <c r="DE13" s="569"/>
      <c r="DF13" s="602">
        <v>15</v>
      </c>
      <c r="DG13" s="603">
        <v>330.47708681225618</v>
      </c>
      <c r="DH13" s="542">
        <f t="shared" si="23"/>
        <v>22.031805787483744</v>
      </c>
      <c r="DI13" s="603">
        <v>16</v>
      </c>
      <c r="DJ13" s="603">
        <v>253.5480773215472</v>
      </c>
      <c r="DK13" s="542">
        <f t="shared" si="24"/>
        <v>15.8467548325967</v>
      </c>
      <c r="DL13" s="604">
        <v>17</v>
      </c>
      <c r="DM13" s="603">
        <v>195.78564879406576</v>
      </c>
      <c r="DN13" s="545">
        <f t="shared" si="43"/>
        <v>11.516802870239163</v>
      </c>
      <c r="DO13" s="485"/>
      <c r="DP13" s="610"/>
      <c r="DQ13" s="612"/>
      <c r="DR13" s="548" t="e">
        <f t="shared" si="25"/>
        <v>#DIV/0!</v>
      </c>
      <c r="DS13" s="610">
        <v>24.000000000000004</v>
      </c>
      <c r="DT13" s="614">
        <v>336</v>
      </c>
      <c r="DU13" s="617">
        <f t="shared" si="1"/>
        <v>13.999999999999998</v>
      </c>
      <c r="DV13" s="603">
        <v>119</v>
      </c>
      <c r="DW13" s="603">
        <v>1140.8800000000001</v>
      </c>
      <c r="DX13" s="622">
        <f t="shared" si="26"/>
        <v>9.5872268907563036</v>
      </c>
      <c r="DY13" s="603">
        <f t="shared" si="27"/>
        <v>429</v>
      </c>
      <c r="DZ13" s="603">
        <v>227.06</v>
      </c>
      <c r="EA13" s="551">
        <f t="shared" si="28"/>
        <v>0.52927738927738932</v>
      </c>
      <c r="EC13" s="204">
        <v>30</v>
      </c>
      <c r="ED13" s="345">
        <v>2962.636176470588</v>
      </c>
      <c r="EE13" s="554">
        <f t="shared" si="2"/>
        <v>98.754539215686265</v>
      </c>
      <c r="EF13" s="143"/>
      <c r="EG13" s="143"/>
      <c r="EH13" s="143"/>
      <c r="EI13" s="143"/>
      <c r="EJ13" s="143"/>
      <c r="EK13" s="143"/>
      <c r="EL13" s="542" t="e">
        <f t="shared" si="29"/>
        <v>#DIV/0!</v>
      </c>
      <c r="EM13" s="671"/>
      <c r="EN13" s="400">
        <v>34</v>
      </c>
      <c r="EO13" s="400">
        <v>35</v>
      </c>
      <c r="EP13" s="400">
        <v>35</v>
      </c>
      <c r="EQ13" s="433"/>
      <c r="ER13" s="411"/>
      <c r="ES13" s="400">
        <f t="shared" si="30"/>
        <v>34.799999999999997</v>
      </c>
      <c r="ET13" s="403">
        <v>4686.0499999999984</v>
      </c>
      <c r="EU13" s="402">
        <f t="shared" si="31"/>
        <v>134.65660919540227</v>
      </c>
      <c r="EV13" s="412"/>
      <c r="EW13" s="400">
        <v>5</v>
      </c>
      <c r="EX13" s="400">
        <v>70</v>
      </c>
      <c r="EY13" s="403">
        <f t="shared" si="32"/>
        <v>14</v>
      </c>
      <c r="EZ13" s="400"/>
      <c r="FA13" s="400"/>
      <c r="FB13" s="404" t="e">
        <f t="shared" si="33"/>
        <v>#DIV/0!</v>
      </c>
    </row>
    <row r="14" spans="1:158">
      <c r="A14" s="12">
        <v>8</v>
      </c>
      <c r="B14" s="13">
        <v>68.2</v>
      </c>
      <c r="C14" s="14">
        <v>10437.99</v>
      </c>
      <c r="D14" s="15">
        <f t="shared" si="3"/>
        <v>153.04970674486802</v>
      </c>
      <c r="E14" s="16"/>
      <c r="F14" s="320"/>
      <c r="G14" s="558" t="e">
        <f t="shared" si="4"/>
        <v>#DIV/0!</v>
      </c>
      <c r="H14" s="17">
        <v>4</v>
      </c>
      <c r="I14" s="17">
        <v>69.95</v>
      </c>
      <c r="J14" s="18">
        <f t="shared" si="34"/>
        <v>17.487500000000001</v>
      </c>
      <c r="K14" s="17"/>
      <c r="L14" s="17"/>
      <c r="M14" s="30" t="e">
        <f t="shared" si="35"/>
        <v>#DIV/0!</v>
      </c>
      <c r="N14" s="13"/>
      <c r="O14" s="14"/>
      <c r="P14" s="31" t="e">
        <f t="shared" si="5"/>
        <v>#DIV/0!</v>
      </c>
      <c r="Q14" s="32"/>
      <c r="R14" s="44"/>
      <c r="S14" s="45" t="e">
        <f t="shared" si="6"/>
        <v>#DIV/0!</v>
      </c>
      <c r="T14" s="492"/>
      <c r="U14" s="570">
        <v>43</v>
      </c>
      <c r="V14" s="626">
        <v>2834.8</v>
      </c>
      <c r="W14" s="567">
        <f t="shared" si="7"/>
        <v>65.925581395348843</v>
      </c>
      <c r="X14" s="492"/>
      <c r="Y14" s="46">
        <v>425.20000000000005</v>
      </c>
      <c r="Z14" s="47">
        <v>21212.125</v>
      </c>
      <c r="AA14" s="48">
        <f t="shared" si="8"/>
        <v>49.887405926622762</v>
      </c>
      <c r="AB14" s="499"/>
      <c r="AC14" s="500">
        <v>13</v>
      </c>
      <c r="AD14" s="501">
        <v>177.39000000000001</v>
      </c>
      <c r="AE14" s="30">
        <f t="shared" si="9"/>
        <v>13.645384615384616</v>
      </c>
      <c r="AF14" s="49">
        <v>132</v>
      </c>
      <c r="AG14" s="49">
        <v>927.42</v>
      </c>
      <c r="AH14" s="30">
        <f t="shared" si="36"/>
        <v>7.0259090909090904</v>
      </c>
      <c r="AI14" s="62">
        <v>145</v>
      </c>
      <c r="AJ14" s="47">
        <v>3154.0662889547266</v>
      </c>
      <c r="AK14" s="30">
        <f t="shared" si="10"/>
        <v>21.752181303136044</v>
      </c>
      <c r="AL14" s="568"/>
      <c r="AM14" s="46">
        <v>49</v>
      </c>
      <c r="AN14" s="71">
        <v>2501.1</v>
      </c>
      <c r="AO14" s="48">
        <f t="shared" si="11"/>
        <v>51.042857142857144</v>
      </c>
      <c r="AP14" s="46">
        <v>75</v>
      </c>
      <c r="AQ14" s="47">
        <v>4003.2999999999997</v>
      </c>
      <c r="AR14" s="48">
        <f t="shared" si="12"/>
        <v>53.377333333333333</v>
      </c>
      <c r="AS14" s="46">
        <v>25</v>
      </c>
      <c r="AT14" s="71">
        <v>1742.73</v>
      </c>
      <c r="AU14" s="48">
        <f t="shared" si="13"/>
        <v>69.709199999999996</v>
      </c>
      <c r="AV14" s="492"/>
      <c r="AW14" s="645">
        <v>83.800000000000011</v>
      </c>
      <c r="AX14" s="78">
        <v>3874.86</v>
      </c>
      <c r="AY14" s="83">
        <f t="shared" si="14"/>
        <v>46.239379474940328</v>
      </c>
      <c r="AZ14" s="84"/>
      <c r="BA14" s="85">
        <v>25</v>
      </c>
      <c r="BB14" s="85">
        <v>175.15</v>
      </c>
      <c r="BC14" s="30">
        <f t="shared" si="37"/>
        <v>7.0060000000000002</v>
      </c>
      <c r="BD14" s="86">
        <v>0</v>
      </c>
      <c r="BE14" s="86">
        <v>0</v>
      </c>
      <c r="BF14" s="30" t="e">
        <f t="shared" si="38"/>
        <v>#DIV/0!</v>
      </c>
      <c r="BG14" s="646"/>
      <c r="BH14" s="77"/>
      <c r="BI14" s="78"/>
      <c r="BJ14" s="634" t="e">
        <f t="shared" si="15"/>
        <v>#DIV/0!</v>
      </c>
      <c r="BK14" s="633">
        <v>51</v>
      </c>
      <c r="BL14" s="587">
        <v>2258.8200000000002</v>
      </c>
      <c r="BM14" s="634">
        <f t="shared" si="16"/>
        <v>44.290588235294123</v>
      </c>
      <c r="BN14" s="492"/>
      <c r="BO14" s="93">
        <v>185.60000000000002</v>
      </c>
      <c r="BP14" s="94">
        <v>11213.677195458637</v>
      </c>
      <c r="BQ14" s="83">
        <f t="shared" si="17"/>
        <v>60.418519372083161</v>
      </c>
      <c r="BR14" s="100"/>
      <c r="BS14" s="101">
        <v>3</v>
      </c>
      <c r="BT14" s="101">
        <v>49.363636363636367</v>
      </c>
      <c r="BU14" s="30">
        <f t="shared" si="39"/>
        <v>16.454545454545457</v>
      </c>
      <c r="BV14" s="101">
        <v>64</v>
      </c>
      <c r="BW14" s="101">
        <v>404.51037500320848</v>
      </c>
      <c r="BX14" s="30">
        <f t="shared" si="40"/>
        <v>6.3204746094251325</v>
      </c>
      <c r="BY14" s="93"/>
      <c r="BZ14" s="94"/>
      <c r="CA14" s="48" t="e">
        <f t="shared" si="18"/>
        <v>#DIV/0!</v>
      </c>
      <c r="CB14" s="492"/>
      <c r="CC14" s="109">
        <v>157.20000000000002</v>
      </c>
      <c r="CD14" s="110">
        <v>10122.19</v>
      </c>
      <c r="CE14" s="83">
        <f t="shared" si="19"/>
        <v>64.390521628498718</v>
      </c>
      <c r="CF14" s="113"/>
      <c r="CG14" s="114"/>
      <c r="CH14" s="114"/>
      <c r="CI14" s="30" t="e">
        <f t="shared" si="20"/>
        <v>#DIV/0!</v>
      </c>
      <c r="CJ14" s="115"/>
      <c r="CK14" s="114"/>
      <c r="CL14" s="30" t="e">
        <f t="shared" si="41"/>
        <v>#DIV/0!</v>
      </c>
      <c r="CM14" s="653"/>
      <c r="CN14" s="204">
        <v>12.600000000000001</v>
      </c>
      <c r="CO14" s="345">
        <v>3115.75</v>
      </c>
      <c r="CP14" s="486">
        <f t="shared" si="0"/>
        <v>247.281746031746</v>
      </c>
      <c r="CQ14" s="569"/>
      <c r="CR14" s="124">
        <v>43.6</v>
      </c>
      <c r="CS14" s="125">
        <v>4666.3424039511829</v>
      </c>
      <c r="CT14" s="15">
        <f t="shared" si="21"/>
        <v>107.02620192548584</v>
      </c>
      <c r="CU14" s="126"/>
      <c r="CV14" s="127"/>
      <c r="CW14" s="127"/>
      <c r="CX14" s="18">
        <v>28</v>
      </c>
      <c r="CY14" s="127"/>
      <c r="CZ14" s="127"/>
      <c r="DA14" s="18" t="e">
        <f t="shared" si="42"/>
        <v>#DIV/0!</v>
      </c>
      <c r="DB14" s="124"/>
      <c r="DC14" s="125"/>
      <c r="DD14" s="31" t="e">
        <f t="shared" si="22"/>
        <v>#DIV/0!</v>
      </c>
      <c r="DE14" s="569"/>
      <c r="DF14" s="602">
        <v>15</v>
      </c>
      <c r="DG14" s="603">
        <v>324.46397766727364</v>
      </c>
      <c r="DH14" s="542">
        <f t="shared" si="23"/>
        <v>21.630931844484909</v>
      </c>
      <c r="DI14" s="603">
        <v>16</v>
      </c>
      <c r="DJ14" s="603">
        <v>245.71342474738498</v>
      </c>
      <c r="DK14" s="542">
        <f t="shared" si="24"/>
        <v>15.357089046711561</v>
      </c>
      <c r="DL14" s="603">
        <v>17</v>
      </c>
      <c r="DM14" s="603">
        <v>196.09483739941322</v>
      </c>
      <c r="DN14" s="545">
        <f t="shared" si="43"/>
        <v>11.534990435259601</v>
      </c>
      <c r="DO14" s="485"/>
      <c r="DP14" s="610"/>
      <c r="DQ14" s="612"/>
      <c r="DR14" s="548" t="e">
        <f t="shared" si="25"/>
        <v>#DIV/0!</v>
      </c>
      <c r="DS14" s="610">
        <v>24.000000000000004</v>
      </c>
      <c r="DT14" s="614">
        <v>336</v>
      </c>
      <c r="DU14" s="616">
        <f t="shared" si="1"/>
        <v>13.999999999999998</v>
      </c>
      <c r="DV14" s="603">
        <v>122.00000000000001</v>
      </c>
      <c r="DW14" s="603">
        <v>1229.18</v>
      </c>
      <c r="DX14" s="622">
        <f t="shared" si="26"/>
        <v>10.075245901639343</v>
      </c>
      <c r="DY14" s="603">
        <f t="shared" si="27"/>
        <v>438.00000000000011</v>
      </c>
      <c r="DZ14" s="603">
        <v>190</v>
      </c>
      <c r="EA14" s="551">
        <f t="shared" si="28"/>
        <v>0.43378995433789941</v>
      </c>
      <c r="EC14" s="204">
        <v>30</v>
      </c>
      <c r="ED14" s="345">
        <v>3974.2127843137255</v>
      </c>
      <c r="EE14" s="554">
        <f t="shared" si="2"/>
        <v>132.47375947712419</v>
      </c>
      <c r="EF14" s="143"/>
      <c r="EG14" s="143"/>
      <c r="EH14" s="143"/>
      <c r="EI14" s="143"/>
      <c r="EJ14" s="143"/>
      <c r="EK14" s="143"/>
      <c r="EL14" s="542" t="e">
        <f t="shared" si="29"/>
        <v>#DIV/0!</v>
      </c>
      <c r="EM14" s="671"/>
      <c r="EN14" s="400">
        <v>34</v>
      </c>
      <c r="EO14" s="400">
        <v>35</v>
      </c>
      <c r="EP14" s="400">
        <v>35</v>
      </c>
      <c r="EQ14" s="433"/>
      <c r="ER14" s="411"/>
      <c r="ES14" s="400">
        <f t="shared" si="30"/>
        <v>34.799999999999997</v>
      </c>
      <c r="ET14" s="403">
        <v>4477.9199999999992</v>
      </c>
      <c r="EU14" s="402">
        <f t="shared" si="31"/>
        <v>128.6758620689655</v>
      </c>
      <c r="EV14" s="412"/>
      <c r="EW14" s="400">
        <v>5</v>
      </c>
      <c r="EX14" s="400">
        <v>70</v>
      </c>
      <c r="EY14" s="403">
        <f t="shared" si="32"/>
        <v>14</v>
      </c>
      <c r="EZ14" s="400"/>
      <c r="FA14" s="400"/>
      <c r="FB14" s="404" t="e">
        <f t="shared" si="33"/>
        <v>#DIV/0!</v>
      </c>
    </row>
    <row r="15" spans="1:158">
      <c r="A15" s="12">
        <v>9</v>
      </c>
      <c r="B15" s="13">
        <v>71.400000000000006</v>
      </c>
      <c r="C15" s="14">
        <v>5932.53</v>
      </c>
      <c r="D15" s="15">
        <f t="shared" si="3"/>
        <v>83.08865546218486</v>
      </c>
      <c r="E15" s="16"/>
      <c r="F15" s="320"/>
      <c r="G15" s="558" t="e">
        <f t="shared" si="4"/>
        <v>#DIV/0!</v>
      </c>
      <c r="H15" s="17">
        <v>4</v>
      </c>
      <c r="I15" s="17">
        <v>65.900000000000006</v>
      </c>
      <c r="J15" s="18">
        <f t="shared" si="34"/>
        <v>16.475000000000001</v>
      </c>
      <c r="K15" s="17"/>
      <c r="L15" s="17"/>
      <c r="M15" s="30" t="e">
        <f t="shared" si="35"/>
        <v>#DIV/0!</v>
      </c>
      <c r="N15" s="13"/>
      <c r="O15" s="14"/>
      <c r="P15" s="31" t="e">
        <f t="shared" si="5"/>
        <v>#DIV/0!</v>
      </c>
      <c r="Q15" s="32"/>
      <c r="R15" s="44"/>
      <c r="S15" s="45" t="e">
        <f t="shared" si="6"/>
        <v>#DIV/0!</v>
      </c>
      <c r="T15" s="492"/>
      <c r="U15" s="570">
        <v>44.8</v>
      </c>
      <c r="V15" s="626">
        <v>2407.52</v>
      </c>
      <c r="W15" s="567">
        <f t="shared" si="7"/>
        <v>53.739285714285714</v>
      </c>
      <c r="X15" s="492"/>
      <c r="Y15" s="46">
        <v>369.20000000000005</v>
      </c>
      <c r="Z15" s="47">
        <v>22788.12</v>
      </c>
      <c r="AA15" s="30">
        <f t="shared" si="8"/>
        <v>61.722968580715047</v>
      </c>
      <c r="AB15" s="499"/>
      <c r="AC15" s="500">
        <v>35</v>
      </c>
      <c r="AD15" s="501">
        <v>441.71000000000004</v>
      </c>
      <c r="AE15" s="30">
        <f t="shared" si="9"/>
        <v>12.620285714285716</v>
      </c>
      <c r="AF15" s="63">
        <v>132</v>
      </c>
      <c r="AG15" s="55">
        <v>923.16</v>
      </c>
      <c r="AH15" s="30">
        <f t="shared" si="36"/>
        <v>6.9936363636363632</v>
      </c>
      <c r="AI15" s="62">
        <v>145</v>
      </c>
      <c r="AJ15" s="47">
        <v>3113.46</v>
      </c>
      <c r="AK15" s="30">
        <f t="shared" si="10"/>
        <v>21.472137931034482</v>
      </c>
      <c r="AL15" s="568"/>
      <c r="AM15" s="46">
        <v>49</v>
      </c>
      <c r="AN15" s="71">
        <v>2847.2999999999997</v>
      </c>
      <c r="AO15" s="48">
        <f t="shared" si="11"/>
        <v>58.108163265306118</v>
      </c>
      <c r="AP15" s="46">
        <v>75</v>
      </c>
      <c r="AQ15" s="47">
        <v>4257.0199999999995</v>
      </c>
      <c r="AR15" s="48">
        <f t="shared" si="12"/>
        <v>56.760266666666659</v>
      </c>
      <c r="AS15" s="46">
        <v>25</v>
      </c>
      <c r="AT15" s="71">
        <v>1532.42</v>
      </c>
      <c r="AU15" s="48">
        <f t="shared" si="13"/>
        <v>61.296800000000005</v>
      </c>
      <c r="AV15" s="492"/>
      <c r="AW15" s="645">
        <v>84.6</v>
      </c>
      <c r="AX15" s="78">
        <v>4035</v>
      </c>
      <c r="AY15" s="83">
        <f t="shared" si="14"/>
        <v>47.695035460992912</v>
      </c>
      <c r="AZ15" s="84"/>
      <c r="BA15" s="85">
        <v>25</v>
      </c>
      <c r="BB15" s="85">
        <v>176.21</v>
      </c>
      <c r="BC15" s="30">
        <f t="shared" si="37"/>
        <v>7.0484</v>
      </c>
      <c r="BD15" s="86">
        <v>0</v>
      </c>
      <c r="BE15" s="86">
        <v>0</v>
      </c>
      <c r="BF15" s="30" t="e">
        <f t="shared" si="38"/>
        <v>#DIV/0!</v>
      </c>
      <c r="BG15" s="646"/>
      <c r="BH15" s="77"/>
      <c r="BI15" s="78"/>
      <c r="BJ15" s="634" t="e">
        <f t="shared" si="15"/>
        <v>#DIV/0!</v>
      </c>
      <c r="BK15" s="633">
        <v>61</v>
      </c>
      <c r="BL15" s="587">
        <v>2711.34</v>
      </c>
      <c r="BM15" s="634">
        <f t="shared" si="16"/>
        <v>44.448196721311476</v>
      </c>
      <c r="BN15" s="492"/>
      <c r="BO15" s="93">
        <v>185.60000000000002</v>
      </c>
      <c r="BP15" s="94">
        <v>12001.833164773952</v>
      </c>
      <c r="BQ15" s="83">
        <f t="shared" si="17"/>
        <v>64.66504937917</v>
      </c>
      <c r="BR15" s="100"/>
      <c r="BS15" s="101">
        <v>18</v>
      </c>
      <c r="BT15" s="101">
        <v>218.44219644815871</v>
      </c>
      <c r="BU15" s="30">
        <f t="shared" si="39"/>
        <v>12.135677580453262</v>
      </c>
      <c r="BV15" s="101">
        <v>76</v>
      </c>
      <c r="BW15" s="101">
        <v>439.88852053421084</v>
      </c>
      <c r="BX15" s="30">
        <f t="shared" si="40"/>
        <v>5.7880068491343533</v>
      </c>
      <c r="BY15" s="93"/>
      <c r="BZ15" s="94"/>
      <c r="CA15" s="48" t="e">
        <f t="shared" si="18"/>
        <v>#DIV/0!</v>
      </c>
      <c r="CB15" s="492"/>
      <c r="CC15" s="109">
        <v>145.6</v>
      </c>
      <c r="CD15" s="110">
        <v>10232.34</v>
      </c>
      <c r="CE15" s="83">
        <f t="shared" si="19"/>
        <v>70.277060439560444</v>
      </c>
      <c r="CF15" s="113"/>
      <c r="CG15" s="114"/>
      <c r="CH15" s="114"/>
      <c r="CI15" s="30" t="e">
        <f t="shared" si="20"/>
        <v>#DIV/0!</v>
      </c>
      <c r="CJ15" s="115"/>
      <c r="CK15" s="114"/>
      <c r="CL15" s="30" t="e">
        <f t="shared" si="41"/>
        <v>#DIV/0!</v>
      </c>
      <c r="CM15" s="653"/>
      <c r="CN15" s="204">
        <v>10.4</v>
      </c>
      <c r="CO15" s="345">
        <v>3736.16</v>
      </c>
      <c r="CP15" s="486">
        <f t="shared" si="0"/>
        <v>359.24615384615385</v>
      </c>
      <c r="CQ15" s="569"/>
      <c r="CR15" s="124">
        <v>45</v>
      </c>
      <c r="CS15" s="125">
        <v>4597.6853538878431</v>
      </c>
      <c r="CT15" s="15">
        <f t="shared" si="21"/>
        <v>102.17078564195207</v>
      </c>
      <c r="CU15" s="126"/>
      <c r="CV15" s="127"/>
      <c r="CW15" s="127"/>
      <c r="CX15" s="18">
        <v>20</v>
      </c>
      <c r="CY15" s="127"/>
      <c r="CZ15" s="127"/>
      <c r="DA15" s="18" t="e">
        <f t="shared" si="42"/>
        <v>#DIV/0!</v>
      </c>
      <c r="DB15" s="124"/>
      <c r="DC15" s="125"/>
      <c r="DD15" s="31" t="e">
        <f t="shared" si="22"/>
        <v>#DIV/0!</v>
      </c>
      <c r="DE15" s="569"/>
      <c r="DF15" s="603">
        <v>15</v>
      </c>
      <c r="DG15" s="603">
        <v>341.86366714079338</v>
      </c>
      <c r="DH15" s="542">
        <f t="shared" si="23"/>
        <v>22.790911142719558</v>
      </c>
      <c r="DI15" s="603">
        <v>16</v>
      </c>
      <c r="DJ15" s="603">
        <v>253.87202429392264</v>
      </c>
      <c r="DK15" s="542">
        <f t="shared" si="24"/>
        <v>15.867001518370165</v>
      </c>
      <c r="DL15" s="603">
        <v>17</v>
      </c>
      <c r="DM15" s="603">
        <v>195.15837046692434</v>
      </c>
      <c r="DN15" s="545">
        <f t="shared" si="43"/>
        <v>11.479904145113196</v>
      </c>
      <c r="DO15" s="485"/>
      <c r="DP15" s="610"/>
      <c r="DQ15" s="612"/>
      <c r="DR15" s="548" t="e">
        <f t="shared" si="25"/>
        <v>#DIV/0!</v>
      </c>
      <c r="DS15" s="610">
        <v>28.000000000000004</v>
      </c>
      <c r="DT15" s="614">
        <v>392</v>
      </c>
      <c r="DU15" s="616">
        <f t="shared" si="1"/>
        <v>13.999999999999998</v>
      </c>
      <c r="DV15" s="603">
        <v>123</v>
      </c>
      <c r="DW15" s="603">
        <v>1227.79</v>
      </c>
      <c r="DX15" s="622">
        <f t="shared" si="26"/>
        <v>9.9820325203252036</v>
      </c>
      <c r="DY15" s="603">
        <f t="shared" si="27"/>
        <v>453</v>
      </c>
      <c r="DZ15" s="603">
        <v>190</v>
      </c>
      <c r="EA15" s="551">
        <f t="shared" si="28"/>
        <v>0.41942604856512139</v>
      </c>
      <c r="EC15" s="204">
        <v>30</v>
      </c>
      <c r="ED15" s="345">
        <v>3934.9255685741177</v>
      </c>
      <c r="EE15" s="554">
        <f t="shared" si="2"/>
        <v>131.16418561913727</v>
      </c>
      <c r="EF15" s="143"/>
      <c r="EG15" s="143"/>
      <c r="EH15" s="143"/>
      <c r="EI15" s="143"/>
      <c r="EJ15" s="143"/>
      <c r="EK15" s="143"/>
      <c r="EL15" s="542" t="e">
        <f t="shared" si="29"/>
        <v>#DIV/0!</v>
      </c>
      <c r="EM15" s="672"/>
      <c r="EN15" s="411">
        <v>50</v>
      </c>
      <c r="EO15" s="411">
        <v>55</v>
      </c>
      <c r="EP15" s="411">
        <v>55</v>
      </c>
      <c r="EQ15" s="433"/>
      <c r="ER15" s="411"/>
      <c r="ES15" s="400">
        <f t="shared" si="30"/>
        <v>54</v>
      </c>
      <c r="ET15" s="403">
        <v>6049.96</v>
      </c>
      <c r="EU15" s="402">
        <f t="shared" si="31"/>
        <v>112.0362962962963</v>
      </c>
      <c r="EV15" s="412"/>
      <c r="EW15" s="400">
        <v>5</v>
      </c>
      <c r="EX15" s="400">
        <v>70</v>
      </c>
      <c r="EY15" s="403">
        <f t="shared" si="32"/>
        <v>14</v>
      </c>
      <c r="EZ15" s="400"/>
      <c r="FA15" s="400"/>
      <c r="FB15" s="404" t="e">
        <f t="shared" si="33"/>
        <v>#DIV/0!</v>
      </c>
    </row>
    <row r="16" spans="1:158">
      <c r="A16" s="12">
        <v>10</v>
      </c>
      <c r="B16" s="13">
        <v>48.800000000000004</v>
      </c>
      <c r="C16" s="14">
        <v>4623.7700000000004</v>
      </c>
      <c r="D16" s="15">
        <f t="shared" si="3"/>
        <v>94.749385245901635</v>
      </c>
      <c r="E16" s="16"/>
      <c r="F16" s="320"/>
      <c r="G16" s="558" t="e">
        <f t="shared" si="4"/>
        <v>#DIV/0!</v>
      </c>
      <c r="H16" s="17">
        <v>4</v>
      </c>
      <c r="I16" s="17">
        <v>55.95</v>
      </c>
      <c r="J16" s="18">
        <f t="shared" si="34"/>
        <v>13.987500000000001</v>
      </c>
      <c r="K16" s="17"/>
      <c r="L16" s="17"/>
      <c r="M16" s="30" t="e">
        <f t="shared" si="35"/>
        <v>#DIV/0!</v>
      </c>
      <c r="N16" s="13"/>
      <c r="O16" s="14"/>
      <c r="P16" s="31" t="e">
        <f t="shared" si="5"/>
        <v>#DIV/0!</v>
      </c>
      <c r="Q16" s="32"/>
      <c r="R16" s="44"/>
      <c r="S16" s="45" t="e">
        <f t="shared" si="6"/>
        <v>#DIV/0!</v>
      </c>
      <c r="T16" s="492"/>
      <c r="U16" s="570">
        <v>39</v>
      </c>
      <c r="V16" s="626">
        <v>2062.7800000000002</v>
      </c>
      <c r="W16" s="567">
        <f t="shared" si="7"/>
        <v>52.891794871794879</v>
      </c>
      <c r="X16" s="492"/>
      <c r="Y16" s="46">
        <v>369.20000000000005</v>
      </c>
      <c r="Z16" s="47">
        <v>17213.663850000001</v>
      </c>
      <c r="AA16" s="30">
        <f t="shared" si="8"/>
        <v>46.624224945828814</v>
      </c>
      <c r="AB16" s="502"/>
      <c r="AC16" s="500">
        <v>35</v>
      </c>
      <c r="AD16" s="500">
        <v>486.20000000000005</v>
      </c>
      <c r="AE16" s="30">
        <f t="shared" si="9"/>
        <v>13.891428571428573</v>
      </c>
      <c r="AF16" s="63">
        <v>128</v>
      </c>
      <c r="AG16" s="55">
        <v>865.96</v>
      </c>
      <c r="AH16" s="30">
        <f t="shared" si="36"/>
        <v>6.7653125000000003</v>
      </c>
      <c r="AI16" s="62">
        <v>145</v>
      </c>
      <c r="AJ16" s="47">
        <v>3008.30479648753</v>
      </c>
      <c r="AK16" s="30">
        <f t="shared" si="10"/>
        <v>20.746929630948483</v>
      </c>
      <c r="AL16" s="568"/>
      <c r="AM16" s="46">
        <v>49</v>
      </c>
      <c r="AN16" s="71">
        <v>2753.8010000000004</v>
      </c>
      <c r="AO16" s="48">
        <f t="shared" si="11"/>
        <v>56.200020408163276</v>
      </c>
      <c r="AP16" s="46">
        <v>75</v>
      </c>
      <c r="AQ16" s="47">
        <v>3491.6</v>
      </c>
      <c r="AR16" s="48">
        <f t="shared" si="12"/>
        <v>46.554666666666662</v>
      </c>
      <c r="AS16" s="46">
        <v>25</v>
      </c>
      <c r="AT16" s="71">
        <v>1356.5699999999997</v>
      </c>
      <c r="AU16" s="48">
        <f t="shared" si="13"/>
        <v>54.262799999999991</v>
      </c>
      <c r="AV16" s="492"/>
      <c r="AW16" s="645">
        <v>70.8</v>
      </c>
      <c r="AX16" s="78">
        <v>3486.21</v>
      </c>
      <c r="AY16" s="83">
        <f t="shared" si="14"/>
        <v>49.240254237288141</v>
      </c>
      <c r="AZ16" s="84"/>
      <c r="BA16" s="85">
        <v>25</v>
      </c>
      <c r="BB16" s="85">
        <v>175.87</v>
      </c>
      <c r="BC16" s="30">
        <f t="shared" si="37"/>
        <v>7.0348000000000006</v>
      </c>
      <c r="BD16" s="86">
        <v>0</v>
      </c>
      <c r="BE16" s="86">
        <v>0</v>
      </c>
      <c r="BF16" s="30" t="e">
        <f t="shared" si="38"/>
        <v>#DIV/0!</v>
      </c>
      <c r="BG16" s="646"/>
      <c r="BH16" s="77"/>
      <c r="BI16" s="78"/>
      <c r="BJ16" s="634" t="e">
        <f t="shared" si="15"/>
        <v>#DIV/0!</v>
      </c>
      <c r="BK16" s="633">
        <v>66.2</v>
      </c>
      <c r="BL16" s="587">
        <v>2943.45</v>
      </c>
      <c r="BM16" s="634">
        <f t="shared" si="16"/>
        <v>44.462990936555883</v>
      </c>
      <c r="BN16" s="492"/>
      <c r="BO16" s="93">
        <v>184.4</v>
      </c>
      <c r="BP16" s="94">
        <v>11028.929490506538</v>
      </c>
      <c r="BQ16" s="83">
        <f t="shared" si="17"/>
        <v>59.809812855241525</v>
      </c>
      <c r="BR16" s="100"/>
      <c r="BS16" s="101">
        <v>23</v>
      </c>
      <c r="BT16" s="101">
        <v>241.41463298886183</v>
      </c>
      <c r="BU16" s="30">
        <f t="shared" si="39"/>
        <v>10.49628839082008</v>
      </c>
      <c r="BV16" s="101">
        <v>66</v>
      </c>
      <c r="BW16" s="101">
        <v>418.32669065202697</v>
      </c>
      <c r="BX16" s="30">
        <f t="shared" si="40"/>
        <v>6.3382831916973785</v>
      </c>
      <c r="BY16" s="93"/>
      <c r="BZ16" s="94"/>
      <c r="CA16" s="48" t="e">
        <f t="shared" si="18"/>
        <v>#DIV/0!</v>
      </c>
      <c r="CB16" s="492"/>
      <c r="CC16" s="109">
        <v>112.80000000000001</v>
      </c>
      <c r="CD16" s="110">
        <v>8348.7800000000007</v>
      </c>
      <c r="CE16" s="83">
        <f t="shared" si="19"/>
        <v>74.014007092198582</v>
      </c>
      <c r="CF16" s="113"/>
      <c r="CG16" s="114">
        <v>189</v>
      </c>
      <c r="CH16" s="114">
        <v>2263.5</v>
      </c>
      <c r="CI16" s="30">
        <f t="shared" si="20"/>
        <v>11.976190476190476</v>
      </c>
      <c r="CJ16" s="115"/>
      <c r="CK16" s="114"/>
      <c r="CL16" s="30" t="e">
        <f t="shared" si="41"/>
        <v>#DIV/0!</v>
      </c>
      <c r="CM16" s="653"/>
      <c r="CN16" s="204">
        <v>10</v>
      </c>
      <c r="CO16" s="345">
        <v>3147.74</v>
      </c>
      <c r="CP16" s="486">
        <f t="shared" si="0"/>
        <v>314.774</v>
      </c>
      <c r="CQ16" s="569"/>
      <c r="CR16" s="124">
        <v>44.6</v>
      </c>
      <c r="CS16" s="125">
        <v>4630.3547928532635</v>
      </c>
      <c r="CT16" s="15">
        <f t="shared" si="21"/>
        <v>103.81961418953505</v>
      </c>
      <c r="CU16" s="126"/>
      <c r="CV16" s="127"/>
      <c r="CW16" s="127"/>
      <c r="CX16" s="18">
        <v>19</v>
      </c>
      <c r="CY16" s="127"/>
      <c r="CZ16" s="127"/>
      <c r="DA16" s="18" t="e">
        <f t="shared" si="42"/>
        <v>#DIV/0!</v>
      </c>
      <c r="DB16" s="124"/>
      <c r="DC16" s="125"/>
      <c r="DD16" s="31" t="e">
        <f t="shared" si="22"/>
        <v>#DIV/0!</v>
      </c>
      <c r="DE16" s="569"/>
      <c r="DF16" s="604">
        <v>15</v>
      </c>
      <c r="DG16" s="605">
        <v>326.95734845988937</v>
      </c>
      <c r="DH16" s="542">
        <f t="shared" si="23"/>
        <v>21.797156563992626</v>
      </c>
      <c r="DI16" s="603">
        <v>16</v>
      </c>
      <c r="DJ16" s="603">
        <v>251.37478481159278</v>
      </c>
      <c r="DK16" s="542">
        <f t="shared" si="24"/>
        <v>15.710924050724548</v>
      </c>
      <c r="DL16" s="603">
        <v>17</v>
      </c>
      <c r="DM16" s="603">
        <v>202.68074853182489</v>
      </c>
      <c r="DN16" s="545">
        <f t="shared" si="43"/>
        <v>11.922396972460287</v>
      </c>
      <c r="DO16" s="485"/>
      <c r="DP16" s="610"/>
      <c r="DQ16" s="612"/>
      <c r="DR16" s="548" t="e">
        <f t="shared" si="25"/>
        <v>#DIV/0!</v>
      </c>
      <c r="DS16" s="610">
        <v>40</v>
      </c>
      <c r="DT16" s="614">
        <v>560</v>
      </c>
      <c r="DU16" s="616">
        <f t="shared" si="1"/>
        <v>14</v>
      </c>
      <c r="DV16" s="603">
        <v>124</v>
      </c>
      <c r="DW16" s="603">
        <v>1217.9000000000001</v>
      </c>
      <c r="DX16" s="622">
        <f t="shared" si="26"/>
        <v>9.8217741935483875</v>
      </c>
      <c r="DY16" s="603">
        <f t="shared" si="27"/>
        <v>492</v>
      </c>
      <c r="DZ16" s="603">
        <v>350</v>
      </c>
      <c r="EA16" s="551">
        <f t="shared" si="28"/>
        <v>0.71138211382113825</v>
      </c>
      <c r="EC16" s="204">
        <v>30</v>
      </c>
      <c r="ED16" s="345">
        <v>2592.0853921568628</v>
      </c>
      <c r="EE16" s="554">
        <f t="shared" si="2"/>
        <v>86.402846405228757</v>
      </c>
      <c r="EF16" s="143"/>
      <c r="EG16" s="143"/>
      <c r="EH16" s="143"/>
      <c r="EI16" s="143"/>
      <c r="EJ16" s="143"/>
      <c r="EK16" s="143"/>
      <c r="EL16" s="542" t="e">
        <f t="shared" si="29"/>
        <v>#DIV/0!</v>
      </c>
      <c r="EM16" s="672"/>
      <c r="EN16" s="411">
        <v>50</v>
      </c>
      <c r="EO16" s="411">
        <v>65</v>
      </c>
      <c r="EP16" s="411">
        <v>65</v>
      </c>
      <c r="EQ16" s="433"/>
      <c r="ER16" s="411"/>
      <c r="ES16" s="400">
        <f t="shared" si="30"/>
        <v>62</v>
      </c>
      <c r="ET16" s="403">
        <v>7962.08</v>
      </c>
      <c r="EU16" s="402">
        <f t="shared" si="31"/>
        <v>128.42064516129031</v>
      </c>
      <c r="EV16" s="412"/>
      <c r="EW16" s="400">
        <v>5</v>
      </c>
      <c r="EX16" s="400">
        <v>70</v>
      </c>
      <c r="EY16" s="403">
        <f t="shared" si="32"/>
        <v>14</v>
      </c>
      <c r="EZ16" s="400"/>
      <c r="FA16" s="400"/>
      <c r="FB16" s="404" t="e">
        <f t="shared" si="33"/>
        <v>#DIV/0!</v>
      </c>
    </row>
    <row r="17" spans="1:158">
      <c r="A17" s="12">
        <v>11</v>
      </c>
      <c r="B17" s="13">
        <v>46.800000000000004</v>
      </c>
      <c r="C17" s="14">
        <v>3279.45</v>
      </c>
      <c r="D17" s="15">
        <f t="shared" si="3"/>
        <v>70.073717948717942</v>
      </c>
      <c r="E17" s="16"/>
      <c r="F17" s="320"/>
      <c r="G17" s="558" t="e">
        <f t="shared" si="4"/>
        <v>#DIV/0!</v>
      </c>
      <c r="H17" s="17">
        <v>3</v>
      </c>
      <c r="I17" s="17">
        <v>36</v>
      </c>
      <c r="J17" s="18">
        <f t="shared" si="34"/>
        <v>12</v>
      </c>
      <c r="K17" s="17"/>
      <c r="L17" s="17"/>
      <c r="M17" s="30" t="e">
        <f t="shared" si="35"/>
        <v>#DIV/0!</v>
      </c>
      <c r="N17" s="314"/>
      <c r="O17" s="14"/>
      <c r="P17" s="31" t="e">
        <f t="shared" si="5"/>
        <v>#DIV/0!</v>
      </c>
      <c r="Q17" s="32"/>
      <c r="R17" s="44"/>
      <c r="S17" s="45" t="e">
        <f t="shared" si="6"/>
        <v>#DIV/0!</v>
      </c>
      <c r="T17" s="492"/>
      <c r="U17" s="570">
        <v>43</v>
      </c>
      <c r="V17" s="626">
        <v>3324.71</v>
      </c>
      <c r="W17" s="567">
        <f t="shared" si="7"/>
        <v>77.31883720930233</v>
      </c>
      <c r="X17" s="492"/>
      <c r="Y17" s="46">
        <v>257.40000000000003</v>
      </c>
      <c r="Z17" s="47">
        <v>12261.859999999999</v>
      </c>
      <c r="AA17" s="30">
        <f t="shared" si="8"/>
        <v>47.637373737373728</v>
      </c>
      <c r="AB17" s="502"/>
      <c r="AC17" s="500">
        <v>28</v>
      </c>
      <c r="AD17" s="500">
        <v>353.6</v>
      </c>
      <c r="AE17" s="30">
        <f t="shared" si="9"/>
        <v>12.62857142857143</v>
      </c>
      <c r="AF17" s="63">
        <v>15</v>
      </c>
      <c r="AG17" s="55">
        <v>132.60000000000002</v>
      </c>
      <c r="AH17" s="30">
        <f t="shared" si="36"/>
        <v>8.8400000000000016</v>
      </c>
      <c r="AI17" s="62">
        <v>145</v>
      </c>
      <c r="AJ17" s="47">
        <v>2890.0291605281809</v>
      </c>
      <c r="AK17" s="30">
        <f t="shared" si="10"/>
        <v>19.931235589849525</v>
      </c>
      <c r="AL17" s="568"/>
      <c r="AM17" s="46">
        <v>49</v>
      </c>
      <c r="AN17" s="71">
        <v>2623.4700000000003</v>
      </c>
      <c r="AO17" s="48">
        <f t="shared" si="11"/>
        <v>53.540204081632659</v>
      </c>
      <c r="AP17" s="46">
        <v>75</v>
      </c>
      <c r="AQ17" s="47">
        <v>3198.23</v>
      </c>
      <c r="AR17" s="48">
        <f t="shared" si="12"/>
        <v>42.64306666666667</v>
      </c>
      <c r="AS17" s="46">
        <v>25</v>
      </c>
      <c r="AT17" s="71">
        <v>1444.6</v>
      </c>
      <c r="AU17" s="48">
        <f t="shared" si="13"/>
        <v>57.783999999999999</v>
      </c>
      <c r="AV17" s="492"/>
      <c r="AW17" s="645">
        <v>67.000000000000014</v>
      </c>
      <c r="AX17" s="78">
        <v>2653.65</v>
      </c>
      <c r="AY17" s="83">
        <f t="shared" si="14"/>
        <v>39.606716417910441</v>
      </c>
      <c r="AZ17" s="84"/>
      <c r="BA17" s="85">
        <v>25</v>
      </c>
      <c r="BB17" s="85">
        <v>175.34</v>
      </c>
      <c r="BC17" s="30">
        <f t="shared" si="37"/>
        <v>7.0136000000000003</v>
      </c>
      <c r="BD17" s="86">
        <v>0</v>
      </c>
      <c r="BE17" s="86">
        <v>0</v>
      </c>
      <c r="BF17" s="30" t="e">
        <f t="shared" si="38"/>
        <v>#DIV/0!</v>
      </c>
      <c r="BG17" s="646"/>
      <c r="BH17" s="77"/>
      <c r="BI17" s="78"/>
      <c r="BJ17" s="634" t="e">
        <f t="shared" si="15"/>
        <v>#DIV/0!</v>
      </c>
      <c r="BK17" s="635">
        <v>67.2</v>
      </c>
      <c r="BL17" s="588">
        <v>2996.32</v>
      </c>
      <c r="BM17" s="634">
        <f t="shared" si="16"/>
        <v>44.588095238095235</v>
      </c>
      <c r="BN17" s="492"/>
      <c r="BO17" s="93">
        <v>131.80000000000001</v>
      </c>
      <c r="BP17" s="94">
        <v>7928.6826262538671</v>
      </c>
      <c r="BQ17" s="83">
        <f t="shared" si="17"/>
        <v>60.156924326660594</v>
      </c>
      <c r="BR17" s="100"/>
      <c r="BS17" s="101">
        <v>3</v>
      </c>
      <c r="BT17" s="101">
        <v>28.580035504974216</v>
      </c>
      <c r="BU17" s="30">
        <f t="shared" si="39"/>
        <v>9.526678501658072</v>
      </c>
      <c r="BV17" s="101">
        <v>60</v>
      </c>
      <c r="BW17" s="101">
        <v>349.9108292946645</v>
      </c>
      <c r="BX17" s="30">
        <f t="shared" si="40"/>
        <v>5.8318471549110749</v>
      </c>
      <c r="BY17" s="93"/>
      <c r="BZ17" s="94"/>
      <c r="CA17" s="48" t="e">
        <f t="shared" si="18"/>
        <v>#DIV/0!</v>
      </c>
      <c r="CB17" s="492"/>
      <c r="CC17" s="109">
        <v>107.20000000000002</v>
      </c>
      <c r="CD17" s="110">
        <v>7296.02</v>
      </c>
      <c r="CE17" s="83">
        <f t="shared" si="19"/>
        <v>68.059888059701493</v>
      </c>
      <c r="CF17" s="113"/>
      <c r="CG17" s="114"/>
      <c r="CH17" s="114"/>
      <c r="CI17" s="30" t="e">
        <f t="shared" si="20"/>
        <v>#DIV/0!</v>
      </c>
      <c r="CJ17" s="115"/>
      <c r="CK17" s="114"/>
      <c r="CL17" s="30" t="e">
        <f t="shared" si="41"/>
        <v>#DIV/0!</v>
      </c>
      <c r="CM17" s="653"/>
      <c r="CN17" s="204">
        <v>10</v>
      </c>
      <c r="CO17" s="345">
        <v>3084.8</v>
      </c>
      <c r="CP17" s="486">
        <f t="shared" si="0"/>
        <v>308.48</v>
      </c>
      <c r="CQ17" s="569"/>
      <c r="CR17" s="124">
        <v>38.200000000000003</v>
      </c>
      <c r="CS17" s="125">
        <v>2884.9641143445992</v>
      </c>
      <c r="CT17" s="15">
        <f t="shared" si="21"/>
        <v>75.522620794361231</v>
      </c>
      <c r="CU17" s="126"/>
      <c r="CV17" s="127"/>
      <c r="CW17" s="127"/>
      <c r="CX17" s="18">
        <v>31</v>
      </c>
      <c r="CY17" s="127"/>
      <c r="CZ17" s="127"/>
      <c r="DA17" s="18" t="e">
        <f t="shared" si="42"/>
        <v>#DIV/0!</v>
      </c>
      <c r="DB17" s="124"/>
      <c r="DC17" s="125"/>
      <c r="DD17" s="31" t="e">
        <f t="shared" si="22"/>
        <v>#DIV/0!</v>
      </c>
      <c r="DE17" s="569"/>
      <c r="DF17" s="603">
        <v>15</v>
      </c>
      <c r="DG17" s="603">
        <v>327.52553165970551</v>
      </c>
      <c r="DH17" s="542">
        <f>+DG17/DF17</f>
        <v>21.835035443980367</v>
      </c>
      <c r="DI17" s="603">
        <v>16</v>
      </c>
      <c r="DJ17" s="603">
        <v>255.16106213595495</v>
      </c>
      <c r="DK17" s="542">
        <f>+DJ17/DI17</f>
        <v>15.947566383497184</v>
      </c>
      <c r="DL17" s="603">
        <v>17</v>
      </c>
      <c r="DM17" s="603">
        <v>200.48462766420181</v>
      </c>
      <c r="DN17" s="545">
        <f>+DM17/DL17</f>
        <v>11.793213392011872</v>
      </c>
      <c r="DO17" s="485"/>
      <c r="DP17" s="610"/>
      <c r="DQ17" s="612"/>
      <c r="DR17" s="548" t="e">
        <f t="shared" si="25"/>
        <v>#DIV/0!</v>
      </c>
      <c r="DS17" s="610">
        <v>42</v>
      </c>
      <c r="DT17" s="614">
        <v>588</v>
      </c>
      <c r="DU17" s="616">
        <f t="shared" si="1"/>
        <v>14</v>
      </c>
      <c r="DV17" s="603">
        <v>126.00000000000001</v>
      </c>
      <c r="DW17" s="603">
        <v>1165.79</v>
      </c>
      <c r="DX17" s="622">
        <f t="shared" si="26"/>
        <v>9.2523015873015861</v>
      </c>
      <c r="DY17" s="603">
        <f t="shared" si="27"/>
        <v>504</v>
      </c>
      <c r="DZ17" s="603">
        <v>350</v>
      </c>
      <c r="EA17" s="551">
        <f t="shared" si="28"/>
        <v>0.69444444444444442</v>
      </c>
      <c r="EC17" s="204">
        <v>30</v>
      </c>
      <c r="ED17" s="345">
        <v>1838.86</v>
      </c>
      <c r="EE17" s="554">
        <f t="shared" si="2"/>
        <v>61.295333333333332</v>
      </c>
      <c r="EF17" s="143"/>
      <c r="EG17" s="143"/>
      <c r="EH17" s="143"/>
      <c r="EI17" s="143"/>
      <c r="EJ17" s="143"/>
      <c r="EK17" s="143"/>
      <c r="EL17" s="542" t="e">
        <f t="shared" si="29"/>
        <v>#DIV/0!</v>
      </c>
      <c r="EM17" s="672"/>
      <c r="EN17" s="411">
        <v>50</v>
      </c>
      <c r="EO17" s="411">
        <v>65</v>
      </c>
      <c r="EP17" s="411">
        <v>65</v>
      </c>
      <c r="EQ17" s="433"/>
      <c r="ER17" s="411"/>
      <c r="ES17" s="400">
        <f t="shared" si="30"/>
        <v>62</v>
      </c>
      <c r="ET17" s="403">
        <v>7037.87</v>
      </c>
      <c r="EU17" s="402">
        <f t="shared" si="31"/>
        <v>113.51403225806452</v>
      </c>
      <c r="EV17" s="412"/>
      <c r="EW17" s="411"/>
      <c r="EX17" s="403"/>
      <c r="EY17" s="403" t="e">
        <f t="shared" si="32"/>
        <v>#DIV/0!</v>
      </c>
      <c r="EZ17" s="400"/>
      <c r="FA17" s="400"/>
      <c r="FB17" s="404" t="e">
        <f t="shared" si="33"/>
        <v>#DIV/0!</v>
      </c>
    </row>
    <row r="18" spans="1:158">
      <c r="A18" s="12">
        <v>12</v>
      </c>
      <c r="B18" s="13">
        <v>47.800000000000004</v>
      </c>
      <c r="C18" s="14">
        <v>5269.04</v>
      </c>
      <c r="D18" s="15">
        <f t="shared" si="3"/>
        <v>110.23096234309622</v>
      </c>
      <c r="E18" s="16"/>
      <c r="F18" s="320"/>
      <c r="G18" s="558" t="e">
        <f t="shared" si="4"/>
        <v>#DIV/0!</v>
      </c>
      <c r="H18" s="17">
        <v>3</v>
      </c>
      <c r="I18" s="17">
        <v>54</v>
      </c>
      <c r="J18" s="18">
        <f t="shared" si="34"/>
        <v>18</v>
      </c>
      <c r="K18" s="17"/>
      <c r="L18" s="17"/>
      <c r="M18" s="30" t="e">
        <f t="shared" si="35"/>
        <v>#DIV/0!</v>
      </c>
      <c r="N18" s="13"/>
      <c r="O18" s="14"/>
      <c r="P18" s="31" t="e">
        <f t="shared" si="5"/>
        <v>#DIV/0!</v>
      </c>
      <c r="Q18" s="32"/>
      <c r="R18" s="44"/>
      <c r="S18" s="45" t="e">
        <f t="shared" si="6"/>
        <v>#DIV/0!</v>
      </c>
      <c r="T18" s="492"/>
      <c r="U18" s="570">
        <v>44</v>
      </c>
      <c r="V18" s="626">
        <v>3355.48</v>
      </c>
      <c r="W18" s="567">
        <f t="shared" si="7"/>
        <v>76.260909090909095</v>
      </c>
      <c r="X18" s="492"/>
      <c r="Y18" s="46">
        <v>252.20000000000002</v>
      </c>
      <c r="Z18" s="47">
        <v>13040.33</v>
      </c>
      <c r="AA18" s="30">
        <f t="shared" si="8"/>
        <v>51.706304520222041</v>
      </c>
      <c r="AB18" s="502"/>
      <c r="AC18" s="572">
        <v>35</v>
      </c>
      <c r="AD18" s="572">
        <v>451</v>
      </c>
      <c r="AE18" s="30">
        <f t="shared" si="9"/>
        <v>12.885714285714286</v>
      </c>
      <c r="AF18" s="63">
        <v>133</v>
      </c>
      <c r="AG18" s="55">
        <v>955.54000000000008</v>
      </c>
      <c r="AH18" s="30">
        <f t="shared" si="36"/>
        <v>7.1845112781954894</v>
      </c>
      <c r="AI18" s="62">
        <v>145</v>
      </c>
      <c r="AJ18" s="47">
        <v>3005.0374960672475</v>
      </c>
      <c r="AK18" s="30">
        <f t="shared" si="10"/>
        <v>20.724396524601708</v>
      </c>
      <c r="AL18" s="568"/>
      <c r="AM18" s="50">
        <v>43</v>
      </c>
      <c r="AN18" s="50">
        <v>2260.9900000000002</v>
      </c>
      <c r="AO18" s="48">
        <f t="shared" si="11"/>
        <v>52.581162790697682</v>
      </c>
      <c r="AP18" s="46">
        <v>75</v>
      </c>
      <c r="AQ18" s="47">
        <v>3321.5999999999995</v>
      </c>
      <c r="AR18" s="48">
        <f t="shared" si="12"/>
        <v>44.28799999999999</v>
      </c>
      <c r="AS18" s="46">
        <v>25</v>
      </c>
      <c r="AT18" s="71">
        <v>1476.72</v>
      </c>
      <c r="AU18" s="48">
        <f t="shared" si="13"/>
        <v>59.068800000000003</v>
      </c>
      <c r="AV18" s="492"/>
      <c r="AW18" s="645">
        <v>66.400000000000006</v>
      </c>
      <c r="AX18" s="78">
        <v>3147.92</v>
      </c>
      <c r="AY18" s="83">
        <f t="shared" si="14"/>
        <v>47.408433734939756</v>
      </c>
      <c r="AZ18" s="84"/>
      <c r="BA18" s="85">
        <v>25</v>
      </c>
      <c r="BB18" s="85">
        <v>175.3</v>
      </c>
      <c r="BC18" s="30">
        <f t="shared" si="37"/>
        <v>7.0120000000000005</v>
      </c>
      <c r="BD18" s="86">
        <v>0</v>
      </c>
      <c r="BE18" s="86">
        <v>0</v>
      </c>
      <c r="BF18" s="30" t="e">
        <f t="shared" si="38"/>
        <v>#DIV/0!</v>
      </c>
      <c r="BG18" s="646"/>
      <c r="BH18" s="77"/>
      <c r="BI18" s="78"/>
      <c r="BJ18" s="634" t="e">
        <f t="shared" si="15"/>
        <v>#DIV/0!</v>
      </c>
      <c r="BK18" s="633">
        <v>60.600000000000009</v>
      </c>
      <c r="BL18" s="587">
        <v>2691.31</v>
      </c>
      <c r="BM18" s="634">
        <f t="shared" si="16"/>
        <v>44.411056105610555</v>
      </c>
      <c r="BN18" s="492"/>
      <c r="BO18" s="93">
        <v>131</v>
      </c>
      <c r="BP18" s="94">
        <v>8341.9865774826067</v>
      </c>
      <c r="BQ18" s="83">
        <f t="shared" si="17"/>
        <v>63.679286851012264</v>
      </c>
      <c r="BR18" s="100"/>
      <c r="BS18" s="101">
        <v>3</v>
      </c>
      <c r="BT18" s="101">
        <v>39.900021079695456</v>
      </c>
      <c r="BU18" s="30">
        <f t="shared" si="39"/>
        <v>13.300007026565153</v>
      </c>
      <c r="BV18" s="101">
        <v>60</v>
      </c>
      <c r="BW18" s="101">
        <v>453.50707660181763</v>
      </c>
      <c r="BX18" s="30">
        <f t="shared" si="40"/>
        <v>7.5584512766969603</v>
      </c>
      <c r="BY18" s="93"/>
      <c r="BZ18" s="94"/>
      <c r="CA18" s="48" t="e">
        <f t="shared" si="18"/>
        <v>#DIV/0!</v>
      </c>
      <c r="CB18" s="492"/>
      <c r="CC18" s="109">
        <v>102.4</v>
      </c>
      <c r="CD18" s="110">
        <v>7996.73</v>
      </c>
      <c r="CE18" s="83">
        <f t="shared" si="19"/>
        <v>78.093066406249989</v>
      </c>
      <c r="CF18" s="113"/>
      <c r="CG18" s="114"/>
      <c r="CH18" s="114"/>
      <c r="CI18" s="30" t="e">
        <f t="shared" si="20"/>
        <v>#DIV/0!</v>
      </c>
      <c r="CJ18" s="115"/>
      <c r="CK18" s="114"/>
      <c r="CL18" s="30" t="e">
        <f t="shared" si="41"/>
        <v>#DIV/0!</v>
      </c>
      <c r="CM18" s="653"/>
      <c r="CN18" s="204">
        <v>10</v>
      </c>
      <c r="CO18" s="345">
        <v>3409.67</v>
      </c>
      <c r="CP18" s="486">
        <f t="shared" si="0"/>
        <v>340.96699999999998</v>
      </c>
      <c r="CQ18" s="569"/>
      <c r="CR18" s="124">
        <v>41.2</v>
      </c>
      <c r="CS18" s="125">
        <v>2261.1555297705199</v>
      </c>
      <c r="CT18" s="15">
        <f t="shared" si="21"/>
        <v>54.882415771129118</v>
      </c>
      <c r="CU18" s="126"/>
      <c r="CV18" s="127"/>
      <c r="CW18" s="127"/>
      <c r="CX18" s="18">
        <v>20</v>
      </c>
      <c r="CY18" s="127"/>
      <c r="CZ18" s="127"/>
      <c r="DA18" s="18" t="e">
        <f t="shared" si="42"/>
        <v>#DIV/0!</v>
      </c>
      <c r="DB18" s="124"/>
      <c r="DC18" s="125"/>
      <c r="DD18" s="31" t="e">
        <f t="shared" si="22"/>
        <v>#DIV/0!</v>
      </c>
      <c r="DE18" s="569"/>
      <c r="DF18" s="603">
        <v>15</v>
      </c>
      <c r="DG18" s="603">
        <v>330.61405984765014</v>
      </c>
      <c r="DH18" s="542">
        <f t="shared" si="23"/>
        <v>22.040937323176674</v>
      </c>
      <c r="DI18" s="603">
        <v>16</v>
      </c>
      <c r="DJ18" s="603">
        <v>251.89444278155378</v>
      </c>
      <c r="DK18" s="542">
        <f t="shared" si="24"/>
        <v>15.743402673847111</v>
      </c>
      <c r="DL18" s="603">
        <v>17</v>
      </c>
      <c r="DM18" s="603">
        <v>199.66669314864572</v>
      </c>
      <c r="DN18" s="545">
        <f t="shared" si="43"/>
        <v>11.745099596979159</v>
      </c>
      <c r="DO18" s="485"/>
      <c r="DP18" s="610"/>
      <c r="DQ18" s="612"/>
      <c r="DR18" s="548" t="e">
        <f t="shared" si="25"/>
        <v>#DIV/0!</v>
      </c>
      <c r="DS18" s="610">
        <v>42</v>
      </c>
      <c r="DT18" s="614">
        <v>588</v>
      </c>
      <c r="DU18" s="616">
        <f t="shared" si="1"/>
        <v>14</v>
      </c>
      <c r="DV18" s="603">
        <v>126.00000000000001</v>
      </c>
      <c r="DW18" s="603">
        <v>1160.58</v>
      </c>
      <c r="DX18" s="622">
        <f t="shared" si="26"/>
        <v>9.2109523809523797</v>
      </c>
      <c r="DY18" s="603">
        <f t="shared" si="27"/>
        <v>504</v>
      </c>
      <c r="DZ18" s="603">
        <v>350</v>
      </c>
      <c r="EA18" s="551">
        <f t="shared" si="28"/>
        <v>0.69444444444444442</v>
      </c>
      <c r="EC18" s="204">
        <v>30</v>
      </c>
      <c r="ED18" s="345">
        <v>2854.7799999999997</v>
      </c>
      <c r="EE18" s="554">
        <f t="shared" si="2"/>
        <v>95.159333333333322</v>
      </c>
      <c r="EF18" s="143"/>
      <c r="EG18" s="143"/>
      <c r="EH18" s="143"/>
      <c r="EI18" s="143"/>
      <c r="EJ18" s="143"/>
      <c r="EK18" s="143"/>
      <c r="EL18" s="542" t="e">
        <f t="shared" si="29"/>
        <v>#DIV/0!</v>
      </c>
      <c r="EM18" s="672"/>
      <c r="EN18" s="411">
        <v>70</v>
      </c>
      <c r="EO18" s="411">
        <v>70</v>
      </c>
      <c r="EP18" s="411">
        <v>70</v>
      </c>
      <c r="EQ18" s="433"/>
      <c r="ER18" s="411"/>
      <c r="ES18" s="400">
        <f t="shared" si="30"/>
        <v>70</v>
      </c>
      <c r="ET18" s="403">
        <v>5758.9699999999993</v>
      </c>
      <c r="EU18" s="402">
        <f t="shared" si="31"/>
        <v>82.270999999999987</v>
      </c>
      <c r="EV18" s="412"/>
      <c r="EW18" s="411">
        <v>5</v>
      </c>
      <c r="EX18" s="400">
        <v>70</v>
      </c>
      <c r="EY18" s="403">
        <f t="shared" si="32"/>
        <v>14</v>
      </c>
      <c r="EZ18" s="400"/>
      <c r="FA18" s="400"/>
      <c r="FB18" s="404" t="e">
        <f t="shared" si="33"/>
        <v>#DIV/0!</v>
      </c>
    </row>
    <row r="19" spans="1:158">
      <c r="A19" s="12">
        <v>13</v>
      </c>
      <c r="B19" s="13">
        <v>62.8</v>
      </c>
      <c r="C19" s="14">
        <v>7491.3850894804136</v>
      </c>
      <c r="D19" s="15">
        <f t="shared" si="3"/>
        <v>119.28957148854163</v>
      </c>
      <c r="E19" s="16"/>
      <c r="F19" s="320"/>
      <c r="G19" s="558" t="e">
        <f t="shared" si="4"/>
        <v>#DIV/0!</v>
      </c>
      <c r="H19" s="17">
        <v>4</v>
      </c>
      <c r="I19" s="17">
        <v>55.9</v>
      </c>
      <c r="J19" s="18">
        <f t="shared" si="34"/>
        <v>13.975</v>
      </c>
      <c r="K19" s="17"/>
      <c r="L19" s="17"/>
      <c r="M19" s="30" t="e">
        <f t="shared" si="35"/>
        <v>#DIV/0!</v>
      </c>
      <c r="N19" s="13"/>
      <c r="O19" s="14"/>
      <c r="P19" s="31" t="e">
        <f t="shared" si="5"/>
        <v>#DIV/0!</v>
      </c>
      <c r="Q19" s="32"/>
      <c r="R19" s="44"/>
      <c r="S19" s="45" t="e">
        <f t="shared" si="6"/>
        <v>#DIV/0!</v>
      </c>
      <c r="T19" s="492"/>
      <c r="U19" s="570">
        <v>44</v>
      </c>
      <c r="V19" s="626">
        <v>2586.8425473460388</v>
      </c>
      <c r="W19" s="571">
        <f t="shared" si="7"/>
        <v>58.791876076046336</v>
      </c>
      <c r="X19" s="492"/>
      <c r="Y19" s="46">
        <v>402</v>
      </c>
      <c r="Z19" s="47">
        <v>26123.795000000002</v>
      </c>
      <c r="AA19" s="30">
        <f t="shared" si="8"/>
        <v>64.984564676616927</v>
      </c>
      <c r="AB19" s="502"/>
      <c r="AC19" s="572">
        <v>171</v>
      </c>
      <c r="AD19" s="572">
        <v>2425.19</v>
      </c>
      <c r="AE19" s="30">
        <f t="shared" si="9"/>
        <v>14.182397660818713</v>
      </c>
      <c r="AF19" s="55">
        <v>144</v>
      </c>
      <c r="AG19" s="55">
        <v>952.7</v>
      </c>
      <c r="AH19" s="30">
        <f t="shared" si="36"/>
        <v>6.6159722222222221</v>
      </c>
      <c r="AI19" s="62">
        <v>145</v>
      </c>
      <c r="AJ19" s="47">
        <v>3067.35</v>
      </c>
      <c r="AK19" s="30">
        <f t="shared" si="10"/>
        <v>21.154137931034484</v>
      </c>
      <c r="AL19" s="568"/>
      <c r="AM19" s="50">
        <v>43</v>
      </c>
      <c r="AN19" s="50">
        <v>2241.0700000000002</v>
      </c>
      <c r="AO19" s="48">
        <f t="shared" si="11"/>
        <v>52.117906976744187</v>
      </c>
      <c r="AP19" s="46">
        <v>75</v>
      </c>
      <c r="AQ19" s="47">
        <v>4156.8999999999996</v>
      </c>
      <c r="AR19" s="48">
        <f t="shared" si="12"/>
        <v>55.425333333333327</v>
      </c>
      <c r="AS19" s="46">
        <v>25</v>
      </c>
      <c r="AT19" s="71">
        <v>1450.8</v>
      </c>
      <c r="AU19" s="48">
        <f t="shared" si="13"/>
        <v>58.031999999999996</v>
      </c>
      <c r="AV19" s="492"/>
      <c r="AW19" s="645">
        <v>81.599999999999994</v>
      </c>
      <c r="AX19" s="78">
        <v>4269.16</v>
      </c>
      <c r="AY19" s="83">
        <f t="shared" si="14"/>
        <v>52.318137254901963</v>
      </c>
      <c r="AZ19" s="84"/>
      <c r="BA19" s="85">
        <v>25</v>
      </c>
      <c r="BB19" s="85">
        <v>176.99</v>
      </c>
      <c r="BC19" s="30">
        <f t="shared" si="37"/>
        <v>7.0796000000000001</v>
      </c>
      <c r="BD19" s="86">
        <v>0</v>
      </c>
      <c r="BE19" s="86">
        <v>0</v>
      </c>
      <c r="BF19" s="30" t="e">
        <f t="shared" si="38"/>
        <v>#DIV/0!</v>
      </c>
      <c r="BG19" s="646"/>
      <c r="BH19" s="77"/>
      <c r="BI19" s="78"/>
      <c r="BJ19" s="634" t="e">
        <f t="shared" si="15"/>
        <v>#DIV/0!</v>
      </c>
      <c r="BK19" s="633">
        <v>61.800000000000004</v>
      </c>
      <c r="BL19" s="587">
        <v>2745.32</v>
      </c>
      <c r="BM19" s="634">
        <f t="shared" si="16"/>
        <v>44.422653721682849</v>
      </c>
      <c r="BN19" s="492"/>
      <c r="BO19" s="93">
        <v>180.8</v>
      </c>
      <c r="BP19" s="94">
        <v>12605.189102064915</v>
      </c>
      <c r="BQ19" s="83">
        <f t="shared" si="17"/>
        <v>69.71896627248293</v>
      </c>
      <c r="BR19" s="100"/>
      <c r="BS19" s="101">
        <v>18</v>
      </c>
      <c r="BT19" s="101">
        <v>235.60285130030081</v>
      </c>
      <c r="BU19" s="30">
        <f t="shared" si="39"/>
        <v>13.089047294461157</v>
      </c>
      <c r="BV19" s="101">
        <v>64</v>
      </c>
      <c r="BW19" s="101">
        <v>374.38690030973316</v>
      </c>
      <c r="BX19" s="30">
        <f t="shared" si="40"/>
        <v>5.8497953173395807</v>
      </c>
      <c r="BY19" s="93"/>
      <c r="BZ19" s="94"/>
      <c r="CA19" s="48" t="e">
        <f t="shared" si="18"/>
        <v>#DIV/0!</v>
      </c>
      <c r="CB19" s="492"/>
      <c r="CC19" s="109">
        <v>130.4</v>
      </c>
      <c r="CD19" s="110">
        <v>14906.51</v>
      </c>
      <c r="CE19" s="83">
        <f t="shared" si="19"/>
        <v>114.31372699386503</v>
      </c>
      <c r="CF19" s="113"/>
      <c r="CG19" s="114"/>
      <c r="CH19" s="114"/>
      <c r="CI19" s="30" t="e">
        <f t="shared" si="20"/>
        <v>#DIV/0!</v>
      </c>
      <c r="CJ19" s="115"/>
      <c r="CK19" s="114"/>
      <c r="CL19" s="30" t="e">
        <f t="shared" si="41"/>
        <v>#DIV/0!</v>
      </c>
      <c r="CM19" s="653"/>
      <c r="CN19" s="204">
        <v>10</v>
      </c>
      <c r="CO19" s="345">
        <v>3433.26</v>
      </c>
      <c r="CP19" s="486">
        <f t="shared" si="0"/>
        <v>343.32600000000002</v>
      </c>
      <c r="CQ19" s="569"/>
      <c r="CR19" s="124">
        <v>45.000000000000007</v>
      </c>
      <c r="CS19" s="125">
        <v>3369.3700155338911</v>
      </c>
      <c r="CT19" s="15">
        <f t="shared" si="21"/>
        <v>74.874889234086453</v>
      </c>
      <c r="CU19" s="126"/>
      <c r="CV19" s="127"/>
      <c r="CW19" s="127"/>
      <c r="CX19" s="18">
        <v>32</v>
      </c>
      <c r="CY19" s="127"/>
      <c r="CZ19" s="127"/>
      <c r="DA19" s="18" t="e">
        <f t="shared" si="42"/>
        <v>#DIV/0!</v>
      </c>
      <c r="DB19" s="124"/>
      <c r="DC19" s="125"/>
      <c r="DD19" s="31" t="e">
        <f t="shared" si="22"/>
        <v>#DIV/0!</v>
      </c>
      <c r="DE19" s="569"/>
      <c r="DF19" s="602">
        <v>15</v>
      </c>
      <c r="DG19" s="603">
        <v>332.193966069792</v>
      </c>
      <c r="DH19" s="542">
        <f t="shared" si="23"/>
        <v>22.146264404652801</v>
      </c>
      <c r="DI19" s="603">
        <v>16</v>
      </c>
      <c r="DJ19" s="603">
        <v>252.42483994149089</v>
      </c>
      <c r="DK19" s="542">
        <f t="shared" si="24"/>
        <v>15.77655249634318</v>
      </c>
      <c r="DL19" s="603">
        <v>17</v>
      </c>
      <c r="DM19" s="603">
        <v>205.05392810124977</v>
      </c>
      <c r="DN19" s="545">
        <f t="shared" si="43"/>
        <v>12.061995770661751</v>
      </c>
      <c r="DO19" s="485"/>
      <c r="DP19" s="610"/>
      <c r="DQ19" s="612"/>
      <c r="DR19" s="548" t="e">
        <f t="shared" si="25"/>
        <v>#DIV/0!</v>
      </c>
      <c r="DS19" s="610">
        <v>44</v>
      </c>
      <c r="DT19" s="614">
        <v>616</v>
      </c>
      <c r="DU19" s="616">
        <f t="shared" si="1"/>
        <v>14</v>
      </c>
      <c r="DV19" s="603">
        <v>131</v>
      </c>
      <c r="DW19" s="612">
        <v>1254.94</v>
      </c>
      <c r="DX19" s="622">
        <f t="shared" si="26"/>
        <v>9.5796946564885506</v>
      </c>
      <c r="DY19" s="603">
        <f t="shared" si="27"/>
        <v>525</v>
      </c>
      <c r="DZ19" s="603">
        <v>350</v>
      </c>
      <c r="EA19" s="551">
        <f t="shared" si="28"/>
        <v>0.66666666666666663</v>
      </c>
      <c r="EC19" s="204">
        <v>30</v>
      </c>
      <c r="ED19" s="345">
        <v>3433.67</v>
      </c>
      <c r="EE19" s="554">
        <f t="shared" si="2"/>
        <v>114.45566666666667</v>
      </c>
      <c r="EF19" s="143"/>
      <c r="EG19" s="143"/>
      <c r="EH19" s="143"/>
      <c r="EI19" s="143"/>
      <c r="EJ19" s="143"/>
      <c r="EK19" s="143"/>
      <c r="EL19" s="542" t="e">
        <f t="shared" si="29"/>
        <v>#DIV/0!</v>
      </c>
      <c r="EM19" s="672"/>
      <c r="EN19" s="411">
        <v>70</v>
      </c>
      <c r="EO19" s="411">
        <v>70</v>
      </c>
      <c r="EP19" s="411">
        <v>70</v>
      </c>
      <c r="EQ19" s="433"/>
      <c r="ER19" s="411"/>
      <c r="ES19" s="400">
        <f t="shared" si="30"/>
        <v>70</v>
      </c>
      <c r="ET19" s="403">
        <v>7337.08</v>
      </c>
      <c r="EU19" s="402">
        <f t="shared" si="31"/>
        <v>104.81542857142857</v>
      </c>
      <c r="EV19" s="412"/>
      <c r="EW19" s="411">
        <v>5</v>
      </c>
      <c r="EX19" s="400">
        <v>70</v>
      </c>
      <c r="EY19" s="403">
        <f t="shared" si="32"/>
        <v>14</v>
      </c>
      <c r="EZ19" s="400"/>
      <c r="FA19" s="400"/>
      <c r="FB19" s="404" t="e">
        <f t="shared" si="33"/>
        <v>#DIV/0!</v>
      </c>
    </row>
    <row r="20" spans="1:158">
      <c r="A20" s="12">
        <v>14</v>
      </c>
      <c r="B20" s="13">
        <v>70</v>
      </c>
      <c r="C20" s="14">
        <v>4726.591092642524</v>
      </c>
      <c r="D20" s="15">
        <f t="shared" si="3"/>
        <v>67.522729894893203</v>
      </c>
      <c r="E20" s="16"/>
      <c r="F20" s="320"/>
      <c r="G20" s="558" t="e">
        <f t="shared" si="4"/>
        <v>#DIV/0!</v>
      </c>
      <c r="H20" s="17">
        <v>4</v>
      </c>
      <c r="I20" s="17">
        <v>50</v>
      </c>
      <c r="J20" s="18">
        <f t="shared" si="34"/>
        <v>12.5</v>
      </c>
      <c r="K20" s="17"/>
      <c r="L20" s="17"/>
      <c r="M20" s="30" t="e">
        <f t="shared" si="35"/>
        <v>#DIV/0!</v>
      </c>
      <c r="N20" s="314"/>
      <c r="O20" s="14"/>
      <c r="P20" s="31" t="e">
        <f t="shared" si="5"/>
        <v>#DIV/0!</v>
      </c>
      <c r="Q20" s="32"/>
      <c r="R20" s="44"/>
      <c r="S20" s="45" t="e">
        <f t="shared" si="6"/>
        <v>#DIV/0!</v>
      </c>
      <c r="T20" s="492"/>
      <c r="U20" s="570">
        <v>59</v>
      </c>
      <c r="V20" s="566">
        <v>4714.3596987557939</v>
      </c>
      <c r="W20" s="571">
        <f t="shared" si="7"/>
        <v>79.90440167382701</v>
      </c>
      <c r="X20" s="492"/>
      <c r="Y20" s="46">
        <v>385.6</v>
      </c>
      <c r="Z20" s="47">
        <v>28442.10999999999</v>
      </c>
      <c r="AA20" s="30">
        <f t="shared" si="8"/>
        <v>73.760658713692919</v>
      </c>
      <c r="AB20" s="502"/>
      <c r="AC20" s="572">
        <v>35</v>
      </c>
      <c r="AD20" s="572">
        <v>495.40000000000003</v>
      </c>
      <c r="AE20" s="30">
        <f t="shared" si="9"/>
        <v>14.154285714285715</v>
      </c>
      <c r="AF20" s="55">
        <v>138</v>
      </c>
      <c r="AG20" s="55">
        <v>944.25</v>
      </c>
      <c r="AH20" s="30">
        <f t="shared" si="36"/>
        <v>6.8423913043478262</v>
      </c>
      <c r="AI20" s="62">
        <v>145</v>
      </c>
      <c r="AJ20" s="47">
        <v>2973.7804267159017</v>
      </c>
      <c r="AK20" s="30">
        <f t="shared" si="10"/>
        <v>20.508830529075183</v>
      </c>
      <c r="AL20" s="568"/>
      <c r="AM20" s="50">
        <v>45</v>
      </c>
      <c r="AN20" s="50">
        <v>2557.9499999999998</v>
      </c>
      <c r="AO20" s="48">
        <f t="shared" si="11"/>
        <v>56.843333333333327</v>
      </c>
      <c r="AP20" s="46">
        <v>75</v>
      </c>
      <c r="AQ20" s="47">
        <v>3845.64</v>
      </c>
      <c r="AR20" s="48">
        <f t="shared" si="12"/>
        <v>51.275199999999998</v>
      </c>
      <c r="AS20" s="46">
        <v>25</v>
      </c>
      <c r="AT20" s="71">
        <v>1201.45</v>
      </c>
      <c r="AU20" s="48">
        <f t="shared" si="13"/>
        <v>48.058</v>
      </c>
      <c r="AV20" s="492"/>
      <c r="AW20" s="645">
        <v>81.600000000000009</v>
      </c>
      <c r="AX20" s="78">
        <v>3819.45</v>
      </c>
      <c r="AY20" s="83">
        <f t="shared" si="14"/>
        <v>46.806985294117638</v>
      </c>
      <c r="AZ20" s="84"/>
      <c r="BA20" s="85">
        <v>25</v>
      </c>
      <c r="BB20" s="85">
        <v>176.98</v>
      </c>
      <c r="BC20" s="30">
        <f t="shared" si="37"/>
        <v>7.0791999999999993</v>
      </c>
      <c r="BD20" s="86">
        <v>0</v>
      </c>
      <c r="BE20" s="86">
        <v>0</v>
      </c>
      <c r="BF20" s="30" t="e">
        <f t="shared" si="38"/>
        <v>#DIV/0!</v>
      </c>
      <c r="BG20" s="646"/>
      <c r="BH20" s="77"/>
      <c r="BI20" s="78"/>
      <c r="BJ20" s="634" t="e">
        <f t="shared" si="15"/>
        <v>#DIV/0!</v>
      </c>
      <c r="BK20" s="633">
        <v>62.8</v>
      </c>
      <c r="BL20" s="587">
        <v>2826.21</v>
      </c>
      <c r="BM20" s="634">
        <f t="shared" si="16"/>
        <v>45.003343949044591</v>
      </c>
      <c r="BN20" s="492"/>
      <c r="BO20" s="93">
        <v>181.60000000000002</v>
      </c>
      <c r="BP20" s="94">
        <v>12073.777251487183</v>
      </c>
      <c r="BQ20" s="83">
        <f t="shared" si="17"/>
        <v>66.485557552242184</v>
      </c>
      <c r="BR20" s="102"/>
      <c r="BS20" s="101">
        <v>48</v>
      </c>
      <c r="BT20" s="101">
        <v>516.37727939754745</v>
      </c>
      <c r="BU20" s="30">
        <f t="shared" si="39"/>
        <v>10.757859987448905</v>
      </c>
      <c r="BV20" s="101">
        <v>64</v>
      </c>
      <c r="BW20" s="101">
        <v>150.87221272963686</v>
      </c>
      <c r="BX20" s="30">
        <f t="shared" si="40"/>
        <v>2.3573783239005759</v>
      </c>
      <c r="BY20" s="93"/>
      <c r="BZ20" s="94"/>
      <c r="CA20" s="48" t="e">
        <f t="shared" si="18"/>
        <v>#DIV/0!</v>
      </c>
      <c r="CB20" s="492"/>
      <c r="CC20" s="109">
        <v>135.20000000000002</v>
      </c>
      <c r="CD20" s="110">
        <v>15635.72</v>
      </c>
      <c r="CE20" s="83">
        <f t="shared" si="19"/>
        <v>115.64881656804732</v>
      </c>
      <c r="CF20" s="113"/>
      <c r="CG20" s="114"/>
      <c r="CH20" s="114"/>
      <c r="CI20" s="30" t="e">
        <f t="shared" si="20"/>
        <v>#DIV/0!</v>
      </c>
      <c r="CJ20" s="115"/>
      <c r="CK20" s="114"/>
      <c r="CL20" s="30" t="e">
        <f t="shared" si="41"/>
        <v>#DIV/0!</v>
      </c>
      <c r="CM20" s="653"/>
      <c r="CN20" s="204">
        <v>12</v>
      </c>
      <c r="CO20" s="345">
        <v>1720.39</v>
      </c>
      <c r="CP20" s="486">
        <f t="shared" si="0"/>
        <v>143.36583333333334</v>
      </c>
      <c r="CQ20" s="569"/>
      <c r="CR20" s="124">
        <v>46</v>
      </c>
      <c r="CS20" s="125">
        <v>3591.3535107287753</v>
      </c>
      <c r="CT20" s="15">
        <f t="shared" si="21"/>
        <v>78.072902407147282</v>
      </c>
      <c r="CU20" s="126"/>
      <c r="CV20" s="127"/>
      <c r="CW20" s="127"/>
      <c r="CX20" s="18">
        <v>19</v>
      </c>
      <c r="CY20" s="127"/>
      <c r="CZ20" s="127"/>
      <c r="DA20" s="18" t="e">
        <f t="shared" si="42"/>
        <v>#DIV/0!</v>
      </c>
      <c r="DB20" s="124"/>
      <c r="DC20" s="125"/>
      <c r="DD20" s="31" t="e">
        <f t="shared" si="22"/>
        <v>#DIV/0!</v>
      </c>
      <c r="DE20" s="569"/>
      <c r="DF20" s="602">
        <v>15</v>
      </c>
      <c r="DG20" s="603">
        <v>328.28689814251021</v>
      </c>
      <c r="DH20" s="542">
        <f t="shared" si="23"/>
        <v>21.88579320950068</v>
      </c>
      <c r="DI20" s="603">
        <v>16</v>
      </c>
      <c r="DJ20" s="603">
        <v>253.01102820294267</v>
      </c>
      <c r="DK20" s="542">
        <f t="shared" si="24"/>
        <v>15.813189262683917</v>
      </c>
      <c r="DL20" s="603">
        <v>17</v>
      </c>
      <c r="DM20" s="603">
        <v>188.47360203200537</v>
      </c>
      <c r="DN20" s="545">
        <f t="shared" si="43"/>
        <v>11.086682472470905</v>
      </c>
      <c r="DO20" s="485"/>
      <c r="DP20" s="610"/>
      <c r="DQ20" s="612"/>
      <c r="DR20" s="548" t="e">
        <f t="shared" si="25"/>
        <v>#DIV/0!</v>
      </c>
      <c r="DS20" s="610">
        <v>46.000000000000007</v>
      </c>
      <c r="DT20" s="614">
        <v>644</v>
      </c>
      <c r="DU20" s="616">
        <f t="shared" si="1"/>
        <v>13.999999999999998</v>
      </c>
      <c r="DV20" s="603">
        <v>131</v>
      </c>
      <c r="DW20" s="603">
        <v>1213.98</v>
      </c>
      <c r="DX20" s="622">
        <f t="shared" si="26"/>
        <v>9.2670229007633598</v>
      </c>
      <c r="DY20" s="603">
        <f t="shared" si="27"/>
        <v>531</v>
      </c>
      <c r="DZ20" s="603">
        <v>370</v>
      </c>
      <c r="EA20" s="551">
        <f t="shared" si="28"/>
        <v>0.69679849340866296</v>
      </c>
      <c r="EC20" s="204">
        <v>30</v>
      </c>
      <c r="ED20" s="345">
        <v>7466.880000000001</v>
      </c>
      <c r="EE20" s="554">
        <f t="shared" si="2"/>
        <v>248.89600000000004</v>
      </c>
      <c r="EF20" s="143"/>
      <c r="EG20" s="143"/>
      <c r="EH20" s="143"/>
      <c r="EI20" s="143"/>
      <c r="EJ20" s="143"/>
      <c r="EK20" s="143"/>
      <c r="EL20" s="542" t="e">
        <f t="shared" si="29"/>
        <v>#DIV/0!</v>
      </c>
      <c r="EM20" s="672"/>
      <c r="EN20" s="663">
        <v>70</v>
      </c>
      <c r="EO20" s="663">
        <v>70</v>
      </c>
      <c r="EP20" s="663">
        <v>70</v>
      </c>
      <c r="EQ20" s="433"/>
      <c r="ER20" s="411"/>
      <c r="ES20" s="400">
        <f t="shared" si="30"/>
        <v>70</v>
      </c>
      <c r="ET20" s="403">
        <v>5053.66</v>
      </c>
      <c r="EU20" s="402">
        <f t="shared" si="31"/>
        <v>72.195142857142855</v>
      </c>
      <c r="EV20" s="412"/>
      <c r="EW20" s="411">
        <v>5</v>
      </c>
      <c r="EX20" s="400">
        <v>70</v>
      </c>
      <c r="EY20" s="403">
        <f t="shared" si="32"/>
        <v>14</v>
      </c>
      <c r="EZ20" s="400"/>
      <c r="FA20" s="400"/>
      <c r="FB20" s="404" t="e">
        <f t="shared" si="33"/>
        <v>#DIV/0!</v>
      </c>
    </row>
    <row r="21" spans="1:158">
      <c r="A21" s="12">
        <v>15</v>
      </c>
      <c r="B21" s="13">
        <v>67</v>
      </c>
      <c r="C21" s="14">
        <v>7626.9650294439443</v>
      </c>
      <c r="D21" s="15">
        <f t="shared" si="3"/>
        <v>113.83529894692454</v>
      </c>
      <c r="E21" s="16"/>
      <c r="F21" s="320"/>
      <c r="G21" s="558" t="e">
        <f t="shared" si="4"/>
        <v>#DIV/0!</v>
      </c>
      <c r="H21" s="17">
        <v>4</v>
      </c>
      <c r="I21" s="17">
        <v>52</v>
      </c>
      <c r="J21" s="18">
        <f t="shared" si="34"/>
        <v>13</v>
      </c>
      <c r="K21" s="17"/>
      <c r="L21" s="17"/>
      <c r="M21" s="30" t="e">
        <f t="shared" si="35"/>
        <v>#DIV/0!</v>
      </c>
      <c r="N21" s="13"/>
      <c r="O21" s="14"/>
      <c r="P21" s="31" t="e">
        <f t="shared" si="5"/>
        <v>#DIV/0!</v>
      </c>
      <c r="Q21" s="32"/>
      <c r="R21" s="44"/>
      <c r="S21" s="45" t="e">
        <f t="shared" si="6"/>
        <v>#DIV/0!</v>
      </c>
      <c r="T21" s="492"/>
      <c r="U21" s="570">
        <v>59</v>
      </c>
      <c r="V21" s="566">
        <v>6216.0239755805305</v>
      </c>
      <c r="W21" s="571">
        <f t="shared" si="7"/>
        <v>105.35633856916154</v>
      </c>
      <c r="X21" s="492"/>
      <c r="Y21" s="46">
        <v>370.40000000000003</v>
      </c>
      <c r="Z21" s="47">
        <v>19909.115000000002</v>
      </c>
      <c r="AA21" s="30">
        <f t="shared" si="8"/>
        <v>53.750310475161989</v>
      </c>
      <c r="AB21" s="49"/>
      <c r="AC21" s="50">
        <v>35</v>
      </c>
      <c r="AD21" s="50">
        <v>489.8</v>
      </c>
      <c r="AE21" s="30">
        <f t="shared" si="9"/>
        <v>13.994285714285715</v>
      </c>
      <c r="AF21" s="55">
        <v>136</v>
      </c>
      <c r="AG21" s="55">
        <v>941.05</v>
      </c>
      <c r="AH21" s="30">
        <f t="shared" si="36"/>
        <v>6.9194852941176466</v>
      </c>
      <c r="AI21" s="62">
        <v>145</v>
      </c>
      <c r="AJ21" s="47">
        <v>3249.1399962912378</v>
      </c>
      <c r="AK21" s="30">
        <f t="shared" si="10"/>
        <v>22.407862043387848</v>
      </c>
      <c r="AL21" s="568"/>
      <c r="AM21" s="46">
        <v>46</v>
      </c>
      <c r="AN21" s="71">
        <v>2530.25</v>
      </c>
      <c r="AO21" s="48">
        <f t="shared" si="11"/>
        <v>55.005434782608695</v>
      </c>
      <c r="AP21" s="46">
        <v>75</v>
      </c>
      <c r="AQ21" s="47">
        <v>3987.63</v>
      </c>
      <c r="AR21" s="48">
        <f t="shared" si="12"/>
        <v>53.168399999999998</v>
      </c>
      <c r="AS21" s="46">
        <v>25</v>
      </c>
      <c r="AT21" s="71">
        <v>1055.6400000000001</v>
      </c>
      <c r="AU21" s="48">
        <f t="shared" si="13"/>
        <v>42.225600000000007</v>
      </c>
      <c r="AV21" s="492"/>
      <c r="AW21" s="645">
        <v>80.200000000000017</v>
      </c>
      <c r="AX21" s="78">
        <v>4630.12</v>
      </c>
      <c r="AY21" s="83">
        <f t="shared" si="14"/>
        <v>57.732169576059839</v>
      </c>
      <c r="AZ21" s="84"/>
      <c r="BA21" s="85">
        <v>25</v>
      </c>
      <c r="BB21" s="85">
        <v>174.59</v>
      </c>
      <c r="BC21" s="30">
        <f t="shared" si="37"/>
        <v>6.9836</v>
      </c>
      <c r="BD21" s="86">
        <v>0</v>
      </c>
      <c r="BE21" s="86">
        <v>0</v>
      </c>
      <c r="BF21" s="30" t="e">
        <f t="shared" si="38"/>
        <v>#DIV/0!</v>
      </c>
      <c r="BG21" s="646"/>
      <c r="BH21" s="77"/>
      <c r="BI21" s="78"/>
      <c r="BJ21" s="634" t="e">
        <f t="shared" si="15"/>
        <v>#DIV/0!</v>
      </c>
      <c r="BK21" s="633">
        <v>66.2</v>
      </c>
      <c r="BL21" s="587">
        <v>2979.48</v>
      </c>
      <c r="BM21" s="634">
        <f t="shared" si="16"/>
        <v>45.007250755287011</v>
      </c>
      <c r="BN21" s="492"/>
      <c r="BO21" s="93">
        <v>182</v>
      </c>
      <c r="BP21" s="94">
        <v>12049.228372387744</v>
      </c>
      <c r="BQ21" s="83">
        <f t="shared" si="17"/>
        <v>66.204551496635958</v>
      </c>
      <c r="BR21" s="102"/>
      <c r="BS21" s="101">
        <v>3</v>
      </c>
      <c r="BT21" s="101">
        <v>22.933430855056702</v>
      </c>
      <c r="BU21" s="30">
        <f t="shared" si="39"/>
        <v>7.6444769516855677</v>
      </c>
      <c r="BV21" s="101">
        <v>73</v>
      </c>
      <c r="BW21" s="101">
        <v>451.2918754122133</v>
      </c>
      <c r="BX21" s="30">
        <f t="shared" si="40"/>
        <v>6.1820804850988127</v>
      </c>
      <c r="BY21" s="93"/>
      <c r="BZ21" s="94"/>
      <c r="CA21" s="48" t="e">
        <f t="shared" si="18"/>
        <v>#DIV/0!</v>
      </c>
      <c r="CB21" s="492"/>
      <c r="CC21" s="109">
        <v>144.4</v>
      </c>
      <c r="CD21" s="110">
        <v>14697</v>
      </c>
      <c r="CE21" s="83">
        <f t="shared" si="19"/>
        <v>101.77977839335179</v>
      </c>
      <c r="CF21" s="113"/>
      <c r="CG21" s="114"/>
      <c r="CH21" s="114"/>
      <c r="CI21" s="30" t="e">
        <f t="shared" si="20"/>
        <v>#DIV/0!</v>
      </c>
      <c r="CJ21" s="115"/>
      <c r="CK21" s="114"/>
      <c r="CL21" s="30" t="e">
        <f t="shared" si="41"/>
        <v>#DIV/0!</v>
      </c>
      <c r="CM21" s="653"/>
      <c r="CN21" s="341">
        <v>10.4</v>
      </c>
      <c r="CO21" s="345">
        <v>1802.63</v>
      </c>
      <c r="CP21" s="486">
        <f t="shared" si="0"/>
        <v>173.3298076923077</v>
      </c>
      <c r="CQ21" s="569"/>
      <c r="CR21" s="124">
        <v>44.4</v>
      </c>
      <c r="CS21" s="125">
        <v>3274.2047453534301</v>
      </c>
      <c r="CT21" s="15">
        <f t="shared" si="21"/>
        <v>73.743350120572757</v>
      </c>
      <c r="CU21" s="126"/>
      <c r="CV21" s="127"/>
      <c r="CW21" s="127"/>
      <c r="CX21" s="18">
        <v>28</v>
      </c>
      <c r="CY21" s="127"/>
      <c r="CZ21" s="127"/>
      <c r="DA21" s="18" t="e">
        <f t="shared" si="42"/>
        <v>#DIV/0!</v>
      </c>
      <c r="DB21" s="124"/>
      <c r="DC21" s="125"/>
      <c r="DD21" s="31" t="e">
        <f t="shared" si="22"/>
        <v>#DIV/0!</v>
      </c>
      <c r="DE21" s="569"/>
      <c r="DF21" s="602">
        <v>15</v>
      </c>
      <c r="DG21" s="603">
        <v>328.14415329821293</v>
      </c>
      <c r="DH21" s="542">
        <f t="shared" si="23"/>
        <v>21.876276886547529</v>
      </c>
      <c r="DI21" s="603">
        <v>16</v>
      </c>
      <c r="DJ21" s="603">
        <v>250.3687533214223</v>
      </c>
      <c r="DK21" s="542">
        <f t="shared" si="24"/>
        <v>15.648047082588894</v>
      </c>
      <c r="DL21" s="603">
        <v>17</v>
      </c>
      <c r="DM21" s="603">
        <v>194.99797946675807</v>
      </c>
      <c r="DN21" s="545">
        <f t="shared" si="43"/>
        <v>11.470469380397533</v>
      </c>
      <c r="DO21" s="485"/>
      <c r="DP21" s="610"/>
      <c r="DQ21" s="612"/>
      <c r="DR21" s="548" t="e">
        <f t="shared" si="25"/>
        <v>#DIV/0!</v>
      </c>
      <c r="DS21" s="610">
        <v>52</v>
      </c>
      <c r="DT21" s="614">
        <v>728</v>
      </c>
      <c r="DU21" s="616">
        <f t="shared" si="1"/>
        <v>14</v>
      </c>
      <c r="DV21" s="603">
        <v>131</v>
      </c>
      <c r="DW21" s="603">
        <v>1196.08</v>
      </c>
      <c r="DX21" s="622">
        <f t="shared" si="26"/>
        <v>9.1303816793893127</v>
      </c>
      <c r="DY21" s="603">
        <f t="shared" si="27"/>
        <v>549</v>
      </c>
      <c r="DZ21" s="603">
        <v>390</v>
      </c>
      <c r="EA21" s="551">
        <f t="shared" si="28"/>
        <v>0.7103825136612022</v>
      </c>
      <c r="EC21" s="204">
        <v>30</v>
      </c>
      <c r="ED21" s="345">
        <v>4651.04</v>
      </c>
      <c r="EE21" s="554">
        <f t="shared" si="2"/>
        <v>155.03466666666665</v>
      </c>
      <c r="EF21" s="143"/>
      <c r="EG21" s="143"/>
      <c r="EH21" s="143"/>
      <c r="EI21" s="143"/>
      <c r="EJ21" s="143"/>
      <c r="EK21" s="143"/>
      <c r="EL21" s="542" t="e">
        <f t="shared" si="29"/>
        <v>#DIV/0!</v>
      </c>
      <c r="EM21" s="672"/>
      <c r="EN21" s="411">
        <v>70</v>
      </c>
      <c r="EO21" s="411">
        <v>70</v>
      </c>
      <c r="EP21" s="411">
        <v>70</v>
      </c>
      <c r="EQ21" s="433"/>
      <c r="ER21" s="411"/>
      <c r="ES21" s="400">
        <f t="shared" si="30"/>
        <v>70</v>
      </c>
      <c r="ET21" s="403">
        <v>5660.02</v>
      </c>
      <c r="EU21" s="402">
        <f t="shared" si="31"/>
        <v>80.857428571428571</v>
      </c>
      <c r="EV21" s="412"/>
      <c r="EW21" s="411">
        <v>5</v>
      </c>
      <c r="EX21" s="400">
        <v>70</v>
      </c>
      <c r="EY21" s="403">
        <f t="shared" si="32"/>
        <v>14</v>
      </c>
      <c r="EZ21" s="400"/>
      <c r="FA21" s="400"/>
      <c r="FB21" s="404" t="e">
        <f t="shared" si="33"/>
        <v>#DIV/0!</v>
      </c>
    </row>
    <row r="22" spans="1:158">
      <c r="A22" s="12">
        <v>16</v>
      </c>
      <c r="B22" s="13">
        <v>61.6</v>
      </c>
      <c r="C22" s="14">
        <v>6417.1874497042172</v>
      </c>
      <c r="D22" s="15">
        <f t="shared" si="3"/>
        <v>104.17512093675677</v>
      </c>
      <c r="E22" s="16"/>
      <c r="F22" s="320"/>
      <c r="G22" s="558" t="e">
        <f t="shared" si="4"/>
        <v>#DIV/0!</v>
      </c>
      <c r="H22" s="17">
        <v>4</v>
      </c>
      <c r="I22" s="17">
        <v>66.947867632896276</v>
      </c>
      <c r="J22" s="18">
        <f t="shared" si="34"/>
        <v>16.736966908224069</v>
      </c>
      <c r="K22" s="17"/>
      <c r="L22" s="17"/>
      <c r="M22" s="30" t="e">
        <f t="shared" si="35"/>
        <v>#DIV/0!</v>
      </c>
      <c r="N22" s="13"/>
      <c r="O22" s="14"/>
      <c r="P22" s="31" t="e">
        <f t="shared" si="5"/>
        <v>#DIV/0!</v>
      </c>
      <c r="Q22" s="32"/>
      <c r="R22" s="44"/>
      <c r="S22" s="45" t="e">
        <f t="shared" si="6"/>
        <v>#DIV/0!</v>
      </c>
      <c r="T22" s="492"/>
      <c r="U22" s="570">
        <v>53</v>
      </c>
      <c r="V22" s="566">
        <v>4637.7454476346629</v>
      </c>
      <c r="W22" s="571">
        <f t="shared" si="7"/>
        <v>87.504631087446469</v>
      </c>
      <c r="X22" s="492"/>
      <c r="Y22" s="46">
        <v>370.40000000000003</v>
      </c>
      <c r="Z22" s="47">
        <v>19579.54</v>
      </c>
      <c r="AA22" s="30">
        <f t="shared" si="8"/>
        <v>52.860529157667386</v>
      </c>
      <c r="AB22" s="49"/>
      <c r="AC22" s="50">
        <v>45</v>
      </c>
      <c r="AD22" s="50">
        <v>653.5</v>
      </c>
      <c r="AE22" s="30">
        <f t="shared" si="9"/>
        <v>14.522222222222222</v>
      </c>
      <c r="AF22" s="55">
        <v>128</v>
      </c>
      <c r="AG22" s="55">
        <v>900</v>
      </c>
      <c r="AH22" s="30">
        <f t="shared" si="36"/>
        <v>7.03125</v>
      </c>
      <c r="AI22" s="62">
        <v>145</v>
      </c>
      <c r="AJ22" s="47">
        <v>3024.9565028116886</v>
      </c>
      <c r="AK22" s="30">
        <f t="shared" si="10"/>
        <v>20.861768984908196</v>
      </c>
      <c r="AL22" s="568"/>
      <c r="AM22" s="46">
        <v>46</v>
      </c>
      <c r="AN22" s="71">
        <v>2171.31</v>
      </c>
      <c r="AO22" s="48">
        <f t="shared" si="11"/>
        <v>47.202391304347827</v>
      </c>
      <c r="AP22" s="46">
        <v>75</v>
      </c>
      <c r="AQ22" s="47">
        <v>3530.0499999999997</v>
      </c>
      <c r="AR22" s="48">
        <f t="shared" si="12"/>
        <v>47.06733333333333</v>
      </c>
      <c r="AS22" s="46">
        <v>25</v>
      </c>
      <c r="AT22" s="71">
        <v>1223.46</v>
      </c>
      <c r="AU22" s="48">
        <f t="shared" si="13"/>
        <v>48.938400000000001</v>
      </c>
      <c r="AV22" s="492"/>
      <c r="AW22" s="645">
        <v>82</v>
      </c>
      <c r="AX22" s="78">
        <v>3807.78</v>
      </c>
      <c r="AY22" s="83">
        <f t="shared" si="14"/>
        <v>46.436341463414635</v>
      </c>
      <c r="AZ22" s="84"/>
      <c r="BA22" s="85">
        <v>25</v>
      </c>
      <c r="BB22" s="85">
        <v>175.45</v>
      </c>
      <c r="BC22" s="30">
        <f t="shared" si="37"/>
        <v>7.0179999999999998</v>
      </c>
      <c r="BD22" s="86"/>
      <c r="BE22" s="86"/>
      <c r="BF22" s="30" t="e">
        <f t="shared" si="38"/>
        <v>#DIV/0!</v>
      </c>
      <c r="BG22" s="646"/>
      <c r="BH22" s="77"/>
      <c r="BI22" s="78"/>
      <c r="BJ22" s="634" t="e">
        <f t="shared" si="15"/>
        <v>#DIV/0!</v>
      </c>
      <c r="BK22" s="633">
        <v>67</v>
      </c>
      <c r="BL22" s="587">
        <v>3018.08</v>
      </c>
      <c r="BM22" s="634">
        <f t="shared" si="16"/>
        <v>45.045970149253733</v>
      </c>
      <c r="BN22" s="492"/>
      <c r="BO22" s="93">
        <v>182</v>
      </c>
      <c r="BP22" s="94">
        <v>12586.009064599759</v>
      </c>
      <c r="BQ22" s="83">
        <f t="shared" si="17"/>
        <v>69.153895959339337</v>
      </c>
      <c r="BR22" s="102"/>
      <c r="BS22" s="101">
        <v>18</v>
      </c>
      <c r="BT22" s="101">
        <v>245.56047110986401</v>
      </c>
      <c r="BU22" s="30">
        <f t="shared" si="39"/>
        <v>13.642248394992444</v>
      </c>
      <c r="BV22" s="101">
        <v>66</v>
      </c>
      <c r="BW22" s="101">
        <v>362.20503710463481</v>
      </c>
      <c r="BX22" s="30">
        <f t="shared" si="40"/>
        <v>5.4879551076459823</v>
      </c>
      <c r="BY22" s="93"/>
      <c r="BZ22" s="94"/>
      <c r="CA22" s="48" t="e">
        <f t="shared" si="18"/>
        <v>#DIV/0!</v>
      </c>
      <c r="CB22" s="492"/>
      <c r="CC22" s="109">
        <v>147.19999999999999</v>
      </c>
      <c r="CD22" s="110">
        <v>15144.49</v>
      </c>
      <c r="CE22" s="83">
        <f t="shared" si="19"/>
        <v>102.88376358695653</v>
      </c>
      <c r="CF22" s="113"/>
      <c r="CG22" s="114"/>
      <c r="CH22" s="114"/>
      <c r="CI22" s="30" t="e">
        <f t="shared" si="20"/>
        <v>#DIV/0!</v>
      </c>
      <c r="CJ22" s="115"/>
      <c r="CK22" s="114"/>
      <c r="CL22" s="30" t="e">
        <f t="shared" si="41"/>
        <v>#DIV/0!</v>
      </c>
      <c r="CM22" s="653"/>
      <c r="CN22" s="341">
        <v>10.8</v>
      </c>
      <c r="CO22" s="345">
        <v>1755.97</v>
      </c>
      <c r="CP22" s="486">
        <f t="shared" si="0"/>
        <v>162.58981481481482</v>
      </c>
      <c r="CQ22" s="569"/>
      <c r="CR22" s="124">
        <v>46.6</v>
      </c>
      <c r="CS22" s="125">
        <v>3712.3763963043079</v>
      </c>
      <c r="CT22" s="15">
        <f t="shared" si="21"/>
        <v>79.66472953442721</v>
      </c>
      <c r="CU22" s="126"/>
      <c r="CV22" s="127"/>
      <c r="CW22" s="127"/>
      <c r="CX22" s="18" t="e">
        <f t="shared" ref="CX22:CX37" si="44">+CW22/CV22</f>
        <v>#DIV/0!</v>
      </c>
      <c r="CY22" s="127"/>
      <c r="CZ22" s="127"/>
      <c r="DA22" s="18" t="e">
        <f t="shared" si="42"/>
        <v>#DIV/0!</v>
      </c>
      <c r="DB22" s="124"/>
      <c r="DC22" s="125"/>
      <c r="DD22" s="31" t="e">
        <f t="shared" si="22"/>
        <v>#DIV/0!</v>
      </c>
      <c r="DE22" s="569"/>
      <c r="DF22" s="602">
        <v>15</v>
      </c>
      <c r="DG22" s="603">
        <v>336.42952456970409</v>
      </c>
      <c r="DH22" s="542">
        <f t="shared" si="23"/>
        <v>22.428634971313606</v>
      </c>
      <c r="DI22" s="603">
        <v>16</v>
      </c>
      <c r="DJ22" s="603">
        <v>254.72099079860789</v>
      </c>
      <c r="DK22" s="542">
        <f t="shared" si="24"/>
        <v>15.920061924912993</v>
      </c>
      <c r="DL22" s="603">
        <v>17</v>
      </c>
      <c r="DM22" s="603">
        <v>197.39528676039362</v>
      </c>
      <c r="DN22" s="545">
        <f t="shared" si="43"/>
        <v>11.611487456493743</v>
      </c>
      <c r="DO22" s="485"/>
      <c r="DP22" s="610"/>
      <c r="DQ22" s="612"/>
      <c r="DR22" s="548" t="e">
        <f t="shared" si="25"/>
        <v>#DIV/0!</v>
      </c>
      <c r="DS22" s="610">
        <v>66</v>
      </c>
      <c r="DT22" s="614">
        <v>924</v>
      </c>
      <c r="DU22" s="616">
        <f t="shared" si="1"/>
        <v>14</v>
      </c>
      <c r="DV22" s="603">
        <v>160</v>
      </c>
      <c r="DW22" s="603">
        <v>1650.91</v>
      </c>
      <c r="DX22" s="622">
        <f t="shared" si="26"/>
        <v>10.318187500000001</v>
      </c>
      <c r="DY22" s="603">
        <f t="shared" si="27"/>
        <v>678</v>
      </c>
      <c r="DZ22" s="603">
        <v>390</v>
      </c>
      <c r="EA22" s="551">
        <f t="shared" si="28"/>
        <v>0.5752212389380531</v>
      </c>
      <c r="EC22" s="204">
        <v>30</v>
      </c>
      <c r="ED22" s="345">
        <v>3087.37</v>
      </c>
      <c r="EE22" s="554">
        <f t="shared" si="2"/>
        <v>102.91233333333334</v>
      </c>
      <c r="EF22" s="143"/>
      <c r="EG22" s="143"/>
      <c r="EH22" s="143"/>
      <c r="EI22" s="143"/>
      <c r="EJ22" s="143"/>
      <c r="EK22" s="143"/>
      <c r="EL22" s="542" t="e">
        <f t="shared" si="29"/>
        <v>#DIV/0!</v>
      </c>
      <c r="EM22" s="672"/>
      <c r="EN22" s="411">
        <v>70</v>
      </c>
      <c r="EO22" s="411">
        <v>70</v>
      </c>
      <c r="EP22" s="411">
        <v>70</v>
      </c>
      <c r="EQ22" s="433"/>
      <c r="ER22" s="411"/>
      <c r="ES22" s="400">
        <f t="shared" si="30"/>
        <v>70</v>
      </c>
      <c r="ET22" s="403">
        <v>5313.98</v>
      </c>
      <c r="EU22" s="402">
        <f t="shared" si="31"/>
        <v>75.913999999999987</v>
      </c>
      <c r="EV22" s="412"/>
      <c r="EW22" s="411">
        <v>10</v>
      </c>
      <c r="EX22" s="403">
        <v>140</v>
      </c>
      <c r="EY22" s="403">
        <f t="shared" si="32"/>
        <v>14</v>
      </c>
      <c r="EZ22" s="400"/>
      <c r="FA22" s="400"/>
      <c r="FB22" s="404" t="e">
        <f t="shared" si="33"/>
        <v>#DIV/0!</v>
      </c>
    </row>
    <row r="23" spans="1:158">
      <c r="A23" s="12">
        <v>17</v>
      </c>
      <c r="B23" s="13">
        <v>49.000000000000007</v>
      </c>
      <c r="C23" s="14">
        <v>4710.9230030456483</v>
      </c>
      <c r="D23" s="15">
        <f t="shared" si="3"/>
        <v>96.141285776441791</v>
      </c>
      <c r="E23" s="16"/>
      <c r="F23" s="320"/>
      <c r="G23" s="558" t="e">
        <f t="shared" si="4"/>
        <v>#DIV/0!</v>
      </c>
      <c r="H23" s="17">
        <v>4</v>
      </c>
      <c r="I23" s="17">
        <v>60.193243078926209</v>
      </c>
      <c r="J23" s="18">
        <f t="shared" si="34"/>
        <v>15.048310769731552</v>
      </c>
      <c r="K23" s="17"/>
      <c r="L23" s="17"/>
      <c r="M23" s="30" t="e">
        <f t="shared" si="35"/>
        <v>#DIV/0!</v>
      </c>
      <c r="N23" s="13"/>
      <c r="O23" s="14"/>
      <c r="P23" s="31" t="e">
        <f t="shared" si="5"/>
        <v>#DIV/0!</v>
      </c>
      <c r="Q23" s="32"/>
      <c r="R23" s="44"/>
      <c r="S23" s="45" t="e">
        <f t="shared" si="6"/>
        <v>#DIV/0!</v>
      </c>
      <c r="T23" s="492"/>
      <c r="U23" s="570">
        <v>53</v>
      </c>
      <c r="V23" s="566">
        <v>5513.703491786915</v>
      </c>
      <c r="W23" s="571">
        <f t="shared" si="7"/>
        <v>104.0321413544701</v>
      </c>
      <c r="X23" s="492"/>
      <c r="Y23" s="46">
        <v>369.6</v>
      </c>
      <c r="Z23" s="47">
        <v>19678.64</v>
      </c>
      <c r="AA23" s="30">
        <f t="shared" si="8"/>
        <v>53.243073593073589</v>
      </c>
      <c r="AB23" s="49"/>
      <c r="AC23" s="50">
        <v>35</v>
      </c>
      <c r="AD23" s="50">
        <v>332.67999999999995</v>
      </c>
      <c r="AE23" s="30">
        <f t="shared" si="9"/>
        <v>9.5051428571428556</v>
      </c>
      <c r="AF23" s="55">
        <v>130</v>
      </c>
      <c r="AG23" s="55">
        <v>872.26</v>
      </c>
      <c r="AH23" s="30">
        <f t="shared" si="36"/>
        <v>6.7096923076923076</v>
      </c>
      <c r="AI23" s="62">
        <v>145</v>
      </c>
      <c r="AJ23" s="47">
        <v>3137.9323198775792</v>
      </c>
      <c r="AK23" s="30">
        <f t="shared" si="10"/>
        <v>21.640912550879857</v>
      </c>
      <c r="AL23" s="568"/>
      <c r="AM23" s="72">
        <v>46</v>
      </c>
      <c r="AN23" s="73">
        <v>2175.3200000000002</v>
      </c>
      <c r="AO23" s="48">
        <f t="shared" si="11"/>
        <v>47.289565217391306</v>
      </c>
      <c r="AP23" s="46">
        <v>75</v>
      </c>
      <c r="AQ23" s="47">
        <v>3690.43</v>
      </c>
      <c r="AR23" s="48">
        <f t="shared" si="12"/>
        <v>49.205733333333335</v>
      </c>
      <c r="AS23" s="46">
        <v>25</v>
      </c>
      <c r="AT23" s="71">
        <v>1490.31</v>
      </c>
      <c r="AU23" s="48">
        <f t="shared" si="13"/>
        <v>59.612400000000001</v>
      </c>
      <c r="AV23" s="492"/>
      <c r="AW23" s="645">
        <v>68.599999999999994</v>
      </c>
      <c r="AX23" s="78">
        <v>3821.95</v>
      </c>
      <c r="AY23" s="83">
        <f t="shared" si="14"/>
        <v>55.713556851311957</v>
      </c>
      <c r="AZ23" s="84"/>
      <c r="BA23" s="85">
        <v>25</v>
      </c>
      <c r="BB23" s="85">
        <v>175.44</v>
      </c>
      <c r="BC23" s="30">
        <f t="shared" si="37"/>
        <v>7.0175999999999998</v>
      </c>
      <c r="BD23" s="86"/>
      <c r="BE23" s="86"/>
      <c r="BF23" s="30" t="e">
        <f t="shared" si="38"/>
        <v>#DIV/0!</v>
      </c>
      <c r="BG23" s="646"/>
      <c r="BH23" s="77"/>
      <c r="BI23" s="78"/>
      <c r="BJ23" s="634" t="e">
        <f t="shared" si="15"/>
        <v>#DIV/0!</v>
      </c>
      <c r="BK23" s="633">
        <v>65.400000000000006</v>
      </c>
      <c r="BL23" s="587">
        <v>2943.34</v>
      </c>
      <c r="BM23" s="634">
        <f t="shared" si="16"/>
        <v>45.005198776758405</v>
      </c>
      <c r="BN23" s="492"/>
      <c r="BO23" s="93">
        <v>185.20000000000002</v>
      </c>
      <c r="BP23" s="94">
        <v>12556.313115311665</v>
      </c>
      <c r="BQ23" s="83">
        <f t="shared" si="17"/>
        <v>67.798666929328633</v>
      </c>
      <c r="BR23" s="102"/>
      <c r="BS23" s="101">
        <v>23</v>
      </c>
      <c r="BT23" s="101">
        <v>150.33692691270809</v>
      </c>
      <c r="BU23" s="30">
        <f t="shared" si="39"/>
        <v>6.5363881266394825</v>
      </c>
      <c r="BV23" s="101">
        <v>66</v>
      </c>
      <c r="BW23" s="101">
        <v>397.80599194257718</v>
      </c>
      <c r="BX23" s="30">
        <f t="shared" si="40"/>
        <v>6.0273635142814728</v>
      </c>
      <c r="BY23" s="93"/>
      <c r="BZ23" s="94"/>
      <c r="CA23" s="48" t="e">
        <f t="shared" si="18"/>
        <v>#DIV/0!</v>
      </c>
      <c r="CB23" s="492"/>
      <c r="CC23" s="109">
        <v>140.80000000000001</v>
      </c>
      <c r="CD23" s="110">
        <v>8117</v>
      </c>
      <c r="CE23" s="83">
        <f t="shared" si="19"/>
        <v>57.64914772727272</v>
      </c>
      <c r="CF23" s="113"/>
      <c r="CG23" s="114"/>
      <c r="CH23" s="114"/>
      <c r="CI23" s="30" t="e">
        <f t="shared" si="20"/>
        <v>#DIV/0!</v>
      </c>
      <c r="CJ23" s="115"/>
      <c r="CK23" s="114"/>
      <c r="CL23" s="30" t="e">
        <f t="shared" si="41"/>
        <v>#DIV/0!</v>
      </c>
      <c r="CM23" s="653"/>
      <c r="CN23" s="341">
        <v>10</v>
      </c>
      <c r="CO23" s="345">
        <v>2039.19</v>
      </c>
      <c r="CP23" s="486">
        <f t="shared" si="0"/>
        <v>203.91900000000001</v>
      </c>
      <c r="CQ23" s="569"/>
      <c r="CR23" s="124">
        <v>45.2</v>
      </c>
      <c r="CS23" s="125">
        <v>3874.9290721895245</v>
      </c>
      <c r="CT23" s="15">
        <f t="shared" si="21"/>
        <v>85.728519296228413</v>
      </c>
      <c r="CU23" s="126"/>
      <c r="CV23" s="127"/>
      <c r="CW23" s="127"/>
      <c r="CX23" s="18" t="e">
        <f t="shared" si="44"/>
        <v>#DIV/0!</v>
      </c>
      <c r="CY23" s="127"/>
      <c r="CZ23" s="127"/>
      <c r="DA23" s="18" t="e">
        <f t="shared" si="42"/>
        <v>#DIV/0!</v>
      </c>
      <c r="DB23" s="124"/>
      <c r="DC23" s="125"/>
      <c r="DD23" s="31" t="e">
        <f t="shared" si="22"/>
        <v>#DIV/0!</v>
      </c>
      <c r="DE23" s="569"/>
      <c r="DF23" s="602">
        <v>15</v>
      </c>
      <c r="DG23" s="603">
        <v>329.03071019400352</v>
      </c>
      <c r="DH23" s="542">
        <f t="shared" si="23"/>
        <v>21.935380679600236</v>
      </c>
      <c r="DI23" s="603">
        <v>16</v>
      </c>
      <c r="DJ23" s="603">
        <v>227.65937053318225</v>
      </c>
      <c r="DK23" s="542">
        <f t="shared" si="24"/>
        <v>14.228710658323891</v>
      </c>
      <c r="DL23" s="603">
        <v>17</v>
      </c>
      <c r="DM23" s="603">
        <v>172.02847485139503</v>
      </c>
      <c r="DN23" s="545">
        <f t="shared" si="43"/>
        <v>10.119322050082062</v>
      </c>
      <c r="DO23" s="485"/>
      <c r="DP23" s="610"/>
      <c r="DQ23" s="612"/>
      <c r="DR23" s="548" t="e">
        <f t="shared" si="25"/>
        <v>#DIV/0!</v>
      </c>
      <c r="DS23" s="610">
        <v>63.000000000000007</v>
      </c>
      <c r="DT23" s="614">
        <v>882</v>
      </c>
      <c r="DU23" s="616">
        <f t="shared" si="1"/>
        <v>13.999999999999998</v>
      </c>
      <c r="DV23" s="603">
        <v>161</v>
      </c>
      <c r="DW23" s="603">
        <v>1679.38</v>
      </c>
      <c r="DX23" s="622">
        <f t="shared" si="26"/>
        <v>10.430931677018634</v>
      </c>
      <c r="DY23" s="603">
        <f t="shared" si="27"/>
        <v>672</v>
      </c>
      <c r="DZ23" s="603">
        <v>400</v>
      </c>
      <c r="EA23" s="551">
        <f t="shared" si="28"/>
        <v>0.59523809523809523</v>
      </c>
      <c r="EC23" s="204">
        <v>30</v>
      </c>
      <c r="ED23" s="345">
        <v>1648.51</v>
      </c>
      <c r="EE23" s="554">
        <f t="shared" si="2"/>
        <v>54.950333333333333</v>
      </c>
      <c r="EF23" s="143"/>
      <c r="EG23" s="143"/>
      <c r="EH23" s="143"/>
      <c r="EI23" s="143"/>
      <c r="EJ23" s="143"/>
      <c r="EK23" s="143"/>
      <c r="EL23" s="542" t="e">
        <f t="shared" si="29"/>
        <v>#DIV/0!</v>
      </c>
      <c r="EM23" s="672"/>
      <c r="EN23" s="411">
        <v>70</v>
      </c>
      <c r="EO23" s="411">
        <v>70</v>
      </c>
      <c r="EP23" s="411">
        <v>70</v>
      </c>
      <c r="EQ23" s="433"/>
      <c r="ER23" s="411"/>
      <c r="ES23" s="400">
        <f t="shared" si="30"/>
        <v>70</v>
      </c>
      <c r="ET23" s="403">
        <v>7695.1900000000005</v>
      </c>
      <c r="EU23" s="402">
        <f t="shared" si="31"/>
        <v>109.93128571428572</v>
      </c>
      <c r="EV23" s="412"/>
      <c r="EW23" s="411">
        <v>5</v>
      </c>
      <c r="EX23" s="400">
        <v>70</v>
      </c>
      <c r="EY23" s="403">
        <f t="shared" si="32"/>
        <v>14</v>
      </c>
      <c r="EZ23" s="400"/>
      <c r="FA23" s="400"/>
      <c r="FB23" s="404" t="e">
        <f t="shared" si="33"/>
        <v>#DIV/0!</v>
      </c>
    </row>
    <row r="24" spans="1:158">
      <c r="A24" s="12">
        <v>18</v>
      </c>
      <c r="B24" s="13">
        <v>51.000000000000007</v>
      </c>
      <c r="C24" s="14">
        <v>3764.5439335236242</v>
      </c>
      <c r="D24" s="15">
        <f t="shared" si="3"/>
        <v>73.814586931835763</v>
      </c>
      <c r="E24" s="16"/>
      <c r="F24" s="320"/>
      <c r="G24" s="558" t="e">
        <f t="shared" si="4"/>
        <v>#DIV/0!</v>
      </c>
      <c r="H24" s="17">
        <v>3</v>
      </c>
      <c r="I24" s="17">
        <v>40.947867632896276</v>
      </c>
      <c r="J24" s="18">
        <f t="shared" si="34"/>
        <v>13.649289210965426</v>
      </c>
      <c r="K24" s="17"/>
      <c r="L24" s="17"/>
      <c r="M24" s="30" t="e">
        <f t="shared" si="35"/>
        <v>#DIV/0!</v>
      </c>
      <c r="N24" s="13"/>
      <c r="O24" s="14"/>
      <c r="P24" s="31" t="e">
        <f t="shared" si="5"/>
        <v>#DIV/0!</v>
      </c>
      <c r="Q24" s="32"/>
      <c r="R24" s="44"/>
      <c r="S24" s="45" t="e">
        <f t="shared" si="6"/>
        <v>#DIV/0!</v>
      </c>
      <c r="T24" s="492"/>
      <c r="U24" s="570">
        <v>38</v>
      </c>
      <c r="V24" s="566">
        <v>3787.1324864135258</v>
      </c>
      <c r="W24" s="571">
        <f t="shared" si="7"/>
        <v>99.661381221408575</v>
      </c>
      <c r="X24" s="492"/>
      <c r="Y24" s="46">
        <v>252.60000000000002</v>
      </c>
      <c r="Z24" s="47">
        <v>13775.32</v>
      </c>
      <c r="AA24" s="30">
        <f t="shared" si="8"/>
        <v>54.534125098970698</v>
      </c>
      <c r="AB24" s="49"/>
      <c r="AC24" s="50">
        <v>28</v>
      </c>
      <c r="AD24" s="50">
        <v>128.5</v>
      </c>
      <c r="AE24" s="30">
        <f t="shared" si="9"/>
        <v>4.5892857142857144</v>
      </c>
      <c r="AF24" s="55">
        <v>13</v>
      </c>
      <c r="AG24" s="55">
        <v>91.15</v>
      </c>
      <c r="AH24" s="30">
        <f t="shared" si="36"/>
        <v>7.0115384615384624</v>
      </c>
      <c r="AI24" s="62">
        <v>145</v>
      </c>
      <c r="AJ24" s="47">
        <v>3402.4194932234286</v>
      </c>
      <c r="AK24" s="30">
        <f t="shared" si="10"/>
        <v>23.464962022230541</v>
      </c>
      <c r="AL24" s="568"/>
      <c r="AM24" s="72">
        <v>46</v>
      </c>
      <c r="AN24" s="74">
        <v>2750</v>
      </c>
      <c r="AO24" s="48">
        <f t="shared" si="11"/>
        <v>59.782608695652172</v>
      </c>
      <c r="AP24" s="46">
        <v>75</v>
      </c>
      <c r="AQ24" s="47">
        <v>2953.15</v>
      </c>
      <c r="AR24" s="48">
        <f t="shared" si="12"/>
        <v>39.375333333333337</v>
      </c>
      <c r="AS24" s="46">
        <v>25</v>
      </c>
      <c r="AT24" s="71">
        <v>1368.5</v>
      </c>
      <c r="AU24" s="48">
        <f t="shared" si="13"/>
        <v>54.74</v>
      </c>
      <c r="AV24" s="492"/>
      <c r="AW24" s="645">
        <v>67.2</v>
      </c>
      <c r="AX24" s="78">
        <v>3126.2</v>
      </c>
      <c r="AY24" s="83">
        <f t="shared" si="14"/>
        <v>46.520833333333329</v>
      </c>
      <c r="AZ24" s="84"/>
      <c r="BA24" s="85">
        <v>25</v>
      </c>
      <c r="BB24" s="85">
        <v>175.89</v>
      </c>
      <c r="BC24" s="30">
        <f t="shared" si="37"/>
        <v>7.0355999999999996</v>
      </c>
      <c r="BD24" s="86"/>
      <c r="BE24" s="86"/>
      <c r="BF24" s="30" t="e">
        <f t="shared" si="38"/>
        <v>#DIV/0!</v>
      </c>
      <c r="BG24" s="646"/>
      <c r="BH24" s="77"/>
      <c r="BI24" s="78"/>
      <c r="BJ24" s="634" t="e">
        <f t="shared" si="15"/>
        <v>#DIV/0!</v>
      </c>
      <c r="BK24" s="633">
        <v>73.400000000000006</v>
      </c>
      <c r="BL24" s="587">
        <v>3285.45</v>
      </c>
      <c r="BM24" s="634">
        <f t="shared" si="16"/>
        <v>44.760899182561303</v>
      </c>
      <c r="BN24" s="492"/>
      <c r="BO24" s="93">
        <v>132.20000000000002</v>
      </c>
      <c r="BP24" s="94">
        <v>8610.1102930362213</v>
      </c>
      <c r="BQ24" s="83">
        <f t="shared" si="17"/>
        <v>65.129427330077306</v>
      </c>
      <c r="BR24" s="102"/>
      <c r="BS24" s="101">
        <v>3</v>
      </c>
      <c r="BT24" s="101">
        <v>51.805012369595474</v>
      </c>
      <c r="BU24" s="30">
        <f t="shared" si="39"/>
        <v>17.268337456531825</v>
      </c>
      <c r="BV24" s="101">
        <v>60</v>
      </c>
      <c r="BW24" s="101">
        <v>370.52268383506743</v>
      </c>
      <c r="BX24" s="30">
        <f t="shared" si="40"/>
        <v>6.1753780639177904</v>
      </c>
      <c r="BY24" s="93"/>
      <c r="BZ24" s="94"/>
      <c r="CA24" s="48" t="e">
        <f t="shared" si="18"/>
        <v>#DIV/0!</v>
      </c>
      <c r="CB24" s="492"/>
      <c r="CC24" s="109">
        <v>138.80000000000001</v>
      </c>
      <c r="CD24" s="110">
        <v>8776.57</v>
      </c>
      <c r="CE24" s="83">
        <f t="shared" si="19"/>
        <v>63.231772334293943</v>
      </c>
      <c r="CF24" s="113"/>
      <c r="CG24" s="114"/>
      <c r="CH24" s="114"/>
      <c r="CI24" s="30" t="e">
        <f t="shared" si="20"/>
        <v>#DIV/0!</v>
      </c>
      <c r="CJ24" s="115"/>
      <c r="CK24" s="114"/>
      <c r="CL24" s="30" t="e">
        <f t="shared" si="41"/>
        <v>#DIV/0!</v>
      </c>
      <c r="CM24" s="653"/>
      <c r="CN24" s="341">
        <v>10</v>
      </c>
      <c r="CO24" s="345">
        <v>1422.39</v>
      </c>
      <c r="CP24" s="486">
        <f t="shared" si="0"/>
        <v>142.239</v>
      </c>
      <c r="CQ24" s="569"/>
      <c r="CR24" s="124">
        <v>41.4</v>
      </c>
      <c r="CS24" s="125">
        <v>3685.1611220647214</v>
      </c>
      <c r="CT24" s="15">
        <f t="shared" si="21"/>
        <v>89.013553673060912</v>
      </c>
      <c r="CU24" s="126"/>
      <c r="CV24" s="127"/>
      <c r="CW24" s="127"/>
      <c r="CX24" s="18" t="e">
        <f t="shared" si="44"/>
        <v>#DIV/0!</v>
      </c>
      <c r="CY24" s="127"/>
      <c r="CZ24" s="127"/>
      <c r="DA24" s="18" t="e">
        <f t="shared" si="42"/>
        <v>#DIV/0!</v>
      </c>
      <c r="DB24" s="124"/>
      <c r="DC24" s="125"/>
      <c r="DD24" s="31" t="e">
        <f t="shared" si="22"/>
        <v>#DIV/0!</v>
      </c>
      <c r="DE24" s="569"/>
      <c r="DF24" s="602">
        <v>16</v>
      </c>
      <c r="DG24" s="603">
        <v>331.84679363883134</v>
      </c>
      <c r="DH24" s="542">
        <f t="shared" si="23"/>
        <v>20.740424602426959</v>
      </c>
      <c r="DI24" s="603">
        <v>17</v>
      </c>
      <c r="DJ24" s="603">
        <v>252.64100193695549</v>
      </c>
      <c r="DK24" s="542">
        <f t="shared" si="24"/>
        <v>14.861235408056205</v>
      </c>
      <c r="DL24" s="603">
        <v>20</v>
      </c>
      <c r="DM24" s="603">
        <v>200.70542421385687</v>
      </c>
      <c r="DN24" s="545">
        <f t="shared" si="43"/>
        <v>10.035271210692844</v>
      </c>
      <c r="DO24" s="485"/>
      <c r="DP24" s="610"/>
      <c r="DQ24" s="612"/>
      <c r="DR24" s="548" t="e">
        <f t="shared" si="25"/>
        <v>#DIV/0!</v>
      </c>
      <c r="DS24" s="610">
        <v>66</v>
      </c>
      <c r="DT24" s="614">
        <v>924</v>
      </c>
      <c r="DU24" s="616">
        <f t="shared" si="1"/>
        <v>14</v>
      </c>
      <c r="DV24" s="603">
        <v>167</v>
      </c>
      <c r="DW24" s="612">
        <v>1626.45</v>
      </c>
      <c r="DX24" s="622">
        <f t="shared" si="26"/>
        <v>9.7392215568862284</v>
      </c>
      <c r="DY24" s="603">
        <f t="shared" si="27"/>
        <v>699</v>
      </c>
      <c r="DZ24" s="603">
        <v>410</v>
      </c>
      <c r="EA24" s="551">
        <f t="shared" si="28"/>
        <v>0.58655221745350505</v>
      </c>
      <c r="EC24" s="204">
        <v>30</v>
      </c>
      <c r="ED24" s="345">
        <v>2237</v>
      </c>
      <c r="EE24" s="554">
        <f t="shared" si="2"/>
        <v>74.566666666666663</v>
      </c>
      <c r="EF24" s="143"/>
      <c r="EG24" s="143"/>
      <c r="EH24" s="143"/>
      <c r="EI24" s="143"/>
      <c r="EJ24" s="143"/>
      <c r="EK24" s="143"/>
      <c r="EL24" s="542" t="e">
        <f t="shared" si="29"/>
        <v>#DIV/0!</v>
      </c>
      <c r="EM24" s="672"/>
      <c r="EN24" s="411">
        <v>70</v>
      </c>
      <c r="EO24" s="411">
        <v>70</v>
      </c>
      <c r="EP24" s="411">
        <v>70</v>
      </c>
      <c r="EQ24" s="433"/>
      <c r="ER24" s="411"/>
      <c r="ES24" s="400">
        <f t="shared" si="30"/>
        <v>70</v>
      </c>
      <c r="ET24" s="403">
        <v>6349.71</v>
      </c>
      <c r="EU24" s="402">
        <f t="shared" si="31"/>
        <v>90.710142857142856</v>
      </c>
      <c r="EV24" s="412"/>
      <c r="EW24" s="411"/>
      <c r="EX24" s="403"/>
      <c r="EY24" s="403" t="e">
        <f t="shared" si="32"/>
        <v>#DIV/0!</v>
      </c>
      <c r="EZ24" s="400"/>
      <c r="FA24" s="400"/>
      <c r="FB24" s="404" t="e">
        <f t="shared" si="33"/>
        <v>#DIV/0!</v>
      </c>
    </row>
    <row r="25" spans="1:158">
      <c r="A25" s="12">
        <v>19</v>
      </c>
      <c r="B25" s="13">
        <v>48.6</v>
      </c>
      <c r="C25" s="14">
        <v>3776.8834174630265</v>
      </c>
      <c r="D25" s="15">
        <f t="shared" si="3"/>
        <v>77.713650565082844</v>
      </c>
      <c r="E25" s="16"/>
      <c r="F25" s="320"/>
      <c r="G25" s="558" t="e">
        <f t="shared" si="4"/>
        <v>#DIV/0!</v>
      </c>
      <c r="H25" s="17">
        <v>3</v>
      </c>
      <c r="I25" s="17">
        <v>39.950000000000003</v>
      </c>
      <c r="J25" s="18">
        <f t="shared" si="34"/>
        <v>13.316666666666668</v>
      </c>
      <c r="K25" s="17"/>
      <c r="L25" s="17"/>
      <c r="M25" s="30" t="e">
        <f t="shared" si="35"/>
        <v>#DIV/0!</v>
      </c>
      <c r="N25" s="13"/>
      <c r="O25" s="14"/>
      <c r="P25" s="31" t="e">
        <f t="shared" si="5"/>
        <v>#DIV/0!</v>
      </c>
      <c r="Q25" s="32"/>
      <c r="R25" s="44"/>
      <c r="S25" s="45" t="e">
        <f t="shared" si="6"/>
        <v>#DIV/0!</v>
      </c>
      <c r="T25" s="492"/>
      <c r="U25" s="570">
        <v>42</v>
      </c>
      <c r="V25" s="566">
        <v>4280.5101625326788</v>
      </c>
      <c r="W25" s="571">
        <f t="shared" si="7"/>
        <v>101.91690863173045</v>
      </c>
      <c r="X25" s="492"/>
      <c r="Y25" s="46">
        <v>250.60000000000002</v>
      </c>
      <c r="Z25" s="47">
        <v>15756.349999999997</v>
      </c>
      <c r="AA25" s="30">
        <f t="shared" si="8"/>
        <v>62.874501197126875</v>
      </c>
      <c r="AB25" s="49"/>
      <c r="AC25" s="50">
        <v>28</v>
      </c>
      <c r="AD25" s="50">
        <v>392.37</v>
      </c>
      <c r="AE25" s="30">
        <f t="shared" si="9"/>
        <v>14.013214285714286</v>
      </c>
      <c r="AF25" s="55">
        <v>16</v>
      </c>
      <c r="AG25" s="55">
        <v>111.64999999999999</v>
      </c>
      <c r="AH25" s="30">
        <f t="shared" si="36"/>
        <v>6.9781249999999995</v>
      </c>
      <c r="AI25" s="62">
        <v>145</v>
      </c>
      <c r="AJ25" s="47">
        <v>2916.8287941975427</v>
      </c>
      <c r="AK25" s="30">
        <f t="shared" si="10"/>
        <v>20.116060649638225</v>
      </c>
      <c r="AL25" s="568"/>
      <c r="AM25" s="46">
        <v>47</v>
      </c>
      <c r="AN25" s="71">
        <v>3061.1800000000003</v>
      </c>
      <c r="AO25" s="48">
        <f t="shared" si="11"/>
        <v>65.131489361702137</v>
      </c>
      <c r="AP25" s="46">
        <v>75</v>
      </c>
      <c r="AQ25" s="47">
        <v>4219.2</v>
      </c>
      <c r="AR25" s="48">
        <f t="shared" si="12"/>
        <v>56.256</v>
      </c>
      <c r="AS25" s="46">
        <v>25</v>
      </c>
      <c r="AT25" s="71">
        <v>1362.15</v>
      </c>
      <c r="AU25" s="48">
        <f t="shared" si="13"/>
        <v>54.486000000000004</v>
      </c>
      <c r="AV25" s="492"/>
      <c r="AW25" s="645">
        <v>67.400000000000006</v>
      </c>
      <c r="AX25" s="78">
        <v>3579.95</v>
      </c>
      <c r="AY25" s="83">
        <f t="shared" si="14"/>
        <v>53.114985163204743</v>
      </c>
      <c r="AZ25" s="84"/>
      <c r="BA25" s="85">
        <v>25</v>
      </c>
      <c r="BB25" s="85">
        <v>174.99</v>
      </c>
      <c r="BC25" s="30">
        <f t="shared" si="37"/>
        <v>6.9996</v>
      </c>
      <c r="BD25" s="86"/>
      <c r="BE25" s="86"/>
      <c r="BF25" s="30" t="e">
        <f t="shared" si="38"/>
        <v>#DIV/0!</v>
      </c>
      <c r="BG25" s="646"/>
      <c r="BH25" s="77"/>
      <c r="BI25" s="78"/>
      <c r="BJ25" s="634" t="e">
        <f t="shared" si="15"/>
        <v>#DIV/0!</v>
      </c>
      <c r="BK25" s="633">
        <v>74.8</v>
      </c>
      <c r="BL25" s="587">
        <v>3366.42</v>
      </c>
      <c r="BM25" s="634">
        <f t="shared" si="16"/>
        <v>45.005614973262034</v>
      </c>
      <c r="BN25" s="492"/>
      <c r="BO25" s="93">
        <v>131.80000000000001</v>
      </c>
      <c r="BP25" s="94">
        <v>8813.7754972561852</v>
      </c>
      <c r="BQ25" s="83">
        <f t="shared" si="17"/>
        <v>66.872348234113687</v>
      </c>
      <c r="BR25" s="102"/>
      <c r="BS25" s="101">
        <v>3</v>
      </c>
      <c r="BT25" s="101">
        <v>95.234366645325082</v>
      </c>
      <c r="BU25" s="30">
        <f t="shared" si="39"/>
        <v>31.744788881775026</v>
      </c>
      <c r="BV25" s="101">
        <v>60</v>
      </c>
      <c r="BW25" s="101">
        <v>368.30097748219674</v>
      </c>
      <c r="BX25" s="30">
        <f t="shared" si="40"/>
        <v>6.1383496247032792</v>
      </c>
      <c r="BY25" s="93"/>
      <c r="BZ25" s="94"/>
      <c r="CA25" s="48" t="e">
        <f t="shared" si="18"/>
        <v>#DIV/0!</v>
      </c>
      <c r="CB25" s="492"/>
      <c r="CC25" s="109">
        <v>138.80000000000001</v>
      </c>
      <c r="CD25" s="110">
        <v>9220.57</v>
      </c>
      <c r="CE25" s="83">
        <f t="shared" si="19"/>
        <v>66.430619596541774</v>
      </c>
      <c r="CF25" s="113"/>
      <c r="CG25" s="114"/>
      <c r="CH25" s="114"/>
      <c r="CI25" s="30" t="e">
        <f t="shared" si="20"/>
        <v>#DIV/0!</v>
      </c>
      <c r="CJ25" s="115"/>
      <c r="CK25" s="114"/>
      <c r="CL25" s="30" t="e">
        <f t="shared" si="41"/>
        <v>#DIV/0!</v>
      </c>
      <c r="CM25" s="653"/>
      <c r="CN25" s="341">
        <v>10</v>
      </c>
      <c r="CO25" s="345">
        <v>1342</v>
      </c>
      <c r="CP25" s="486">
        <f t="shared" si="0"/>
        <v>134.19999999999999</v>
      </c>
      <c r="CQ25" s="569"/>
      <c r="CR25" s="124">
        <v>46</v>
      </c>
      <c r="CS25" s="125">
        <v>3653.4858928270378</v>
      </c>
      <c r="CT25" s="15">
        <f t="shared" si="21"/>
        <v>79.423606365805171</v>
      </c>
      <c r="CU25" s="126"/>
      <c r="CV25" s="127"/>
      <c r="CW25" s="127"/>
      <c r="CX25" s="18" t="e">
        <f t="shared" si="44"/>
        <v>#DIV/0!</v>
      </c>
      <c r="CY25" s="127"/>
      <c r="CZ25" s="127"/>
      <c r="DA25" s="18" t="e">
        <f t="shared" si="42"/>
        <v>#DIV/0!</v>
      </c>
      <c r="DB25" s="124"/>
      <c r="DC25" s="125"/>
      <c r="DD25" s="31" t="e">
        <f t="shared" si="22"/>
        <v>#DIV/0!</v>
      </c>
      <c r="DE25" s="569"/>
      <c r="DF25" s="602">
        <v>16</v>
      </c>
      <c r="DG25" s="603">
        <v>333.54785168705536</v>
      </c>
      <c r="DH25" s="542">
        <f t="shared" si="23"/>
        <v>20.84674073044096</v>
      </c>
      <c r="DI25" s="603">
        <v>17</v>
      </c>
      <c r="DJ25" s="603">
        <v>254.31467423330179</v>
      </c>
      <c r="DK25" s="542">
        <f t="shared" si="24"/>
        <v>14.959686719605987</v>
      </c>
      <c r="DL25" s="603">
        <v>20</v>
      </c>
      <c r="DM25" s="603">
        <v>200.51450377781012</v>
      </c>
      <c r="DN25" s="545">
        <f t="shared" si="43"/>
        <v>10.025725188890506</v>
      </c>
      <c r="DO25" s="485"/>
      <c r="DP25" s="610"/>
      <c r="DQ25" s="612"/>
      <c r="DR25" s="548" t="e">
        <f t="shared" si="25"/>
        <v>#DIV/0!</v>
      </c>
      <c r="DS25" s="610">
        <v>65</v>
      </c>
      <c r="DT25" s="614">
        <v>910</v>
      </c>
      <c r="DU25" s="616">
        <f t="shared" si="1"/>
        <v>14</v>
      </c>
      <c r="DV25" s="603">
        <v>171</v>
      </c>
      <c r="DW25" s="603">
        <v>1597.35</v>
      </c>
      <c r="DX25" s="622">
        <f t="shared" si="26"/>
        <v>9.341228070175438</v>
      </c>
      <c r="DY25" s="603">
        <f t="shared" si="27"/>
        <v>708</v>
      </c>
      <c r="DZ25" s="603">
        <v>420</v>
      </c>
      <c r="EA25" s="551">
        <f t="shared" si="28"/>
        <v>0.59322033898305082</v>
      </c>
      <c r="EC25" s="204">
        <v>30</v>
      </c>
      <c r="ED25" s="345">
        <v>2279.73</v>
      </c>
      <c r="EE25" s="554">
        <f t="shared" si="2"/>
        <v>75.991</v>
      </c>
      <c r="EF25" s="143"/>
      <c r="EG25" s="143"/>
      <c r="EH25" s="143"/>
      <c r="EI25" s="143"/>
      <c r="EJ25" s="143"/>
      <c r="EK25" s="143"/>
      <c r="EL25" s="542" t="e">
        <f t="shared" si="29"/>
        <v>#DIV/0!</v>
      </c>
      <c r="EM25" s="672"/>
      <c r="EN25" s="411">
        <v>70</v>
      </c>
      <c r="EO25" s="411">
        <v>70</v>
      </c>
      <c r="EP25" s="411">
        <v>70</v>
      </c>
      <c r="EQ25" s="433"/>
      <c r="ER25" s="411"/>
      <c r="ES25" s="400">
        <f t="shared" si="30"/>
        <v>70</v>
      </c>
      <c r="ET25" s="403">
        <v>4720.26</v>
      </c>
      <c r="EU25" s="402">
        <f t="shared" si="31"/>
        <v>67.432285714285712</v>
      </c>
      <c r="EV25" s="412"/>
      <c r="EW25" s="411">
        <v>5</v>
      </c>
      <c r="EX25" s="400">
        <v>70</v>
      </c>
      <c r="EY25" s="403">
        <f t="shared" si="32"/>
        <v>14</v>
      </c>
      <c r="EZ25" s="400"/>
      <c r="FA25" s="400"/>
      <c r="FB25" s="404" t="e">
        <f t="shared" si="33"/>
        <v>#DIV/0!</v>
      </c>
    </row>
    <row r="26" spans="1:158">
      <c r="A26" s="12">
        <v>20</v>
      </c>
      <c r="B26" s="13">
        <v>63.600000000000009</v>
      </c>
      <c r="C26" s="14">
        <v>5815.5518843286682</v>
      </c>
      <c r="D26" s="15">
        <f t="shared" si="3"/>
        <v>91.439495036614261</v>
      </c>
      <c r="E26" s="16"/>
      <c r="F26" s="320"/>
      <c r="G26" s="558" t="e">
        <f t="shared" si="4"/>
        <v>#DIV/0!</v>
      </c>
      <c r="H26" s="17">
        <v>4</v>
      </c>
      <c r="I26" s="17">
        <v>60</v>
      </c>
      <c r="J26" s="18">
        <f t="shared" si="34"/>
        <v>15</v>
      </c>
      <c r="K26" s="17"/>
      <c r="L26" s="17"/>
      <c r="M26" s="30" t="e">
        <f t="shared" si="35"/>
        <v>#DIV/0!</v>
      </c>
      <c r="N26" s="13"/>
      <c r="O26" s="14"/>
      <c r="P26" s="31" t="e">
        <f t="shared" si="5"/>
        <v>#DIV/0!</v>
      </c>
      <c r="Q26" s="32"/>
      <c r="R26" s="44"/>
      <c r="S26" s="45" t="e">
        <f t="shared" si="6"/>
        <v>#DIV/0!</v>
      </c>
      <c r="T26" s="492"/>
      <c r="U26" s="570">
        <v>241.6</v>
      </c>
      <c r="V26" s="566">
        <v>5450.2739022592841</v>
      </c>
      <c r="W26" s="571">
        <f t="shared" si="7"/>
        <v>22.559080721271872</v>
      </c>
      <c r="X26" s="492"/>
      <c r="Y26" s="46">
        <v>385.20000000000005</v>
      </c>
      <c r="Z26" s="47">
        <v>21529.020000000004</v>
      </c>
      <c r="AA26" s="30">
        <f t="shared" si="8"/>
        <v>55.890498442367608</v>
      </c>
      <c r="AB26" s="49"/>
      <c r="AC26" s="50">
        <v>164</v>
      </c>
      <c r="AD26" s="50">
        <v>2272.5</v>
      </c>
      <c r="AE26" s="30">
        <f t="shared" si="9"/>
        <v>13.856707317073171</v>
      </c>
      <c r="AF26" s="55">
        <v>21</v>
      </c>
      <c r="AG26" s="55">
        <v>143.26</v>
      </c>
      <c r="AH26" s="30">
        <f t="shared" si="36"/>
        <v>6.8219047619047615</v>
      </c>
      <c r="AI26" s="62">
        <v>145</v>
      </c>
      <c r="AJ26" s="47">
        <v>3000.7249118831005</v>
      </c>
      <c r="AK26" s="30">
        <f t="shared" si="10"/>
        <v>20.694654564711037</v>
      </c>
      <c r="AL26" s="568"/>
      <c r="AM26" s="46">
        <v>46</v>
      </c>
      <c r="AN26" s="71">
        <v>2679.34</v>
      </c>
      <c r="AO26" s="48">
        <f t="shared" si="11"/>
        <v>58.246521739130436</v>
      </c>
      <c r="AP26" s="46">
        <v>75</v>
      </c>
      <c r="AQ26" s="47">
        <v>3808.33</v>
      </c>
      <c r="AR26" s="48">
        <f t="shared" si="12"/>
        <v>50.77773333333333</v>
      </c>
      <c r="AS26" s="46">
        <v>25</v>
      </c>
      <c r="AT26" s="71">
        <v>1792.6</v>
      </c>
      <c r="AU26" s="48">
        <f t="shared" si="13"/>
        <v>71.703999999999994</v>
      </c>
      <c r="AV26" s="492"/>
      <c r="AW26" s="645">
        <v>81.800000000000011</v>
      </c>
      <c r="AX26" s="78">
        <v>4370.25</v>
      </c>
      <c r="AY26" s="83">
        <f t="shared" si="14"/>
        <v>53.426039119804393</v>
      </c>
      <c r="AZ26" s="84"/>
      <c r="BA26" s="85">
        <v>25</v>
      </c>
      <c r="BB26" s="85">
        <v>175.61</v>
      </c>
      <c r="BC26" s="30">
        <f t="shared" si="37"/>
        <v>7.0244000000000009</v>
      </c>
      <c r="BD26" s="86"/>
      <c r="BE26" s="86"/>
      <c r="BF26" s="30" t="e">
        <f t="shared" si="38"/>
        <v>#DIV/0!</v>
      </c>
      <c r="BG26" s="646"/>
      <c r="BH26" s="77"/>
      <c r="BI26" s="78"/>
      <c r="BJ26" s="634" t="e">
        <f t="shared" si="15"/>
        <v>#DIV/0!</v>
      </c>
      <c r="BK26" s="633">
        <v>76</v>
      </c>
      <c r="BL26" s="587">
        <v>3419.97</v>
      </c>
      <c r="BM26" s="634">
        <f t="shared" si="16"/>
        <v>44.999605263157889</v>
      </c>
      <c r="BN26" s="492"/>
      <c r="BO26" s="93">
        <v>184.4</v>
      </c>
      <c r="BP26" s="94">
        <v>12830.769580470129</v>
      </c>
      <c r="BQ26" s="83">
        <f t="shared" si="17"/>
        <v>69.581179937473578</v>
      </c>
      <c r="BR26" s="102"/>
      <c r="BS26" s="101">
        <v>18</v>
      </c>
      <c r="BT26" s="101">
        <v>262.19549667954334</v>
      </c>
      <c r="BU26" s="30">
        <f t="shared" si="39"/>
        <v>14.566416482196852</v>
      </c>
      <c r="BV26" s="101">
        <v>66</v>
      </c>
      <c r="BW26" s="101">
        <v>383.87100081205193</v>
      </c>
      <c r="BX26" s="30">
        <f t="shared" si="40"/>
        <v>5.8162272850310899</v>
      </c>
      <c r="BY26" s="93"/>
      <c r="BZ26" s="94"/>
      <c r="CA26" s="48" t="e">
        <f t="shared" si="18"/>
        <v>#DIV/0!</v>
      </c>
      <c r="CB26" s="492"/>
      <c r="CC26" s="109">
        <v>159.6</v>
      </c>
      <c r="CD26" s="110">
        <v>15248.79</v>
      </c>
      <c r="CE26" s="83">
        <f t="shared" si="19"/>
        <v>95.543796992481205</v>
      </c>
      <c r="CF26" s="113"/>
      <c r="CG26" s="114">
        <v>219</v>
      </c>
      <c r="CH26" s="114">
        <v>2566</v>
      </c>
      <c r="CI26" s="30">
        <f t="shared" si="20"/>
        <v>11.71689497716895</v>
      </c>
      <c r="CJ26" s="115"/>
      <c r="CK26" s="114"/>
      <c r="CL26" s="30" t="e">
        <f t="shared" si="41"/>
        <v>#DIV/0!</v>
      </c>
      <c r="CM26" s="653"/>
      <c r="CN26" s="341">
        <v>13.200000000000001</v>
      </c>
      <c r="CO26" s="345">
        <v>1266.8599999999999</v>
      </c>
      <c r="CP26" s="486">
        <f t="shared" si="0"/>
        <v>95.974242424242405</v>
      </c>
      <c r="CQ26" s="569"/>
      <c r="CR26" s="124">
        <v>47.000000000000007</v>
      </c>
      <c r="CS26" s="125">
        <v>3778.6641684710394</v>
      </c>
      <c r="CT26" s="15">
        <f t="shared" si="21"/>
        <v>80.397109967468907</v>
      </c>
      <c r="CU26" s="126"/>
      <c r="CV26" s="127"/>
      <c r="CW26" s="127"/>
      <c r="CX26" s="18" t="e">
        <f t="shared" si="44"/>
        <v>#DIV/0!</v>
      </c>
      <c r="CY26" s="127"/>
      <c r="CZ26" s="127"/>
      <c r="DA26" s="18" t="e">
        <f t="shared" si="42"/>
        <v>#DIV/0!</v>
      </c>
      <c r="DB26" s="124"/>
      <c r="DC26" s="125"/>
      <c r="DD26" s="31" t="e">
        <f t="shared" si="22"/>
        <v>#DIV/0!</v>
      </c>
      <c r="DE26" s="569"/>
      <c r="DF26" s="602">
        <v>16</v>
      </c>
      <c r="DG26" s="603">
        <v>344.95375230404119</v>
      </c>
      <c r="DH26" s="542">
        <f t="shared" si="23"/>
        <v>21.559609519002574</v>
      </c>
      <c r="DI26" s="603">
        <v>17</v>
      </c>
      <c r="DJ26" s="603">
        <v>267.43500274738426</v>
      </c>
      <c r="DK26" s="542">
        <f t="shared" si="24"/>
        <v>15.731470749846133</v>
      </c>
      <c r="DL26" s="603">
        <v>20</v>
      </c>
      <c r="DM26" s="603">
        <v>197.88255267200134</v>
      </c>
      <c r="DN26" s="545">
        <f t="shared" si="43"/>
        <v>9.8941276336000676</v>
      </c>
      <c r="DO26" s="485"/>
      <c r="DP26" s="610"/>
      <c r="DQ26" s="612"/>
      <c r="DR26" s="548" t="e">
        <f t="shared" si="25"/>
        <v>#DIV/0!</v>
      </c>
      <c r="DS26" s="610">
        <v>63.000000000000007</v>
      </c>
      <c r="DT26" s="614">
        <v>882</v>
      </c>
      <c r="DU26" s="616">
        <f t="shared" si="1"/>
        <v>13.999999999999998</v>
      </c>
      <c r="DV26" s="603">
        <v>172</v>
      </c>
      <c r="DW26" s="603">
        <v>1644.53</v>
      </c>
      <c r="DX26" s="622">
        <f t="shared" si="26"/>
        <v>9.5612209302325581</v>
      </c>
      <c r="DY26" s="603">
        <f t="shared" si="27"/>
        <v>705</v>
      </c>
      <c r="DZ26" s="603">
        <v>420</v>
      </c>
      <c r="EA26" s="551">
        <f t="shared" si="28"/>
        <v>0.5957446808510638</v>
      </c>
      <c r="EC26" s="204">
        <v>30</v>
      </c>
      <c r="ED26" s="345">
        <v>3761.66</v>
      </c>
      <c r="EE26" s="554">
        <f t="shared" si="2"/>
        <v>125.38866666666667</v>
      </c>
      <c r="EF26" s="143"/>
      <c r="EG26" s="143"/>
      <c r="EH26" s="143"/>
      <c r="EI26" s="143"/>
      <c r="EJ26" s="143"/>
      <c r="EK26" s="143"/>
      <c r="EL26" s="542" t="e">
        <f t="shared" si="29"/>
        <v>#DIV/0!</v>
      </c>
      <c r="EM26" s="672"/>
      <c r="EN26" s="411">
        <v>90</v>
      </c>
      <c r="EO26" s="411">
        <v>130</v>
      </c>
      <c r="EP26" s="411">
        <v>130</v>
      </c>
      <c r="EQ26" s="433"/>
      <c r="ER26" s="411"/>
      <c r="ES26" s="400">
        <f t="shared" si="30"/>
        <v>122</v>
      </c>
      <c r="ET26" s="403">
        <v>7164.6100000000006</v>
      </c>
      <c r="EU26" s="402">
        <f t="shared" si="31"/>
        <v>58.726311475409844</v>
      </c>
      <c r="EV26" s="412"/>
      <c r="EW26" s="411">
        <v>5</v>
      </c>
      <c r="EX26" s="400">
        <v>70</v>
      </c>
      <c r="EY26" s="403">
        <f t="shared" si="32"/>
        <v>14</v>
      </c>
      <c r="EZ26" s="400"/>
      <c r="FA26" s="400"/>
      <c r="FB26" s="404" t="e">
        <f t="shared" si="33"/>
        <v>#DIV/0!</v>
      </c>
    </row>
    <row r="27" spans="1:158">
      <c r="A27" s="12">
        <v>21</v>
      </c>
      <c r="B27" s="13">
        <v>76.800000000000011</v>
      </c>
      <c r="C27" s="14">
        <v>4486.8653331574587</v>
      </c>
      <c r="D27" s="15">
        <f t="shared" si="3"/>
        <v>58.422725692154401</v>
      </c>
      <c r="E27" s="16"/>
      <c r="F27" s="320"/>
      <c r="G27" s="558" t="e">
        <f t="shared" si="4"/>
        <v>#DIV/0!</v>
      </c>
      <c r="H27" s="17">
        <v>4</v>
      </c>
      <c r="I27" s="17">
        <v>54</v>
      </c>
      <c r="J27" s="18">
        <f t="shared" si="34"/>
        <v>13.5</v>
      </c>
      <c r="K27" s="17"/>
      <c r="L27" s="17"/>
      <c r="M27" s="30" t="e">
        <f t="shared" si="35"/>
        <v>#DIV/0!</v>
      </c>
      <c r="N27" s="13"/>
      <c r="O27" s="14"/>
      <c r="P27" s="31" t="e">
        <f t="shared" si="5"/>
        <v>#DIV/0!</v>
      </c>
      <c r="Q27" s="32"/>
      <c r="R27" s="44"/>
      <c r="S27" s="45" t="e">
        <f t="shared" si="6"/>
        <v>#DIV/0!</v>
      </c>
      <c r="T27" s="492"/>
      <c r="U27" s="570"/>
      <c r="V27" s="566"/>
      <c r="W27" s="571" t="e">
        <f t="shared" si="7"/>
        <v>#DIV/0!</v>
      </c>
      <c r="X27" s="492"/>
      <c r="Y27" s="46">
        <v>381.6</v>
      </c>
      <c r="Z27" s="47">
        <v>26049.981250000001</v>
      </c>
      <c r="AA27" s="30">
        <f t="shared" si="8"/>
        <v>68.265150026205447</v>
      </c>
      <c r="AB27" s="49"/>
      <c r="AC27" s="50">
        <v>35</v>
      </c>
      <c r="AD27" s="50">
        <v>488.52</v>
      </c>
      <c r="AE27" s="30">
        <f t="shared" si="9"/>
        <v>13.957714285714285</v>
      </c>
      <c r="AF27" s="55">
        <v>135</v>
      </c>
      <c r="AG27" s="55">
        <v>937.94</v>
      </c>
      <c r="AH27" s="30">
        <f t="shared" si="36"/>
        <v>6.9477037037037039</v>
      </c>
      <c r="AI27" s="62">
        <v>145</v>
      </c>
      <c r="AJ27" s="47">
        <v>3225.7200000000003</v>
      </c>
      <c r="AK27" s="30">
        <f t="shared" si="10"/>
        <v>22.24634482758621</v>
      </c>
      <c r="AL27" s="568"/>
      <c r="AM27" s="46">
        <v>46</v>
      </c>
      <c r="AN27" s="71">
        <v>2510.8399999999997</v>
      </c>
      <c r="AO27" s="48">
        <f t="shared" si="11"/>
        <v>54.583478260869562</v>
      </c>
      <c r="AP27" s="46">
        <v>75</v>
      </c>
      <c r="AQ27" s="47">
        <v>3405.8559999999998</v>
      </c>
      <c r="AR27" s="48">
        <f t="shared" si="12"/>
        <v>45.411413333333329</v>
      </c>
      <c r="AS27" s="46">
        <v>25</v>
      </c>
      <c r="AT27" s="71">
        <v>2056.96</v>
      </c>
      <c r="AU27" s="48">
        <f t="shared" si="13"/>
        <v>82.278400000000005</v>
      </c>
      <c r="AV27" s="492"/>
      <c r="AW27" s="645">
        <v>85.800000000000011</v>
      </c>
      <c r="AX27" s="78">
        <v>4366.54</v>
      </c>
      <c r="AY27" s="83">
        <f t="shared" si="14"/>
        <v>50.892074592074586</v>
      </c>
      <c r="AZ27" s="84"/>
      <c r="BA27" s="85">
        <v>25</v>
      </c>
      <c r="BB27" s="85">
        <v>176.3</v>
      </c>
      <c r="BC27" s="30">
        <f t="shared" si="37"/>
        <v>7.0520000000000005</v>
      </c>
      <c r="BD27" s="86"/>
      <c r="BE27" s="86"/>
      <c r="BF27" s="30" t="e">
        <f t="shared" si="38"/>
        <v>#DIV/0!</v>
      </c>
      <c r="BG27" s="646"/>
      <c r="BH27" s="77"/>
      <c r="BI27" s="78"/>
      <c r="BJ27" s="634" t="e">
        <f t="shared" si="15"/>
        <v>#DIV/0!</v>
      </c>
      <c r="BK27" s="633">
        <v>74.2</v>
      </c>
      <c r="BL27" s="587">
        <v>3295.43</v>
      </c>
      <c r="BM27" s="634">
        <f t="shared" si="16"/>
        <v>44.412803234501347</v>
      </c>
      <c r="BN27" s="492"/>
      <c r="BO27" s="93">
        <v>185.20000000000002</v>
      </c>
      <c r="BP27" s="94">
        <v>12576.918568866962</v>
      </c>
      <c r="BQ27" s="83">
        <f t="shared" si="17"/>
        <v>67.909927477683368</v>
      </c>
      <c r="BR27" s="102"/>
      <c r="BS27" s="101">
        <v>18</v>
      </c>
      <c r="BT27" s="101">
        <v>244.83653822610236</v>
      </c>
      <c r="BU27" s="30">
        <f t="shared" si="39"/>
        <v>13.60202990145013</v>
      </c>
      <c r="BV27" s="101">
        <v>78</v>
      </c>
      <c r="BW27" s="101">
        <v>489.2707618890708</v>
      </c>
      <c r="BX27" s="30">
        <f t="shared" si="40"/>
        <v>6.2727020755009075</v>
      </c>
      <c r="BY27" s="93"/>
      <c r="BZ27" s="94"/>
      <c r="CA27" s="48" t="e">
        <f t="shared" si="18"/>
        <v>#DIV/0!</v>
      </c>
      <c r="CB27" s="492"/>
      <c r="CC27" s="109">
        <v>162.4</v>
      </c>
      <c r="CD27" s="110">
        <v>11581.22</v>
      </c>
      <c r="CE27" s="83">
        <f t="shared" si="19"/>
        <v>71.312931034482759</v>
      </c>
      <c r="CF27" s="113"/>
      <c r="CG27" s="114"/>
      <c r="CH27" s="114"/>
      <c r="CI27" s="30" t="e">
        <f t="shared" si="20"/>
        <v>#DIV/0!</v>
      </c>
      <c r="CJ27" s="115"/>
      <c r="CK27" s="114"/>
      <c r="CL27" s="30" t="e">
        <f t="shared" si="41"/>
        <v>#DIV/0!</v>
      </c>
      <c r="CM27" s="653"/>
      <c r="CN27" s="341">
        <v>14.4</v>
      </c>
      <c r="CO27" s="345">
        <v>2818.65</v>
      </c>
      <c r="CP27" s="486">
        <f t="shared" si="0"/>
        <v>195.73958333333334</v>
      </c>
      <c r="CQ27" s="569"/>
      <c r="CR27" s="124">
        <v>45.6</v>
      </c>
      <c r="CS27" s="125">
        <v>2876.2693334195537</v>
      </c>
      <c r="CT27" s="15">
        <f t="shared" si="21"/>
        <v>63.076081873235829</v>
      </c>
      <c r="CU27" s="126"/>
      <c r="CV27" s="127"/>
      <c r="CW27" s="127"/>
      <c r="CX27" s="18" t="e">
        <f t="shared" si="44"/>
        <v>#DIV/0!</v>
      </c>
      <c r="CY27" s="127"/>
      <c r="CZ27" s="127"/>
      <c r="DA27" s="18" t="e">
        <f t="shared" si="42"/>
        <v>#DIV/0!</v>
      </c>
      <c r="DB27" s="124"/>
      <c r="DC27" s="125"/>
      <c r="DD27" s="31" t="e">
        <f t="shared" si="22"/>
        <v>#DIV/0!</v>
      </c>
      <c r="DE27" s="569"/>
      <c r="DF27" s="602">
        <v>16</v>
      </c>
      <c r="DG27" s="603">
        <v>330.33619193268879</v>
      </c>
      <c r="DH27" s="542">
        <f t="shared" si="23"/>
        <v>20.646011995793049</v>
      </c>
      <c r="DI27" s="603">
        <v>17</v>
      </c>
      <c r="DJ27" s="603">
        <v>261.55540373228683</v>
      </c>
      <c r="DK27" s="542">
        <f t="shared" si="24"/>
        <v>15.385611984252167</v>
      </c>
      <c r="DL27" s="603">
        <v>20</v>
      </c>
      <c r="DM27" s="603">
        <v>191.00052811956959</v>
      </c>
      <c r="DN27" s="545">
        <f t="shared" si="43"/>
        <v>9.5500264059784801</v>
      </c>
      <c r="DO27" s="485"/>
      <c r="DP27" s="610"/>
      <c r="DQ27" s="612"/>
      <c r="DR27" s="548" t="e">
        <f t="shared" si="25"/>
        <v>#DIV/0!</v>
      </c>
      <c r="DS27" s="610">
        <v>63.000000000000007</v>
      </c>
      <c r="DT27" s="614">
        <v>882</v>
      </c>
      <c r="DU27" s="616">
        <f t="shared" si="1"/>
        <v>13.999999999999998</v>
      </c>
      <c r="DV27" s="603">
        <v>176</v>
      </c>
      <c r="DW27" s="603">
        <v>1649.28</v>
      </c>
      <c r="DX27" s="622">
        <f t="shared" si="26"/>
        <v>9.3709090909090911</v>
      </c>
      <c r="DY27" s="603">
        <f t="shared" si="27"/>
        <v>717</v>
      </c>
      <c r="DZ27" s="603">
        <v>430</v>
      </c>
      <c r="EA27" s="551">
        <f t="shared" si="28"/>
        <v>0.59972105997210601</v>
      </c>
      <c r="EC27" s="204">
        <v>30</v>
      </c>
      <c r="ED27" s="345">
        <v>2159.5699999999997</v>
      </c>
      <c r="EE27" s="554">
        <f t="shared" si="2"/>
        <v>71.98566666666666</v>
      </c>
      <c r="EF27" s="143"/>
      <c r="EG27" s="143"/>
      <c r="EH27" s="143"/>
      <c r="EI27" s="143"/>
      <c r="EJ27" s="143"/>
      <c r="EK27" s="143"/>
      <c r="EL27" s="542" t="e">
        <f t="shared" si="29"/>
        <v>#DIV/0!</v>
      </c>
      <c r="EM27" s="672"/>
      <c r="EN27" s="411">
        <v>90</v>
      </c>
      <c r="EO27" s="411">
        <v>130</v>
      </c>
      <c r="EP27" s="411">
        <v>130</v>
      </c>
      <c r="EQ27" s="433"/>
      <c r="ER27" s="411"/>
      <c r="ES27" s="400">
        <f t="shared" si="30"/>
        <v>122</v>
      </c>
      <c r="ET27" s="403">
        <v>7567.76</v>
      </c>
      <c r="EU27" s="402">
        <f t="shared" si="31"/>
        <v>62.030819672131152</v>
      </c>
      <c r="EV27" s="412"/>
      <c r="EW27" s="411">
        <v>5</v>
      </c>
      <c r="EX27" s="400">
        <v>70</v>
      </c>
      <c r="EY27" s="403">
        <f t="shared" si="32"/>
        <v>14</v>
      </c>
      <c r="EZ27" s="400"/>
      <c r="FA27" s="400"/>
      <c r="FB27" s="404" t="e">
        <f t="shared" si="33"/>
        <v>#DIV/0!</v>
      </c>
    </row>
    <row r="28" spans="1:158">
      <c r="A28" s="12">
        <v>22</v>
      </c>
      <c r="B28" s="13">
        <v>81.599999999999994</v>
      </c>
      <c r="C28" s="14">
        <v>7618.3849723477042</v>
      </c>
      <c r="D28" s="15">
        <f t="shared" si="3"/>
        <v>93.362560935633638</v>
      </c>
      <c r="E28" s="16"/>
      <c r="F28" s="320"/>
      <c r="G28" s="558" t="e">
        <f t="shared" si="4"/>
        <v>#DIV/0!</v>
      </c>
      <c r="H28" s="17">
        <v>3</v>
      </c>
      <c r="I28" s="17">
        <v>63</v>
      </c>
      <c r="J28" s="18">
        <f t="shared" si="34"/>
        <v>21</v>
      </c>
      <c r="K28" s="17"/>
      <c r="L28" s="17"/>
      <c r="M28" s="30" t="e">
        <f t="shared" si="35"/>
        <v>#DIV/0!</v>
      </c>
      <c r="N28" s="13"/>
      <c r="O28" s="14"/>
      <c r="P28" s="31" t="e">
        <f t="shared" si="5"/>
        <v>#DIV/0!</v>
      </c>
      <c r="Q28" s="32"/>
      <c r="R28" s="44"/>
      <c r="S28" s="45" t="e">
        <f t="shared" si="6"/>
        <v>#DIV/0!</v>
      </c>
      <c r="T28" s="492"/>
      <c r="U28" s="570"/>
      <c r="V28" s="566"/>
      <c r="W28" s="571" t="e">
        <f t="shared" si="7"/>
        <v>#DIV/0!</v>
      </c>
      <c r="X28" s="492"/>
      <c r="Y28" s="46">
        <v>374</v>
      </c>
      <c r="Z28" s="47">
        <v>24539.324999999997</v>
      </c>
      <c r="AA28" s="30">
        <f t="shared" si="8"/>
        <v>65.613168449197858</v>
      </c>
      <c r="AB28" s="49"/>
      <c r="AC28" s="50">
        <v>43</v>
      </c>
      <c r="AD28" s="50">
        <v>866.7</v>
      </c>
      <c r="AE28" s="30">
        <f t="shared" si="9"/>
        <v>20.155813953488373</v>
      </c>
      <c r="AF28" s="55">
        <v>124</v>
      </c>
      <c r="AG28" s="55">
        <v>578.57999999999993</v>
      </c>
      <c r="AH28" s="30">
        <f t="shared" si="36"/>
        <v>4.665967741935483</v>
      </c>
      <c r="AI28" s="62">
        <v>145</v>
      </c>
      <c r="AJ28" s="47">
        <v>3384.4771855037052</v>
      </c>
      <c r="AK28" s="30">
        <f t="shared" si="10"/>
        <v>23.341221968991071</v>
      </c>
      <c r="AL28" s="568"/>
      <c r="AM28" s="46">
        <v>47</v>
      </c>
      <c r="AN28" s="71">
        <v>2313.5099999999998</v>
      </c>
      <c r="AO28" s="48">
        <f t="shared" si="11"/>
        <v>49.223617021276588</v>
      </c>
      <c r="AP28" s="46">
        <v>75</v>
      </c>
      <c r="AQ28" s="47">
        <v>3339.85</v>
      </c>
      <c r="AR28" s="48">
        <f t="shared" si="12"/>
        <v>44.531333333333329</v>
      </c>
      <c r="AS28" s="46">
        <v>25</v>
      </c>
      <c r="AT28" s="71">
        <v>1402.54</v>
      </c>
      <c r="AU28" s="48">
        <f t="shared" si="13"/>
        <v>56.101599999999998</v>
      </c>
      <c r="AV28" s="492"/>
      <c r="AW28" s="645">
        <v>80.2</v>
      </c>
      <c r="AX28" s="78">
        <v>4033.9</v>
      </c>
      <c r="AY28" s="83">
        <f t="shared" si="14"/>
        <v>50.298004987531172</v>
      </c>
      <c r="AZ28" s="84"/>
      <c r="BA28" s="85">
        <v>25</v>
      </c>
      <c r="BB28" s="85">
        <v>175.13</v>
      </c>
      <c r="BC28" s="30">
        <f t="shared" si="37"/>
        <v>7.0051999999999994</v>
      </c>
      <c r="BD28" s="86"/>
      <c r="BE28" s="86"/>
      <c r="BF28" s="30" t="e">
        <f t="shared" si="38"/>
        <v>#DIV/0!</v>
      </c>
      <c r="BG28" s="646"/>
      <c r="BH28" s="77"/>
      <c r="BI28" s="78"/>
      <c r="BJ28" s="634" t="e">
        <f t="shared" si="15"/>
        <v>#DIV/0!</v>
      </c>
      <c r="BK28" s="633">
        <v>68</v>
      </c>
      <c r="BL28" s="587">
        <v>3061.17</v>
      </c>
      <c r="BM28" s="634">
        <f t="shared" si="16"/>
        <v>45.01720588235294</v>
      </c>
      <c r="BN28" s="492"/>
      <c r="BO28" s="93">
        <v>186.4</v>
      </c>
      <c r="BP28" s="94">
        <v>12290.051569912986</v>
      </c>
      <c r="BQ28" s="83">
        <f t="shared" si="17"/>
        <v>65.933753057473098</v>
      </c>
      <c r="BR28" s="102"/>
      <c r="BS28" s="101">
        <v>3</v>
      </c>
      <c r="BT28" s="101">
        <v>35.000132082852986</v>
      </c>
      <c r="BU28" s="30">
        <f t="shared" si="39"/>
        <v>11.666710694284328</v>
      </c>
      <c r="BV28" s="101">
        <v>77</v>
      </c>
      <c r="BW28" s="101">
        <v>442.41618176811596</v>
      </c>
      <c r="BX28" s="30">
        <f t="shared" si="40"/>
        <v>5.7456646982872206</v>
      </c>
      <c r="BY28" s="93"/>
      <c r="BZ28" s="94"/>
      <c r="CA28" s="48" t="e">
        <f t="shared" si="18"/>
        <v>#DIV/0!</v>
      </c>
      <c r="CB28" s="492"/>
      <c r="CC28" s="109">
        <v>158.60000000000002</v>
      </c>
      <c r="CD28" s="110">
        <v>10435.16</v>
      </c>
      <c r="CE28" s="83">
        <f t="shared" si="19"/>
        <v>65.79546027742748</v>
      </c>
      <c r="CF28" s="113"/>
      <c r="CG28" s="114"/>
      <c r="CH28" s="114"/>
      <c r="CI28" s="30" t="e">
        <f t="shared" si="20"/>
        <v>#DIV/0!</v>
      </c>
      <c r="CJ28" s="115"/>
      <c r="CK28" s="114"/>
      <c r="CL28" s="30" t="e">
        <f t="shared" si="41"/>
        <v>#DIV/0!</v>
      </c>
      <c r="CM28" s="653"/>
      <c r="CN28" s="341">
        <v>13.200000000000001</v>
      </c>
      <c r="CO28" s="345">
        <v>1187.3499999999999</v>
      </c>
      <c r="CP28" s="486">
        <f t="shared" si="0"/>
        <v>89.950757575757564</v>
      </c>
      <c r="CQ28" s="569"/>
      <c r="CR28" s="124">
        <v>45.400000000000006</v>
      </c>
      <c r="CS28" s="125">
        <v>3335.0494886608208</v>
      </c>
      <c r="CT28" s="15">
        <f t="shared" si="21"/>
        <v>73.459239838344061</v>
      </c>
      <c r="CU28" s="126"/>
      <c r="CV28" s="127"/>
      <c r="CW28" s="127"/>
      <c r="CX28" s="18" t="e">
        <f t="shared" si="44"/>
        <v>#DIV/0!</v>
      </c>
      <c r="CY28" s="127"/>
      <c r="CZ28" s="127"/>
      <c r="DA28" s="18" t="e">
        <f t="shared" si="42"/>
        <v>#DIV/0!</v>
      </c>
      <c r="DB28" s="124"/>
      <c r="DC28" s="125"/>
      <c r="DD28" s="31" t="e">
        <f t="shared" si="22"/>
        <v>#DIV/0!</v>
      </c>
      <c r="DE28" s="569"/>
      <c r="DF28" s="602">
        <v>16</v>
      </c>
      <c r="DG28" s="603">
        <v>346.64602535142558</v>
      </c>
      <c r="DH28" s="542">
        <f t="shared" si="23"/>
        <v>21.665376584464099</v>
      </c>
      <c r="DI28" s="603">
        <v>17</v>
      </c>
      <c r="DJ28" s="603">
        <v>262.47962149009794</v>
      </c>
      <c r="DK28" s="542">
        <f t="shared" si="24"/>
        <v>15.439977734711643</v>
      </c>
      <c r="DL28" s="603">
        <v>20</v>
      </c>
      <c r="DM28" s="603">
        <v>205.55650985493781</v>
      </c>
      <c r="DN28" s="545">
        <f t="shared" si="43"/>
        <v>10.27782549274689</v>
      </c>
      <c r="DO28" s="485"/>
      <c r="DP28" s="610"/>
      <c r="DQ28" s="612"/>
      <c r="DR28" s="548" t="e">
        <f t="shared" si="25"/>
        <v>#DIV/0!</v>
      </c>
      <c r="DS28" s="610">
        <v>68</v>
      </c>
      <c r="DT28" s="614">
        <v>952</v>
      </c>
      <c r="DU28" s="616">
        <f t="shared" si="1"/>
        <v>14</v>
      </c>
      <c r="DV28" s="603">
        <v>169.00000000000003</v>
      </c>
      <c r="DW28" s="612">
        <v>1612.24</v>
      </c>
      <c r="DX28" s="622">
        <f t="shared" si="26"/>
        <v>9.5398816568047327</v>
      </c>
      <c r="DY28" s="603">
        <f t="shared" si="27"/>
        <v>711.00000000000011</v>
      </c>
      <c r="DZ28" s="603">
        <v>420</v>
      </c>
      <c r="EA28" s="551">
        <f t="shared" si="28"/>
        <v>0.59071729957805896</v>
      </c>
      <c r="EC28" s="204">
        <v>30</v>
      </c>
      <c r="ED28" s="345">
        <v>2333.3700000000003</v>
      </c>
      <c r="EE28" s="554">
        <f t="shared" si="2"/>
        <v>77.779000000000011</v>
      </c>
      <c r="EF28" s="143"/>
      <c r="EG28" s="143"/>
      <c r="EH28" s="143"/>
      <c r="EI28" s="143"/>
      <c r="EJ28" s="143"/>
      <c r="EK28" s="143"/>
      <c r="EL28" s="542" t="e">
        <f t="shared" si="29"/>
        <v>#DIV/0!</v>
      </c>
      <c r="EM28" s="672"/>
      <c r="EN28" s="411">
        <v>90</v>
      </c>
      <c r="EO28" s="411">
        <v>130</v>
      </c>
      <c r="EP28" s="411">
        <v>130</v>
      </c>
      <c r="EQ28" s="433"/>
      <c r="ER28" s="411"/>
      <c r="ES28" s="400">
        <f t="shared" si="30"/>
        <v>122</v>
      </c>
      <c r="ET28" s="403">
        <v>7613.84</v>
      </c>
      <c r="EU28" s="402">
        <f t="shared" si="31"/>
        <v>62.408524590163935</v>
      </c>
      <c r="EV28" s="412"/>
      <c r="EW28" s="411">
        <v>5</v>
      </c>
      <c r="EX28" s="400">
        <v>70</v>
      </c>
      <c r="EY28" s="403">
        <f t="shared" si="32"/>
        <v>14</v>
      </c>
      <c r="EZ28" s="400"/>
      <c r="FA28" s="400"/>
      <c r="FB28" s="404" t="e">
        <f t="shared" si="33"/>
        <v>#DIV/0!</v>
      </c>
    </row>
    <row r="29" spans="1:158">
      <c r="A29" s="12">
        <v>23</v>
      </c>
      <c r="B29" s="13">
        <v>66</v>
      </c>
      <c r="C29" s="14">
        <v>5704.8205807203549</v>
      </c>
      <c r="D29" s="15">
        <f t="shared" si="3"/>
        <v>86.436675465459928</v>
      </c>
      <c r="E29" s="16"/>
      <c r="F29" s="320"/>
      <c r="G29" s="558" t="e">
        <f t="shared" si="4"/>
        <v>#DIV/0!</v>
      </c>
      <c r="H29" s="17">
        <v>3</v>
      </c>
      <c r="I29" s="17">
        <v>63</v>
      </c>
      <c r="J29" s="18">
        <f t="shared" si="34"/>
        <v>21</v>
      </c>
      <c r="K29" s="17"/>
      <c r="L29" s="17"/>
      <c r="M29" s="30" t="e">
        <f t="shared" si="35"/>
        <v>#DIV/0!</v>
      </c>
      <c r="N29" s="13"/>
      <c r="O29" s="14"/>
      <c r="P29" s="31" t="e">
        <f t="shared" si="5"/>
        <v>#DIV/0!</v>
      </c>
      <c r="Q29" s="32"/>
      <c r="R29" s="44"/>
      <c r="S29" s="45" t="e">
        <f t="shared" si="6"/>
        <v>#DIV/0!</v>
      </c>
      <c r="T29" s="492"/>
      <c r="U29" s="570"/>
      <c r="V29" s="566"/>
      <c r="W29" s="571" t="e">
        <f t="shared" si="7"/>
        <v>#DIV/0!</v>
      </c>
      <c r="X29" s="492"/>
      <c r="Y29" s="46">
        <v>370</v>
      </c>
      <c r="Z29" s="47">
        <v>28910.477899999994</v>
      </c>
      <c r="AA29" s="30">
        <f t="shared" si="8"/>
        <v>78.136426756756748</v>
      </c>
      <c r="AB29" s="49"/>
      <c r="AC29" s="50">
        <v>43</v>
      </c>
      <c r="AD29" s="50">
        <v>871.34999999999991</v>
      </c>
      <c r="AE29" s="30">
        <f t="shared" si="9"/>
        <v>20.263953488372092</v>
      </c>
      <c r="AF29" s="55">
        <v>124</v>
      </c>
      <c r="AG29" s="55">
        <v>601.23</v>
      </c>
      <c r="AH29" s="30">
        <f t="shared" si="36"/>
        <v>4.8486290322580645</v>
      </c>
      <c r="AI29" s="62">
        <v>145</v>
      </c>
      <c r="AJ29" s="47">
        <v>3506.0778482308815</v>
      </c>
      <c r="AK29" s="30">
        <f t="shared" si="10"/>
        <v>24.179847229178492</v>
      </c>
      <c r="AL29" s="568"/>
      <c r="AM29" s="46">
        <v>47</v>
      </c>
      <c r="AN29" s="71">
        <v>2116.4900000000002</v>
      </c>
      <c r="AO29" s="48">
        <f t="shared" si="11"/>
        <v>45.031702127659578</v>
      </c>
      <c r="AP29" s="46">
        <v>75</v>
      </c>
      <c r="AQ29" s="47">
        <v>3722.9100000000003</v>
      </c>
      <c r="AR29" s="48">
        <f t="shared" si="12"/>
        <v>49.638800000000003</v>
      </c>
      <c r="AS29" s="46">
        <v>25</v>
      </c>
      <c r="AT29" s="71">
        <v>1688.2</v>
      </c>
      <c r="AU29" s="48">
        <f t="shared" si="13"/>
        <v>67.528000000000006</v>
      </c>
      <c r="AV29" s="492"/>
      <c r="AW29" s="645">
        <v>78.800000000000011</v>
      </c>
      <c r="AX29" s="78">
        <v>4391.84</v>
      </c>
      <c r="AY29" s="83">
        <f t="shared" si="14"/>
        <v>55.734010152284256</v>
      </c>
      <c r="AZ29" s="84"/>
      <c r="BA29" s="85">
        <v>25</v>
      </c>
      <c r="BB29" s="85">
        <v>176.64</v>
      </c>
      <c r="BC29" s="30">
        <f t="shared" si="37"/>
        <v>7.0655999999999999</v>
      </c>
      <c r="BD29" s="86"/>
      <c r="BE29" s="86"/>
      <c r="BF29" s="30" t="e">
        <f t="shared" si="38"/>
        <v>#DIV/0!</v>
      </c>
      <c r="BG29" s="646"/>
      <c r="BH29" s="77"/>
      <c r="BI29" s="78"/>
      <c r="BJ29" s="634" t="e">
        <f t="shared" si="15"/>
        <v>#DIV/0!</v>
      </c>
      <c r="BK29" s="633">
        <v>69</v>
      </c>
      <c r="BL29" s="587">
        <v>3104.89</v>
      </c>
      <c r="BM29" s="634">
        <f t="shared" si="16"/>
        <v>44.998405797101448</v>
      </c>
      <c r="BN29" s="492"/>
      <c r="BO29" s="93">
        <v>186.4</v>
      </c>
      <c r="BP29" s="94">
        <v>11740.398150717161</v>
      </c>
      <c r="BQ29" s="83">
        <f t="shared" si="17"/>
        <v>62.984968619727255</v>
      </c>
      <c r="BR29" s="102"/>
      <c r="BS29" s="101">
        <v>18</v>
      </c>
      <c r="BT29" s="101">
        <v>204.38869364272514</v>
      </c>
      <c r="BU29" s="30">
        <f t="shared" si="39"/>
        <v>11.354927424595841</v>
      </c>
      <c r="BV29" s="101">
        <v>70</v>
      </c>
      <c r="BW29" s="101">
        <v>436.41115623495904</v>
      </c>
      <c r="BX29" s="30">
        <f t="shared" si="40"/>
        <v>6.2344450890708432</v>
      </c>
      <c r="BY29" s="93"/>
      <c r="BZ29" s="94"/>
      <c r="CA29" s="48" t="e">
        <f t="shared" si="18"/>
        <v>#DIV/0!</v>
      </c>
      <c r="CB29" s="492"/>
      <c r="CC29" s="109">
        <v>161.19999999999999</v>
      </c>
      <c r="CD29" s="110">
        <v>9248.25</v>
      </c>
      <c r="CE29" s="83">
        <f t="shared" si="19"/>
        <v>57.37127791563276</v>
      </c>
      <c r="CF29" s="439">
        <v>13809.83</v>
      </c>
      <c r="CG29" s="114"/>
      <c r="CH29" s="114"/>
      <c r="CI29" s="30" t="e">
        <f t="shared" si="20"/>
        <v>#DIV/0!</v>
      </c>
      <c r="CJ29" s="115"/>
      <c r="CK29" s="114"/>
      <c r="CL29" s="30" t="e">
        <f t="shared" si="41"/>
        <v>#DIV/0!</v>
      </c>
      <c r="CM29" s="653"/>
      <c r="CN29" s="341">
        <v>10</v>
      </c>
      <c r="CO29" s="345">
        <v>1296.73</v>
      </c>
      <c r="CP29" s="486">
        <f t="shared" si="0"/>
        <v>129.673</v>
      </c>
      <c r="CQ29" s="569"/>
      <c r="CR29" s="124">
        <v>47.000000000000007</v>
      </c>
      <c r="CS29" s="125">
        <v>3646.86131641573</v>
      </c>
      <c r="CT29" s="15">
        <f t="shared" si="21"/>
        <v>77.59279396629212</v>
      </c>
      <c r="CU29" s="126"/>
      <c r="CV29" s="127"/>
      <c r="CW29" s="127"/>
      <c r="CX29" s="18" t="e">
        <f t="shared" si="44"/>
        <v>#DIV/0!</v>
      </c>
      <c r="CY29" s="127"/>
      <c r="CZ29" s="127"/>
      <c r="DA29" s="18" t="e">
        <f t="shared" si="42"/>
        <v>#DIV/0!</v>
      </c>
      <c r="DB29" s="124"/>
      <c r="DC29" s="125"/>
      <c r="DD29" s="31" t="e">
        <f t="shared" si="22"/>
        <v>#DIV/0!</v>
      </c>
      <c r="DE29" s="569"/>
      <c r="DF29" s="602">
        <v>16</v>
      </c>
      <c r="DG29" s="603">
        <v>340.04870676798112</v>
      </c>
      <c r="DH29" s="542">
        <f t="shared" si="23"/>
        <v>21.25304417299882</v>
      </c>
      <c r="DI29" s="603">
        <v>17</v>
      </c>
      <c r="DJ29" s="603">
        <v>253.6310944048094</v>
      </c>
      <c r="DK29" s="542">
        <f t="shared" si="24"/>
        <v>14.919476141459377</v>
      </c>
      <c r="DL29" s="603">
        <v>20</v>
      </c>
      <c r="DM29" s="603">
        <v>178.35884916314291</v>
      </c>
      <c r="DN29" s="545">
        <f t="shared" si="43"/>
        <v>8.917942458157146</v>
      </c>
      <c r="DO29" s="485"/>
      <c r="DP29" s="610"/>
      <c r="DQ29" s="612"/>
      <c r="DR29" s="548" t="e">
        <f t="shared" si="25"/>
        <v>#DIV/0!</v>
      </c>
      <c r="DS29" s="610">
        <v>67</v>
      </c>
      <c r="DT29" s="614">
        <v>938</v>
      </c>
      <c r="DU29" s="616">
        <f t="shared" si="1"/>
        <v>14</v>
      </c>
      <c r="DV29" s="603">
        <v>168</v>
      </c>
      <c r="DW29" s="612">
        <v>1611.8</v>
      </c>
      <c r="DX29" s="622">
        <f t="shared" si="26"/>
        <v>9.5940476190476183</v>
      </c>
      <c r="DY29" s="603">
        <f t="shared" si="27"/>
        <v>705</v>
      </c>
      <c r="DZ29" s="603">
        <v>420</v>
      </c>
      <c r="EA29" s="551">
        <f t="shared" si="28"/>
        <v>0.5957446808510638</v>
      </c>
      <c r="EC29" s="204">
        <v>30</v>
      </c>
      <c r="ED29" s="345">
        <v>2667.77</v>
      </c>
      <c r="EE29" s="554">
        <f t="shared" si="2"/>
        <v>88.925666666666672</v>
      </c>
      <c r="EF29" s="143"/>
      <c r="EG29" s="143"/>
      <c r="EH29" s="143"/>
      <c r="EI29" s="143"/>
      <c r="EJ29" s="143"/>
      <c r="EK29" s="143"/>
      <c r="EL29" s="542" t="e">
        <f t="shared" si="29"/>
        <v>#DIV/0!</v>
      </c>
      <c r="EM29" s="672"/>
      <c r="EN29" s="411">
        <v>90</v>
      </c>
      <c r="EO29" s="411">
        <v>130</v>
      </c>
      <c r="EP29" s="411">
        <v>130</v>
      </c>
      <c r="EQ29" s="433"/>
      <c r="ER29" s="411"/>
      <c r="ES29" s="400">
        <f t="shared" si="30"/>
        <v>122</v>
      </c>
      <c r="ET29" s="403">
        <v>11917.130000000001</v>
      </c>
      <c r="EU29" s="402">
        <f t="shared" si="31"/>
        <v>97.681393442622962</v>
      </c>
      <c r="EV29" s="412"/>
      <c r="EW29" s="411">
        <v>5</v>
      </c>
      <c r="EX29" s="400">
        <v>70</v>
      </c>
      <c r="EY29" s="403">
        <f t="shared" si="32"/>
        <v>14</v>
      </c>
      <c r="EZ29" s="400"/>
      <c r="FA29" s="400"/>
      <c r="FB29" s="404" t="e">
        <f t="shared" si="33"/>
        <v>#DIV/0!</v>
      </c>
    </row>
    <row r="30" spans="1:158">
      <c r="A30" s="12">
        <v>24</v>
      </c>
      <c r="B30" s="13">
        <v>70.400000000000006</v>
      </c>
      <c r="C30" s="14">
        <v>4121.9382657473234</v>
      </c>
      <c r="D30" s="15">
        <f t="shared" si="3"/>
        <v>58.550259456638109</v>
      </c>
      <c r="E30" s="16"/>
      <c r="F30" s="320"/>
      <c r="G30" s="558" t="e">
        <f t="shared" si="4"/>
        <v>#DIV/0!</v>
      </c>
      <c r="H30" s="17">
        <v>4</v>
      </c>
      <c r="I30" s="17">
        <v>71.348846035170766</v>
      </c>
      <c r="J30" s="18">
        <f t="shared" si="34"/>
        <v>17.837211508792691</v>
      </c>
      <c r="K30" s="17"/>
      <c r="L30" s="17"/>
      <c r="M30" s="30" t="e">
        <f t="shared" si="35"/>
        <v>#DIV/0!</v>
      </c>
      <c r="N30" s="13"/>
      <c r="O30" s="14"/>
      <c r="P30" s="31" t="e">
        <f t="shared" si="5"/>
        <v>#DIV/0!</v>
      </c>
      <c r="Q30" s="32"/>
      <c r="R30" s="44"/>
      <c r="S30" s="45" t="e">
        <f t="shared" si="6"/>
        <v>#DIV/0!</v>
      </c>
      <c r="T30" s="492"/>
      <c r="U30" s="570"/>
      <c r="V30" s="566"/>
      <c r="W30" s="571" t="e">
        <f t="shared" si="7"/>
        <v>#DIV/0!</v>
      </c>
      <c r="X30" s="492"/>
      <c r="Y30" s="46">
        <v>370.8</v>
      </c>
      <c r="Z30" s="47">
        <v>28796.689999999995</v>
      </c>
      <c r="AA30" s="30">
        <f t="shared" si="8"/>
        <v>77.660976267529648</v>
      </c>
      <c r="AB30" s="49"/>
      <c r="AC30" s="50">
        <v>43</v>
      </c>
      <c r="AD30" s="50">
        <v>858.44999999999993</v>
      </c>
      <c r="AE30" s="30">
        <f t="shared" si="9"/>
        <v>19.963953488372091</v>
      </c>
      <c r="AF30" s="55">
        <v>124</v>
      </c>
      <c r="AG30" s="55">
        <v>598.73</v>
      </c>
      <c r="AH30" s="30">
        <f t="shared" si="36"/>
        <v>4.8284677419354844</v>
      </c>
      <c r="AI30" s="62">
        <v>145</v>
      </c>
      <c r="AJ30" s="47">
        <v>2957.4800947944868</v>
      </c>
      <c r="AK30" s="30">
        <f t="shared" si="10"/>
        <v>20.396414446858529</v>
      </c>
      <c r="AL30" s="568"/>
      <c r="AM30" s="46">
        <v>57</v>
      </c>
      <c r="AN30" s="71">
        <v>2049.0300000000002</v>
      </c>
      <c r="AO30" s="48">
        <f t="shared" si="11"/>
        <v>35.947894736842109</v>
      </c>
      <c r="AP30" s="46">
        <v>75</v>
      </c>
      <c r="AQ30" s="47">
        <v>3856.2</v>
      </c>
      <c r="AR30" s="48">
        <f t="shared" si="12"/>
        <v>51.415999999999997</v>
      </c>
      <c r="AS30" s="46">
        <v>25</v>
      </c>
      <c r="AT30" s="71">
        <v>1449.42</v>
      </c>
      <c r="AU30" s="48">
        <f t="shared" si="13"/>
        <v>57.976800000000004</v>
      </c>
      <c r="AV30" s="492"/>
      <c r="AW30" s="645">
        <v>72</v>
      </c>
      <c r="AX30" s="78">
        <v>3215.05</v>
      </c>
      <c r="AY30" s="83">
        <f t="shared" si="14"/>
        <v>44.653472222222227</v>
      </c>
      <c r="AZ30" s="84"/>
      <c r="BA30" s="85">
        <v>25</v>
      </c>
      <c r="BB30" s="85">
        <v>176.23</v>
      </c>
      <c r="BC30" s="30">
        <f t="shared" si="37"/>
        <v>7.0491999999999999</v>
      </c>
      <c r="BD30" s="86"/>
      <c r="BE30" s="86"/>
      <c r="BF30" s="30" t="e">
        <f t="shared" si="38"/>
        <v>#DIV/0!</v>
      </c>
      <c r="BG30" s="646"/>
      <c r="BH30" s="77"/>
      <c r="BI30" s="78"/>
      <c r="BJ30" s="634" t="e">
        <f t="shared" si="15"/>
        <v>#DIV/0!</v>
      </c>
      <c r="BK30" s="633">
        <v>69.2</v>
      </c>
      <c r="BL30" s="587">
        <v>3113.82</v>
      </c>
      <c r="BM30" s="634">
        <f t="shared" si="16"/>
        <v>44.99739884393064</v>
      </c>
      <c r="BN30" s="492"/>
      <c r="BO30" s="93">
        <v>184</v>
      </c>
      <c r="BP30" s="94">
        <v>11918.809417513288</v>
      </c>
      <c r="BQ30" s="83">
        <f t="shared" si="17"/>
        <v>64.776138138659178</v>
      </c>
      <c r="BR30" s="102"/>
      <c r="BS30" s="101">
        <v>23</v>
      </c>
      <c r="BT30" s="101">
        <v>246.43889823514741</v>
      </c>
      <c r="BU30" s="30">
        <f t="shared" si="39"/>
        <v>10.714734705875975</v>
      </c>
      <c r="BV30" s="101">
        <v>70</v>
      </c>
      <c r="BW30" s="101">
        <v>335.23033580117493</v>
      </c>
      <c r="BX30" s="30">
        <f t="shared" si="40"/>
        <v>4.7890047971596417</v>
      </c>
      <c r="BY30" s="93"/>
      <c r="BZ30" s="94"/>
      <c r="CA30" s="48" t="e">
        <f t="shared" si="18"/>
        <v>#DIV/0!</v>
      </c>
      <c r="CB30" s="492"/>
      <c r="CC30" s="109">
        <v>134.80000000000001</v>
      </c>
      <c r="CD30" s="110">
        <v>9816.84</v>
      </c>
      <c r="CE30" s="83">
        <f t="shared" si="19"/>
        <v>72.825222551928775</v>
      </c>
      <c r="CF30" s="113"/>
      <c r="CG30" s="114"/>
      <c r="CH30" s="114"/>
      <c r="CI30" s="30" t="e">
        <f t="shared" si="20"/>
        <v>#DIV/0!</v>
      </c>
      <c r="CJ30" s="115"/>
      <c r="CK30" s="114"/>
      <c r="CL30" s="30" t="e">
        <f t="shared" si="41"/>
        <v>#DIV/0!</v>
      </c>
      <c r="CM30" s="653"/>
      <c r="CN30" s="341">
        <v>10</v>
      </c>
      <c r="CO30" s="204">
        <v>2162.81</v>
      </c>
      <c r="CP30" s="486">
        <f t="shared" si="0"/>
        <v>216.28100000000001</v>
      </c>
      <c r="CQ30" s="569"/>
      <c r="CR30" s="124">
        <v>45.2</v>
      </c>
      <c r="CS30" s="125">
        <v>3513.1303301432422</v>
      </c>
      <c r="CT30" s="15">
        <f t="shared" si="21"/>
        <v>77.724122348301819</v>
      </c>
      <c r="CU30" s="126"/>
      <c r="CV30" s="127"/>
      <c r="CW30" s="127"/>
      <c r="CX30" s="18" t="e">
        <f t="shared" si="44"/>
        <v>#DIV/0!</v>
      </c>
      <c r="CY30" s="127"/>
      <c r="CZ30" s="127"/>
      <c r="DA30" s="18" t="e">
        <f t="shared" si="42"/>
        <v>#DIV/0!</v>
      </c>
      <c r="DB30" s="124"/>
      <c r="DC30" s="125"/>
      <c r="DD30" s="31" t="e">
        <f t="shared" si="22"/>
        <v>#DIV/0!</v>
      </c>
      <c r="DE30" s="569"/>
      <c r="DF30" s="602">
        <v>16</v>
      </c>
      <c r="DG30" s="603">
        <v>348.25729857382856</v>
      </c>
      <c r="DH30" s="542">
        <f t="shared" si="23"/>
        <v>21.766081160864285</v>
      </c>
      <c r="DI30" s="603">
        <v>17</v>
      </c>
      <c r="DJ30" s="603">
        <v>261.5849146203804</v>
      </c>
      <c r="DK30" s="542">
        <f t="shared" si="24"/>
        <v>15.387347918845906</v>
      </c>
      <c r="DL30" s="603">
        <v>20</v>
      </c>
      <c r="DM30" s="603">
        <v>195.68807846828426</v>
      </c>
      <c r="DN30" s="545">
        <f t="shared" si="43"/>
        <v>9.7844039234142137</v>
      </c>
      <c r="DO30" s="485"/>
      <c r="DP30" s="610"/>
      <c r="DQ30" s="603"/>
      <c r="DR30" s="548" t="e">
        <f t="shared" si="25"/>
        <v>#DIV/0!</v>
      </c>
      <c r="DS30" s="610">
        <v>68</v>
      </c>
      <c r="DT30" s="614">
        <v>952</v>
      </c>
      <c r="DU30" s="617">
        <f t="shared" si="1"/>
        <v>14</v>
      </c>
      <c r="DV30" s="603">
        <v>173</v>
      </c>
      <c r="DW30" s="603">
        <v>1545.8</v>
      </c>
      <c r="DX30" s="622">
        <f t="shared" si="26"/>
        <v>8.9352601156069369</v>
      </c>
      <c r="DY30" s="603">
        <f t="shared" si="27"/>
        <v>723</v>
      </c>
      <c r="DZ30" s="603">
        <v>450</v>
      </c>
      <c r="EA30" s="552">
        <f t="shared" si="28"/>
        <v>0.62240663900414939</v>
      </c>
      <c r="EC30" s="204">
        <v>30</v>
      </c>
      <c r="ED30" s="204">
        <v>2243.7799999999997</v>
      </c>
      <c r="EE30" s="554">
        <f t="shared" si="2"/>
        <v>74.792666666666662</v>
      </c>
      <c r="EF30" s="143"/>
      <c r="EG30" s="143"/>
      <c r="EH30" s="143"/>
      <c r="EI30" s="143"/>
      <c r="EJ30" s="143"/>
      <c r="EK30" s="143"/>
      <c r="EL30" s="542" t="e">
        <f t="shared" si="29"/>
        <v>#DIV/0!</v>
      </c>
      <c r="EM30" s="672"/>
      <c r="EN30" s="411">
        <v>90</v>
      </c>
      <c r="EO30" s="411">
        <v>130</v>
      </c>
      <c r="EP30" s="411">
        <v>130</v>
      </c>
      <c r="EQ30" s="433"/>
      <c r="ER30" s="411"/>
      <c r="ES30" s="400">
        <f t="shared" si="30"/>
        <v>122</v>
      </c>
      <c r="ET30" s="403">
        <v>8491.91</v>
      </c>
      <c r="EU30" s="402">
        <f t="shared" si="31"/>
        <v>69.605819672131148</v>
      </c>
      <c r="EV30" s="412"/>
      <c r="EW30" s="411">
        <v>5</v>
      </c>
      <c r="EX30" s="400">
        <v>70</v>
      </c>
      <c r="EY30" s="403">
        <f t="shared" si="32"/>
        <v>14</v>
      </c>
      <c r="EZ30" s="400"/>
      <c r="FA30" s="400"/>
      <c r="FB30" s="404" t="e">
        <f t="shared" si="33"/>
        <v>#DIV/0!</v>
      </c>
    </row>
    <row r="31" spans="1:158">
      <c r="A31" s="12">
        <v>25</v>
      </c>
      <c r="B31" s="13">
        <v>53.400000000000006</v>
      </c>
      <c r="C31" s="14">
        <v>3866.6766431082283</v>
      </c>
      <c r="D31" s="15">
        <f t="shared" si="3"/>
        <v>72.409674964573554</v>
      </c>
      <c r="E31" s="16"/>
      <c r="F31" s="320"/>
      <c r="G31" s="558" t="e">
        <f t="shared" si="4"/>
        <v>#DIV/0!</v>
      </c>
      <c r="H31" s="17">
        <v>4</v>
      </c>
      <c r="I31" s="17">
        <v>45</v>
      </c>
      <c r="J31" s="18">
        <f t="shared" si="34"/>
        <v>11.25</v>
      </c>
      <c r="K31" s="17"/>
      <c r="L31" s="17"/>
      <c r="M31" s="30" t="e">
        <f t="shared" si="35"/>
        <v>#DIV/0!</v>
      </c>
      <c r="N31" s="13"/>
      <c r="O31" s="14"/>
      <c r="P31" s="31" t="e">
        <f t="shared" si="5"/>
        <v>#DIV/0!</v>
      </c>
      <c r="Q31" s="32"/>
      <c r="R31" s="44"/>
      <c r="S31" s="45" t="e">
        <f t="shared" si="6"/>
        <v>#DIV/0!</v>
      </c>
      <c r="T31" s="492"/>
      <c r="U31" s="570"/>
      <c r="V31" s="566"/>
      <c r="W31" s="571" t="e">
        <f t="shared" si="7"/>
        <v>#DIV/0!</v>
      </c>
      <c r="X31" s="492"/>
      <c r="Y31" s="46">
        <v>258.40000000000003</v>
      </c>
      <c r="Z31" s="47">
        <v>15342.434150000001</v>
      </c>
      <c r="AA31" s="30">
        <f t="shared" si="8"/>
        <v>59.374745162538694</v>
      </c>
      <c r="AB31" s="49"/>
      <c r="AC31" s="50">
        <v>28</v>
      </c>
      <c r="AD31" s="50">
        <v>388.24</v>
      </c>
      <c r="AE31" s="30">
        <f t="shared" si="9"/>
        <v>13.865714285714287</v>
      </c>
      <c r="AF31" s="55">
        <v>11</v>
      </c>
      <c r="AG31" s="55">
        <v>75.400000000000006</v>
      </c>
      <c r="AH31" s="30">
        <f t="shared" si="36"/>
        <v>6.8545454545454554</v>
      </c>
      <c r="AI31" s="62">
        <v>145</v>
      </c>
      <c r="AJ31" s="47">
        <v>2959.6166244382302</v>
      </c>
      <c r="AK31" s="30">
        <f t="shared" si="10"/>
        <v>20.41114913405676</v>
      </c>
      <c r="AL31" s="568"/>
      <c r="AM31" s="46">
        <v>49</v>
      </c>
      <c r="AN31" s="71">
        <v>2168.3000000000002</v>
      </c>
      <c r="AO31" s="48">
        <f t="shared" si="11"/>
        <v>44.251020408163271</v>
      </c>
      <c r="AP31" s="46">
        <v>75</v>
      </c>
      <c r="AQ31" s="47">
        <v>3407.8</v>
      </c>
      <c r="AR31" s="48">
        <f t="shared" si="12"/>
        <v>45.437333333333335</v>
      </c>
      <c r="AS31" s="46">
        <v>25</v>
      </c>
      <c r="AT31" s="71">
        <v>1361.22</v>
      </c>
      <c r="AU31" s="48">
        <f t="shared" si="13"/>
        <v>54.448799999999999</v>
      </c>
      <c r="AV31" s="492"/>
      <c r="AW31" s="645">
        <v>66.599999999999994</v>
      </c>
      <c r="AX31" s="78">
        <v>2929.52</v>
      </c>
      <c r="AY31" s="83">
        <f t="shared" si="14"/>
        <v>43.986786786786787</v>
      </c>
      <c r="AZ31" s="84"/>
      <c r="BA31" s="85">
        <v>25</v>
      </c>
      <c r="BB31" s="85">
        <v>176.09</v>
      </c>
      <c r="BC31" s="30">
        <f t="shared" si="37"/>
        <v>7.0436000000000005</v>
      </c>
      <c r="BD31" s="86"/>
      <c r="BE31" s="86"/>
      <c r="BF31" s="30" t="e">
        <f t="shared" si="38"/>
        <v>#DIV/0!</v>
      </c>
      <c r="BG31" s="646"/>
      <c r="BH31" s="77"/>
      <c r="BI31" s="78"/>
      <c r="BJ31" s="634" t="e">
        <f t="shared" si="15"/>
        <v>#DIV/0!</v>
      </c>
      <c r="BK31" s="633">
        <v>70</v>
      </c>
      <c r="BL31" s="587">
        <v>3150.49</v>
      </c>
      <c r="BM31" s="634">
        <f t="shared" si="16"/>
        <v>45.006999999999998</v>
      </c>
      <c r="BN31" s="492"/>
      <c r="BO31" s="93">
        <v>130.6</v>
      </c>
      <c r="BP31" s="94">
        <v>7965.1140641544307</v>
      </c>
      <c r="BQ31" s="83">
        <f t="shared" si="17"/>
        <v>60.988622237017083</v>
      </c>
      <c r="BR31" s="102"/>
      <c r="BS31" s="101">
        <v>3</v>
      </c>
      <c r="BT31" s="101">
        <v>31.388888888888886</v>
      </c>
      <c r="BU31" s="30">
        <f t="shared" si="39"/>
        <v>10.462962962962962</v>
      </c>
      <c r="BV31" s="101">
        <v>64</v>
      </c>
      <c r="BW31" s="101">
        <v>463.38134008182573</v>
      </c>
      <c r="BX31" s="30">
        <f t="shared" si="40"/>
        <v>7.240333438778527</v>
      </c>
      <c r="BY31" s="93"/>
      <c r="BZ31" s="94"/>
      <c r="CA31" s="48" t="e">
        <f t="shared" si="18"/>
        <v>#DIV/0!</v>
      </c>
      <c r="CB31" s="492"/>
      <c r="CC31" s="109">
        <v>134.80000000000001</v>
      </c>
      <c r="CD31" s="110">
        <v>10896.82</v>
      </c>
      <c r="CE31" s="83">
        <f t="shared" si="19"/>
        <v>80.836943620178033</v>
      </c>
      <c r="CF31" s="113"/>
      <c r="CG31" s="114"/>
      <c r="CH31" s="114"/>
      <c r="CI31" s="30" t="e">
        <f t="shared" si="20"/>
        <v>#DIV/0!</v>
      </c>
      <c r="CJ31" s="115"/>
      <c r="CK31" s="114"/>
      <c r="CL31" s="30" t="e">
        <f t="shared" si="41"/>
        <v>#DIV/0!</v>
      </c>
      <c r="CM31" s="653"/>
      <c r="CN31" s="341">
        <v>10</v>
      </c>
      <c r="CO31" s="204">
        <v>1947.48</v>
      </c>
      <c r="CP31" s="486">
        <f t="shared" si="0"/>
        <v>194.74799999999999</v>
      </c>
      <c r="CQ31" s="569"/>
      <c r="CR31" s="124">
        <v>41.4</v>
      </c>
      <c r="CS31" s="125">
        <v>3529.7581155283915</v>
      </c>
      <c r="CT31" s="15">
        <f t="shared" si="21"/>
        <v>85.259857863004626</v>
      </c>
      <c r="CU31" s="126"/>
      <c r="CV31" s="127"/>
      <c r="CW31" s="127"/>
      <c r="CX31" s="18" t="e">
        <f t="shared" si="44"/>
        <v>#DIV/0!</v>
      </c>
      <c r="CY31" s="127"/>
      <c r="CZ31" s="127"/>
      <c r="DA31" s="18" t="e">
        <f t="shared" si="42"/>
        <v>#DIV/0!</v>
      </c>
      <c r="DB31" s="124"/>
      <c r="DC31" s="125"/>
      <c r="DD31" s="31" t="e">
        <f t="shared" si="22"/>
        <v>#DIV/0!</v>
      </c>
      <c r="DE31" s="569"/>
      <c r="DF31" s="602">
        <v>16</v>
      </c>
      <c r="DG31" s="603">
        <v>361.75810560632272</v>
      </c>
      <c r="DH31" s="542">
        <f t="shared" si="23"/>
        <v>22.60988160039517</v>
      </c>
      <c r="DI31" s="603">
        <v>17</v>
      </c>
      <c r="DJ31" s="603">
        <v>241.6694552282826</v>
      </c>
      <c r="DK31" s="542">
        <f t="shared" si="24"/>
        <v>14.215850307546035</v>
      </c>
      <c r="DL31" s="603">
        <v>20</v>
      </c>
      <c r="DM31" s="603">
        <v>218.51176055114527</v>
      </c>
      <c r="DN31" s="545">
        <f t="shared" si="43"/>
        <v>10.925588027557264</v>
      </c>
      <c r="DO31" s="485"/>
      <c r="DP31" s="610"/>
      <c r="DQ31" s="603"/>
      <c r="DR31" s="548" t="e">
        <f t="shared" si="25"/>
        <v>#DIV/0!</v>
      </c>
      <c r="DS31" s="610">
        <v>68</v>
      </c>
      <c r="DT31" s="614">
        <v>952</v>
      </c>
      <c r="DU31" s="617">
        <f t="shared" si="1"/>
        <v>14</v>
      </c>
      <c r="DV31" s="603">
        <v>163</v>
      </c>
      <c r="DW31" s="603">
        <v>1538.44</v>
      </c>
      <c r="DX31" s="622">
        <f t="shared" si="26"/>
        <v>9.4382822085889568</v>
      </c>
      <c r="DY31" s="603">
        <f t="shared" si="27"/>
        <v>693</v>
      </c>
      <c r="DZ31" s="603">
        <v>450</v>
      </c>
      <c r="EA31" s="552">
        <f t="shared" si="28"/>
        <v>0.64935064935064934</v>
      </c>
      <c r="EC31" s="204">
        <v>30</v>
      </c>
      <c r="ED31" s="204">
        <v>2415.42</v>
      </c>
      <c r="EE31" s="554">
        <f t="shared" si="2"/>
        <v>80.513999999999996</v>
      </c>
      <c r="EF31" s="143"/>
      <c r="EG31" s="143"/>
      <c r="EH31" s="143"/>
      <c r="EI31" s="143"/>
      <c r="EJ31" s="143"/>
      <c r="EK31" s="143"/>
      <c r="EL31" s="542" t="e">
        <f t="shared" si="29"/>
        <v>#DIV/0!</v>
      </c>
      <c r="EM31" s="672"/>
      <c r="EN31" s="411">
        <v>90</v>
      </c>
      <c r="EO31" s="411">
        <v>130</v>
      </c>
      <c r="EP31" s="411">
        <v>130</v>
      </c>
      <c r="EQ31" s="433"/>
      <c r="ER31" s="411"/>
      <c r="ES31" s="400">
        <f t="shared" si="30"/>
        <v>122</v>
      </c>
      <c r="ET31" s="403">
        <v>7857.85</v>
      </c>
      <c r="EU31" s="402">
        <f t="shared" si="31"/>
        <v>64.408606557377055</v>
      </c>
      <c r="EV31" s="412"/>
      <c r="EW31" s="411"/>
      <c r="EX31" s="403"/>
      <c r="EY31" s="403" t="e">
        <f t="shared" si="32"/>
        <v>#DIV/0!</v>
      </c>
      <c r="EZ31" s="400"/>
      <c r="FA31" s="400"/>
      <c r="FB31" s="404" t="e">
        <f t="shared" si="33"/>
        <v>#DIV/0!</v>
      </c>
    </row>
    <row r="32" spans="1:158">
      <c r="A32" s="12">
        <v>26</v>
      </c>
      <c r="B32" s="13">
        <v>56.400000000000006</v>
      </c>
      <c r="C32" s="14">
        <v>5614.7324489054336</v>
      </c>
      <c r="D32" s="15">
        <f t="shared" si="3"/>
        <v>99.551993774919026</v>
      </c>
      <c r="E32" s="16"/>
      <c r="F32" s="320"/>
      <c r="G32" s="558" t="e">
        <f t="shared" si="4"/>
        <v>#DIV/0!</v>
      </c>
      <c r="H32" s="17">
        <v>4</v>
      </c>
      <c r="I32" s="17">
        <v>45</v>
      </c>
      <c r="J32" s="18">
        <f t="shared" si="34"/>
        <v>11.25</v>
      </c>
      <c r="K32" s="17"/>
      <c r="L32" s="17"/>
      <c r="M32" s="30" t="e">
        <f t="shared" si="35"/>
        <v>#DIV/0!</v>
      </c>
      <c r="N32" s="13"/>
      <c r="O32" s="14"/>
      <c r="P32" s="31" t="e">
        <f t="shared" si="5"/>
        <v>#DIV/0!</v>
      </c>
      <c r="Q32" s="32"/>
      <c r="R32" s="44"/>
      <c r="S32" s="45" t="e">
        <f t="shared" si="6"/>
        <v>#DIV/0!</v>
      </c>
      <c r="T32" s="492"/>
      <c r="U32" s="570"/>
      <c r="V32" s="566"/>
      <c r="W32" s="571" t="e">
        <f t="shared" si="7"/>
        <v>#DIV/0!</v>
      </c>
      <c r="X32" s="492"/>
      <c r="Y32" s="46">
        <v>251.8</v>
      </c>
      <c r="Z32" s="47">
        <v>15403.96</v>
      </c>
      <c r="AA32" s="30">
        <f t="shared" si="8"/>
        <v>61.175377283558376</v>
      </c>
      <c r="AB32" s="49"/>
      <c r="AC32" s="50">
        <v>28</v>
      </c>
      <c r="AD32" s="50">
        <v>381.25</v>
      </c>
      <c r="AE32" s="30">
        <f t="shared" si="9"/>
        <v>13.616071428571429</v>
      </c>
      <c r="AF32" s="55">
        <v>11</v>
      </c>
      <c r="AG32" s="55">
        <v>67.56</v>
      </c>
      <c r="AH32" s="30">
        <f t="shared" si="36"/>
        <v>6.1418181818181816</v>
      </c>
      <c r="AI32" s="62">
        <v>145</v>
      </c>
      <c r="AJ32" s="47">
        <v>3276.5499999999997</v>
      </c>
      <c r="AK32" s="30">
        <f t="shared" si="10"/>
        <v>22.596896551724136</v>
      </c>
      <c r="AL32" s="568"/>
      <c r="AM32" s="46">
        <v>48</v>
      </c>
      <c r="AN32" s="71">
        <v>2208.15</v>
      </c>
      <c r="AO32" s="48">
        <f t="shared" si="11"/>
        <v>46.003125000000004</v>
      </c>
      <c r="AP32" s="46">
        <v>75</v>
      </c>
      <c r="AQ32" s="47">
        <v>4147.4999999999991</v>
      </c>
      <c r="AR32" s="48">
        <f t="shared" si="12"/>
        <v>55.29999999999999</v>
      </c>
      <c r="AS32" s="46">
        <v>25</v>
      </c>
      <c r="AT32" s="71">
        <v>1417.1599999999999</v>
      </c>
      <c r="AU32" s="48">
        <f t="shared" si="13"/>
        <v>56.686399999999992</v>
      </c>
      <c r="AV32" s="492"/>
      <c r="AW32" s="645">
        <v>64.599999999999994</v>
      </c>
      <c r="AX32" s="78">
        <v>3211.71</v>
      </c>
      <c r="AY32" s="83">
        <f t="shared" si="14"/>
        <v>49.716873065015484</v>
      </c>
      <c r="AZ32" s="84"/>
      <c r="BA32" s="85">
        <v>25</v>
      </c>
      <c r="BB32" s="85">
        <v>175.78</v>
      </c>
      <c r="BC32" s="30">
        <f t="shared" si="37"/>
        <v>7.0312000000000001</v>
      </c>
      <c r="BD32" s="86"/>
      <c r="BE32" s="86"/>
      <c r="BF32" s="30" t="e">
        <f t="shared" si="38"/>
        <v>#DIV/0!</v>
      </c>
      <c r="BG32" s="646"/>
      <c r="BH32" s="77"/>
      <c r="BI32" s="78"/>
      <c r="BJ32" s="634" t="e">
        <f t="shared" si="15"/>
        <v>#DIV/0!</v>
      </c>
      <c r="BK32" s="633">
        <v>70</v>
      </c>
      <c r="BL32" s="587">
        <v>3150.66</v>
      </c>
      <c r="BM32" s="634">
        <f t="shared" si="16"/>
        <v>45.009428571428572</v>
      </c>
      <c r="BN32" s="492"/>
      <c r="BO32" s="93">
        <v>131.4</v>
      </c>
      <c r="BP32" s="94">
        <v>8253.4918047951778</v>
      </c>
      <c r="BQ32" s="83">
        <f t="shared" si="17"/>
        <v>62.811961984742595</v>
      </c>
      <c r="BR32" s="102"/>
      <c r="BS32" s="101">
        <v>3</v>
      </c>
      <c r="BT32" s="101">
        <v>40.542569013620437</v>
      </c>
      <c r="BU32" s="30">
        <f t="shared" si="39"/>
        <v>13.514189671206813</v>
      </c>
      <c r="BV32" s="101">
        <v>64</v>
      </c>
      <c r="BW32" s="101">
        <v>386.42960995976705</v>
      </c>
      <c r="BX32" s="30">
        <f t="shared" si="40"/>
        <v>6.0379626556213601</v>
      </c>
      <c r="BY32" s="93"/>
      <c r="BZ32" s="94"/>
      <c r="CA32" s="48" t="e">
        <f t="shared" si="18"/>
        <v>#DIV/0!</v>
      </c>
      <c r="CB32" s="492"/>
      <c r="CC32" s="109">
        <v>133.20000000000002</v>
      </c>
      <c r="CD32" s="110">
        <v>10088.379999999999</v>
      </c>
      <c r="CE32" s="83">
        <f t="shared" si="19"/>
        <v>75.73858858858857</v>
      </c>
      <c r="CF32" s="113"/>
      <c r="CG32" s="114"/>
      <c r="CH32" s="114"/>
      <c r="CI32" s="30" t="e">
        <f t="shared" si="20"/>
        <v>#DIV/0!</v>
      </c>
      <c r="CJ32" s="115"/>
      <c r="CK32" s="114"/>
      <c r="CL32" s="30" t="e">
        <f t="shared" si="41"/>
        <v>#DIV/0!</v>
      </c>
      <c r="CM32" s="653"/>
      <c r="CN32" s="341">
        <v>10</v>
      </c>
      <c r="CO32" s="204">
        <v>2251.3000000000002</v>
      </c>
      <c r="CP32" s="486">
        <f t="shared" si="0"/>
        <v>225.13000000000002</v>
      </c>
      <c r="CQ32" s="569"/>
      <c r="CR32" s="124">
        <v>45.6</v>
      </c>
      <c r="CS32" s="125">
        <v>3420.7918311974659</v>
      </c>
      <c r="CT32" s="15">
        <f t="shared" si="21"/>
        <v>75.017364719242664</v>
      </c>
      <c r="CU32" s="126"/>
      <c r="CV32" s="127"/>
      <c r="CW32" s="127"/>
      <c r="CX32" s="18" t="e">
        <f t="shared" si="44"/>
        <v>#DIV/0!</v>
      </c>
      <c r="CY32" s="127"/>
      <c r="CZ32" s="127"/>
      <c r="DA32" s="18" t="e">
        <f t="shared" si="42"/>
        <v>#DIV/0!</v>
      </c>
      <c r="DB32" s="124"/>
      <c r="DC32" s="125"/>
      <c r="DD32" s="31" t="e">
        <f t="shared" si="22"/>
        <v>#DIV/0!</v>
      </c>
      <c r="DE32" s="569"/>
      <c r="DF32" s="602">
        <v>16</v>
      </c>
      <c r="DG32" s="603">
        <v>345.71511552909845</v>
      </c>
      <c r="DH32" s="542">
        <f t="shared" si="23"/>
        <v>21.607194720568653</v>
      </c>
      <c r="DI32" s="603">
        <v>17</v>
      </c>
      <c r="DJ32" s="603">
        <v>256.06855419074247</v>
      </c>
      <c r="DK32" s="542">
        <f t="shared" si="24"/>
        <v>15.062856128867205</v>
      </c>
      <c r="DL32" s="603">
        <v>20</v>
      </c>
      <c r="DM32" s="603">
        <v>186.35057992131144</v>
      </c>
      <c r="DN32" s="545">
        <f t="shared" si="43"/>
        <v>9.3175289960655725</v>
      </c>
      <c r="DO32" s="485"/>
      <c r="DP32" s="610"/>
      <c r="DQ32" s="603"/>
      <c r="DR32" s="548" t="e">
        <f t="shared" si="25"/>
        <v>#DIV/0!</v>
      </c>
      <c r="DS32" s="610">
        <v>70</v>
      </c>
      <c r="DT32" s="614">
        <v>980</v>
      </c>
      <c r="DU32" s="617">
        <f t="shared" si="1"/>
        <v>14</v>
      </c>
      <c r="DV32" s="603">
        <v>163</v>
      </c>
      <c r="DW32" s="603">
        <v>1565.51</v>
      </c>
      <c r="DX32" s="622">
        <f t="shared" si="26"/>
        <v>9.604355828220859</v>
      </c>
      <c r="DY32" s="603">
        <f t="shared" si="27"/>
        <v>699</v>
      </c>
      <c r="DZ32" s="603">
        <v>450</v>
      </c>
      <c r="EA32" s="552">
        <f t="shared" si="28"/>
        <v>0.64377682403433478</v>
      </c>
      <c r="EC32" s="204">
        <v>30</v>
      </c>
      <c r="ED32" s="204">
        <v>3540.5</v>
      </c>
      <c r="EE32" s="554">
        <f t="shared" si="2"/>
        <v>118.01666666666667</v>
      </c>
      <c r="EF32" s="143"/>
      <c r="EG32" s="143"/>
      <c r="EH32" s="143"/>
      <c r="EI32" s="143"/>
      <c r="EJ32" s="143"/>
      <c r="EK32" s="143"/>
      <c r="EL32" s="542" t="e">
        <f t="shared" si="29"/>
        <v>#DIV/0!</v>
      </c>
      <c r="EM32" s="672"/>
      <c r="EN32" s="411">
        <v>130</v>
      </c>
      <c r="EO32" s="411">
        <v>200</v>
      </c>
      <c r="EP32" s="411">
        <v>200</v>
      </c>
      <c r="EQ32" s="433"/>
      <c r="ER32" s="411"/>
      <c r="ES32" s="400">
        <f t="shared" si="30"/>
        <v>186</v>
      </c>
      <c r="ET32" s="403">
        <v>9980.1299999999992</v>
      </c>
      <c r="EU32" s="402">
        <f t="shared" si="31"/>
        <v>53.656612903225799</v>
      </c>
      <c r="EV32" s="412"/>
      <c r="EW32" s="411">
        <v>5</v>
      </c>
      <c r="EX32" s="400">
        <v>70</v>
      </c>
      <c r="EY32" s="403">
        <f t="shared" si="32"/>
        <v>14</v>
      </c>
      <c r="EZ32" s="400"/>
      <c r="FA32" s="400"/>
      <c r="FB32" s="404" t="e">
        <f t="shared" si="33"/>
        <v>#DIV/0!</v>
      </c>
    </row>
    <row r="33" spans="1:158">
      <c r="A33" s="12">
        <v>27</v>
      </c>
      <c r="B33" s="13">
        <v>78</v>
      </c>
      <c r="C33" s="14">
        <v>5944.9124839005544</v>
      </c>
      <c r="D33" s="15">
        <f t="shared" si="3"/>
        <v>76.216826716673779</v>
      </c>
      <c r="E33" s="16"/>
      <c r="F33" s="320"/>
      <c r="G33" s="558" t="e">
        <f t="shared" si="4"/>
        <v>#DIV/0!</v>
      </c>
      <c r="H33" s="17">
        <v>4</v>
      </c>
      <c r="I33" s="17">
        <v>63</v>
      </c>
      <c r="J33" s="18">
        <f t="shared" si="34"/>
        <v>15.75</v>
      </c>
      <c r="K33" s="17"/>
      <c r="L33" s="17"/>
      <c r="M33" s="30" t="e">
        <f t="shared" si="35"/>
        <v>#DIV/0!</v>
      </c>
      <c r="N33" s="13"/>
      <c r="O33" s="14"/>
      <c r="P33" s="31" t="e">
        <f t="shared" si="5"/>
        <v>#DIV/0!</v>
      </c>
      <c r="Q33" s="32"/>
      <c r="R33" s="44"/>
      <c r="S33" s="45" t="e">
        <f t="shared" si="6"/>
        <v>#DIV/0!</v>
      </c>
      <c r="T33" s="492"/>
      <c r="U33" s="570"/>
      <c r="V33" s="566"/>
      <c r="W33" s="571" t="e">
        <f t="shared" si="7"/>
        <v>#DIV/0!</v>
      </c>
      <c r="X33" s="492"/>
      <c r="Y33" s="46">
        <v>382.8</v>
      </c>
      <c r="Z33" s="47">
        <v>27922.073999999997</v>
      </c>
      <c r="AA33" s="30">
        <f t="shared" si="8"/>
        <v>72.941677115987446</v>
      </c>
      <c r="AB33" s="49"/>
      <c r="AC33" s="50">
        <v>164</v>
      </c>
      <c r="AD33" s="50">
        <v>2283.1799999999998</v>
      </c>
      <c r="AE33" s="30">
        <f t="shared" si="9"/>
        <v>13.921829268292681</v>
      </c>
      <c r="AF33" s="55">
        <v>138</v>
      </c>
      <c r="AG33" s="55">
        <v>961.59000000000015</v>
      </c>
      <c r="AH33" s="30">
        <f t="shared" si="36"/>
        <v>6.9680434782608707</v>
      </c>
      <c r="AI33" s="62">
        <v>145</v>
      </c>
      <c r="AJ33" s="47">
        <v>2741.2599999999998</v>
      </c>
      <c r="AK33" s="30">
        <f t="shared" si="10"/>
        <v>18.905241379310343</v>
      </c>
      <c r="AL33" s="568"/>
      <c r="AM33" s="46">
        <v>41</v>
      </c>
      <c r="AN33" s="71">
        <v>2000.3516</v>
      </c>
      <c r="AO33" s="48">
        <f t="shared" si="11"/>
        <v>48.789063414634143</v>
      </c>
      <c r="AP33" s="46">
        <v>75</v>
      </c>
      <c r="AQ33" s="47">
        <v>4219.2</v>
      </c>
      <c r="AR33" s="48">
        <f t="shared" si="12"/>
        <v>56.256</v>
      </c>
      <c r="AS33" s="46">
        <v>25</v>
      </c>
      <c r="AT33" s="71">
        <v>1725.1599999999999</v>
      </c>
      <c r="AU33" s="48">
        <f t="shared" si="13"/>
        <v>69.006399999999999</v>
      </c>
      <c r="AV33" s="492"/>
      <c r="AW33" s="645">
        <v>79.800000000000011</v>
      </c>
      <c r="AX33" s="78">
        <v>4450.57</v>
      </c>
      <c r="AY33" s="83">
        <f t="shared" si="14"/>
        <v>55.771553884711771</v>
      </c>
      <c r="AZ33" s="84"/>
      <c r="BA33" s="85">
        <v>25</v>
      </c>
      <c r="BB33" s="85">
        <v>175.14</v>
      </c>
      <c r="BC33" s="30">
        <f t="shared" si="37"/>
        <v>7.0055999999999994</v>
      </c>
      <c r="BD33" s="86"/>
      <c r="BE33" s="86"/>
      <c r="BF33" s="30" t="e">
        <f t="shared" si="38"/>
        <v>#DIV/0!</v>
      </c>
      <c r="BG33" s="646"/>
      <c r="BH33" s="77"/>
      <c r="BI33" s="78"/>
      <c r="BJ33" s="634" t="e">
        <f t="shared" si="15"/>
        <v>#DIV/0!</v>
      </c>
      <c r="BK33" s="633">
        <v>68.400000000000006</v>
      </c>
      <c r="BL33" s="587">
        <v>3078.07</v>
      </c>
      <c r="BM33" s="634">
        <f t="shared" si="16"/>
        <v>45.001023391812865</v>
      </c>
      <c r="BN33" s="492"/>
      <c r="BO33" s="93">
        <v>186.8</v>
      </c>
      <c r="BP33" s="94">
        <v>12838.747124244466</v>
      </c>
      <c r="BQ33" s="83">
        <f t="shared" si="17"/>
        <v>68.729909658696286</v>
      </c>
      <c r="BR33" s="102"/>
      <c r="BS33" s="101">
        <v>18</v>
      </c>
      <c r="BT33" s="101">
        <v>224.72998354532587</v>
      </c>
      <c r="BU33" s="30">
        <f t="shared" si="39"/>
        <v>12.484999085851436</v>
      </c>
      <c r="BV33" s="101">
        <v>70</v>
      </c>
      <c r="BW33" s="101">
        <v>462.32714613608692</v>
      </c>
      <c r="BX33" s="30">
        <f t="shared" si="40"/>
        <v>6.6046735162298136</v>
      </c>
      <c r="BY33" s="93"/>
      <c r="BZ33" s="94"/>
      <c r="CA33" s="48" t="e">
        <f t="shared" si="18"/>
        <v>#DIV/0!</v>
      </c>
      <c r="CB33" s="492"/>
      <c r="CC33" s="109">
        <v>156</v>
      </c>
      <c r="CD33" s="110">
        <v>13097.9</v>
      </c>
      <c r="CE33" s="83">
        <f t="shared" si="19"/>
        <v>83.960897435897436</v>
      </c>
      <c r="CF33" s="113"/>
      <c r="CG33" s="114"/>
      <c r="CH33" s="114"/>
      <c r="CI33" s="30" t="e">
        <f t="shared" si="20"/>
        <v>#DIV/0!</v>
      </c>
      <c r="CJ33" s="114"/>
      <c r="CK33" s="114"/>
      <c r="CL33" s="30" t="e">
        <f t="shared" si="41"/>
        <v>#DIV/0!</v>
      </c>
      <c r="CM33" s="653"/>
      <c r="CN33" s="341">
        <v>12</v>
      </c>
      <c r="CO33" s="204">
        <v>1906.53</v>
      </c>
      <c r="CP33" s="486">
        <f t="shared" si="0"/>
        <v>158.8775</v>
      </c>
      <c r="CQ33" s="569"/>
      <c r="CR33" s="124">
        <v>47.000000000000007</v>
      </c>
      <c r="CS33" s="125">
        <v>3751.5254556709206</v>
      </c>
      <c r="CT33" s="15">
        <f t="shared" si="21"/>
        <v>79.81969054618979</v>
      </c>
      <c r="CU33" s="126"/>
      <c r="CV33" s="127"/>
      <c r="CW33" s="127"/>
      <c r="CX33" s="18" t="e">
        <f t="shared" si="44"/>
        <v>#DIV/0!</v>
      </c>
      <c r="CY33" s="127"/>
      <c r="CZ33" s="127"/>
      <c r="DA33" s="18" t="e">
        <f t="shared" si="42"/>
        <v>#DIV/0!</v>
      </c>
      <c r="DB33" s="124"/>
      <c r="DC33" s="125"/>
      <c r="DD33" s="31" t="e">
        <f t="shared" si="22"/>
        <v>#DIV/0!</v>
      </c>
      <c r="DE33" s="569"/>
      <c r="DF33" s="602">
        <v>17</v>
      </c>
      <c r="DG33" s="603">
        <v>347.6853780708949</v>
      </c>
      <c r="DH33" s="542">
        <f t="shared" si="23"/>
        <v>20.452081062993816</v>
      </c>
      <c r="DI33" s="603">
        <v>24</v>
      </c>
      <c r="DJ33" s="603">
        <v>395.92540369476455</v>
      </c>
      <c r="DK33" s="542">
        <f t="shared" si="24"/>
        <v>16.49689182061519</v>
      </c>
      <c r="DL33" s="603">
        <v>73</v>
      </c>
      <c r="DM33" s="603">
        <v>959.43948031359014</v>
      </c>
      <c r="DN33" s="545">
        <f t="shared" si="43"/>
        <v>13.143006579638222</v>
      </c>
      <c r="DO33" s="485"/>
      <c r="DP33" s="610"/>
      <c r="DQ33" s="603"/>
      <c r="DR33" s="548" t="e">
        <f t="shared" si="25"/>
        <v>#DIV/0!</v>
      </c>
      <c r="DS33" s="610">
        <v>70</v>
      </c>
      <c r="DT33" s="614">
        <v>980</v>
      </c>
      <c r="DU33" s="617">
        <f t="shared" si="1"/>
        <v>14</v>
      </c>
      <c r="DV33" s="603">
        <v>156</v>
      </c>
      <c r="DW33" s="603">
        <v>1551.47</v>
      </c>
      <c r="DX33" s="622">
        <f t="shared" si="26"/>
        <v>9.9453205128205138</v>
      </c>
      <c r="DY33" s="603">
        <f t="shared" si="27"/>
        <v>678</v>
      </c>
      <c r="DZ33" s="603">
        <v>450</v>
      </c>
      <c r="EA33" s="552">
        <f t="shared" si="28"/>
        <v>0.66371681415929207</v>
      </c>
      <c r="EC33" s="204">
        <v>30</v>
      </c>
      <c r="ED33" s="204">
        <v>2455.98</v>
      </c>
      <c r="EE33" s="554">
        <f t="shared" si="2"/>
        <v>81.866</v>
      </c>
      <c r="EF33" s="143"/>
      <c r="EG33" s="143"/>
      <c r="EH33" s="143"/>
      <c r="EI33" s="143"/>
      <c r="EJ33" s="143"/>
      <c r="EK33" s="143"/>
      <c r="EL33" s="542" t="e">
        <f t="shared" si="29"/>
        <v>#DIV/0!</v>
      </c>
      <c r="EM33" s="672"/>
      <c r="EN33" s="411">
        <v>130</v>
      </c>
      <c r="EO33" s="411">
        <v>200</v>
      </c>
      <c r="EP33" s="411">
        <v>200</v>
      </c>
      <c r="EQ33" s="433"/>
      <c r="ER33" s="411"/>
      <c r="ES33" s="400">
        <f t="shared" si="30"/>
        <v>186</v>
      </c>
      <c r="ET33" s="403">
        <v>11176.57</v>
      </c>
      <c r="EU33" s="402">
        <f t="shared" si="31"/>
        <v>60.089086021505373</v>
      </c>
      <c r="EV33" s="412"/>
      <c r="EW33" s="411">
        <v>5</v>
      </c>
      <c r="EX33" s="400">
        <v>70</v>
      </c>
      <c r="EY33" s="403">
        <f t="shared" si="32"/>
        <v>14</v>
      </c>
      <c r="EZ33" s="400"/>
      <c r="FA33" s="400"/>
      <c r="FB33" s="404" t="e">
        <f t="shared" si="33"/>
        <v>#DIV/0!</v>
      </c>
    </row>
    <row r="34" spans="1:158">
      <c r="A34" s="12">
        <v>28</v>
      </c>
      <c r="B34" s="13">
        <v>79.800000000000011</v>
      </c>
      <c r="C34" s="14">
        <v>6423.6277434899876</v>
      </c>
      <c r="D34" s="15">
        <f t="shared" si="3"/>
        <v>80.496588264285549</v>
      </c>
      <c r="E34" s="16"/>
      <c r="F34" s="320"/>
      <c r="G34" s="558" t="e">
        <f t="shared" si="4"/>
        <v>#DIV/0!</v>
      </c>
      <c r="H34" s="17">
        <v>4</v>
      </c>
      <c r="I34" s="17">
        <v>64</v>
      </c>
      <c r="J34" s="18">
        <f t="shared" si="34"/>
        <v>16</v>
      </c>
      <c r="K34" s="17"/>
      <c r="L34" s="17"/>
      <c r="M34" s="30" t="e">
        <f t="shared" si="35"/>
        <v>#DIV/0!</v>
      </c>
      <c r="N34" s="13"/>
      <c r="O34" s="14"/>
      <c r="P34" s="31" t="e">
        <f t="shared" si="5"/>
        <v>#DIV/0!</v>
      </c>
      <c r="Q34" s="32"/>
      <c r="R34" s="44"/>
      <c r="S34" s="45" t="e">
        <f t="shared" si="6"/>
        <v>#DIV/0!</v>
      </c>
      <c r="T34" s="492"/>
      <c r="U34" s="570"/>
      <c r="V34" s="566"/>
      <c r="W34" s="571" t="e">
        <f t="shared" si="7"/>
        <v>#DIV/0!</v>
      </c>
      <c r="X34" s="492"/>
      <c r="Y34" s="46">
        <v>381.20000000000005</v>
      </c>
      <c r="Z34" s="47">
        <v>27548.184999999998</v>
      </c>
      <c r="AA34" s="30">
        <f t="shared" si="8"/>
        <v>72.26701206715633</v>
      </c>
      <c r="AB34" s="54"/>
      <c r="AC34" s="50">
        <v>35</v>
      </c>
      <c r="AD34" s="50">
        <v>491.04999999999995</v>
      </c>
      <c r="AE34" s="30">
        <f t="shared" si="9"/>
        <v>14.03</v>
      </c>
      <c r="AF34" s="55">
        <v>124</v>
      </c>
      <c r="AG34" s="55">
        <v>893.64</v>
      </c>
      <c r="AH34" s="30">
        <f t="shared" si="36"/>
        <v>7.2067741935483873</v>
      </c>
      <c r="AI34" s="62">
        <v>145</v>
      </c>
      <c r="AJ34" s="47">
        <v>2645.67</v>
      </c>
      <c r="AK34" s="30">
        <f t="shared" si="10"/>
        <v>18.246000000000002</v>
      </c>
      <c r="AL34" s="568"/>
      <c r="AM34" s="46">
        <v>48</v>
      </c>
      <c r="AN34" s="71">
        <v>2319.65</v>
      </c>
      <c r="AO34" s="48">
        <f t="shared" si="11"/>
        <v>48.326041666666669</v>
      </c>
      <c r="AP34" s="46">
        <v>75</v>
      </c>
      <c r="AQ34" s="47">
        <v>3443.2999999999997</v>
      </c>
      <c r="AR34" s="48">
        <f t="shared" si="12"/>
        <v>45.910666666666664</v>
      </c>
      <c r="AS34" s="46">
        <v>25</v>
      </c>
      <c r="AT34" s="71">
        <v>1530.54</v>
      </c>
      <c r="AU34" s="48">
        <f t="shared" si="13"/>
        <v>61.221599999999995</v>
      </c>
      <c r="AV34" s="492"/>
      <c r="AW34" s="645">
        <v>82.600000000000009</v>
      </c>
      <c r="AX34" s="78">
        <v>4277.45</v>
      </c>
      <c r="AY34" s="83">
        <f t="shared" si="14"/>
        <v>51.785108958837768</v>
      </c>
      <c r="AZ34" s="84"/>
      <c r="BA34" s="85">
        <v>25</v>
      </c>
      <c r="BB34" s="85">
        <v>175.12</v>
      </c>
      <c r="BC34" s="30">
        <f t="shared" si="37"/>
        <v>7.0048000000000004</v>
      </c>
      <c r="BD34" s="86"/>
      <c r="BE34" s="86"/>
      <c r="BF34" s="30" t="e">
        <f t="shared" si="38"/>
        <v>#DIV/0!</v>
      </c>
      <c r="BG34" s="646"/>
      <c r="BH34" s="77"/>
      <c r="BI34" s="78"/>
      <c r="BJ34" s="634" t="e">
        <f t="shared" si="15"/>
        <v>#DIV/0!</v>
      </c>
      <c r="BK34" s="633">
        <v>67.400000000000006</v>
      </c>
      <c r="BL34" s="587">
        <v>3034.76</v>
      </c>
      <c r="BM34" s="634">
        <f t="shared" si="16"/>
        <v>45.026112759643915</v>
      </c>
      <c r="BN34" s="492"/>
      <c r="BO34" s="93">
        <v>187.20000000000002</v>
      </c>
      <c r="BP34" s="94">
        <v>11626.347254400902</v>
      </c>
      <c r="BQ34" s="83">
        <f t="shared" si="17"/>
        <v>62.106555846158656</v>
      </c>
      <c r="BR34" s="102"/>
      <c r="BS34" s="101">
        <v>18</v>
      </c>
      <c r="BT34" s="101">
        <v>245.64306822100579</v>
      </c>
      <c r="BU34" s="30">
        <f t="shared" si="39"/>
        <v>13.646837123389211</v>
      </c>
      <c r="BV34" s="101">
        <v>70</v>
      </c>
      <c r="BW34" s="101">
        <v>445.2785159850261</v>
      </c>
      <c r="BX34" s="30">
        <f t="shared" si="40"/>
        <v>6.3611216569289439</v>
      </c>
      <c r="BY34" s="93"/>
      <c r="BZ34" s="94"/>
      <c r="CA34" s="48" t="e">
        <f t="shared" si="18"/>
        <v>#DIV/0!</v>
      </c>
      <c r="CB34" s="492"/>
      <c r="CC34" s="109">
        <v>145</v>
      </c>
      <c r="CD34" s="110">
        <v>13750.23</v>
      </c>
      <c r="CE34" s="83">
        <f t="shared" si="19"/>
        <v>94.829172413793103</v>
      </c>
      <c r="CF34" s="113"/>
      <c r="CG34" s="114"/>
      <c r="CH34" s="114"/>
      <c r="CI34" s="30" t="e">
        <f t="shared" si="20"/>
        <v>#DIV/0!</v>
      </c>
      <c r="CJ34" s="114"/>
      <c r="CK34" s="114"/>
      <c r="CL34" s="30" t="e">
        <f t="shared" si="41"/>
        <v>#DIV/0!</v>
      </c>
      <c r="CM34" s="653"/>
      <c r="CN34" s="341">
        <v>18.8</v>
      </c>
      <c r="CO34" s="204">
        <v>4092.63</v>
      </c>
      <c r="CP34" s="486">
        <f t="shared" si="0"/>
        <v>217.69308510638297</v>
      </c>
      <c r="CQ34" s="569"/>
      <c r="CR34" s="124">
        <v>47.800000000000004</v>
      </c>
      <c r="CS34" s="125">
        <v>3970.0916000990842</v>
      </c>
      <c r="CT34" s="15">
        <f t="shared" si="21"/>
        <v>83.056309625503843</v>
      </c>
      <c r="CU34" s="126"/>
      <c r="CV34" s="127"/>
      <c r="CW34" s="127"/>
      <c r="CX34" s="18" t="e">
        <f t="shared" si="44"/>
        <v>#DIV/0!</v>
      </c>
      <c r="CY34" s="127"/>
      <c r="CZ34" s="127"/>
      <c r="DA34" s="18" t="e">
        <f t="shared" si="42"/>
        <v>#DIV/0!</v>
      </c>
      <c r="DB34" s="124"/>
      <c r="DC34" s="125"/>
      <c r="DD34" s="31" t="e">
        <f t="shared" si="22"/>
        <v>#DIV/0!</v>
      </c>
      <c r="DE34" s="569"/>
      <c r="DF34" s="602">
        <v>17</v>
      </c>
      <c r="DG34" s="603">
        <v>356.00926823920861</v>
      </c>
      <c r="DH34" s="542">
        <f t="shared" si="23"/>
        <v>20.941721661129918</v>
      </c>
      <c r="DI34" s="603">
        <v>24</v>
      </c>
      <c r="DJ34" s="603">
        <v>378.670359377247</v>
      </c>
      <c r="DK34" s="542">
        <f t="shared" si="24"/>
        <v>15.777931640718625</v>
      </c>
      <c r="DL34" s="603">
        <v>73</v>
      </c>
      <c r="DM34" s="603">
        <v>837.20285169142335</v>
      </c>
      <c r="DN34" s="545">
        <f t="shared" si="43"/>
        <v>11.468532214951004</v>
      </c>
      <c r="DO34" s="485"/>
      <c r="DP34" s="610"/>
      <c r="DQ34" s="607"/>
      <c r="DR34" s="548" t="e">
        <f t="shared" si="25"/>
        <v>#DIV/0!</v>
      </c>
      <c r="DS34" s="610">
        <v>74</v>
      </c>
      <c r="DT34" s="614">
        <v>1036</v>
      </c>
      <c r="DU34" s="617">
        <f t="shared" si="1"/>
        <v>14</v>
      </c>
      <c r="DV34" s="603">
        <v>154</v>
      </c>
      <c r="DW34" s="603">
        <v>1487.07</v>
      </c>
      <c r="DX34" s="622">
        <f t="shared" si="26"/>
        <v>9.6562987012987005</v>
      </c>
      <c r="DY34" s="603">
        <f t="shared" si="27"/>
        <v>684</v>
      </c>
      <c r="DZ34" s="603">
        <v>450</v>
      </c>
      <c r="EA34" s="552">
        <f t="shared" si="28"/>
        <v>0.65789473684210531</v>
      </c>
      <c r="EC34" s="204">
        <v>30</v>
      </c>
      <c r="ED34" s="204">
        <v>2309.7000000000003</v>
      </c>
      <c r="EE34" s="554">
        <f t="shared" si="2"/>
        <v>76.990000000000009</v>
      </c>
      <c r="EF34" s="143"/>
      <c r="EG34" s="143"/>
      <c r="EH34" s="143"/>
      <c r="EI34" s="143"/>
      <c r="EJ34" s="143"/>
      <c r="EK34" s="143"/>
      <c r="EL34" s="542" t="e">
        <f t="shared" si="29"/>
        <v>#DIV/0!</v>
      </c>
      <c r="EM34" s="672"/>
      <c r="EN34" s="411">
        <v>158</v>
      </c>
      <c r="EO34" s="411">
        <v>158</v>
      </c>
      <c r="EP34" s="411">
        <v>158</v>
      </c>
      <c r="EQ34" s="433"/>
      <c r="ER34" s="442"/>
      <c r="ES34" s="400">
        <f t="shared" si="30"/>
        <v>158</v>
      </c>
      <c r="ET34" s="442">
        <v>10081.23</v>
      </c>
      <c r="EU34" s="402">
        <f t="shared" si="31"/>
        <v>63.805253164556959</v>
      </c>
      <c r="EV34" s="468"/>
      <c r="EW34" s="442">
        <v>5</v>
      </c>
      <c r="EX34" s="400">
        <v>70</v>
      </c>
      <c r="EY34" s="403">
        <f t="shared" si="32"/>
        <v>14</v>
      </c>
      <c r="EZ34" s="400"/>
      <c r="FA34" s="400"/>
      <c r="FB34" s="404" t="e">
        <f t="shared" si="33"/>
        <v>#DIV/0!</v>
      </c>
    </row>
    <row r="35" spans="1:158">
      <c r="A35" s="12">
        <v>29</v>
      </c>
      <c r="B35" s="13">
        <v>74.800000000000011</v>
      </c>
      <c r="C35" s="14">
        <v>7372.2399246691721</v>
      </c>
      <c r="D35" s="15">
        <f t="shared" si="3"/>
        <v>98.559357281673414</v>
      </c>
      <c r="E35" s="16"/>
      <c r="F35" s="320"/>
      <c r="G35" s="558" t="e">
        <f t="shared" si="4"/>
        <v>#DIV/0!</v>
      </c>
      <c r="H35" s="17">
        <v>3</v>
      </c>
      <c r="I35" s="17">
        <v>64</v>
      </c>
      <c r="J35" s="18">
        <f t="shared" si="34"/>
        <v>21.333333333333332</v>
      </c>
      <c r="K35" s="17"/>
      <c r="L35" s="17"/>
      <c r="M35" s="30" t="e">
        <f t="shared" si="35"/>
        <v>#DIV/0!</v>
      </c>
      <c r="N35" s="13"/>
      <c r="O35" s="14"/>
      <c r="P35" s="31" t="e">
        <f t="shared" si="5"/>
        <v>#DIV/0!</v>
      </c>
      <c r="Q35" s="32"/>
      <c r="R35" s="44"/>
      <c r="S35" s="45" t="e">
        <f t="shared" si="6"/>
        <v>#DIV/0!</v>
      </c>
      <c r="T35" s="492"/>
      <c r="U35" s="570"/>
      <c r="V35" s="566"/>
      <c r="W35" s="571" t="e">
        <f t="shared" si="7"/>
        <v>#DIV/0!</v>
      </c>
      <c r="X35" s="492"/>
      <c r="Y35" s="46">
        <v>378.8</v>
      </c>
      <c r="Z35" s="47">
        <v>27754.370000000003</v>
      </c>
      <c r="AA35" s="30">
        <f t="shared" si="8"/>
        <v>73.269192185850059</v>
      </c>
      <c r="AB35" s="54"/>
      <c r="AC35" s="55">
        <v>35</v>
      </c>
      <c r="AD35" s="55">
        <v>484.17</v>
      </c>
      <c r="AE35" s="30">
        <f t="shared" si="9"/>
        <v>13.833428571428572</v>
      </c>
      <c r="AF35" s="55">
        <v>125</v>
      </c>
      <c r="AG35" s="55">
        <v>869.55</v>
      </c>
      <c r="AH35" s="30">
        <f t="shared" si="36"/>
        <v>6.9563999999999995</v>
      </c>
      <c r="AI35" s="62">
        <v>145</v>
      </c>
      <c r="AJ35" s="47">
        <v>3010.8500000000004</v>
      </c>
      <c r="AK35" s="30">
        <f t="shared" si="10"/>
        <v>20.764482758620691</v>
      </c>
      <c r="AL35" s="568"/>
      <c r="AM35" s="46">
        <v>48</v>
      </c>
      <c r="AN35" s="71">
        <v>2455.6</v>
      </c>
      <c r="AO35" s="48">
        <f t="shared" si="11"/>
        <v>51.158333333333331</v>
      </c>
      <c r="AP35" s="46">
        <v>75</v>
      </c>
      <c r="AQ35" s="47">
        <v>3243.8500000000004</v>
      </c>
      <c r="AR35" s="48">
        <f t="shared" si="12"/>
        <v>43.251333333333335</v>
      </c>
      <c r="AS35" s="46">
        <v>25</v>
      </c>
      <c r="AT35" s="71">
        <v>1408.05</v>
      </c>
      <c r="AU35" s="48">
        <f t="shared" si="13"/>
        <v>56.321999999999996</v>
      </c>
      <c r="AV35" s="492"/>
      <c r="AW35" s="647">
        <v>85.4</v>
      </c>
      <c r="AX35" s="78">
        <v>5063.3</v>
      </c>
      <c r="AY35" s="83">
        <f t="shared" si="14"/>
        <v>59.289227166276348</v>
      </c>
      <c r="AZ35" s="84"/>
      <c r="BA35" s="85">
        <v>25</v>
      </c>
      <c r="BB35" s="85">
        <v>175.17</v>
      </c>
      <c r="BC35" s="30">
        <f t="shared" si="37"/>
        <v>7.0067999999999993</v>
      </c>
      <c r="BD35" s="86"/>
      <c r="BE35" s="86"/>
      <c r="BF35" s="30" t="e">
        <f t="shared" si="38"/>
        <v>#DIV/0!</v>
      </c>
      <c r="BG35" s="646"/>
      <c r="BH35" s="77"/>
      <c r="BI35" s="78"/>
      <c r="BJ35" s="634" t="e">
        <f t="shared" si="15"/>
        <v>#DIV/0!</v>
      </c>
      <c r="BK35" s="633">
        <v>77.600000000000009</v>
      </c>
      <c r="BL35" s="587">
        <v>3492.64</v>
      </c>
      <c r="BM35" s="634">
        <f t="shared" si="16"/>
        <v>45.008247422680405</v>
      </c>
      <c r="BN35" s="492"/>
      <c r="BO35" s="592">
        <v>187.20000000000002</v>
      </c>
      <c r="BP35" s="94">
        <v>12576.907802435446</v>
      </c>
      <c r="BQ35" s="83">
        <f t="shared" si="17"/>
        <v>67.184336551471389</v>
      </c>
      <c r="BR35" s="102"/>
      <c r="BS35" s="101">
        <v>3</v>
      </c>
      <c r="BT35" s="101">
        <v>6.216046792862576</v>
      </c>
      <c r="BU35" s="30">
        <f t="shared" si="39"/>
        <v>2.0720155976208585</v>
      </c>
      <c r="BV35" s="101">
        <v>70</v>
      </c>
      <c r="BW35" s="101">
        <v>408.10917797044726</v>
      </c>
      <c r="BX35" s="30">
        <f t="shared" si="40"/>
        <v>5.8301311138635326</v>
      </c>
      <c r="BY35" s="93"/>
      <c r="BZ35" s="94"/>
      <c r="CA35" s="48" t="e">
        <f t="shared" si="18"/>
        <v>#DIV/0!</v>
      </c>
      <c r="CB35" s="492"/>
      <c r="CC35" s="109">
        <v>156.80000000000001</v>
      </c>
      <c r="CD35" s="110">
        <v>11749.37</v>
      </c>
      <c r="CE35" s="83">
        <f t="shared" si="19"/>
        <v>74.932206632653063</v>
      </c>
      <c r="CF35" s="113"/>
      <c r="CG35" s="114"/>
      <c r="CH35" s="114"/>
      <c r="CI35" s="30" t="e">
        <f t="shared" si="20"/>
        <v>#DIV/0!</v>
      </c>
      <c r="CJ35" s="114"/>
      <c r="CK35" s="114"/>
      <c r="CL35" s="30" t="e">
        <f t="shared" si="41"/>
        <v>#DIV/0!</v>
      </c>
      <c r="CM35" s="653"/>
      <c r="CN35" s="341">
        <v>11.200000000000001</v>
      </c>
      <c r="CO35" s="204">
        <v>1468.79</v>
      </c>
      <c r="CP35" s="486">
        <f t="shared" si="0"/>
        <v>131.14196428571427</v>
      </c>
      <c r="CQ35" s="569"/>
      <c r="CR35" s="124">
        <v>47.800000000000004</v>
      </c>
      <c r="CS35" s="125">
        <v>4296.3329700616778</v>
      </c>
      <c r="CT35" s="15">
        <f t="shared" si="21"/>
        <v>89.881442888319611</v>
      </c>
      <c r="CU35" s="126"/>
      <c r="CV35" s="127"/>
      <c r="CW35" s="127"/>
      <c r="CX35" s="18" t="e">
        <f t="shared" si="44"/>
        <v>#DIV/0!</v>
      </c>
      <c r="CY35" s="127"/>
      <c r="CZ35" s="127"/>
      <c r="DA35" s="18" t="e">
        <f t="shared" si="42"/>
        <v>#DIV/0!</v>
      </c>
      <c r="DB35" s="124"/>
      <c r="DC35" s="125"/>
      <c r="DD35" s="31" t="e">
        <f t="shared" si="22"/>
        <v>#DIV/0!</v>
      </c>
      <c r="DE35" s="569"/>
      <c r="DF35" s="602">
        <v>17</v>
      </c>
      <c r="DG35" s="603">
        <v>352.75354585065963</v>
      </c>
      <c r="DH35" s="542">
        <f t="shared" si="23"/>
        <v>20.750208579450568</v>
      </c>
      <c r="DI35" s="603">
        <v>24</v>
      </c>
      <c r="DJ35" s="603">
        <v>401.90020371857838</v>
      </c>
      <c r="DK35" s="542">
        <f t="shared" si="24"/>
        <v>16.745841821607431</v>
      </c>
      <c r="DL35" s="603">
        <v>73</v>
      </c>
      <c r="DM35" s="603">
        <v>826.29431707949777</v>
      </c>
      <c r="DN35" s="545">
        <f t="shared" si="43"/>
        <v>11.319100233965722</v>
      </c>
      <c r="DO35" s="485"/>
      <c r="DP35" s="603"/>
      <c r="DQ35" s="603"/>
      <c r="DR35" s="548" t="e">
        <f t="shared" si="25"/>
        <v>#DIV/0!</v>
      </c>
      <c r="DS35" s="603">
        <v>71</v>
      </c>
      <c r="DT35" s="603">
        <v>994</v>
      </c>
      <c r="DU35" s="617">
        <f t="shared" si="1"/>
        <v>14</v>
      </c>
      <c r="DV35" s="603">
        <v>150</v>
      </c>
      <c r="DW35" s="603">
        <v>1267.6199999999999</v>
      </c>
      <c r="DX35" s="622">
        <f t="shared" si="26"/>
        <v>8.4507999999999992</v>
      </c>
      <c r="DY35" s="603">
        <f t="shared" si="27"/>
        <v>663</v>
      </c>
      <c r="DZ35" s="603">
        <v>440</v>
      </c>
      <c r="EA35" s="552">
        <f t="shared" si="28"/>
        <v>0.66365007541478127</v>
      </c>
      <c r="EC35" s="204">
        <v>30</v>
      </c>
      <c r="ED35" s="204">
        <v>2504.98</v>
      </c>
      <c r="EE35" s="554">
        <f t="shared" si="2"/>
        <v>83.49933333333334</v>
      </c>
      <c r="EF35" s="143"/>
      <c r="EG35" s="143"/>
      <c r="EH35" s="143"/>
      <c r="EI35" s="143"/>
      <c r="EJ35" s="143"/>
      <c r="EK35" s="143"/>
      <c r="EL35" s="542" t="e">
        <f t="shared" si="29"/>
        <v>#DIV/0!</v>
      </c>
      <c r="EM35" s="672"/>
      <c r="EN35" s="411">
        <v>158</v>
      </c>
      <c r="EO35" s="411">
        <v>158</v>
      </c>
      <c r="EP35" s="411">
        <v>158</v>
      </c>
      <c r="EQ35" s="433"/>
      <c r="ER35" s="442"/>
      <c r="ES35" s="400">
        <f t="shared" si="30"/>
        <v>158</v>
      </c>
      <c r="ET35" s="442">
        <v>9568.1280000000006</v>
      </c>
      <c r="EU35" s="402">
        <f t="shared" si="31"/>
        <v>60.557772151898739</v>
      </c>
      <c r="EV35" s="468"/>
      <c r="EW35" s="442">
        <v>5</v>
      </c>
      <c r="EX35" s="400">
        <v>70</v>
      </c>
      <c r="EY35" s="403">
        <f t="shared" si="32"/>
        <v>14</v>
      </c>
      <c r="EZ35" s="400"/>
      <c r="FA35" s="400"/>
      <c r="FB35" s="404" t="e">
        <f t="shared" si="33"/>
        <v>#DIV/0!</v>
      </c>
    </row>
    <row r="36" spans="1:158" ht="15" thickBot="1">
      <c r="A36" s="19">
        <v>30</v>
      </c>
      <c r="B36" s="13">
        <v>66.2</v>
      </c>
      <c r="C36" s="14">
        <v>4265.6331122438532</v>
      </c>
      <c r="D36" s="15">
        <f t="shared" si="3"/>
        <v>64.435545502173014</v>
      </c>
      <c r="E36" s="16"/>
      <c r="F36" s="320"/>
      <c r="G36" s="558" t="e">
        <f t="shared" si="4"/>
        <v>#DIV/0!</v>
      </c>
      <c r="H36" s="17">
        <v>3</v>
      </c>
      <c r="I36" s="17">
        <v>54.000141231192451</v>
      </c>
      <c r="J36" s="18">
        <f t="shared" si="34"/>
        <v>18.000047077064149</v>
      </c>
      <c r="K36" s="17"/>
      <c r="L36" s="17"/>
      <c r="M36" s="30" t="e">
        <f t="shared" si="35"/>
        <v>#DIV/0!</v>
      </c>
      <c r="N36" s="13"/>
      <c r="O36" s="14"/>
      <c r="P36" s="31" t="e">
        <f t="shared" si="5"/>
        <v>#DIV/0!</v>
      </c>
      <c r="Q36" s="32"/>
      <c r="R36" s="44"/>
      <c r="S36" s="45" t="e">
        <f t="shared" si="6"/>
        <v>#DIV/0!</v>
      </c>
      <c r="T36" s="492"/>
      <c r="U36" s="570"/>
      <c r="V36" s="566"/>
      <c r="W36" s="571" t="e">
        <f t="shared" si="7"/>
        <v>#DIV/0!</v>
      </c>
      <c r="X36" s="492"/>
      <c r="Y36" s="585">
        <v>370.8</v>
      </c>
      <c r="Z36" s="47">
        <v>30374.804999999997</v>
      </c>
      <c r="AA36" s="30">
        <f t="shared" si="8"/>
        <v>81.916949838187691</v>
      </c>
      <c r="AB36" s="54"/>
      <c r="AC36" s="55">
        <v>35</v>
      </c>
      <c r="AD36" s="55">
        <v>441</v>
      </c>
      <c r="AE36" s="30">
        <f t="shared" si="9"/>
        <v>12.6</v>
      </c>
      <c r="AF36" s="55">
        <v>125</v>
      </c>
      <c r="AG36" s="55">
        <v>836.09999999999991</v>
      </c>
      <c r="AH36" s="30">
        <f t="shared" si="36"/>
        <v>6.6887999999999996</v>
      </c>
      <c r="AI36" s="62">
        <v>145</v>
      </c>
      <c r="AJ36" s="47">
        <v>2558.58</v>
      </c>
      <c r="AK36" s="30">
        <f t="shared" si="10"/>
        <v>17.645379310344826</v>
      </c>
      <c r="AL36" s="568"/>
      <c r="AM36" s="46">
        <v>48</v>
      </c>
      <c r="AN36" s="71">
        <v>2200</v>
      </c>
      <c r="AO36" s="48">
        <f t="shared" si="11"/>
        <v>45.833333333333336</v>
      </c>
      <c r="AP36" s="46">
        <v>75</v>
      </c>
      <c r="AQ36" s="47">
        <v>3099.6</v>
      </c>
      <c r="AR36" s="48">
        <f t="shared" si="12"/>
        <v>41.327999999999996</v>
      </c>
      <c r="AS36" s="46">
        <v>25</v>
      </c>
      <c r="AT36" s="71">
        <v>563.16000000000008</v>
      </c>
      <c r="AU36" s="48">
        <f t="shared" si="13"/>
        <v>22.526400000000002</v>
      </c>
      <c r="AV36" s="492"/>
      <c r="AW36" s="647">
        <v>81.000000000000014</v>
      </c>
      <c r="AX36" s="78">
        <v>4488.71</v>
      </c>
      <c r="AY36" s="83">
        <f t="shared" si="14"/>
        <v>55.41617283950616</v>
      </c>
      <c r="AZ36" s="84"/>
      <c r="BA36" s="85">
        <v>25</v>
      </c>
      <c r="BB36" s="85">
        <v>176.72</v>
      </c>
      <c r="BC36" s="30">
        <f t="shared" si="37"/>
        <v>7.0687999999999995</v>
      </c>
      <c r="BD36" s="86"/>
      <c r="BE36" s="86"/>
      <c r="BF36" s="30" t="e">
        <f t="shared" si="38"/>
        <v>#DIV/0!</v>
      </c>
      <c r="BG36" s="646"/>
      <c r="BH36" s="77"/>
      <c r="BI36" s="78"/>
      <c r="BJ36" s="634" t="e">
        <f t="shared" si="15"/>
        <v>#DIV/0!</v>
      </c>
      <c r="BK36" s="633">
        <v>85.6</v>
      </c>
      <c r="BL36" s="587">
        <v>3852.58</v>
      </c>
      <c r="BM36" s="634">
        <f t="shared" si="16"/>
        <v>45.006775700934583</v>
      </c>
      <c r="BN36" s="492"/>
      <c r="BO36" s="93">
        <v>187.20000000000002</v>
      </c>
      <c r="BP36" s="94">
        <v>12201.004900163982</v>
      </c>
      <c r="BQ36" s="83">
        <f t="shared" si="17"/>
        <v>65.176308227371692</v>
      </c>
      <c r="BR36" s="102"/>
      <c r="BS36" s="101">
        <v>18</v>
      </c>
      <c r="BT36" s="101">
        <v>204.12134639803847</v>
      </c>
      <c r="BU36" s="30">
        <f t="shared" si="39"/>
        <v>11.340074799891026</v>
      </c>
      <c r="BV36" s="101">
        <v>70</v>
      </c>
      <c r="BW36" s="101">
        <v>379.88326794725623</v>
      </c>
      <c r="BX36" s="30">
        <f t="shared" si="40"/>
        <v>5.426903827817946</v>
      </c>
      <c r="BY36" s="93"/>
      <c r="BZ36" s="94"/>
      <c r="CA36" s="48" t="e">
        <f t="shared" si="18"/>
        <v>#DIV/0!</v>
      </c>
      <c r="CB36" s="492"/>
      <c r="CC36" s="109">
        <v>152</v>
      </c>
      <c r="CD36" s="110">
        <v>17004.810000000001</v>
      </c>
      <c r="CE36" s="83">
        <f t="shared" si="19"/>
        <v>111.87375000000002</v>
      </c>
      <c r="CF36" s="113"/>
      <c r="CG36" s="114"/>
      <c r="CH36" s="114"/>
      <c r="CI36" s="30" t="e">
        <f t="shared" si="20"/>
        <v>#DIV/0!</v>
      </c>
      <c r="CJ36" s="114"/>
      <c r="CK36" s="114"/>
      <c r="CL36" s="30" t="e">
        <f t="shared" si="41"/>
        <v>#DIV/0!</v>
      </c>
      <c r="CM36" s="653"/>
      <c r="CN36" s="341">
        <v>12.4</v>
      </c>
      <c r="CO36" s="204">
        <v>2111.37</v>
      </c>
      <c r="CP36" s="486">
        <f t="shared" si="0"/>
        <v>170.27177419354837</v>
      </c>
      <c r="CQ36" s="569"/>
      <c r="CR36" s="124">
        <v>48.8</v>
      </c>
      <c r="CS36" s="125">
        <v>4295.3098637980092</v>
      </c>
      <c r="CT36" s="15">
        <f t="shared" si="21"/>
        <v>88.018644749959208</v>
      </c>
      <c r="CU36" s="126"/>
      <c r="CV36" s="127"/>
      <c r="CW36" s="127"/>
      <c r="CX36" s="18" t="e">
        <f t="shared" si="44"/>
        <v>#DIV/0!</v>
      </c>
      <c r="CY36" s="127"/>
      <c r="CZ36" s="127"/>
      <c r="DA36" s="18" t="e">
        <f t="shared" si="42"/>
        <v>#DIV/0!</v>
      </c>
      <c r="DB36" s="124"/>
      <c r="DC36" s="125"/>
      <c r="DD36" s="31" t="e">
        <f t="shared" si="22"/>
        <v>#DIV/0!</v>
      </c>
      <c r="DE36" s="569"/>
      <c r="DF36" s="602">
        <v>17</v>
      </c>
      <c r="DG36" s="603">
        <v>344.21636507081649</v>
      </c>
      <c r="DH36" s="542">
        <f t="shared" si="23"/>
        <v>20.248021474753912</v>
      </c>
      <c r="DI36" s="603">
        <v>24</v>
      </c>
      <c r="DJ36" s="603">
        <v>376.46052537680998</v>
      </c>
      <c r="DK36" s="542">
        <f t="shared" si="24"/>
        <v>15.68585522403375</v>
      </c>
      <c r="DL36" s="603">
        <v>73</v>
      </c>
      <c r="DM36" s="603">
        <v>725.06408920617253</v>
      </c>
      <c r="DN36" s="545">
        <f t="shared" si="43"/>
        <v>9.9323847836461994</v>
      </c>
      <c r="DO36" s="485"/>
      <c r="DP36" s="603"/>
      <c r="DQ36" s="603"/>
      <c r="DR36" s="548" t="e">
        <f t="shared" si="25"/>
        <v>#DIV/0!</v>
      </c>
      <c r="DS36" s="603">
        <v>71</v>
      </c>
      <c r="DT36" s="603">
        <v>994</v>
      </c>
      <c r="DU36" s="617">
        <f t="shared" si="1"/>
        <v>14</v>
      </c>
      <c r="DV36" s="603">
        <v>154</v>
      </c>
      <c r="DW36" s="603">
        <v>1543.97</v>
      </c>
      <c r="DX36" s="622">
        <f t="shared" si="26"/>
        <v>10.025779220779221</v>
      </c>
      <c r="DY36" s="603">
        <f t="shared" si="27"/>
        <v>675</v>
      </c>
      <c r="DZ36" s="603">
        <v>450</v>
      </c>
      <c r="EA36" s="552">
        <f t="shared" si="28"/>
        <v>0.66666666666666663</v>
      </c>
      <c r="EC36" s="204">
        <v>30</v>
      </c>
      <c r="ED36" s="204">
        <v>2820.8599999999997</v>
      </c>
      <c r="EE36" s="554">
        <f t="shared" si="2"/>
        <v>94.028666666666652</v>
      </c>
      <c r="EF36" s="143"/>
      <c r="EG36" s="143"/>
      <c r="EH36" s="143"/>
      <c r="EI36" s="143"/>
      <c r="EJ36" s="143"/>
      <c r="EK36" s="143"/>
      <c r="EL36" s="542" t="e">
        <f t="shared" si="29"/>
        <v>#DIV/0!</v>
      </c>
      <c r="EM36" s="672"/>
      <c r="EN36" s="411">
        <v>158</v>
      </c>
      <c r="EO36" s="411">
        <v>158</v>
      </c>
      <c r="EP36" s="411">
        <v>158</v>
      </c>
      <c r="EQ36" s="433"/>
      <c r="ER36" s="442"/>
      <c r="ES36" s="400">
        <f t="shared" si="30"/>
        <v>158</v>
      </c>
      <c r="ET36" s="442">
        <v>9921.86</v>
      </c>
      <c r="EU36" s="402">
        <f t="shared" si="31"/>
        <v>62.796582278481019</v>
      </c>
      <c r="EV36" s="468"/>
      <c r="EW36" s="442">
        <v>5</v>
      </c>
      <c r="EX36" s="400">
        <v>70</v>
      </c>
      <c r="EY36" s="403">
        <f t="shared" si="32"/>
        <v>14</v>
      </c>
      <c r="EZ36" s="400"/>
      <c r="FA36" s="400"/>
      <c r="FB36" s="404" t="e">
        <f t="shared" si="33"/>
        <v>#DIV/0!</v>
      </c>
    </row>
    <row r="37" spans="1:158" ht="15.6" customHeight="1" thickBot="1">
      <c r="A37" s="19">
        <v>31</v>
      </c>
      <c r="B37" s="540">
        <v>49.800000000000004</v>
      </c>
      <c r="C37" s="504">
        <v>5291.47</v>
      </c>
      <c r="D37" s="505">
        <f t="shared" si="3"/>
        <v>106.25441767068273</v>
      </c>
      <c r="E37" s="506"/>
      <c r="F37" s="507"/>
      <c r="G37" s="559" t="e">
        <f t="shared" si="4"/>
        <v>#DIV/0!</v>
      </c>
      <c r="H37" s="508">
        <v>4</v>
      </c>
      <c r="I37" s="508">
        <v>66</v>
      </c>
      <c r="J37" s="509">
        <f t="shared" si="34"/>
        <v>16.5</v>
      </c>
      <c r="K37" s="508"/>
      <c r="L37" s="508"/>
      <c r="M37" s="510" t="e">
        <f t="shared" si="35"/>
        <v>#DIV/0!</v>
      </c>
      <c r="N37" s="503"/>
      <c r="O37" s="504"/>
      <c r="P37" s="511" t="e">
        <f t="shared" si="5"/>
        <v>#DIV/0!</v>
      </c>
      <c r="Q37" s="512"/>
      <c r="R37" s="185"/>
      <c r="S37" s="513" t="e">
        <f t="shared" si="6"/>
        <v>#DIV/0!</v>
      </c>
      <c r="T37" s="492"/>
      <c r="U37" s="573"/>
      <c r="V37" s="574"/>
      <c r="W37" s="575"/>
      <c r="X37" s="492"/>
      <c r="Y37" s="514">
        <v>370.8</v>
      </c>
      <c r="Z37" s="515">
        <v>34570.145000000004</v>
      </c>
      <c r="AA37" s="510">
        <f t="shared" si="8"/>
        <v>93.231243257820935</v>
      </c>
      <c r="AB37" s="516"/>
      <c r="AC37" s="517">
        <v>35</v>
      </c>
      <c r="AD37" s="517">
        <v>490.98</v>
      </c>
      <c r="AE37" s="510">
        <f t="shared" si="9"/>
        <v>14.028</v>
      </c>
      <c r="AF37" s="517">
        <v>125</v>
      </c>
      <c r="AG37" s="517">
        <v>869.62</v>
      </c>
      <c r="AH37" s="510">
        <f t="shared" si="36"/>
        <v>6.9569600000000005</v>
      </c>
      <c r="AI37" s="518">
        <v>145</v>
      </c>
      <c r="AJ37" s="515">
        <v>3512.36</v>
      </c>
      <c r="AK37" s="510">
        <f t="shared" si="10"/>
        <v>24.223172413793105</v>
      </c>
      <c r="AL37" s="568"/>
      <c r="AM37" s="514">
        <v>48</v>
      </c>
      <c r="AN37" s="519">
        <v>3177.7900000000004</v>
      </c>
      <c r="AO37" s="520">
        <f t="shared" si="11"/>
        <v>66.203958333333347</v>
      </c>
      <c r="AP37" s="514">
        <v>75</v>
      </c>
      <c r="AQ37" s="515">
        <v>3266.364</v>
      </c>
      <c r="AR37" s="520">
        <f t="shared" si="12"/>
        <v>43.551520000000004</v>
      </c>
      <c r="AS37" s="514">
        <v>25</v>
      </c>
      <c r="AT37" s="519">
        <v>570.66000000000008</v>
      </c>
      <c r="AU37" s="520">
        <f t="shared" si="13"/>
        <v>22.826400000000003</v>
      </c>
      <c r="AV37" s="492"/>
      <c r="AW37" s="648">
        <v>70.2</v>
      </c>
      <c r="AX37" s="522">
        <v>4840.95</v>
      </c>
      <c r="AY37" s="523">
        <f t="shared" si="14"/>
        <v>68.959401709401703</v>
      </c>
      <c r="AZ37" s="524"/>
      <c r="BA37" s="525">
        <v>25</v>
      </c>
      <c r="BB37" s="525">
        <v>174.99</v>
      </c>
      <c r="BC37" s="510">
        <f t="shared" si="37"/>
        <v>6.9996</v>
      </c>
      <c r="BD37" s="526"/>
      <c r="BE37" s="526"/>
      <c r="BF37" s="510" t="e">
        <f t="shared" si="38"/>
        <v>#DIV/0!</v>
      </c>
      <c r="BG37" s="646"/>
      <c r="BH37" s="521"/>
      <c r="BI37" s="522"/>
      <c r="BJ37" s="637" t="e">
        <f t="shared" si="15"/>
        <v>#DIV/0!</v>
      </c>
      <c r="BK37" s="636">
        <v>85.000000000000014</v>
      </c>
      <c r="BL37" s="589">
        <v>3866.69</v>
      </c>
      <c r="BM37" s="637"/>
      <c r="BN37" s="492"/>
      <c r="BO37" s="527">
        <v>187.60000000000002</v>
      </c>
      <c r="BP37" s="528">
        <v>11436.381839486872</v>
      </c>
      <c r="BQ37" s="523">
        <f t="shared" si="17"/>
        <v>60.961523664642165</v>
      </c>
      <c r="BR37" s="529"/>
      <c r="BS37" s="530">
        <v>23</v>
      </c>
      <c r="BT37" s="530">
        <v>234.91995740921521</v>
      </c>
      <c r="BU37" s="510">
        <f t="shared" si="39"/>
        <v>10.213911191705009</v>
      </c>
      <c r="BV37" s="530">
        <v>75</v>
      </c>
      <c r="BW37" s="530">
        <v>436.81955966705783</v>
      </c>
      <c r="BX37" s="510">
        <f t="shared" si="40"/>
        <v>5.8242607955607708</v>
      </c>
      <c r="BY37" s="527"/>
      <c r="BZ37" s="528"/>
      <c r="CA37" s="520" t="e">
        <f t="shared" si="18"/>
        <v>#DIV/0!</v>
      </c>
      <c r="CB37" s="492"/>
      <c r="CC37" s="531">
        <v>132.80000000000001</v>
      </c>
      <c r="CD37" s="532">
        <v>12941.42</v>
      </c>
      <c r="CE37" s="523">
        <f t="shared" si="19"/>
        <v>97.450451807228902</v>
      </c>
      <c r="CF37" s="533"/>
      <c r="CG37" s="534">
        <v>315</v>
      </c>
      <c r="CH37" s="534">
        <v>3327.63</v>
      </c>
      <c r="CI37" s="510">
        <f t="shared" si="20"/>
        <v>10.563904761904762</v>
      </c>
      <c r="CJ37" s="534"/>
      <c r="CK37" s="534"/>
      <c r="CL37" s="510" t="e">
        <f t="shared" si="41"/>
        <v>#DIV/0!</v>
      </c>
      <c r="CM37" s="653"/>
      <c r="CN37" s="493">
        <v>10.8</v>
      </c>
      <c r="CO37" s="358">
        <v>2016.57</v>
      </c>
      <c r="CP37" s="494">
        <f t="shared" si="0"/>
        <v>186.71944444444443</v>
      </c>
      <c r="CQ37" s="569"/>
      <c r="CR37" s="535">
        <v>47.6</v>
      </c>
      <c r="CS37" s="536">
        <v>4011.0310876314925</v>
      </c>
      <c r="CT37" s="505">
        <f t="shared" si="21"/>
        <v>84.265358983854881</v>
      </c>
      <c r="CU37" s="537"/>
      <c r="CV37" s="538"/>
      <c r="CW37" s="538"/>
      <c r="CX37" s="509" t="e">
        <f t="shared" si="44"/>
        <v>#DIV/0!</v>
      </c>
      <c r="CY37" s="538"/>
      <c r="CZ37" s="538"/>
      <c r="DA37" s="509" t="e">
        <f t="shared" si="42"/>
        <v>#DIV/0!</v>
      </c>
      <c r="DB37" s="535"/>
      <c r="DC37" s="536"/>
      <c r="DD37" s="511" t="e">
        <f t="shared" si="22"/>
        <v>#DIV/0!</v>
      </c>
      <c r="DE37" s="569"/>
      <c r="DF37" s="606">
        <v>19</v>
      </c>
      <c r="DG37" s="607">
        <v>430.14366829482549</v>
      </c>
      <c r="DH37" s="543">
        <f t="shared" si="23"/>
        <v>22.639140436569761</v>
      </c>
      <c r="DI37" s="607">
        <v>32</v>
      </c>
      <c r="DJ37" s="607">
        <v>465.33958294692445</v>
      </c>
      <c r="DK37" s="543">
        <f t="shared" si="24"/>
        <v>14.541861967091389</v>
      </c>
      <c r="DL37" s="607">
        <v>130</v>
      </c>
      <c r="DM37" s="607">
        <v>1511.3610659469205</v>
      </c>
      <c r="DN37" s="546">
        <f t="shared" si="43"/>
        <v>11.62585435343785</v>
      </c>
      <c r="DO37" s="485"/>
      <c r="DP37" s="613"/>
      <c r="DQ37" s="613"/>
      <c r="DR37" s="549" t="e">
        <f>+DQ37/DP37</f>
        <v>#DIV/0!</v>
      </c>
      <c r="DS37" s="613">
        <v>73</v>
      </c>
      <c r="DT37" s="613">
        <v>1022</v>
      </c>
      <c r="DU37" s="618">
        <f>+DT37/DS37</f>
        <v>14</v>
      </c>
      <c r="DV37" s="613">
        <v>159</v>
      </c>
      <c r="DW37" s="613">
        <v>1453.74</v>
      </c>
      <c r="DX37" s="618">
        <f>+DW37/DV37</f>
        <v>9.1430188679245283</v>
      </c>
      <c r="DY37" s="613"/>
      <c r="DZ37" s="613">
        <v>500</v>
      </c>
      <c r="EA37" s="549" t="e">
        <f>+DZ37/DY37</f>
        <v>#DIV/0!</v>
      </c>
      <c r="EC37" s="358">
        <v>30</v>
      </c>
      <c r="ED37" s="358">
        <v>2800.6299999999997</v>
      </c>
      <c r="EE37" s="555">
        <f t="shared" si="2"/>
        <v>93.354333333333315</v>
      </c>
      <c r="EF37" s="539"/>
      <c r="EG37" s="539"/>
      <c r="EH37" s="539"/>
      <c r="EI37" s="539"/>
      <c r="EJ37" s="539"/>
      <c r="EK37" s="539"/>
      <c r="EL37" s="542" t="e">
        <f t="shared" si="29"/>
        <v>#DIV/0!</v>
      </c>
      <c r="EM37" s="672"/>
      <c r="EN37" s="411">
        <v>158</v>
      </c>
      <c r="EO37" s="411">
        <v>158</v>
      </c>
      <c r="EP37" s="411">
        <v>158</v>
      </c>
      <c r="EQ37" s="433"/>
      <c r="ER37" s="442"/>
      <c r="ES37" s="400">
        <f t="shared" si="30"/>
        <v>158</v>
      </c>
      <c r="ET37" s="442">
        <v>10774.77</v>
      </c>
      <c r="EU37" s="402">
        <f t="shared" si="31"/>
        <v>68.194746835443041</v>
      </c>
      <c r="EV37" s="468"/>
      <c r="EW37" s="442">
        <v>5</v>
      </c>
      <c r="EX37" s="400">
        <v>70</v>
      </c>
      <c r="EY37" s="403">
        <f t="shared" si="32"/>
        <v>14</v>
      </c>
      <c r="EZ37" s="400"/>
      <c r="FA37" s="400"/>
      <c r="FB37" s="404" t="e">
        <f t="shared" si="33"/>
        <v>#DIV/0!</v>
      </c>
    </row>
    <row r="38" spans="1:158" s="584" customFormat="1" ht="18" customHeight="1" thickBot="1">
      <c r="A38" s="173" t="s">
        <v>188</v>
      </c>
      <c r="B38" s="576">
        <f>SUM(B7:B37)</f>
        <v>1920.5999999999997</v>
      </c>
      <c r="C38" s="577">
        <f>SUM(C7:C37)</f>
        <v>170431.66517883065</v>
      </c>
      <c r="D38" s="578">
        <f>+C38/B38</f>
        <v>88.738761417697944</v>
      </c>
      <c r="E38" s="576">
        <f>SUM(E7:E37)</f>
        <v>0</v>
      </c>
      <c r="F38" s="577">
        <f>SUM(F7:F37)</f>
        <v>0</v>
      </c>
      <c r="G38" s="578" t="e">
        <f>+F38/E38</f>
        <v>#DIV/0!</v>
      </c>
      <c r="H38" s="576">
        <f>SUM(H7:H37)</f>
        <v>114</v>
      </c>
      <c r="I38" s="577">
        <f>SUM(I7:I37)</f>
        <v>1728.8879739108165</v>
      </c>
      <c r="J38" s="578">
        <f>+I38/H38</f>
        <v>15.16568398167383</v>
      </c>
      <c r="K38" s="576">
        <f>SUM(K7:K37)</f>
        <v>0</v>
      </c>
      <c r="L38" s="577">
        <f>SUM(L7:L37)</f>
        <v>0</v>
      </c>
      <c r="M38" s="578" t="e">
        <f>+L38/K38</f>
        <v>#DIV/0!</v>
      </c>
      <c r="N38" s="576">
        <f>SUM(N7:N37)</f>
        <v>36</v>
      </c>
      <c r="O38" s="577">
        <f>SUM(O7:O37)</f>
        <v>360.28360461515825</v>
      </c>
      <c r="P38" s="578">
        <f>+O38/N38</f>
        <v>10.007877905976619</v>
      </c>
      <c r="Q38" s="145"/>
      <c r="R38" s="145"/>
      <c r="S38" s="579"/>
      <c r="T38" s="580"/>
      <c r="U38" s="576">
        <f t="shared" ref="U38:V38" si="45">SUM(U7:U37)</f>
        <v>1127</v>
      </c>
      <c r="V38" s="576">
        <f t="shared" si="45"/>
        <v>68548.325918850664</v>
      </c>
      <c r="W38" s="578">
        <f>+V38/U38</f>
        <v>60.82371421370955</v>
      </c>
      <c r="X38" s="580"/>
      <c r="Y38" s="586">
        <f t="shared" ref="Y38:Z38" si="46">SUM(Y7:Y37)</f>
        <v>10728.599999999999</v>
      </c>
      <c r="Z38" s="586">
        <f t="shared" si="46"/>
        <v>735785.73454999994</v>
      </c>
      <c r="AA38" s="578">
        <f>+Z38/Y38</f>
        <v>68.581710060026481</v>
      </c>
      <c r="AB38" s="586"/>
      <c r="AC38" s="586">
        <f t="shared" ref="AC38:AD38" si="47">SUM(AC7:AC37)</f>
        <v>1534</v>
      </c>
      <c r="AD38" s="586">
        <f t="shared" si="47"/>
        <v>21304.58</v>
      </c>
      <c r="AE38" s="578">
        <f>+AD38/AC38</f>
        <v>13.888252933507172</v>
      </c>
      <c r="AF38" s="586">
        <f t="shared" ref="AF38:AG38" si="48">SUM(AF7:AF37)</f>
        <v>3108</v>
      </c>
      <c r="AG38" s="586">
        <f t="shared" si="48"/>
        <v>20763.809999999998</v>
      </c>
      <c r="AH38" s="578">
        <f>+AG38/AF38</f>
        <v>6.6807625482625479</v>
      </c>
      <c r="AI38" s="586">
        <f t="shared" ref="AI38:AJ38" si="49">SUM(AI7:AI37)</f>
        <v>4495</v>
      </c>
      <c r="AJ38" s="586">
        <f t="shared" si="49"/>
        <v>95056.26934069136</v>
      </c>
      <c r="AK38" s="578">
        <f>+AJ38/AI38</f>
        <v>21.147112200376277</v>
      </c>
      <c r="AL38" s="580"/>
      <c r="AM38" s="586">
        <f t="shared" ref="AM38:AN38" si="50">SUM(AM7:AM37)</f>
        <v>1460</v>
      </c>
      <c r="AN38" s="586">
        <f t="shared" si="50"/>
        <v>79001.432599999971</v>
      </c>
      <c r="AO38" s="591">
        <f>+AN38/AM38</f>
        <v>54.110570273972584</v>
      </c>
      <c r="AP38" s="586">
        <f t="shared" ref="AP38:AQ38" si="51">SUM(AP7:AP37)</f>
        <v>2325</v>
      </c>
      <c r="AQ38" s="586">
        <f t="shared" si="51"/>
        <v>115398.82400000002</v>
      </c>
      <c r="AR38" s="591">
        <f>+AQ38/AP38</f>
        <v>49.633902795698937</v>
      </c>
      <c r="AS38" s="586">
        <f t="shared" ref="AS38:AT38" si="52">SUM(AS7:AS37)</f>
        <v>775</v>
      </c>
      <c r="AT38" s="586">
        <f t="shared" si="52"/>
        <v>45989.120000000017</v>
      </c>
      <c r="AU38" s="591">
        <f>+AT38/AS38</f>
        <v>59.340800000000023</v>
      </c>
      <c r="AV38" s="641"/>
      <c r="AW38" s="638">
        <f t="shared" ref="AW38:AX38" si="53">SUM(AW7:AW37)</f>
        <v>2380.3999999999996</v>
      </c>
      <c r="AX38" s="639">
        <f t="shared" si="53"/>
        <v>125926.6</v>
      </c>
      <c r="AY38" s="649">
        <f>+AX38/AW38</f>
        <v>52.901445135271395</v>
      </c>
      <c r="AZ38" s="639"/>
      <c r="BA38" s="639">
        <f t="shared" ref="BA38:BB38" si="54">SUM(BA7:BA37)</f>
        <v>775</v>
      </c>
      <c r="BB38" s="639">
        <f t="shared" si="54"/>
        <v>5449.63</v>
      </c>
      <c r="BC38" s="649">
        <f>+BB38/BA38</f>
        <v>7.0317806451612901</v>
      </c>
      <c r="BD38" s="650"/>
      <c r="BE38" s="650"/>
      <c r="BF38" s="651"/>
      <c r="BG38" s="652"/>
      <c r="BH38" s="639">
        <f t="shared" ref="BH38:BI38" si="55">SUM(BH7:BH37)</f>
        <v>0</v>
      </c>
      <c r="BI38" s="639">
        <f t="shared" si="55"/>
        <v>0</v>
      </c>
      <c r="BJ38" s="640" t="e">
        <f>+BI38/BH38</f>
        <v>#DIV/0!</v>
      </c>
      <c r="BK38" s="638">
        <f t="shared" ref="BK38:BL38" si="56">SUM(BK7:BK37)</f>
        <v>1994.6000000000001</v>
      </c>
      <c r="BL38" s="639">
        <f t="shared" si="56"/>
        <v>89327.650000000023</v>
      </c>
      <c r="BM38" s="640">
        <f>+BL38/BK38</f>
        <v>44.784743808282371</v>
      </c>
      <c r="BN38" s="630"/>
      <c r="BO38" s="593">
        <f t="shared" ref="BO38:BP38" si="57">SUM(BO7:BO37)</f>
        <v>5307.5999999999995</v>
      </c>
      <c r="BP38" s="593">
        <f t="shared" si="57"/>
        <v>346219.0385353131</v>
      </c>
      <c r="BQ38" s="591">
        <f>+BP38/BO38</f>
        <v>65.230808375784378</v>
      </c>
      <c r="BR38" s="593"/>
      <c r="BS38" s="593">
        <f t="shared" ref="BS38:BT38" si="58">SUM(BS7:BS37)</f>
        <v>418</v>
      </c>
      <c r="BT38" s="593">
        <f t="shared" si="58"/>
        <v>5002.4945208800764</v>
      </c>
      <c r="BU38" s="591">
        <f>+BT38/BS38</f>
        <v>11.967690241339895</v>
      </c>
      <c r="BV38" s="593">
        <f t="shared" ref="BV38:BW38" si="59">SUM(BV7:BV37)</f>
        <v>2067</v>
      </c>
      <c r="BW38" s="593">
        <f t="shared" si="59"/>
        <v>12412.749143134193</v>
      </c>
      <c r="BX38" s="591">
        <f>+BW38/BV38</f>
        <v>6.0052003595230738</v>
      </c>
      <c r="BY38" s="593">
        <f t="shared" ref="BY38:BZ38" si="60">SUM(BY7:BY37)</f>
        <v>0</v>
      </c>
      <c r="BZ38" s="593">
        <f t="shared" si="60"/>
        <v>0</v>
      </c>
      <c r="CA38" s="591" t="e">
        <f>+BZ38/BY38</f>
        <v>#DIV/0!</v>
      </c>
      <c r="CB38" s="580"/>
      <c r="CC38" s="593">
        <f t="shared" ref="CC38:CD38" si="61">SUM(CC7:CC37)</f>
        <v>4314.6000000000013</v>
      </c>
      <c r="CD38" s="593">
        <f t="shared" si="61"/>
        <v>344069.44</v>
      </c>
      <c r="CE38" s="591">
        <f>+CD38/CC38</f>
        <v>79.745385435498051</v>
      </c>
      <c r="CF38" s="595">
        <f>SUM(CF28:CF37)</f>
        <v>13809.83</v>
      </c>
      <c r="CG38" s="593">
        <f t="shared" ref="CG38:CH38" si="62">SUM(CG7:CG37)</f>
        <v>723</v>
      </c>
      <c r="CH38" s="593">
        <f t="shared" si="62"/>
        <v>8157.13</v>
      </c>
      <c r="CI38" s="591">
        <f>+CH38/CG38</f>
        <v>11.282337482710927</v>
      </c>
      <c r="CJ38" s="593">
        <f t="shared" ref="CJ38:CK38" si="63">SUM(CJ7:CJ37)</f>
        <v>0</v>
      </c>
      <c r="CK38" s="593">
        <f t="shared" si="63"/>
        <v>0</v>
      </c>
      <c r="CL38" s="591" t="e">
        <f>+CK38/CJ38</f>
        <v>#DIV/0!</v>
      </c>
      <c r="CM38" s="579"/>
      <c r="CN38" s="145">
        <f>SUM(CN7:CN37)</f>
        <v>404.59999999999997</v>
      </c>
      <c r="CO38" s="145">
        <f>SUM(CO7:CO37)</f>
        <v>75863.050000000017</v>
      </c>
      <c r="CP38" s="654">
        <f>+CO38/CN38</f>
        <v>187.50135936727639</v>
      </c>
      <c r="CQ38" s="580"/>
      <c r="CR38" s="593">
        <f t="shared" ref="CR38:CS38" si="64">SUM(CR7:CR37)</f>
        <v>1389.8</v>
      </c>
      <c r="CS38" s="593">
        <f t="shared" si="64"/>
        <v>114552.15599929582</v>
      </c>
      <c r="CT38" s="578">
        <f>+CS38/CR38</f>
        <v>82.423482514963183</v>
      </c>
      <c r="CU38" s="594"/>
      <c r="CV38" s="595">
        <f>SUM(CV7:CV37)</f>
        <v>0</v>
      </c>
      <c r="CW38" s="593">
        <f t="shared" ref="CW38" si="65">SUM(CW7:CW37)</f>
        <v>0</v>
      </c>
      <c r="CX38" s="578" t="e">
        <f>+CW38/CV38</f>
        <v>#DIV/0!</v>
      </c>
      <c r="CY38" s="593">
        <f t="shared" ref="CY38:CZ38" si="66">SUM(CY7:CY37)</f>
        <v>361</v>
      </c>
      <c r="CZ38" s="593">
        <f t="shared" si="66"/>
        <v>4387.8490085540579</v>
      </c>
      <c r="DA38" s="578">
        <f>+CZ38/CY38</f>
        <v>12.154706394886587</v>
      </c>
      <c r="DB38" s="145"/>
      <c r="DC38" s="581"/>
      <c r="DD38" s="579"/>
      <c r="DE38" s="580"/>
      <c r="DF38" s="605">
        <f t="shared" ref="DF38:DG38" si="67">SUM(DF7:DF37)</f>
        <v>486</v>
      </c>
      <c r="DG38" s="605">
        <f t="shared" si="67"/>
        <v>10511.993949318698</v>
      </c>
      <c r="DH38" s="578">
        <f>+DG38/DF38</f>
        <v>21.629617179668102</v>
      </c>
      <c r="DI38" s="605">
        <f t="shared" ref="DI38:DJ38" si="68">SUM(DI7:DI37)</f>
        <v>553</v>
      </c>
      <c r="DJ38" s="605">
        <f t="shared" si="68"/>
        <v>8597.8189137546669</v>
      </c>
      <c r="DK38" s="578">
        <f>+DJ38/DI38</f>
        <v>15.547592972431586</v>
      </c>
      <c r="DL38" s="605">
        <f t="shared" ref="DL38:DM38" si="69">SUM(DL7:DL37)</f>
        <v>891</v>
      </c>
      <c r="DM38" s="605">
        <f t="shared" si="69"/>
        <v>9970.9201239251379</v>
      </c>
      <c r="DN38" s="578">
        <f>+DM38/DL38</f>
        <v>11.190707209792523</v>
      </c>
      <c r="DO38" s="582"/>
      <c r="DP38" s="605">
        <f t="shared" ref="DP38:DQ38" si="70">SUM(DP7:DP37)</f>
        <v>0</v>
      </c>
      <c r="DQ38" s="605">
        <f t="shared" si="70"/>
        <v>0</v>
      </c>
      <c r="DR38" s="578" t="e">
        <f>+DQ38/DP38</f>
        <v>#DIV/0!</v>
      </c>
      <c r="DS38" s="615">
        <f>SUM(DS7:DS37)</f>
        <v>1589</v>
      </c>
      <c r="DT38" s="615">
        <f>SUM(DT7:DT37)</f>
        <v>22246</v>
      </c>
      <c r="DU38" s="619">
        <f>+DT38/DS38</f>
        <v>14</v>
      </c>
      <c r="DV38" s="615">
        <f>SUM(DV7:DV37)</f>
        <v>4469</v>
      </c>
      <c r="DW38" s="615">
        <f>SUM(DW7:DW37)</f>
        <v>42489.770000000004</v>
      </c>
      <c r="DX38" s="619">
        <f>+DW38/DV38</f>
        <v>9.5076683821884096</v>
      </c>
      <c r="DY38" s="615">
        <f>SUM(DY7:DY37)</f>
        <v>17478</v>
      </c>
      <c r="DZ38" s="615">
        <f>SUM(DZ7:DZ37)</f>
        <v>11340.54</v>
      </c>
      <c r="EA38" s="583">
        <f>+DZ38/DY38</f>
        <v>0.64884654994850677</v>
      </c>
      <c r="EC38" s="580">
        <f>SUM(EC7:EC37)</f>
        <v>930</v>
      </c>
      <c r="ED38" s="580">
        <f>SUM(ED7:ED37)</f>
        <v>93386.132411658036</v>
      </c>
      <c r="EE38" s="583">
        <f>+ED38/EC38</f>
        <v>100.41519614156778</v>
      </c>
      <c r="EF38" s="582"/>
      <c r="EG38" s="580">
        <f>SUM(EG7:EG37)</f>
        <v>0</v>
      </c>
      <c r="EH38" s="580">
        <f>SUM(EH7:EH37)</f>
        <v>0</v>
      </c>
      <c r="EI38" s="583" t="e">
        <f>+EH38/EG38</f>
        <v>#DIV/0!</v>
      </c>
      <c r="EJ38" s="580">
        <f>SUM(EJ7:EJ37)</f>
        <v>0</v>
      </c>
      <c r="EK38" s="580">
        <f>SUM(EK7:EK37)</f>
        <v>0</v>
      </c>
      <c r="EL38" s="583" t="e">
        <f>+EK38/EJ38</f>
        <v>#DIV/0!</v>
      </c>
      <c r="EM38" s="673"/>
      <c r="EN38" s="664">
        <f t="shared" ref="EN38:ET38" si="71">SUM(EN7:EN37)</f>
        <v>2414</v>
      </c>
      <c r="EO38" s="664">
        <f t="shared" si="71"/>
        <v>2837</v>
      </c>
      <c r="EP38" s="664">
        <f t="shared" si="71"/>
        <v>2837</v>
      </c>
      <c r="EQ38" s="665">
        <f t="shared" si="71"/>
        <v>0</v>
      </c>
      <c r="ER38" s="666">
        <f t="shared" si="71"/>
        <v>0</v>
      </c>
      <c r="ES38" s="666">
        <f t="shared" si="71"/>
        <v>2752.4</v>
      </c>
      <c r="ET38" s="666">
        <f t="shared" si="71"/>
        <v>209146.29800000004</v>
      </c>
      <c r="EU38" s="666">
        <f>ET38/ES38</f>
        <v>75.986883447173383</v>
      </c>
      <c r="EV38" s="666">
        <f>SUM(EV7:EV37)</f>
        <v>0</v>
      </c>
      <c r="EW38" s="666">
        <f>SUM(EW7:EW37)</f>
        <v>140</v>
      </c>
      <c r="EX38" s="666">
        <f>SUM(EX7:EX37)</f>
        <v>1960</v>
      </c>
      <c r="EY38" s="666"/>
      <c r="EZ38" s="666">
        <f t="shared" ref="EZ38:FB38" si="72">SUM(EZ7:EZ37)</f>
        <v>0</v>
      </c>
      <c r="FA38" s="666">
        <f t="shared" si="72"/>
        <v>0</v>
      </c>
      <c r="FB38" s="666" t="e">
        <f t="shared" si="72"/>
        <v>#DIV/0!</v>
      </c>
    </row>
  </sheetData>
  <mergeCells count="43">
    <mergeCell ref="EC4:EL5"/>
    <mergeCell ref="A5:A6"/>
    <mergeCell ref="B5:D5"/>
    <mergeCell ref="E5:M5"/>
    <mergeCell ref="N5:P5"/>
    <mergeCell ref="Y5:AA5"/>
    <mergeCell ref="AB5:AH5"/>
    <mergeCell ref="AI5:AK5"/>
    <mergeCell ref="AM5:AO5"/>
    <mergeCell ref="CC4:CQ4"/>
    <mergeCell ref="CR4:DD4"/>
    <mergeCell ref="DF4:DN5"/>
    <mergeCell ref="DP4:DR5"/>
    <mergeCell ref="BR5:BX5"/>
    <mergeCell ref="BY5:CA5"/>
    <mergeCell ref="CC5:CE5"/>
    <mergeCell ref="AP5:AR5"/>
    <mergeCell ref="AS5:AU5"/>
    <mergeCell ref="A1:AK1"/>
    <mergeCell ref="A2:AK2"/>
    <mergeCell ref="DY4:EA5"/>
    <mergeCell ref="CF5:CL5"/>
    <mergeCell ref="AW5:AY5"/>
    <mergeCell ref="AZ5:BF5"/>
    <mergeCell ref="BH5:BJ5"/>
    <mergeCell ref="BK5:BM5"/>
    <mergeCell ref="BO5:BQ5"/>
    <mergeCell ref="EN4:EU5"/>
    <mergeCell ref="EV4:FB5"/>
    <mergeCell ref="DP2:EA2"/>
    <mergeCell ref="A3:AK3"/>
    <mergeCell ref="DP3:EA3"/>
    <mergeCell ref="B4:P4"/>
    <mergeCell ref="U4:W5"/>
    <mergeCell ref="Y4:AU4"/>
    <mergeCell ref="AW4:BM4"/>
    <mergeCell ref="BO4:CA4"/>
    <mergeCell ref="CR5:CT5"/>
    <mergeCell ref="CU5:DA5"/>
    <mergeCell ref="DB5:DD5"/>
    <mergeCell ref="DS4:DU5"/>
    <mergeCell ref="DV4:DX5"/>
    <mergeCell ref="CN5:CP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9D3D7-4C24-424A-8D3E-6EAC8F1AF36C}">
  <dimension ref="A1:FP38"/>
  <sheetViews>
    <sheetView topLeftCell="DY1" workbookViewId="0">
      <selection activeCell="EG1" sqref="EG1:EZ1048576"/>
    </sheetView>
  </sheetViews>
  <sheetFormatPr defaultColWidth="9" defaultRowHeight="14.4"/>
  <cols>
    <col min="1" max="1" width="8.5546875" style="2" customWidth="1"/>
    <col min="5" max="6" width="9.33203125" hidden="1" customWidth="1"/>
    <col min="7" max="7" width="9.33203125" customWidth="1"/>
    <col min="9" max="9" width="8.44140625" customWidth="1"/>
    <col min="10" max="10" width="7.33203125" customWidth="1"/>
    <col min="11" max="11" width="5.33203125" hidden="1" customWidth="1"/>
    <col min="12" max="12" width="7" hidden="1" customWidth="1"/>
    <col min="13" max="13" width="7.88671875" hidden="1" customWidth="1"/>
    <col min="16" max="16" width="8.6640625" customWidth="1"/>
    <col min="17" max="18" width="9" hidden="1" customWidth="1"/>
    <col min="19" max="19" width="0.5546875" hidden="1" customWidth="1"/>
    <col min="20" max="20" width="0.77734375" customWidth="1"/>
    <col min="21" max="21" width="0" style="2" hidden="1" customWidth="1"/>
    <col min="22" max="22" width="10.109375" hidden="1" customWidth="1"/>
    <col min="23" max="23" width="9.44140625" hidden="1" customWidth="1"/>
    <col min="24" max="24" width="1.44140625" hidden="1" customWidth="1"/>
    <col min="25" max="25" width="7.109375" customWidth="1"/>
    <col min="27" max="27" width="7.6640625" customWidth="1"/>
    <col min="28" max="28" width="9.109375" hidden="1" customWidth="1"/>
    <col min="29" max="29" width="6.33203125" customWidth="1"/>
    <col min="30" max="30" width="7.6640625" customWidth="1"/>
    <col min="31" max="31" width="6" customWidth="1"/>
    <col min="32" max="32" width="6.109375" style="2" customWidth="1"/>
    <col min="33" max="33" width="7.77734375" customWidth="1"/>
    <col min="34" max="34" width="8" customWidth="1"/>
    <col min="35" max="35" width="5.6640625" customWidth="1"/>
    <col min="36" max="36" width="8" customWidth="1"/>
    <col min="37" max="37" width="7.6640625" customWidth="1"/>
    <col min="38" max="38" width="0.88671875" customWidth="1"/>
    <col min="39" max="39" width="6.88671875" customWidth="1"/>
    <col min="40" max="40" width="7.44140625" customWidth="1"/>
    <col min="41" max="41" width="7.77734375" customWidth="1"/>
    <col min="42" max="42" width="5.109375" customWidth="1"/>
    <col min="44" max="44" width="6" customWidth="1"/>
    <col min="45" max="45" width="5.109375" customWidth="1"/>
    <col min="46" max="46" width="8.77734375" customWidth="1"/>
    <col min="47" max="47" width="6" customWidth="1"/>
    <col min="48" max="48" width="1.6640625" customWidth="1"/>
    <col min="52" max="52" width="9.5546875" customWidth="1"/>
    <col min="54" max="54" width="8.44140625" customWidth="1"/>
    <col min="55" max="55" width="6" customWidth="1"/>
    <col min="56" max="56" width="5.33203125" customWidth="1"/>
    <col min="57" max="57" width="7" customWidth="1"/>
    <col min="58" max="58" width="6" customWidth="1"/>
    <col min="59" max="59" width="0.88671875" customWidth="1"/>
    <col min="60" max="62" width="9" customWidth="1"/>
    <col min="63" max="65" width="9" hidden="1" customWidth="1"/>
    <col min="66" max="66" width="2" customWidth="1"/>
    <col min="70" max="70" width="7.88671875" customWidth="1"/>
    <col min="72" max="72" width="8.44140625" customWidth="1"/>
    <col min="73" max="73" width="7" customWidth="1"/>
    <col min="74" max="74" width="10.33203125" customWidth="1"/>
    <col min="75" max="75" width="7" customWidth="1"/>
    <col min="76" max="76" width="6.5546875" customWidth="1"/>
    <col min="77" max="79" width="8.88671875" hidden="1" customWidth="1"/>
    <col min="80" max="80" width="1.44140625" customWidth="1"/>
    <col min="84" max="84" width="11.33203125" hidden="1" customWidth="1"/>
    <col min="85" max="85" width="8.88671875" hidden="1" customWidth="1"/>
    <col min="86" max="86" width="8.44140625" hidden="1" customWidth="1"/>
    <col min="87" max="87" width="7.109375" hidden="1" customWidth="1"/>
    <col min="88" max="88" width="8.109375" hidden="1" customWidth="1"/>
    <col min="89" max="89" width="7.44140625" hidden="1" customWidth="1"/>
    <col min="90" max="90" width="7.88671875" hidden="1" customWidth="1"/>
    <col min="91" max="91" width="0.88671875" customWidth="1"/>
    <col min="92" max="93" width="7.88671875" customWidth="1"/>
    <col min="94" max="94" width="11.44140625" customWidth="1"/>
    <col min="95" max="96" width="7.88671875" customWidth="1"/>
    <col min="97" max="97" width="10.88671875" customWidth="1"/>
    <col min="98" max="99" width="7.88671875" customWidth="1"/>
    <col min="100" max="100" width="10.109375" customWidth="1"/>
    <col min="101" max="101" width="7.88671875" customWidth="1"/>
    <col min="102" max="104" width="7.88671875" hidden="1" customWidth="1"/>
    <col min="105" max="108" width="7.88671875" customWidth="1"/>
    <col min="109" max="109" width="1.21875" customWidth="1"/>
    <col min="113" max="113" width="8.33203125" hidden="1" customWidth="1"/>
    <col min="114" max="114" width="7.109375" hidden="1" customWidth="1"/>
    <col min="115" max="115" width="8.44140625" hidden="1" customWidth="1"/>
    <col min="116" max="116" width="8.44140625" customWidth="1"/>
    <col min="117" max="117" width="7.44140625" customWidth="1"/>
    <col min="118" max="118" width="9.21875" customWidth="1"/>
    <col min="119" max="119" width="10.77734375" customWidth="1"/>
    <col min="120" max="122" width="0" hidden="1" customWidth="1"/>
    <col min="123" max="123" width="0.88671875" customWidth="1"/>
    <col min="124" max="124" width="7.44140625" customWidth="1"/>
    <col min="125" max="125" width="8" customWidth="1"/>
    <col min="126" max="126" width="7.77734375" customWidth="1"/>
    <col min="127" max="127" width="6.6640625" customWidth="1"/>
    <col min="128" max="128" width="7.33203125" customWidth="1"/>
    <col min="129" max="129" width="7.109375" customWidth="1"/>
    <col min="130" max="130" width="8.109375" customWidth="1"/>
    <col min="131" max="132" width="7.44140625" customWidth="1"/>
    <col min="133" max="133" width="0.88671875" customWidth="1"/>
    <col min="134" max="136" width="0" hidden="1" customWidth="1"/>
    <col min="143" max="143" width="10.5546875" customWidth="1"/>
    <col min="146" max="146" width="1.77734375" customWidth="1"/>
    <col min="147" max="149" width="10.77734375" customWidth="1"/>
    <col min="150" max="150" width="4.88671875" hidden="1" customWidth="1"/>
    <col min="151" max="151" width="7.88671875" hidden="1" customWidth="1"/>
    <col min="152" max="152" width="9" customWidth="1"/>
    <col min="153" max="153" width="9.109375" customWidth="1"/>
    <col min="154" max="155" width="10.77734375" customWidth="1"/>
    <col min="156" max="156" width="12" customWidth="1"/>
    <col min="157" max="157" width="0.88671875" style="674" customWidth="1"/>
    <col min="158" max="167" width="9" hidden="1" customWidth="1"/>
    <col min="168" max="168" width="11.21875" hidden="1" customWidth="1"/>
    <col min="169" max="172" width="9" hidden="1" customWidth="1"/>
    <col min="173" max="173" width="0.6640625" customWidth="1"/>
  </cols>
  <sheetData>
    <row r="1" spans="1:172" ht="18">
      <c r="A1" s="1122" t="s">
        <v>159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2"/>
      <c r="AF1" s="1122"/>
      <c r="AG1" s="1122"/>
      <c r="AH1" s="1122"/>
      <c r="AI1" s="1122"/>
      <c r="AJ1" s="1122"/>
      <c r="AK1" s="1122"/>
      <c r="AL1" s="675"/>
      <c r="AM1" s="675"/>
      <c r="AN1" s="675"/>
      <c r="AO1" s="675"/>
      <c r="AP1" s="675"/>
      <c r="AQ1" s="675"/>
      <c r="AR1" s="675"/>
      <c r="AS1" s="675"/>
      <c r="AT1" s="675"/>
      <c r="AU1" s="675"/>
      <c r="AV1" s="675"/>
      <c r="AW1" s="675"/>
      <c r="AX1" s="675"/>
      <c r="AY1" s="675"/>
      <c r="AZ1" s="675"/>
      <c r="BA1" s="675"/>
      <c r="BB1" s="675"/>
      <c r="BC1" s="675"/>
      <c r="BD1" s="675"/>
      <c r="BE1" s="675"/>
      <c r="BF1" s="675"/>
      <c r="BG1" s="675"/>
      <c r="BH1" s="675"/>
      <c r="BI1" s="675"/>
      <c r="BJ1" s="675"/>
      <c r="BK1" s="675"/>
      <c r="BL1" s="675"/>
      <c r="BM1" s="675"/>
      <c r="BO1" s="675"/>
      <c r="BP1" s="675"/>
      <c r="BQ1" s="675"/>
      <c r="BR1" s="675"/>
      <c r="BS1" s="675"/>
      <c r="BT1" s="675"/>
      <c r="BU1" s="675"/>
      <c r="BV1" s="675"/>
      <c r="BW1" s="675"/>
      <c r="BX1" s="675"/>
      <c r="BY1" s="675"/>
      <c r="BZ1" s="675"/>
      <c r="CA1" s="675"/>
      <c r="CC1" s="675"/>
      <c r="CD1" s="675"/>
      <c r="CE1" s="675"/>
      <c r="CF1" s="675"/>
      <c r="CG1" s="675"/>
      <c r="CH1" s="675"/>
      <c r="CI1" s="675"/>
      <c r="CJ1" s="675"/>
      <c r="CK1" s="675"/>
      <c r="CL1" s="675"/>
      <c r="CM1" s="675"/>
      <c r="CN1" s="675"/>
      <c r="CO1" s="675"/>
      <c r="CP1" s="675"/>
      <c r="CQ1" s="678"/>
      <c r="CR1" s="678"/>
      <c r="CS1" s="678"/>
      <c r="CT1" s="678"/>
      <c r="CU1" s="678"/>
      <c r="CV1" s="678"/>
      <c r="CW1" s="678"/>
      <c r="CX1" s="678"/>
      <c r="CY1" s="678"/>
      <c r="CZ1" s="678"/>
      <c r="DA1" s="678"/>
      <c r="DB1" s="678"/>
      <c r="DC1" s="678"/>
      <c r="DD1" s="678"/>
      <c r="DE1" s="678"/>
      <c r="DF1" s="675"/>
      <c r="DG1" s="675"/>
      <c r="DH1" s="675"/>
      <c r="DI1" s="675"/>
      <c r="DJ1" s="675"/>
      <c r="DK1" s="675"/>
      <c r="DL1" s="675"/>
      <c r="DM1" s="675"/>
      <c r="DN1" s="675"/>
      <c r="DO1" s="675"/>
      <c r="DP1" s="675"/>
      <c r="DQ1" s="675"/>
      <c r="DR1" s="675"/>
      <c r="DS1" s="675"/>
      <c r="EQ1" s="675"/>
      <c r="ER1" s="675"/>
      <c r="ES1" s="675"/>
      <c r="ET1" s="675"/>
      <c r="EU1" s="675"/>
      <c r="EV1" s="675"/>
      <c r="EW1" s="675"/>
      <c r="EX1" s="675"/>
      <c r="EY1" s="675"/>
      <c r="EZ1" s="675"/>
      <c r="FA1" s="667"/>
    </row>
    <row r="2" spans="1:172" ht="18.600000000000001" customHeight="1">
      <c r="A2" s="1122" t="s">
        <v>161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  <c r="AA2" s="1122"/>
      <c r="AB2" s="1122"/>
      <c r="AC2" s="1122"/>
      <c r="AD2" s="1122"/>
      <c r="AE2" s="1122"/>
      <c r="AF2" s="1122"/>
      <c r="AG2" s="1122"/>
      <c r="AH2" s="1122"/>
      <c r="AI2" s="1122"/>
      <c r="AJ2" s="1122"/>
      <c r="AK2" s="1122"/>
      <c r="AL2" s="677"/>
      <c r="AM2" s="677"/>
      <c r="AN2" s="677"/>
      <c r="AO2" s="677"/>
      <c r="AP2" s="677"/>
      <c r="AQ2" s="677"/>
      <c r="AR2" s="677"/>
      <c r="AS2" s="677"/>
      <c r="AT2" s="677"/>
      <c r="AU2" s="677"/>
      <c r="AV2" s="677"/>
      <c r="ED2" s="1138"/>
      <c r="EE2" s="1138"/>
      <c r="EF2" s="1138"/>
      <c r="EG2" s="1138"/>
      <c r="EH2" s="1138"/>
      <c r="EI2" s="1138"/>
      <c r="EJ2" s="1138"/>
      <c r="EK2" s="1138"/>
      <c r="EL2" s="1138"/>
      <c r="EM2" s="1138"/>
      <c r="EN2" s="1138"/>
      <c r="EO2" s="1138"/>
      <c r="EQ2" s="677"/>
      <c r="ER2" s="677"/>
      <c r="ES2" s="677"/>
      <c r="ET2" s="677"/>
      <c r="EU2" s="677"/>
      <c r="EV2" s="677"/>
      <c r="EW2" s="677"/>
      <c r="EX2" s="677"/>
      <c r="EY2" s="677"/>
      <c r="EZ2" s="677"/>
      <c r="FA2" s="668"/>
    </row>
    <row r="3" spans="1:172" ht="18.600000000000001" customHeight="1" thickBot="1">
      <c r="A3" s="1122" t="s">
        <v>193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  <c r="AA3" s="1122"/>
      <c r="AB3" s="1122"/>
      <c r="AC3" s="1122"/>
      <c r="AD3" s="1122"/>
      <c r="AE3" s="1122"/>
      <c r="AF3" s="1122"/>
      <c r="AG3" s="1122"/>
      <c r="AH3" s="1122"/>
      <c r="AI3" s="1122"/>
      <c r="AJ3" s="1122"/>
      <c r="AK3" s="1122"/>
      <c r="AL3" s="677"/>
      <c r="AM3" s="677"/>
      <c r="AN3" s="677"/>
      <c r="AO3" s="677"/>
      <c r="AP3" s="677"/>
      <c r="AQ3" s="677"/>
      <c r="AR3" s="677"/>
      <c r="AS3" s="677"/>
      <c r="AT3" s="677"/>
      <c r="AU3" s="677"/>
      <c r="AV3" s="677"/>
      <c r="ED3" s="1138"/>
      <c r="EE3" s="1138"/>
      <c r="EF3" s="1138"/>
      <c r="EG3" s="1138"/>
      <c r="EH3" s="1138"/>
      <c r="EI3" s="1138"/>
      <c r="EJ3" s="1138"/>
      <c r="EK3" s="1138"/>
      <c r="EL3" s="1138"/>
      <c r="EM3" s="1138"/>
      <c r="EN3" s="1138"/>
      <c r="EO3" s="1138"/>
      <c r="EQ3" s="677"/>
      <c r="ER3" s="677"/>
      <c r="ES3" s="677"/>
      <c r="ET3" s="677"/>
      <c r="EU3" s="677"/>
      <c r="EV3" s="677"/>
      <c r="EW3" s="677"/>
      <c r="EX3" s="677"/>
      <c r="EY3" s="677"/>
      <c r="EZ3" s="677"/>
      <c r="FA3" s="668"/>
    </row>
    <row r="4" spans="1:172" ht="30" customHeight="1" thickTop="1" thickBot="1">
      <c r="A4" s="675"/>
      <c r="B4" s="1037" t="s">
        <v>94</v>
      </c>
      <c r="C4" s="1038"/>
      <c r="D4" s="1038"/>
      <c r="E4" s="1038"/>
      <c r="F4" s="1038"/>
      <c r="G4" s="1038"/>
      <c r="H4" s="1038"/>
      <c r="I4" s="1038"/>
      <c r="J4" s="1038"/>
      <c r="K4" s="1038"/>
      <c r="L4" s="1038"/>
      <c r="M4" s="1038"/>
      <c r="N4" s="1038"/>
      <c r="O4" s="1038"/>
      <c r="P4" s="1039"/>
      <c r="Q4" s="675"/>
      <c r="R4" s="675"/>
      <c r="S4" s="675"/>
      <c r="T4" s="675"/>
      <c r="U4" s="1170" t="s">
        <v>186</v>
      </c>
      <c r="V4" s="1170"/>
      <c r="W4" s="1170"/>
      <c r="X4" s="675"/>
      <c r="Y4" s="1040" t="s">
        <v>95</v>
      </c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2"/>
      <c r="AV4" s="675"/>
      <c r="AW4" s="1171" t="s">
        <v>96</v>
      </c>
      <c r="AX4" s="1172"/>
      <c r="AY4" s="1172"/>
      <c r="AZ4" s="1172"/>
      <c r="BA4" s="1172"/>
      <c r="BB4" s="1172"/>
      <c r="BC4" s="1172"/>
      <c r="BD4" s="1172"/>
      <c r="BE4" s="1172"/>
      <c r="BF4" s="1172"/>
      <c r="BG4" s="1172"/>
      <c r="BH4" s="1172"/>
      <c r="BI4" s="1172"/>
      <c r="BJ4" s="1172"/>
      <c r="BK4" s="1172"/>
      <c r="BL4" s="1172"/>
      <c r="BM4" s="1173"/>
      <c r="BO4" s="1046" t="s">
        <v>97</v>
      </c>
      <c r="BP4" s="1047"/>
      <c r="BQ4" s="1047"/>
      <c r="BR4" s="1048"/>
      <c r="BS4" s="1048"/>
      <c r="BT4" s="1048"/>
      <c r="BU4" s="1048"/>
      <c r="BV4" s="1048"/>
      <c r="BW4" s="1048"/>
      <c r="BX4" s="1048"/>
      <c r="BY4" s="1048"/>
      <c r="BZ4" s="1048"/>
      <c r="CA4" s="1049"/>
      <c r="CC4" s="1187" t="s">
        <v>98</v>
      </c>
      <c r="CD4" s="1188"/>
      <c r="CE4" s="1189"/>
      <c r="CF4" s="685"/>
      <c r="CG4" s="685"/>
      <c r="CH4" s="685"/>
      <c r="CI4" s="685"/>
      <c r="CJ4" s="685"/>
      <c r="CK4" s="685"/>
      <c r="CL4" s="685"/>
      <c r="CM4" s="685"/>
      <c r="CN4" s="1188" t="s">
        <v>190</v>
      </c>
      <c r="CO4" s="1188"/>
      <c r="CP4" s="1188"/>
      <c r="CQ4" s="1188"/>
      <c r="CR4" s="1188"/>
      <c r="CS4" s="1188"/>
      <c r="CT4" s="1188"/>
      <c r="CU4" s="1188"/>
      <c r="CV4" s="1188"/>
      <c r="CW4" s="1188"/>
      <c r="CX4" s="1188"/>
      <c r="CY4" s="1188"/>
      <c r="CZ4" s="1188"/>
      <c r="DA4" s="1188"/>
      <c r="DB4" s="1188"/>
      <c r="DC4" s="1188"/>
      <c r="DD4" s="1188"/>
      <c r="DE4" s="686"/>
      <c r="DF4" s="1052" t="s">
        <v>99</v>
      </c>
      <c r="DG4" s="1053"/>
      <c r="DH4" s="1053"/>
      <c r="DI4" s="1053"/>
      <c r="DJ4" s="1053"/>
      <c r="DK4" s="1053"/>
      <c r="DL4" s="1053"/>
      <c r="DM4" s="1053"/>
      <c r="DN4" s="1053"/>
      <c r="DO4" s="1053"/>
      <c r="DP4" s="1053"/>
      <c r="DQ4" s="1053"/>
      <c r="DR4" s="1054"/>
      <c r="DT4" s="1139" t="s">
        <v>9</v>
      </c>
      <c r="DU4" s="1140"/>
      <c r="DV4" s="1140"/>
      <c r="DW4" s="1140"/>
      <c r="DX4" s="1140"/>
      <c r="DY4" s="1140"/>
      <c r="DZ4" s="1140"/>
      <c r="EA4" s="1140"/>
      <c r="EB4" s="1141"/>
      <c r="EC4" s="596"/>
      <c r="ED4" s="1165" t="s">
        <v>168</v>
      </c>
      <c r="EE4" s="1165"/>
      <c r="EF4" s="1165"/>
      <c r="EG4" s="1165" t="s">
        <v>169</v>
      </c>
      <c r="EH4" s="1165"/>
      <c r="EI4" s="1165"/>
      <c r="EJ4" s="1166" t="s">
        <v>170</v>
      </c>
      <c r="EK4" s="1166"/>
      <c r="EL4" s="1166"/>
      <c r="EM4" s="1167"/>
      <c r="EN4" s="1167"/>
      <c r="EO4" s="1167"/>
      <c r="EQ4" s="1159" t="s">
        <v>189</v>
      </c>
      <c r="ER4" s="1160"/>
      <c r="ES4" s="1160"/>
      <c r="ET4" s="1160"/>
      <c r="EU4" s="1160"/>
      <c r="EV4" s="1160"/>
      <c r="EW4" s="1160"/>
      <c r="EX4" s="1160"/>
      <c r="EY4" s="1160"/>
      <c r="EZ4" s="1161"/>
      <c r="FA4" s="669"/>
      <c r="FB4" s="1175" t="s">
        <v>191</v>
      </c>
      <c r="FC4" s="1176"/>
      <c r="FD4" s="1176"/>
      <c r="FE4" s="1176"/>
      <c r="FF4" s="1176"/>
      <c r="FG4" s="1176"/>
      <c r="FH4" s="1176"/>
      <c r="FI4" s="1177"/>
      <c r="FJ4" s="1181" t="s">
        <v>192</v>
      </c>
      <c r="FK4" s="1182"/>
      <c r="FL4" s="1182"/>
      <c r="FM4" s="1182"/>
      <c r="FN4" s="1182"/>
      <c r="FO4" s="1182"/>
      <c r="FP4" s="1183"/>
    </row>
    <row r="5" spans="1:172" s="495" customFormat="1" ht="30.6" customHeight="1" thickTop="1" thickBot="1">
      <c r="A5" s="1031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055" t="s">
        <v>102</v>
      </c>
      <c r="O5" s="1056"/>
      <c r="P5" s="1060"/>
      <c r="Q5" s="676"/>
      <c r="R5" s="676"/>
      <c r="S5" s="676"/>
      <c r="U5" s="1170"/>
      <c r="V5" s="1170"/>
      <c r="W5" s="1170"/>
      <c r="Y5" s="1061" t="s">
        <v>100</v>
      </c>
      <c r="Z5" s="1062"/>
      <c r="AA5" s="1063"/>
      <c r="AB5" s="1064" t="s">
        <v>101</v>
      </c>
      <c r="AC5" s="1065"/>
      <c r="AD5" s="1065"/>
      <c r="AE5" s="1065"/>
      <c r="AF5" s="1065"/>
      <c r="AG5" s="1065"/>
      <c r="AH5" s="1065"/>
      <c r="AI5" s="1065" t="s">
        <v>102</v>
      </c>
      <c r="AJ5" s="1065"/>
      <c r="AK5" s="1062"/>
      <c r="AL5" s="496"/>
      <c r="AM5" s="1067" t="s">
        <v>103</v>
      </c>
      <c r="AN5" s="1068"/>
      <c r="AO5" s="1069"/>
      <c r="AP5" s="1067" t="s">
        <v>84</v>
      </c>
      <c r="AQ5" s="1068"/>
      <c r="AR5" s="1069"/>
      <c r="AS5" s="1067" t="s">
        <v>77</v>
      </c>
      <c r="AT5" s="1068"/>
      <c r="AU5" s="1069"/>
      <c r="AW5" s="1154" t="s">
        <v>100</v>
      </c>
      <c r="AX5" s="1155"/>
      <c r="AY5" s="1155"/>
      <c r="AZ5" s="1155" t="s">
        <v>101</v>
      </c>
      <c r="BA5" s="1155"/>
      <c r="BB5" s="1155"/>
      <c r="BC5" s="1155"/>
      <c r="BD5" s="1155"/>
      <c r="BE5" s="1155"/>
      <c r="BF5" s="1155"/>
      <c r="BG5" s="642"/>
      <c r="BH5" s="1155" t="s">
        <v>102</v>
      </c>
      <c r="BI5" s="1155"/>
      <c r="BJ5" s="1174"/>
      <c r="BK5" s="1156" t="s">
        <v>187</v>
      </c>
      <c r="BL5" s="1157"/>
      <c r="BM5" s="1158"/>
      <c r="BO5" s="1076" t="s">
        <v>100</v>
      </c>
      <c r="BP5" s="1077"/>
      <c r="BQ5" s="1078"/>
      <c r="BR5" s="1085" t="s">
        <v>101</v>
      </c>
      <c r="BS5" s="1086"/>
      <c r="BT5" s="1086"/>
      <c r="BU5" s="1086"/>
      <c r="BV5" s="1086"/>
      <c r="BW5" s="1086"/>
      <c r="BX5" s="1086"/>
      <c r="BY5" s="1088" t="s">
        <v>102</v>
      </c>
      <c r="BZ5" s="1089"/>
      <c r="CA5" s="1090"/>
      <c r="CC5" s="1091" t="s">
        <v>100</v>
      </c>
      <c r="CD5" s="1092"/>
      <c r="CE5" s="1093"/>
      <c r="CF5" s="1094" t="s">
        <v>101</v>
      </c>
      <c r="CG5" s="1093"/>
      <c r="CH5" s="1093"/>
      <c r="CI5" s="1093"/>
      <c r="CJ5" s="1093"/>
      <c r="CK5" s="1093"/>
      <c r="CL5" s="1093"/>
      <c r="CM5" s="222"/>
      <c r="CN5" s="1190" t="s">
        <v>190</v>
      </c>
      <c r="CO5" s="1191"/>
      <c r="CP5" s="1192"/>
      <c r="CQ5" s="1190" t="s">
        <v>194</v>
      </c>
      <c r="CR5" s="1191"/>
      <c r="CS5" s="1191"/>
      <c r="CT5" s="1191"/>
      <c r="CU5" s="1191"/>
      <c r="CV5" s="1191"/>
      <c r="CW5" s="1192"/>
      <c r="CX5" s="1190" t="s">
        <v>195</v>
      </c>
      <c r="CY5" s="1191"/>
      <c r="CZ5" s="1191"/>
      <c r="DA5" s="1191"/>
      <c r="DB5" s="1191"/>
      <c r="DC5" s="1191"/>
      <c r="DD5" s="1192"/>
      <c r="DE5" s="497"/>
      <c r="DF5" s="1145" t="s">
        <v>100</v>
      </c>
      <c r="DG5" s="1146"/>
      <c r="DH5" s="1147"/>
      <c r="DI5" s="1148" t="s">
        <v>101</v>
      </c>
      <c r="DJ5" s="1149"/>
      <c r="DK5" s="1149"/>
      <c r="DL5" s="1149"/>
      <c r="DM5" s="1149"/>
      <c r="DN5" s="1149"/>
      <c r="DO5" s="1150"/>
      <c r="DP5" s="1151" t="s">
        <v>102</v>
      </c>
      <c r="DQ5" s="1152"/>
      <c r="DR5" s="1153"/>
      <c r="DS5" s="497"/>
      <c r="DT5" s="1142"/>
      <c r="DU5" s="1143"/>
      <c r="DV5" s="1143"/>
      <c r="DW5" s="1143"/>
      <c r="DX5" s="1143"/>
      <c r="DY5" s="1143"/>
      <c r="DZ5" s="1143"/>
      <c r="EA5" s="1143"/>
      <c r="EB5" s="1144"/>
      <c r="EC5" s="597"/>
      <c r="ED5" s="1165"/>
      <c r="EE5" s="1165"/>
      <c r="EF5" s="1165"/>
      <c r="EG5" s="1165"/>
      <c r="EH5" s="1165"/>
      <c r="EI5" s="1165"/>
      <c r="EJ5" s="1166"/>
      <c r="EK5" s="1166"/>
      <c r="EL5" s="1166"/>
      <c r="EM5" s="1167"/>
      <c r="EN5" s="1167"/>
      <c r="EO5" s="1167"/>
      <c r="EQ5" s="1162"/>
      <c r="ER5" s="1163"/>
      <c r="ES5" s="1163"/>
      <c r="ET5" s="1163"/>
      <c r="EU5" s="1163"/>
      <c r="EV5" s="1163"/>
      <c r="EW5" s="1163"/>
      <c r="EX5" s="1163"/>
      <c r="EY5" s="1163"/>
      <c r="EZ5" s="1164"/>
      <c r="FA5" s="669"/>
      <c r="FB5" s="1178"/>
      <c r="FC5" s="1179"/>
      <c r="FD5" s="1179"/>
      <c r="FE5" s="1179"/>
      <c r="FF5" s="1179"/>
      <c r="FG5" s="1179"/>
      <c r="FH5" s="1179"/>
      <c r="FI5" s="1180"/>
      <c r="FJ5" s="1184"/>
      <c r="FK5" s="1185"/>
      <c r="FL5" s="1185"/>
      <c r="FM5" s="1185"/>
      <c r="FN5" s="1185"/>
      <c r="FO5" s="1185"/>
      <c r="FP5" s="1186"/>
    </row>
    <row r="6" spans="1:172" ht="36.6" customHeight="1" thickTop="1" thickBot="1">
      <c r="A6" s="1032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557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26" t="s">
        <v>57</v>
      </c>
      <c r="O6" s="27" t="s">
        <v>22</v>
      </c>
      <c r="P6" s="28" t="s">
        <v>58</v>
      </c>
      <c r="Q6" s="29" t="s">
        <v>59</v>
      </c>
      <c r="R6" s="37" t="s">
        <v>22</v>
      </c>
      <c r="S6" s="38" t="s">
        <v>60</v>
      </c>
      <c r="U6" s="560" t="s">
        <v>140</v>
      </c>
      <c r="V6" s="561" t="s">
        <v>141</v>
      </c>
      <c r="W6" s="562" t="s">
        <v>185</v>
      </c>
      <c r="Y6" s="39" t="s">
        <v>54</v>
      </c>
      <c r="Z6" s="40" t="s">
        <v>22</v>
      </c>
      <c r="AA6" s="41" t="s">
        <v>112</v>
      </c>
      <c r="AB6" s="42" t="s">
        <v>104</v>
      </c>
      <c r="AC6" s="43" t="s">
        <v>113</v>
      </c>
      <c r="AD6" s="43" t="s">
        <v>114</v>
      </c>
      <c r="AE6" s="24" t="s">
        <v>107</v>
      </c>
      <c r="AF6" s="43" t="s">
        <v>108</v>
      </c>
      <c r="AG6" s="43" t="s">
        <v>109</v>
      </c>
      <c r="AH6" s="24" t="s">
        <v>110</v>
      </c>
      <c r="AI6" s="60" t="s">
        <v>57</v>
      </c>
      <c r="AJ6" s="61" t="s">
        <v>22</v>
      </c>
      <c r="AK6" s="65" t="s">
        <v>58</v>
      </c>
      <c r="AL6" s="68"/>
      <c r="AM6" s="69" t="s">
        <v>54</v>
      </c>
      <c r="AN6" s="70" t="s">
        <v>22</v>
      </c>
      <c r="AO6" s="67" t="s">
        <v>90</v>
      </c>
      <c r="AP6" s="69" t="s">
        <v>54</v>
      </c>
      <c r="AQ6" s="70" t="s">
        <v>22</v>
      </c>
      <c r="AR6" s="67" t="s">
        <v>23</v>
      </c>
      <c r="AS6" s="69" t="s">
        <v>54</v>
      </c>
      <c r="AT6" s="70" t="s">
        <v>22</v>
      </c>
      <c r="AU6" s="67" t="s">
        <v>23</v>
      </c>
      <c r="AW6" s="643" t="s">
        <v>54</v>
      </c>
      <c r="AX6" s="76" t="s">
        <v>22</v>
      </c>
      <c r="AY6" s="498" t="s">
        <v>73</v>
      </c>
      <c r="AZ6" s="623" t="s">
        <v>104</v>
      </c>
      <c r="BA6" s="624" t="s">
        <v>105</v>
      </c>
      <c r="BB6" s="624" t="s">
        <v>106</v>
      </c>
      <c r="BC6" s="625" t="s">
        <v>107</v>
      </c>
      <c r="BD6" s="624" t="s">
        <v>108</v>
      </c>
      <c r="BE6" s="624" t="s">
        <v>109</v>
      </c>
      <c r="BF6" s="625" t="s">
        <v>110</v>
      </c>
      <c r="BG6" s="88"/>
      <c r="BH6" s="89" t="s">
        <v>57</v>
      </c>
      <c r="BI6" s="90" t="s">
        <v>22</v>
      </c>
      <c r="BJ6" s="644" t="s">
        <v>58</v>
      </c>
      <c r="BK6" s="631" t="s">
        <v>140</v>
      </c>
      <c r="BL6" s="590" t="s">
        <v>141</v>
      </c>
      <c r="BM6" s="632" t="s">
        <v>142</v>
      </c>
      <c r="BO6" s="91" t="s">
        <v>54</v>
      </c>
      <c r="BP6" s="92" t="s">
        <v>22</v>
      </c>
      <c r="BQ6" s="80" t="s">
        <v>73</v>
      </c>
      <c r="BR6" s="98" t="s">
        <v>104</v>
      </c>
      <c r="BS6" s="99" t="s">
        <v>105</v>
      </c>
      <c r="BT6" s="99" t="s">
        <v>115</v>
      </c>
      <c r="BU6" s="24" t="s">
        <v>107</v>
      </c>
      <c r="BV6" s="99" t="s">
        <v>108</v>
      </c>
      <c r="BW6" s="99" t="s">
        <v>109</v>
      </c>
      <c r="BX6" s="24" t="s">
        <v>110</v>
      </c>
      <c r="BY6" s="103" t="s">
        <v>57</v>
      </c>
      <c r="BZ6" s="104" t="s">
        <v>22</v>
      </c>
      <c r="CA6" s="67" t="s">
        <v>58</v>
      </c>
      <c r="CC6" s="106" t="s">
        <v>54</v>
      </c>
      <c r="CD6" s="107" t="s">
        <v>22</v>
      </c>
      <c r="CE6" s="80" t="s">
        <v>73</v>
      </c>
      <c r="CF6" s="111" t="s">
        <v>104</v>
      </c>
      <c r="CG6" s="112" t="s">
        <v>105</v>
      </c>
      <c r="CH6" s="112" t="s">
        <v>106</v>
      </c>
      <c r="CI6" s="24" t="s">
        <v>107</v>
      </c>
      <c r="CJ6" s="112" t="s">
        <v>108</v>
      </c>
      <c r="CK6" s="112" t="s">
        <v>109</v>
      </c>
      <c r="CL6" s="24" t="s">
        <v>110</v>
      </c>
      <c r="CM6" s="484"/>
      <c r="CN6" s="692" t="s">
        <v>183</v>
      </c>
      <c r="CO6" s="384" t="s">
        <v>40</v>
      </c>
      <c r="CP6" s="386" t="s">
        <v>142</v>
      </c>
      <c r="CQ6" s="693" t="s">
        <v>104</v>
      </c>
      <c r="CR6" s="679" t="s">
        <v>105</v>
      </c>
      <c r="CS6" s="679" t="s">
        <v>143</v>
      </c>
      <c r="CT6" s="679" t="s">
        <v>144</v>
      </c>
      <c r="CU6" s="389" t="s">
        <v>108</v>
      </c>
      <c r="CV6" s="389" t="s">
        <v>145</v>
      </c>
      <c r="CW6" s="694" t="s">
        <v>46</v>
      </c>
      <c r="CX6" s="695" t="s">
        <v>146</v>
      </c>
      <c r="CY6" s="680" t="s">
        <v>147</v>
      </c>
      <c r="CZ6" s="680" t="s">
        <v>148</v>
      </c>
      <c r="DA6" s="680" t="s">
        <v>149</v>
      </c>
      <c r="DB6" s="680" t="s">
        <v>150</v>
      </c>
      <c r="DC6" s="696" t="s">
        <v>151</v>
      </c>
      <c r="DD6" s="697" t="s">
        <v>152</v>
      </c>
      <c r="DE6" s="119"/>
      <c r="DF6" s="120" t="s">
        <v>54</v>
      </c>
      <c r="DG6" s="121" t="s">
        <v>22</v>
      </c>
      <c r="DH6" s="8" t="s">
        <v>73</v>
      </c>
      <c r="DI6" s="122" t="s">
        <v>104</v>
      </c>
      <c r="DJ6" s="123" t="s">
        <v>116</v>
      </c>
      <c r="DK6" s="123" t="s">
        <v>114</v>
      </c>
      <c r="DL6" s="11" t="s">
        <v>117</v>
      </c>
      <c r="DM6" s="123" t="s">
        <v>108</v>
      </c>
      <c r="DN6" s="123" t="s">
        <v>109</v>
      </c>
      <c r="DO6" s="11" t="s">
        <v>110</v>
      </c>
      <c r="DP6" s="131" t="s">
        <v>57</v>
      </c>
      <c r="DQ6" s="132" t="s">
        <v>22</v>
      </c>
      <c r="DR6" s="28" t="s">
        <v>58</v>
      </c>
      <c r="DS6" s="119"/>
      <c r="DT6" s="598" t="s">
        <v>119</v>
      </c>
      <c r="DU6" s="599" t="s">
        <v>120</v>
      </c>
      <c r="DV6" s="541" t="s">
        <v>121</v>
      </c>
      <c r="DW6" s="599" t="s">
        <v>122</v>
      </c>
      <c r="DX6" s="599" t="s">
        <v>120</v>
      </c>
      <c r="DY6" s="541" t="s">
        <v>121</v>
      </c>
      <c r="DZ6" s="599" t="s">
        <v>123</v>
      </c>
      <c r="EA6" s="599" t="s">
        <v>120</v>
      </c>
      <c r="EB6" s="544" t="s">
        <v>121</v>
      </c>
      <c r="EC6" s="484"/>
      <c r="ED6" s="491" t="s">
        <v>140</v>
      </c>
      <c r="EE6" s="609" t="s">
        <v>141</v>
      </c>
      <c r="EF6" s="547" t="s">
        <v>142</v>
      </c>
      <c r="EG6" s="491" t="s">
        <v>140</v>
      </c>
      <c r="EH6" s="609" t="s">
        <v>141</v>
      </c>
      <c r="EI6" s="547" t="s">
        <v>142</v>
      </c>
      <c r="EJ6" s="620" t="s">
        <v>140</v>
      </c>
      <c r="EK6" s="621" t="s">
        <v>141</v>
      </c>
      <c r="EL6" s="547" t="s">
        <v>142</v>
      </c>
      <c r="EM6" s="620" t="s">
        <v>149</v>
      </c>
      <c r="EN6" s="620" t="s">
        <v>172</v>
      </c>
      <c r="EO6" s="550" t="s">
        <v>184</v>
      </c>
      <c r="EQ6" s="487" t="s">
        <v>140</v>
      </c>
      <c r="ER6" s="324" t="s">
        <v>141</v>
      </c>
      <c r="ES6" s="553" t="s">
        <v>142</v>
      </c>
      <c r="ET6" s="488" t="s">
        <v>104</v>
      </c>
      <c r="EU6" s="489" t="s">
        <v>105</v>
      </c>
      <c r="EV6" s="701" t="s">
        <v>196</v>
      </c>
      <c r="EW6" s="699" t="s">
        <v>197</v>
      </c>
      <c r="EX6" s="700" t="s">
        <v>198</v>
      </c>
      <c r="EY6" s="700" t="s">
        <v>199</v>
      </c>
      <c r="EZ6" s="556" t="s">
        <v>46</v>
      </c>
      <c r="FA6" s="670"/>
      <c r="FB6" s="658" t="s">
        <v>135</v>
      </c>
      <c r="FC6" s="658" t="s">
        <v>136</v>
      </c>
      <c r="FD6" s="658" t="s">
        <v>137</v>
      </c>
      <c r="FE6" s="659" t="s">
        <v>138</v>
      </c>
      <c r="FF6" s="660" t="s">
        <v>139</v>
      </c>
      <c r="FG6" s="660" t="s">
        <v>140</v>
      </c>
      <c r="FH6" s="661" t="s">
        <v>141</v>
      </c>
      <c r="FI6" s="662" t="s">
        <v>142</v>
      </c>
      <c r="FJ6" s="387" t="s">
        <v>104</v>
      </c>
      <c r="FK6" s="388" t="s">
        <v>105</v>
      </c>
      <c r="FL6" s="388" t="s">
        <v>143</v>
      </c>
      <c r="FM6" s="388" t="s">
        <v>144</v>
      </c>
      <c r="FN6" s="389" t="s">
        <v>108</v>
      </c>
      <c r="FO6" s="389" t="s">
        <v>145</v>
      </c>
      <c r="FP6" s="390" t="s">
        <v>46</v>
      </c>
    </row>
    <row r="7" spans="1:172" ht="15" customHeight="1">
      <c r="A7" s="12">
        <v>1</v>
      </c>
      <c r="B7" s="13">
        <v>48.800000000000004</v>
      </c>
      <c r="C7" s="14">
        <v>5653.2222817232341</v>
      </c>
      <c r="D7" s="15">
        <f>+C7/B7</f>
        <v>115.84471888777118</v>
      </c>
      <c r="E7" s="16"/>
      <c r="F7" s="320"/>
      <c r="G7" s="558" t="e">
        <f>F7/E7</f>
        <v>#DIV/0!</v>
      </c>
      <c r="H7" s="17">
        <v>3</v>
      </c>
      <c r="I7" s="17">
        <v>54</v>
      </c>
      <c r="J7" s="18">
        <f>+I7/H7</f>
        <v>18</v>
      </c>
      <c r="K7" s="17"/>
      <c r="L7" s="17"/>
      <c r="M7" s="30" t="e">
        <f>+L7/K7</f>
        <v>#DIV/0!</v>
      </c>
      <c r="N7" s="563"/>
      <c r="O7" s="564"/>
      <c r="P7" s="31" t="e">
        <f>+O7/N7</f>
        <v>#DIV/0!</v>
      </c>
      <c r="Q7" s="32"/>
      <c r="R7" s="44"/>
      <c r="S7" s="45" t="e">
        <f>+R7/Q7</f>
        <v>#DIV/0!</v>
      </c>
      <c r="T7" s="492"/>
      <c r="U7" s="565">
        <v>82.4</v>
      </c>
      <c r="V7" s="566">
        <v>4226.6687226651493</v>
      </c>
      <c r="W7" s="567">
        <f>+V7/U7</f>
        <v>51.294523333314913</v>
      </c>
      <c r="X7" s="492"/>
      <c r="Y7" s="46">
        <v>249.8</v>
      </c>
      <c r="Z7" s="47">
        <v>13467.975</v>
      </c>
      <c r="AA7" s="48">
        <f>+Z7/Y7</f>
        <v>53.915032025620498</v>
      </c>
      <c r="AB7" s="49"/>
      <c r="AC7" s="50">
        <v>28</v>
      </c>
      <c r="AD7" s="50">
        <v>392.49</v>
      </c>
      <c r="AE7" s="30">
        <f>+AD7/AC7</f>
        <v>14.0175</v>
      </c>
      <c r="AF7" s="49">
        <v>11</v>
      </c>
      <c r="AG7" s="49">
        <v>74.7</v>
      </c>
      <c r="AH7" s="30">
        <f>+AG7/AF7</f>
        <v>6.790909090909091</v>
      </c>
      <c r="AI7" s="62">
        <v>150</v>
      </c>
      <c r="AJ7" s="47">
        <v>2994.4597488446907</v>
      </c>
      <c r="AK7" s="30">
        <f>+AJ7/AI7</f>
        <v>19.963064992297937</v>
      </c>
      <c r="AL7" s="568"/>
      <c r="AM7" s="46">
        <v>42</v>
      </c>
      <c r="AN7" s="47">
        <v>2330.63</v>
      </c>
      <c r="AO7" s="48">
        <f>+AN7/AM7</f>
        <v>55.491190476190482</v>
      </c>
      <c r="AP7" s="46">
        <v>75</v>
      </c>
      <c r="AQ7" s="47">
        <v>4205.6000000000004</v>
      </c>
      <c r="AR7" s="48">
        <f>+AQ7/AP7</f>
        <v>56.074666666666673</v>
      </c>
      <c r="AS7" s="46">
        <v>25</v>
      </c>
      <c r="AT7" s="71">
        <v>1549.26</v>
      </c>
      <c r="AU7" s="48">
        <f>+AT7/AS7</f>
        <v>61.970399999999998</v>
      </c>
      <c r="AV7" s="492"/>
      <c r="AW7" s="645">
        <v>64.599999999999994</v>
      </c>
      <c r="AX7" s="78">
        <v>3302.1</v>
      </c>
      <c r="AY7" s="83">
        <f>+AX7/AW7</f>
        <v>51.116099071207437</v>
      </c>
      <c r="AZ7" s="84"/>
      <c r="BA7" s="85">
        <v>25</v>
      </c>
      <c r="BB7" s="85">
        <v>172.25</v>
      </c>
      <c r="BC7" s="30">
        <f>+BB7/BA7</f>
        <v>6.89</v>
      </c>
      <c r="BD7" s="86">
        <v>0</v>
      </c>
      <c r="BE7" s="86"/>
      <c r="BF7" s="30" t="e">
        <f>+BE7/BD7</f>
        <v>#DIV/0!</v>
      </c>
      <c r="BG7" s="646"/>
      <c r="BH7" s="77"/>
      <c r="BI7" s="78"/>
      <c r="BJ7" s="634" t="e">
        <f>+BI7/BH7</f>
        <v>#DIV/0!</v>
      </c>
      <c r="BK7" s="633">
        <v>77.599999999999994</v>
      </c>
      <c r="BL7" s="587">
        <v>3496.04</v>
      </c>
      <c r="BM7" s="634">
        <f>+BL7/BK7</f>
        <v>45.052061855670104</v>
      </c>
      <c r="BN7" s="492"/>
      <c r="BO7" s="93">
        <v>136.20000000000002</v>
      </c>
      <c r="BP7" s="94">
        <v>8929.0778467264081</v>
      </c>
      <c r="BQ7" s="83">
        <f>+BP7/BO7</f>
        <v>65.558574498725449</v>
      </c>
      <c r="BR7" s="100"/>
      <c r="BS7" s="101">
        <v>3</v>
      </c>
      <c r="BT7" s="101">
        <v>31.244893125160448</v>
      </c>
      <c r="BU7" s="30">
        <f>+BT7/BS7</f>
        <v>10.414964375053483</v>
      </c>
      <c r="BV7" s="101">
        <v>74</v>
      </c>
      <c r="BW7" s="101">
        <v>456.96230558382751</v>
      </c>
      <c r="BX7" s="30">
        <f>+BW7/BV7</f>
        <v>6.175166291673345</v>
      </c>
      <c r="BY7" s="93"/>
      <c r="BZ7" s="94"/>
      <c r="CA7" s="48" t="e">
        <f>+BZ7/BY7</f>
        <v>#DIV/0!</v>
      </c>
      <c r="CB7" s="492"/>
      <c r="CC7" s="109">
        <v>134</v>
      </c>
      <c r="CD7" s="110">
        <v>10716.11</v>
      </c>
      <c r="CE7" s="83">
        <f>+CD7/CC7</f>
        <v>79.970970149253731</v>
      </c>
      <c r="CF7" s="113">
        <v>0</v>
      </c>
      <c r="CG7" s="114"/>
      <c r="CH7" s="114"/>
      <c r="CI7" s="30" t="e">
        <f>+CH7/CG7</f>
        <v>#DIV/0!</v>
      </c>
      <c r="CJ7" s="115"/>
      <c r="CK7" s="114"/>
      <c r="CL7" s="30" t="e">
        <f>+CK7/CJ7</f>
        <v>#DIV/0!</v>
      </c>
      <c r="CM7" s="653"/>
      <c r="CN7" s="341">
        <v>13</v>
      </c>
      <c r="CO7" s="342">
        <v>1315.79</v>
      </c>
      <c r="CP7" s="343">
        <f t="shared" ref="CP7:CP37" si="0">CO7/CN7</f>
        <v>101.21461538461539</v>
      </c>
      <c r="CQ7" s="400"/>
      <c r="CR7" s="400"/>
      <c r="CS7" s="400"/>
      <c r="CT7" s="401" t="e">
        <f>CS7/CR7</f>
        <v>#DIV/0!</v>
      </c>
      <c r="CU7" s="400"/>
      <c r="CV7" s="400"/>
      <c r="CW7" s="690" t="e">
        <f>CV7/CU7</f>
        <v>#DIV/0!</v>
      </c>
      <c r="CX7" s="681"/>
      <c r="CY7" s="691"/>
      <c r="CZ7" s="691" t="e">
        <f>CY7/CX7</f>
        <v>#DIV/0!</v>
      </c>
      <c r="DA7" s="691">
        <v>14</v>
      </c>
      <c r="DB7" s="691">
        <v>201.95</v>
      </c>
      <c r="DC7" s="691"/>
      <c r="DD7" s="691">
        <f>(DC7+DB7)/DA7</f>
        <v>14.424999999999999</v>
      </c>
      <c r="DE7" s="569"/>
      <c r="DF7" s="124">
        <v>41.4</v>
      </c>
      <c r="DG7" s="125">
        <v>3714.35</v>
      </c>
      <c r="DH7" s="15">
        <f>+DG7/DF7</f>
        <v>89.718599033816432</v>
      </c>
      <c r="DI7" s="126"/>
      <c r="DJ7" s="127"/>
      <c r="DK7" s="127"/>
      <c r="DL7" s="18">
        <v>20</v>
      </c>
      <c r="DM7" s="127"/>
      <c r="DN7" s="127"/>
      <c r="DO7" s="18" t="e">
        <f>+DN7/DM7</f>
        <v>#DIV/0!</v>
      </c>
      <c r="DP7" s="124"/>
      <c r="DQ7" s="125"/>
      <c r="DR7" s="31" t="e">
        <f>+DQ7/DP7</f>
        <v>#DIV/0!</v>
      </c>
      <c r="DS7" s="569"/>
      <c r="DT7" s="600">
        <v>18</v>
      </c>
      <c r="DU7" s="601">
        <v>378.05550721331474</v>
      </c>
      <c r="DV7" s="542">
        <f>+DU7/DT7</f>
        <v>21.003083734073041</v>
      </c>
      <c r="DW7" s="604">
        <v>38</v>
      </c>
      <c r="DX7" s="608">
        <v>663.66929124431977</v>
      </c>
      <c r="DY7" s="542">
        <f>+DX7/DW7</f>
        <v>17.464981348534732</v>
      </c>
      <c r="DZ7" s="604">
        <v>178</v>
      </c>
      <c r="EA7" s="601">
        <v>2228.3609282383527</v>
      </c>
      <c r="EB7" s="545">
        <v>20.387704712547571</v>
      </c>
      <c r="EC7" s="485"/>
      <c r="ED7" s="610"/>
      <c r="EE7" s="611"/>
      <c r="EF7" s="548" t="e">
        <f>EE7/ED7</f>
        <v>#DIV/0!</v>
      </c>
      <c r="EG7" s="610">
        <v>71</v>
      </c>
      <c r="EH7" s="614">
        <v>994</v>
      </c>
      <c r="EI7" s="616">
        <f t="shared" ref="EI7:EI36" si="1">EH7/EG7</f>
        <v>14</v>
      </c>
      <c r="EJ7" s="603">
        <v>154</v>
      </c>
      <c r="EK7" s="603">
        <v>1705.53</v>
      </c>
      <c r="EL7" s="622">
        <f>EK7/EJ7</f>
        <v>11.07487012987013</v>
      </c>
      <c r="EM7" s="603">
        <f>+(EG7+EJ7)*3</f>
        <v>675</v>
      </c>
      <c r="EN7" s="603">
        <v>450</v>
      </c>
      <c r="EO7" s="551">
        <f>+EN7/EM7</f>
        <v>0.66666666666666663</v>
      </c>
      <c r="EQ7" s="204">
        <v>30</v>
      </c>
      <c r="ER7" s="345">
        <v>3003.65</v>
      </c>
      <c r="ES7" s="554">
        <f t="shared" ref="ES7:ES37" si="2">ER7/EQ7</f>
        <v>100.12166666666667</v>
      </c>
      <c r="ET7" s="143"/>
      <c r="EU7" s="143"/>
      <c r="EV7" s="400"/>
      <c r="EW7" s="405">
        <f>+EV7/EQ7</f>
        <v>0</v>
      </c>
      <c r="EX7" s="405"/>
      <c r="EY7" s="406" t="e">
        <f>+EX7/EU7</f>
        <v>#DIV/0!</v>
      </c>
      <c r="EZ7" s="542" t="e">
        <f>+EY7/EQ7</f>
        <v>#DIV/0!</v>
      </c>
      <c r="FA7" s="671"/>
      <c r="FB7" s="400"/>
      <c r="FC7" s="400"/>
      <c r="FD7" s="400"/>
      <c r="FE7" s="433"/>
      <c r="FF7" s="400"/>
      <c r="FG7" s="400">
        <f>FB7*0.2+(SUM(FC7:FF7)*0.4)</f>
        <v>0</v>
      </c>
      <c r="FH7" s="401"/>
      <c r="FI7" s="402" t="e">
        <f>FH7/FG7</f>
        <v>#DIV/0!</v>
      </c>
      <c r="FJ7" s="399"/>
      <c r="FK7" s="400"/>
      <c r="FL7" s="400"/>
      <c r="FM7" s="403" t="e">
        <f>FL7/FK7</f>
        <v>#DIV/0!</v>
      </c>
      <c r="FN7" s="400"/>
      <c r="FO7" s="400"/>
      <c r="FP7" s="404" t="e">
        <f>FO7/FN7</f>
        <v>#DIV/0!</v>
      </c>
    </row>
    <row r="8" spans="1:172" ht="14.4" customHeight="1">
      <c r="A8" s="12">
        <v>2</v>
      </c>
      <c r="B8" s="13">
        <v>45.2</v>
      </c>
      <c r="C8" s="14">
        <v>4129.3914807133815</v>
      </c>
      <c r="D8" s="15">
        <f t="shared" ref="D8:D37" si="3">+C8/B8</f>
        <v>91.358218599853572</v>
      </c>
      <c r="E8" s="16"/>
      <c r="F8" s="320"/>
      <c r="G8" s="558" t="e">
        <f t="shared" ref="G8:G37" si="4">F8/E8</f>
        <v>#DIV/0!</v>
      </c>
      <c r="H8" s="17">
        <v>3</v>
      </c>
      <c r="I8" s="17">
        <v>34</v>
      </c>
      <c r="J8" s="18">
        <f>+I8/H8</f>
        <v>11.333333333333334</v>
      </c>
      <c r="K8" s="17"/>
      <c r="L8" s="17"/>
      <c r="M8" s="30" t="e">
        <f>+L8/K8</f>
        <v>#DIV/0!</v>
      </c>
      <c r="N8" s="563"/>
      <c r="O8" s="564"/>
      <c r="P8" s="31" t="e">
        <f t="shared" ref="P8:P37" si="5">+O8/N8</f>
        <v>#DIV/0!</v>
      </c>
      <c r="Q8" s="32"/>
      <c r="R8" s="44"/>
      <c r="S8" s="45" t="e">
        <f t="shared" ref="S8:S37" si="6">+R8/Q8</f>
        <v>#DIV/0!</v>
      </c>
      <c r="T8" s="492"/>
      <c r="U8" s="570">
        <v>101</v>
      </c>
      <c r="V8" s="566">
        <v>6037.8728306612675</v>
      </c>
      <c r="W8" s="567">
        <f t="shared" ref="W8:W36" si="7">+V8/U8</f>
        <v>59.780919115458097</v>
      </c>
      <c r="X8" s="492"/>
      <c r="Y8" s="46">
        <v>249.8</v>
      </c>
      <c r="Z8" s="51">
        <v>15387.050000000003</v>
      </c>
      <c r="AA8" s="48">
        <f t="shared" ref="AA8:AA37" si="8">+Z8/Y8</f>
        <v>61.597477982385918</v>
      </c>
      <c r="AB8" s="49"/>
      <c r="AC8" s="50">
        <v>28</v>
      </c>
      <c r="AD8" s="50">
        <v>392.49</v>
      </c>
      <c r="AE8" s="30">
        <f t="shared" ref="AE8:AE37" si="9">+AD8/AC8</f>
        <v>14.0175</v>
      </c>
      <c r="AF8" s="49">
        <v>11</v>
      </c>
      <c r="AG8" s="49">
        <v>74.7</v>
      </c>
      <c r="AH8" s="30">
        <f>+AG8/AF8</f>
        <v>6.790909090909091</v>
      </c>
      <c r="AI8" s="62">
        <v>150</v>
      </c>
      <c r="AJ8" s="47">
        <v>3021.1114412774305</v>
      </c>
      <c r="AK8" s="30">
        <f t="shared" ref="AK8:AK37" si="10">+AJ8/AI8</f>
        <v>20.140742941849535</v>
      </c>
      <c r="AL8" s="568"/>
      <c r="AM8" s="46">
        <v>44</v>
      </c>
      <c r="AN8" s="47">
        <v>2471.73</v>
      </c>
      <c r="AO8" s="48">
        <f t="shared" ref="AO8:AO37" si="11">+AN8/AM8</f>
        <v>56.175681818181822</v>
      </c>
      <c r="AP8" s="46">
        <v>75</v>
      </c>
      <c r="AQ8" s="47">
        <v>4040.0399999999995</v>
      </c>
      <c r="AR8" s="48">
        <f t="shared" ref="AR8:AR37" si="12">+AQ8/AP8</f>
        <v>53.867199999999997</v>
      </c>
      <c r="AS8" s="46">
        <v>25</v>
      </c>
      <c r="AT8" s="71">
        <v>1923.335</v>
      </c>
      <c r="AU8" s="48">
        <f t="shared" ref="AU8:AU37" si="13">+AT8/AS8</f>
        <v>76.933400000000006</v>
      </c>
      <c r="AV8" s="492"/>
      <c r="AW8" s="645">
        <v>65</v>
      </c>
      <c r="AX8" s="78">
        <v>3566.79</v>
      </c>
      <c r="AY8" s="83">
        <f t="shared" ref="AY8:AY37" si="14">+AX8/AW8</f>
        <v>54.873692307692309</v>
      </c>
      <c r="AZ8" s="84"/>
      <c r="BA8" s="85">
        <v>25</v>
      </c>
      <c r="BB8" s="85">
        <v>180.27</v>
      </c>
      <c r="BC8" s="30">
        <f>+BB8/BA8</f>
        <v>7.2108000000000008</v>
      </c>
      <c r="BD8" s="86">
        <v>0</v>
      </c>
      <c r="BE8" s="86"/>
      <c r="BF8" s="30" t="e">
        <f>+BE8/BD8</f>
        <v>#DIV/0!</v>
      </c>
      <c r="BG8" s="646"/>
      <c r="BH8" s="77"/>
      <c r="BI8" s="78"/>
      <c r="BJ8" s="634" t="e">
        <f t="shared" ref="BJ8:BJ37" si="15">+BI8/BH8</f>
        <v>#DIV/0!</v>
      </c>
      <c r="BK8" s="633">
        <v>77.2</v>
      </c>
      <c r="BL8" s="587">
        <v>3474.27</v>
      </c>
      <c r="BM8" s="634">
        <f t="shared" ref="BM8:BM36" si="16">+BL8/BK8</f>
        <v>45.003497409326421</v>
      </c>
      <c r="BN8" s="492"/>
      <c r="BO8" s="93">
        <v>131.80000000000001</v>
      </c>
      <c r="BP8" s="94">
        <v>8646.5015577704999</v>
      </c>
      <c r="BQ8" s="83">
        <f t="shared" ref="BQ8:BQ37" si="17">+BP8/BO8</f>
        <v>65.603198465633525</v>
      </c>
      <c r="BR8" s="100"/>
      <c r="BS8" s="101">
        <v>3</v>
      </c>
      <c r="BT8" s="101">
        <v>33.59148201404934</v>
      </c>
      <c r="BU8" s="30">
        <f>+BT8/BS8</f>
        <v>11.19716067134978</v>
      </c>
      <c r="BV8" s="101">
        <v>74</v>
      </c>
      <c r="BW8" s="101">
        <v>451.11407918445013</v>
      </c>
      <c r="BX8" s="30">
        <f>+BW8/BV8</f>
        <v>6.0961362051952719</v>
      </c>
      <c r="BY8" s="93"/>
      <c r="BZ8" s="94"/>
      <c r="CA8" s="48" t="e">
        <f t="shared" ref="CA8:CA37" si="18">+BZ8/BY8</f>
        <v>#DIV/0!</v>
      </c>
      <c r="CB8" s="492"/>
      <c r="CC8" s="109">
        <v>134</v>
      </c>
      <c r="CD8" s="110">
        <v>12087.08</v>
      </c>
      <c r="CE8" s="83">
        <f t="shared" ref="CE8:CE37" si="19">+CD8/CC8</f>
        <v>90.202089552238803</v>
      </c>
      <c r="CF8" s="113">
        <v>0</v>
      </c>
      <c r="CG8" s="114"/>
      <c r="CH8" s="114"/>
      <c r="CI8" s="30" t="e">
        <f t="shared" ref="CI8:CI37" si="20">+CH8/CG8</f>
        <v>#DIV/0!</v>
      </c>
      <c r="CJ8" s="115"/>
      <c r="CK8" s="114"/>
      <c r="CL8" s="30" t="e">
        <f>+CK8/CJ8</f>
        <v>#DIV/0!</v>
      </c>
      <c r="CM8" s="653"/>
      <c r="CN8" s="204">
        <v>12.400000000000002</v>
      </c>
      <c r="CO8" s="345">
        <v>2074.61</v>
      </c>
      <c r="CP8" s="687">
        <f t="shared" si="0"/>
        <v>167.30725806451611</v>
      </c>
      <c r="CQ8" s="411"/>
      <c r="CR8" s="411"/>
      <c r="CS8" s="413"/>
      <c r="CT8" s="403" t="e">
        <f t="shared" ref="CT8:CT38" si="21">CS8/CR8</f>
        <v>#DIV/0!</v>
      </c>
      <c r="CU8" s="411"/>
      <c r="CV8" s="411"/>
      <c r="CW8" s="417" t="e">
        <f t="shared" ref="CW8:CW37" si="22">CV8/CU8</f>
        <v>#DIV/0!</v>
      </c>
      <c r="CX8" s="682"/>
      <c r="CY8" s="688"/>
      <c r="CZ8" s="688" t="e">
        <f t="shared" ref="CZ8:CZ37" si="23">CY8/CX8</f>
        <v>#DIV/0!</v>
      </c>
      <c r="DA8" s="688">
        <v>16</v>
      </c>
      <c r="DB8" s="688">
        <v>80.430000000000007</v>
      </c>
      <c r="DC8" s="688"/>
      <c r="DD8" s="688">
        <f t="shared" ref="DD8:DD37" si="24">(DC8+DB8)/DA8</f>
        <v>5.0268750000000004</v>
      </c>
      <c r="DE8" s="569"/>
      <c r="DF8" s="124">
        <v>48.2</v>
      </c>
      <c r="DG8" s="125">
        <v>4052.7</v>
      </c>
      <c r="DH8" s="15">
        <f t="shared" ref="DH8:DH37" si="25">+DG8/DF8</f>
        <v>84.080912863070537</v>
      </c>
      <c r="DI8" s="126"/>
      <c r="DJ8" s="127"/>
      <c r="DK8" s="127"/>
      <c r="DL8" s="18">
        <v>32</v>
      </c>
      <c r="DM8" s="127"/>
      <c r="DN8" s="127"/>
      <c r="DO8" s="18" t="e">
        <f>+DN8/DM8</f>
        <v>#DIV/0!</v>
      </c>
      <c r="DP8" s="124"/>
      <c r="DQ8" s="125"/>
      <c r="DR8" s="31" t="e">
        <f t="shared" ref="DR8:DR37" si="26">+DQ8/DP8</f>
        <v>#DIV/0!</v>
      </c>
      <c r="DS8" s="569"/>
      <c r="DT8" s="600">
        <v>18</v>
      </c>
      <c r="DU8" s="601">
        <v>412.63865214386681</v>
      </c>
      <c r="DV8" s="542">
        <f t="shared" ref="DV8:DV37" si="27">+DU8/DT8</f>
        <v>22.924369563548154</v>
      </c>
      <c r="DW8" s="604">
        <v>38</v>
      </c>
      <c r="DX8" s="608">
        <v>659.31074724433688</v>
      </c>
      <c r="DY8" s="542">
        <f t="shared" ref="DY8:DY37" si="28">+DX8/DW8</f>
        <v>17.350282822219391</v>
      </c>
      <c r="DZ8" s="604">
        <v>178</v>
      </c>
      <c r="EA8" s="601">
        <v>2210.0976193129977</v>
      </c>
      <c r="EB8" s="545">
        <v>20.403956723158093</v>
      </c>
      <c r="EC8" s="485"/>
      <c r="ED8" s="610"/>
      <c r="EE8" s="612"/>
      <c r="EF8" s="548" t="e">
        <f t="shared" ref="EF8:EF36" si="29">EE8/ED8</f>
        <v>#DIV/0!</v>
      </c>
      <c r="EG8" s="610">
        <v>68</v>
      </c>
      <c r="EH8" s="614">
        <v>952</v>
      </c>
      <c r="EI8" s="616">
        <f t="shared" si="1"/>
        <v>14</v>
      </c>
      <c r="EJ8" s="603">
        <v>154</v>
      </c>
      <c r="EK8" s="603">
        <v>1731.94</v>
      </c>
      <c r="EL8" s="622">
        <f t="shared" ref="EL8:EL36" si="30">EK8/EJ8</f>
        <v>11.246363636363636</v>
      </c>
      <c r="EM8" s="603">
        <f t="shared" ref="EM8:EM37" si="31">+(EG8+EJ8)*3</f>
        <v>666</v>
      </c>
      <c r="EN8" s="603">
        <v>450</v>
      </c>
      <c r="EO8" s="551">
        <f t="shared" ref="EO8:EO36" si="32">+EN8/EM8</f>
        <v>0.67567567567567566</v>
      </c>
      <c r="EQ8" s="204">
        <v>30</v>
      </c>
      <c r="ER8" s="345">
        <v>2652.85</v>
      </c>
      <c r="ES8" s="554">
        <f t="shared" si="2"/>
        <v>88.428333333333327</v>
      </c>
      <c r="ET8" s="143"/>
      <c r="EU8" s="143"/>
      <c r="EV8" s="698">
        <v>1428.65</v>
      </c>
      <c r="EW8" s="405">
        <f t="shared" ref="EW8:EW37" si="33">+EV8/EQ8</f>
        <v>47.62166666666667</v>
      </c>
      <c r="EX8" s="414"/>
      <c r="EY8" s="406" t="e">
        <f t="shared" ref="EY8:EY37" si="34">+EX8/EU8</f>
        <v>#DIV/0!</v>
      </c>
      <c r="EZ8" s="542" t="e">
        <f t="shared" ref="EZ8:EZ37" si="35">+EY8/EQ8</f>
        <v>#DIV/0!</v>
      </c>
      <c r="FA8" s="671"/>
      <c r="FB8" s="400"/>
      <c r="FC8" s="400"/>
      <c r="FD8" s="400"/>
      <c r="FE8" s="433"/>
      <c r="FF8" s="411"/>
      <c r="FG8" s="400">
        <f t="shared" ref="FG8:FG37" si="36">FB8*0.2+(SUM(FC8:FF8)*0.4)</f>
        <v>0</v>
      </c>
      <c r="FH8" s="403"/>
      <c r="FI8" s="402" t="e">
        <f t="shared" ref="FI8:FI37" si="37">FH8/FG8</f>
        <v>#DIV/0!</v>
      </c>
      <c r="FJ8" s="412"/>
      <c r="FK8" s="400"/>
      <c r="FL8" s="400"/>
      <c r="FM8" s="403" t="e">
        <f t="shared" ref="FM8:FM37" si="38">FL8/FK8</f>
        <v>#DIV/0!</v>
      </c>
      <c r="FN8" s="400"/>
      <c r="FO8" s="400"/>
      <c r="FP8" s="404" t="e">
        <f t="shared" ref="FP8:FP37" si="39">FO8/FN8</f>
        <v>#DIV/0!</v>
      </c>
    </row>
    <row r="9" spans="1:172" ht="14.4" customHeight="1">
      <c r="A9" s="12">
        <v>3</v>
      </c>
      <c r="B9" s="13">
        <v>70.400000000000006</v>
      </c>
      <c r="C9" s="14">
        <v>6945.9518386626751</v>
      </c>
      <c r="D9" s="15">
        <f t="shared" si="3"/>
        <v>98.66408861736754</v>
      </c>
      <c r="E9" s="16"/>
      <c r="F9" s="320"/>
      <c r="G9" s="558" t="e">
        <f t="shared" si="4"/>
        <v>#DIV/0!</v>
      </c>
      <c r="H9" s="17">
        <v>4</v>
      </c>
      <c r="I9" s="17">
        <v>56</v>
      </c>
      <c r="J9" s="18">
        <f t="shared" ref="J9:J37" si="40">+I9/H9</f>
        <v>14</v>
      </c>
      <c r="K9" s="17"/>
      <c r="L9" s="17"/>
      <c r="M9" s="30" t="e">
        <f t="shared" ref="M9:M37" si="41">+L9/K9</f>
        <v>#DIV/0!</v>
      </c>
      <c r="N9" s="563"/>
      <c r="O9" s="564"/>
      <c r="P9" s="31" t="e">
        <f t="shared" si="5"/>
        <v>#DIV/0!</v>
      </c>
      <c r="Q9" s="32"/>
      <c r="R9" s="44"/>
      <c r="S9" s="45" t="e">
        <f t="shared" si="6"/>
        <v>#DIV/0!</v>
      </c>
      <c r="T9" s="492"/>
      <c r="U9" s="570">
        <v>133.6</v>
      </c>
      <c r="V9" s="566">
        <v>7361.0570682249736</v>
      </c>
      <c r="W9" s="567">
        <f t="shared" si="7"/>
        <v>55.097732546594116</v>
      </c>
      <c r="X9" s="492"/>
      <c r="Y9" s="46">
        <v>370.8</v>
      </c>
      <c r="Z9" s="47">
        <v>30181.090000000004</v>
      </c>
      <c r="AA9" s="48">
        <f t="shared" si="8"/>
        <v>81.394525350593312</v>
      </c>
      <c r="AB9" s="317"/>
      <c r="AC9" s="50">
        <v>171</v>
      </c>
      <c r="AD9" s="318">
        <v>2286.25</v>
      </c>
      <c r="AE9" s="30">
        <f t="shared" si="9"/>
        <v>13.369883040935672</v>
      </c>
      <c r="AF9" s="49">
        <v>127</v>
      </c>
      <c r="AG9" s="49">
        <v>859.05000000000007</v>
      </c>
      <c r="AH9" s="30">
        <f t="shared" ref="AH9:AH37" si="42">+AG9/AF9</f>
        <v>6.7641732283464568</v>
      </c>
      <c r="AI9" s="62">
        <v>150</v>
      </c>
      <c r="AJ9" s="47">
        <v>3076.5896085088566</v>
      </c>
      <c r="AK9" s="30">
        <f t="shared" si="10"/>
        <v>20.510597390059043</v>
      </c>
      <c r="AL9" s="568"/>
      <c r="AM9" s="46">
        <v>47</v>
      </c>
      <c r="AN9" s="47">
        <v>2209.38</v>
      </c>
      <c r="AO9" s="48">
        <f t="shared" si="11"/>
        <v>47.008085106382978</v>
      </c>
      <c r="AP9" s="46">
        <v>75</v>
      </c>
      <c r="AQ9" s="47">
        <v>4161.6000000000004</v>
      </c>
      <c r="AR9" s="48">
        <f t="shared" si="12"/>
        <v>55.488000000000007</v>
      </c>
      <c r="AS9" s="46">
        <v>25</v>
      </c>
      <c r="AT9" s="71">
        <v>1934.0749999999998</v>
      </c>
      <c r="AU9" s="48">
        <f t="shared" si="13"/>
        <v>77.363</v>
      </c>
      <c r="AV9" s="492"/>
      <c r="AW9" s="645">
        <v>73.600000000000009</v>
      </c>
      <c r="AX9" s="78">
        <v>4313.32</v>
      </c>
      <c r="AY9" s="83">
        <f t="shared" si="14"/>
        <v>58.604891304347817</v>
      </c>
      <c r="AZ9" s="84"/>
      <c r="BA9" s="85">
        <v>25</v>
      </c>
      <c r="BB9" s="85">
        <v>179.08</v>
      </c>
      <c r="BC9" s="30">
        <f t="shared" ref="BC9:BC37" si="43">+BB9/BA9</f>
        <v>7.1632000000000007</v>
      </c>
      <c r="BD9" s="86">
        <v>0</v>
      </c>
      <c r="BE9" s="86">
        <v>0</v>
      </c>
      <c r="BF9" s="30" t="e">
        <f t="shared" ref="BF9:BF37" si="44">+BE9/BD9</f>
        <v>#DIV/0!</v>
      </c>
      <c r="BG9" s="646"/>
      <c r="BH9" s="77"/>
      <c r="BI9" s="78"/>
      <c r="BJ9" s="634" t="e">
        <f t="shared" si="15"/>
        <v>#DIV/0!</v>
      </c>
      <c r="BK9" s="633">
        <v>78.2</v>
      </c>
      <c r="BL9" s="587">
        <v>3519.58</v>
      </c>
      <c r="BM9" s="634">
        <f t="shared" si="16"/>
        <v>45.007416879795393</v>
      </c>
      <c r="BN9" s="492"/>
      <c r="BO9" s="93">
        <v>190</v>
      </c>
      <c r="BP9" s="94">
        <v>12505.311762547106</v>
      </c>
      <c r="BQ9" s="83">
        <f t="shared" si="17"/>
        <v>65.81743032919529</v>
      </c>
      <c r="BR9" s="100"/>
      <c r="BS9" s="101">
        <v>18</v>
      </c>
      <c r="BT9" s="101">
        <v>222.94087384853873</v>
      </c>
      <c r="BU9" s="30">
        <f t="shared" ref="BU9:BU37" si="45">+BT9/BS9</f>
        <v>12.385604102696597</v>
      </c>
      <c r="BV9" s="101">
        <v>79</v>
      </c>
      <c r="BW9" s="101">
        <v>476.96404936704783</v>
      </c>
      <c r="BX9" s="30">
        <f t="shared" ref="BX9:BX37" si="46">+BW9/BV9</f>
        <v>6.0375196122411117</v>
      </c>
      <c r="BY9" s="93"/>
      <c r="BZ9" s="94"/>
      <c r="CA9" s="48" t="e">
        <f t="shared" si="18"/>
        <v>#DIV/0!</v>
      </c>
      <c r="CB9" s="492"/>
      <c r="CC9" s="109">
        <v>150</v>
      </c>
      <c r="CD9" s="110">
        <v>13574</v>
      </c>
      <c r="CE9" s="83">
        <f t="shared" si="19"/>
        <v>90.493333333333339</v>
      </c>
      <c r="CF9" s="113"/>
      <c r="CG9" s="114"/>
      <c r="CH9" s="114"/>
      <c r="CI9" s="30" t="e">
        <f t="shared" si="20"/>
        <v>#DIV/0!</v>
      </c>
      <c r="CJ9" s="115"/>
      <c r="CK9" s="114"/>
      <c r="CL9" s="30" t="e">
        <f t="shared" ref="CL9:CL37" si="47">+CK9/CJ9</f>
        <v>#DIV/0!</v>
      </c>
      <c r="CM9" s="653"/>
      <c r="CN9" s="204">
        <v>17.400000000000002</v>
      </c>
      <c r="CO9" s="345">
        <v>1996.3</v>
      </c>
      <c r="CP9" s="687">
        <f t="shared" si="0"/>
        <v>114.72988505747125</v>
      </c>
      <c r="CQ9" s="411"/>
      <c r="CR9" s="411"/>
      <c r="CS9" s="403"/>
      <c r="CT9" s="403" t="e">
        <f t="shared" si="21"/>
        <v>#DIV/0!</v>
      </c>
      <c r="CU9" s="411">
        <v>26</v>
      </c>
      <c r="CV9" s="411">
        <v>4673.74</v>
      </c>
      <c r="CW9" s="417">
        <f t="shared" si="22"/>
        <v>179.75923076923075</v>
      </c>
      <c r="CX9" s="682"/>
      <c r="CY9" s="688"/>
      <c r="CZ9" s="688" t="e">
        <f t="shared" si="23"/>
        <v>#DIV/0!</v>
      </c>
      <c r="DA9" s="688">
        <v>23</v>
      </c>
      <c r="DB9" s="688">
        <v>378.65</v>
      </c>
      <c r="DC9" s="688">
        <v>33.75</v>
      </c>
      <c r="DD9" s="688">
        <f t="shared" si="24"/>
        <v>17.930434782608696</v>
      </c>
      <c r="DE9" s="569"/>
      <c r="DF9" s="124">
        <v>49.000000000000007</v>
      </c>
      <c r="DG9" s="125">
        <v>5245.21</v>
      </c>
      <c r="DH9" s="15">
        <f t="shared" si="25"/>
        <v>107.04510204081632</v>
      </c>
      <c r="DI9" s="126"/>
      <c r="DJ9" s="127"/>
      <c r="DK9" s="127"/>
      <c r="DL9" s="18">
        <v>28</v>
      </c>
      <c r="DM9" s="127"/>
      <c r="DN9" s="127"/>
      <c r="DO9" s="18" t="e">
        <f t="shared" ref="DO9:DO37" si="48">+DN9/DM9</f>
        <v>#DIV/0!</v>
      </c>
      <c r="DP9" s="124"/>
      <c r="DQ9" s="125"/>
      <c r="DR9" s="31" t="e">
        <f t="shared" si="26"/>
        <v>#DIV/0!</v>
      </c>
      <c r="DS9" s="569"/>
      <c r="DT9" s="600">
        <v>18</v>
      </c>
      <c r="DU9" s="601">
        <v>439.11554927651383</v>
      </c>
      <c r="DV9" s="542">
        <f t="shared" si="27"/>
        <v>24.395308293139657</v>
      </c>
      <c r="DW9" s="603">
        <v>40</v>
      </c>
      <c r="DX9" s="603">
        <v>585.17248838820194</v>
      </c>
      <c r="DY9" s="542">
        <f t="shared" si="28"/>
        <v>14.629312209705049</v>
      </c>
      <c r="DZ9" s="604">
        <v>178</v>
      </c>
      <c r="EA9" s="601">
        <v>2298.2313414102514</v>
      </c>
      <c r="EB9" s="545">
        <v>20.048345913285377</v>
      </c>
      <c r="EC9" s="485"/>
      <c r="ED9" s="610"/>
      <c r="EE9" s="612"/>
      <c r="EF9" s="548" t="e">
        <f t="shared" si="29"/>
        <v>#DIV/0!</v>
      </c>
      <c r="EG9" s="610">
        <v>69</v>
      </c>
      <c r="EH9" s="614">
        <v>966</v>
      </c>
      <c r="EI9" s="616">
        <f t="shared" si="1"/>
        <v>14</v>
      </c>
      <c r="EJ9" s="603">
        <v>161</v>
      </c>
      <c r="EK9" s="603">
        <v>1781.96</v>
      </c>
      <c r="EL9" s="622">
        <f t="shared" si="30"/>
        <v>11.068074534161491</v>
      </c>
      <c r="EM9" s="603">
        <f t="shared" si="31"/>
        <v>690</v>
      </c>
      <c r="EN9" s="603">
        <v>450</v>
      </c>
      <c r="EO9" s="551">
        <f t="shared" si="32"/>
        <v>0.65217391304347827</v>
      </c>
      <c r="EQ9" s="204">
        <v>30</v>
      </c>
      <c r="ER9" s="345">
        <v>2775.16</v>
      </c>
      <c r="ES9" s="554">
        <f t="shared" si="2"/>
        <v>92.505333333333326</v>
      </c>
      <c r="ET9" s="143"/>
      <c r="EU9" s="143"/>
      <c r="EV9" s="411">
        <v>444.62</v>
      </c>
      <c r="EW9" s="405">
        <f t="shared" si="33"/>
        <v>14.820666666666666</v>
      </c>
      <c r="EX9" s="414"/>
      <c r="EY9" s="406" t="e">
        <f t="shared" si="34"/>
        <v>#DIV/0!</v>
      </c>
      <c r="EZ9" s="542" t="e">
        <f t="shared" si="35"/>
        <v>#DIV/0!</v>
      </c>
      <c r="FA9" s="671"/>
      <c r="FB9" s="400"/>
      <c r="FC9" s="400"/>
      <c r="FD9" s="400"/>
      <c r="FE9" s="433"/>
      <c r="FF9" s="411"/>
      <c r="FG9" s="400">
        <f t="shared" si="36"/>
        <v>0</v>
      </c>
      <c r="FH9" s="403"/>
      <c r="FI9" s="402" t="e">
        <f t="shared" si="37"/>
        <v>#DIV/0!</v>
      </c>
      <c r="FJ9" s="412"/>
      <c r="FK9" s="400"/>
      <c r="FL9" s="400"/>
      <c r="FM9" s="403" t="e">
        <f t="shared" si="38"/>
        <v>#DIV/0!</v>
      </c>
      <c r="FN9" s="400"/>
      <c r="FO9" s="400"/>
      <c r="FP9" s="404" t="e">
        <f t="shared" si="39"/>
        <v>#DIV/0!</v>
      </c>
    </row>
    <row r="10" spans="1:172" ht="14.4" customHeight="1">
      <c r="A10" s="12">
        <v>4</v>
      </c>
      <c r="B10" s="13">
        <v>72.400000000000006</v>
      </c>
      <c r="C10" s="14">
        <v>6976.2751116083264</v>
      </c>
      <c r="D10" s="15">
        <f t="shared" si="3"/>
        <v>96.357391044313886</v>
      </c>
      <c r="E10" s="16"/>
      <c r="F10" s="320"/>
      <c r="G10" s="558" t="e">
        <f t="shared" si="4"/>
        <v>#DIV/0!</v>
      </c>
      <c r="H10" s="17">
        <v>4</v>
      </c>
      <c r="I10" s="17">
        <v>55.900001126816342</v>
      </c>
      <c r="J10" s="18">
        <f t="shared" si="40"/>
        <v>13.975000281704085</v>
      </c>
      <c r="K10" s="17"/>
      <c r="L10" s="17"/>
      <c r="M10" s="30" t="e">
        <f t="shared" si="41"/>
        <v>#DIV/0!</v>
      </c>
      <c r="N10" s="563">
        <v>3</v>
      </c>
      <c r="O10" s="564">
        <v>31.554215822575273</v>
      </c>
      <c r="P10" s="31">
        <f t="shared" si="5"/>
        <v>10.518071940858425</v>
      </c>
      <c r="Q10" s="32"/>
      <c r="R10" s="44"/>
      <c r="S10" s="45" t="e">
        <f t="shared" si="6"/>
        <v>#DIV/0!</v>
      </c>
      <c r="T10" s="492"/>
      <c r="U10" s="570">
        <v>129.80000000000001</v>
      </c>
      <c r="V10" s="566">
        <v>6721.9942303588978</v>
      </c>
      <c r="W10" s="567">
        <f>+V10/U10</f>
        <v>51.787320726956068</v>
      </c>
      <c r="X10" s="492"/>
      <c r="Y10" s="46">
        <v>385.6</v>
      </c>
      <c r="Z10" s="47">
        <v>23671.981300000003</v>
      </c>
      <c r="AA10" s="48">
        <f t="shared" si="8"/>
        <v>61.389992997925319</v>
      </c>
      <c r="AB10" s="317"/>
      <c r="AC10" s="50">
        <v>35</v>
      </c>
      <c r="AD10" s="318">
        <v>489.51</v>
      </c>
      <c r="AE10" s="30">
        <f t="shared" si="9"/>
        <v>13.985999999999999</v>
      </c>
      <c r="AF10" s="49">
        <v>125</v>
      </c>
      <c r="AG10" s="49">
        <v>893.09999999999991</v>
      </c>
      <c r="AH10" s="30">
        <f t="shared" si="42"/>
        <v>7.1447999999999992</v>
      </c>
      <c r="AI10" s="62">
        <v>150</v>
      </c>
      <c r="AJ10" s="47">
        <v>3002.7432824651587</v>
      </c>
      <c r="AK10" s="30">
        <f t="shared" si="10"/>
        <v>20.018288549767725</v>
      </c>
      <c r="AL10" s="568"/>
      <c r="AM10" s="46">
        <v>48</v>
      </c>
      <c r="AN10" s="71">
        <v>2673.5</v>
      </c>
      <c r="AO10" s="48">
        <f t="shared" si="11"/>
        <v>55.697916666666664</v>
      </c>
      <c r="AP10" s="46">
        <v>75</v>
      </c>
      <c r="AQ10" s="47">
        <v>3609</v>
      </c>
      <c r="AR10" s="48">
        <f t="shared" si="12"/>
        <v>48.12</v>
      </c>
      <c r="AS10" s="46">
        <v>25</v>
      </c>
      <c r="AT10" s="71">
        <v>1120.32</v>
      </c>
      <c r="AU10" s="48">
        <f t="shared" si="13"/>
        <v>44.812799999999996</v>
      </c>
      <c r="AV10" s="492"/>
      <c r="AW10" s="645">
        <v>78</v>
      </c>
      <c r="AX10" s="78">
        <v>4437.8</v>
      </c>
      <c r="AY10" s="83">
        <f t="shared" si="14"/>
        <v>56.894871794871797</v>
      </c>
      <c r="AZ10" s="84"/>
      <c r="BA10" s="85">
        <v>25</v>
      </c>
      <c r="BB10" s="85">
        <v>178.57</v>
      </c>
      <c r="BC10" s="30">
        <f t="shared" si="43"/>
        <v>7.1427999999999994</v>
      </c>
      <c r="BD10" s="86">
        <v>0</v>
      </c>
      <c r="BE10" s="86">
        <v>0</v>
      </c>
      <c r="BF10" s="30" t="e">
        <f t="shared" si="44"/>
        <v>#DIV/0!</v>
      </c>
      <c r="BG10" s="646"/>
      <c r="BH10" s="77"/>
      <c r="BI10" s="78"/>
      <c r="BJ10" s="634" t="e">
        <f t="shared" si="15"/>
        <v>#DIV/0!</v>
      </c>
      <c r="BK10" s="633">
        <v>78.8</v>
      </c>
      <c r="BL10" s="587">
        <v>3545.22</v>
      </c>
      <c r="BM10" s="634">
        <f t="shared" si="16"/>
        <v>44.990101522842636</v>
      </c>
      <c r="BN10" s="492"/>
      <c r="BO10" s="93">
        <v>185.20000000000002</v>
      </c>
      <c r="BP10" s="94">
        <v>12696.652871371178</v>
      </c>
      <c r="BQ10" s="83">
        <f t="shared" si="17"/>
        <v>68.556440990125139</v>
      </c>
      <c r="BR10" s="100"/>
      <c r="BS10" s="101">
        <v>18</v>
      </c>
      <c r="BT10" s="101">
        <v>232.15108167321708</v>
      </c>
      <c r="BU10" s="30">
        <f t="shared" si="45"/>
        <v>12.897282315178726</v>
      </c>
      <c r="BV10" s="101">
        <v>79</v>
      </c>
      <c r="BW10" s="101">
        <v>484.45772691368671</v>
      </c>
      <c r="BX10" s="30">
        <f t="shared" si="46"/>
        <v>6.1323762900466674</v>
      </c>
      <c r="BY10" s="93"/>
      <c r="BZ10" s="94"/>
      <c r="CA10" s="48" t="e">
        <f t="shared" si="18"/>
        <v>#DIV/0!</v>
      </c>
      <c r="CB10" s="492"/>
      <c r="CC10" s="109">
        <v>156.80000000000001</v>
      </c>
      <c r="CD10" s="110">
        <v>13426.98</v>
      </c>
      <c r="CE10" s="83">
        <f t="shared" si="19"/>
        <v>85.631249999999994</v>
      </c>
      <c r="CF10" s="113"/>
      <c r="CG10" s="114"/>
      <c r="CH10" s="114"/>
      <c r="CI10" s="30" t="e">
        <f t="shared" si="20"/>
        <v>#DIV/0!</v>
      </c>
      <c r="CJ10" s="115"/>
      <c r="CK10" s="114"/>
      <c r="CL10" s="30" t="e">
        <f t="shared" si="47"/>
        <v>#DIV/0!</v>
      </c>
      <c r="CM10" s="653"/>
      <c r="CN10" s="204">
        <v>19.600000000000001</v>
      </c>
      <c r="CO10" s="345">
        <v>1903.21</v>
      </c>
      <c r="CP10" s="687">
        <f t="shared" si="0"/>
        <v>97.102551020408157</v>
      </c>
      <c r="CQ10" s="411">
        <v>1</v>
      </c>
      <c r="CR10" s="411">
        <v>3</v>
      </c>
      <c r="CS10" s="403">
        <v>3870.1</v>
      </c>
      <c r="CT10" s="403">
        <f t="shared" si="21"/>
        <v>1290.0333333333333</v>
      </c>
      <c r="CU10" s="411"/>
      <c r="CV10" s="411"/>
      <c r="CW10" s="417" t="e">
        <f t="shared" si="22"/>
        <v>#DIV/0!</v>
      </c>
      <c r="CX10" s="682"/>
      <c r="CY10" s="688"/>
      <c r="CZ10" s="688" t="e">
        <f t="shared" si="23"/>
        <v>#DIV/0!</v>
      </c>
      <c r="DA10" s="688">
        <v>14</v>
      </c>
      <c r="DB10" s="688">
        <v>278.86</v>
      </c>
      <c r="DC10" s="688"/>
      <c r="DD10" s="688">
        <f t="shared" si="24"/>
        <v>19.918571428571429</v>
      </c>
      <c r="DE10" s="569"/>
      <c r="DF10" s="124">
        <v>47.2</v>
      </c>
      <c r="DG10" s="125">
        <v>5495.17</v>
      </c>
      <c r="DH10" s="15">
        <f t="shared" si="25"/>
        <v>116.42309322033898</v>
      </c>
      <c r="DI10" s="126"/>
      <c r="DJ10" s="127"/>
      <c r="DK10" s="127"/>
      <c r="DL10" s="18">
        <v>36</v>
      </c>
      <c r="DM10" s="127"/>
      <c r="DN10" s="127"/>
      <c r="DO10" s="18" t="e">
        <f t="shared" si="48"/>
        <v>#DIV/0!</v>
      </c>
      <c r="DP10" s="124"/>
      <c r="DQ10" s="125"/>
      <c r="DR10" s="31" t="e">
        <f t="shared" si="26"/>
        <v>#DIV/0!</v>
      </c>
      <c r="DS10" s="569"/>
      <c r="DT10" s="600">
        <v>18</v>
      </c>
      <c r="DU10" s="601">
        <v>402.29974401521304</v>
      </c>
      <c r="DV10" s="542">
        <f t="shared" si="27"/>
        <v>22.349985778622948</v>
      </c>
      <c r="DW10" s="603">
        <v>40</v>
      </c>
      <c r="DX10" s="603">
        <v>591.0830368443618</v>
      </c>
      <c r="DY10" s="542">
        <f t="shared" si="28"/>
        <v>14.777075921109045</v>
      </c>
      <c r="DZ10" s="604">
        <v>178</v>
      </c>
      <c r="EA10" s="601">
        <v>2212.9985953808123</v>
      </c>
      <c r="EB10" s="545">
        <v>20.507127972039427</v>
      </c>
      <c r="EC10" s="485"/>
      <c r="ED10" s="610"/>
      <c r="EE10" s="612"/>
      <c r="EF10" s="548" t="e">
        <f t="shared" si="29"/>
        <v>#DIV/0!</v>
      </c>
      <c r="EG10" s="610">
        <v>70</v>
      </c>
      <c r="EH10" s="614">
        <v>980</v>
      </c>
      <c r="EI10" s="616">
        <f t="shared" si="1"/>
        <v>14</v>
      </c>
      <c r="EJ10" s="603">
        <v>162</v>
      </c>
      <c r="EK10" s="603">
        <v>1709.83</v>
      </c>
      <c r="EL10" s="622">
        <f t="shared" si="30"/>
        <v>10.554506172839506</v>
      </c>
      <c r="EM10" s="603">
        <f t="shared" si="31"/>
        <v>696</v>
      </c>
      <c r="EN10" s="603">
        <v>450</v>
      </c>
      <c r="EO10" s="551">
        <f t="shared" si="32"/>
        <v>0.64655172413793105</v>
      </c>
      <c r="EQ10" s="204">
        <v>30</v>
      </c>
      <c r="ER10" s="345">
        <v>2176.91</v>
      </c>
      <c r="ES10" s="554">
        <f t="shared" si="2"/>
        <v>72.563666666666663</v>
      </c>
      <c r="ET10" s="143"/>
      <c r="EU10" s="143"/>
      <c r="EV10" s="411">
        <v>53.75</v>
      </c>
      <c r="EW10" s="405">
        <f t="shared" si="33"/>
        <v>1.7916666666666667</v>
      </c>
      <c r="EX10" s="414"/>
      <c r="EY10" s="406" t="e">
        <f t="shared" si="34"/>
        <v>#DIV/0!</v>
      </c>
      <c r="EZ10" s="542" t="e">
        <f t="shared" si="35"/>
        <v>#DIV/0!</v>
      </c>
      <c r="FA10" s="671"/>
      <c r="FB10" s="400"/>
      <c r="FC10" s="400"/>
      <c r="FD10" s="400"/>
      <c r="FE10" s="433"/>
      <c r="FF10" s="411"/>
      <c r="FG10" s="400">
        <f t="shared" si="36"/>
        <v>0</v>
      </c>
      <c r="FH10" s="403"/>
      <c r="FI10" s="402" t="e">
        <f t="shared" si="37"/>
        <v>#DIV/0!</v>
      </c>
      <c r="FJ10" s="412"/>
      <c r="FK10" s="400"/>
      <c r="FL10" s="403"/>
      <c r="FM10" s="403" t="e">
        <f t="shared" si="38"/>
        <v>#DIV/0!</v>
      </c>
      <c r="FN10" s="400"/>
      <c r="FO10" s="400"/>
      <c r="FP10" s="404" t="e">
        <f t="shared" si="39"/>
        <v>#DIV/0!</v>
      </c>
    </row>
    <row r="11" spans="1:172" ht="15" customHeight="1" thickBot="1">
      <c r="A11" s="12">
        <v>5</v>
      </c>
      <c r="B11" s="13">
        <v>66.400000000000006</v>
      </c>
      <c r="C11" s="14">
        <v>6398.361598391487</v>
      </c>
      <c r="D11" s="15">
        <f t="shared" si="3"/>
        <v>96.360867445654918</v>
      </c>
      <c r="E11" s="16"/>
      <c r="F11" s="320"/>
      <c r="G11" s="558" t="e">
        <f t="shared" si="4"/>
        <v>#DIV/0!</v>
      </c>
      <c r="H11" s="17">
        <v>4</v>
      </c>
      <c r="I11" s="17">
        <v>52.000000000149825</v>
      </c>
      <c r="J11" s="18">
        <f t="shared" si="40"/>
        <v>13.000000000037456</v>
      </c>
      <c r="K11" s="17"/>
      <c r="L11" s="17"/>
      <c r="M11" s="30" t="e">
        <f t="shared" si="41"/>
        <v>#DIV/0!</v>
      </c>
      <c r="N11" s="13"/>
      <c r="O11" s="14"/>
      <c r="P11" s="31" t="e">
        <f t="shared" si="5"/>
        <v>#DIV/0!</v>
      </c>
      <c r="Q11" s="32"/>
      <c r="R11" s="52"/>
      <c r="S11" s="45" t="e">
        <f t="shared" si="6"/>
        <v>#DIV/0!</v>
      </c>
      <c r="T11" s="492"/>
      <c r="U11" s="570">
        <v>133.80000000000001</v>
      </c>
      <c r="V11" s="566">
        <v>4498.2174181058836</v>
      </c>
      <c r="W11" s="567">
        <f t="shared" si="7"/>
        <v>33.618964260881043</v>
      </c>
      <c r="X11" s="492"/>
      <c r="Y11" s="46">
        <v>370.40000000000003</v>
      </c>
      <c r="Z11" s="47">
        <v>26172.010600000001</v>
      </c>
      <c r="AA11" s="48">
        <f t="shared" si="8"/>
        <v>70.658775917926562</v>
      </c>
      <c r="AB11" s="317"/>
      <c r="AC11" s="50">
        <v>35</v>
      </c>
      <c r="AD11" s="318">
        <v>473.85</v>
      </c>
      <c r="AE11" s="30">
        <f t="shared" si="9"/>
        <v>13.53857142857143</v>
      </c>
      <c r="AF11" s="49">
        <v>125</v>
      </c>
      <c r="AG11" s="49">
        <v>859.7</v>
      </c>
      <c r="AH11" s="30">
        <f t="shared" si="42"/>
        <v>6.8776000000000002</v>
      </c>
      <c r="AI11" s="62">
        <v>150</v>
      </c>
      <c r="AJ11" s="47">
        <v>3034.91</v>
      </c>
      <c r="AK11" s="30">
        <f t="shared" si="10"/>
        <v>20.232733333333332</v>
      </c>
      <c r="AL11" s="568"/>
      <c r="AM11" s="46">
        <v>48</v>
      </c>
      <c r="AN11" s="71">
        <v>2168</v>
      </c>
      <c r="AO11" s="48">
        <f t="shared" si="11"/>
        <v>45.166666666666664</v>
      </c>
      <c r="AP11" s="46">
        <v>75</v>
      </c>
      <c r="AQ11" s="47">
        <v>3354.45</v>
      </c>
      <c r="AR11" s="48">
        <f t="shared" si="12"/>
        <v>44.725999999999999</v>
      </c>
      <c r="AS11" s="46">
        <v>25</v>
      </c>
      <c r="AT11" s="71">
        <v>1940.67</v>
      </c>
      <c r="AU11" s="48">
        <f t="shared" si="13"/>
        <v>77.626800000000003</v>
      </c>
      <c r="AV11" s="492"/>
      <c r="AW11" s="645">
        <v>77.600000000000009</v>
      </c>
      <c r="AX11" s="78">
        <v>3794.51</v>
      </c>
      <c r="AY11" s="83">
        <f t="shared" si="14"/>
        <v>48.898324742268038</v>
      </c>
      <c r="AZ11" s="84"/>
      <c r="BA11" s="85">
        <v>25</v>
      </c>
      <c r="BB11" s="85">
        <v>180.67</v>
      </c>
      <c r="BC11" s="30">
        <f t="shared" si="43"/>
        <v>7.2267999999999999</v>
      </c>
      <c r="BD11" s="86">
        <v>0</v>
      </c>
      <c r="BE11" s="86">
        <v>0</v>
      </c>
      <c r="BF11" s="30" t="e">
        <f t="shared" si="44"/>
        <v>#DIV/0!</v>
      </c>
      <c r="BG11" s="646"/>
      <c r="BH11" s="77"/>
      <c r="BI11" s="78"/>
      <c r="BJ11" s="634" t="e">
        <f t="shared" si="15"/>
        <v>#DIV/0!</v>
      </c>
      <c r="BK11" s="633">
        <v>84.8</v>
      </c>
      <c r="BL11" s="587">
        <v>3816.13</v>
      </c>
      <c r="BM11" s="634">
        <f t="shared" si="16"/>
        <v>45.001533018867924</v>
      </c>
      <c r="BN11" s="492"/>
      <c r="BO11" s="93">
        <v>187.20000000000002</v>
      </c>
      <c r="BP11" s="94">
        <v>11897.414686511062</v>
      </c>
      <c r="BQ11" s="83">
        <f t="shared" si="17"/>
        <v>63.554565633071903</v>
      </c>
      <c r="BR11" s="100"/>
      <c r="BS11" s="101">
        <v>3</v>
      </c>
      <c r="BT11" s="101">
        <v>29.738733012886357</v>
      </c>
      <c r="BU11" s="30">
        <f t="shared" si="45"/>
        <v>9.9129110042954522</v>
      </c>
      <c r="BV11" s="101">
        <v>79</v>
      </c>
      <c r="BW11" s="101">
        <v>446.62714203822134</v>
      </c>
      <c r="BX11" s="30">
        <f t="shared" si="46"/>
        <v>5.6535081270660932</v>
      </c>
      <c r="BY11" s="93"/>
      <c r="BZ11" s="94"/>
      <c r="CA11" s="48" t="e">
        <f t="shared" si="18"/>
        <v>#DIV/0!</v>
      </c>
      <c r="CB11" s="492"/>
      <c r="CC11" s="109">
        <v>143.6</v>
      </c>
      <c r="CD11" s="110">
        <v>12428.18</v>
      </c>
      <c r="CE11" s="83">
        <f t="shared" si="19"/>
        <v>86.547214484679671</v>
      </c>
      <c r="CF11" s="113"/>
      <c r="CG11" s="114"/>
      <c r="CH11" s="114"/>
      <c r="CI11" s="30" t="e">
        <f t="shared" si="20"/>
        <v>#DIV/0!</v>
      </c>
      <c r="CJ11" s="115"/>
      <c r="CK11" s="114"/>
      <c r="CL11" s="30" t="e">
        <f t="shared" si="47"/>
        <v>#DIV/0!</v>
      </c>
      <c r="CM11" s="653"/>
      <c r="CN11" s="204">
        <v>22.200000000000003</v>
      </c>
      <c r="CO11" s="345">
        <v>1945.53</v>
      </c>
      <c r="CP11" s="687">
        <f t="shared" si="0"/>
        <v>87.636486486486476</v>
      </c>
      <c r="CQ11" s="411"/>
      <c r="CR11" s="411"/>
      <c r="CS11" s="403"/>
      <c r="CT11" s="403" t="e">
        <f t="shared" si="21"/>
        <v>#DIV/0!</v>
      </c>
      <c r="CU11" s="411">
        <v>2</v>
      </c>
      <c r="CV11" s="411">
        <v>931.61</v>
      </c>
      <c r="CW11" s="417">
        <f t="shared" si="22"/>
        <v>465.80500000000001</v>
      </c>
      <c r="CX11" s="682"/>
      <c r="CY11" s="688"/>
      <c r="CZ11" s="688" t="e">
        <f t="shared" si="23"/>
        <v>#DIV/0!</v>
      </c>
      <c r="DA11" s="688">
        <v>31</v>
      </c>
      <c r="DB11" s="688">
        <v>367.93</v>
      </c>
      <c r="DC11" s="688"/>
      <c r="DD11" s="688">
        <f t="shared" si="24"/>
        <v>11.868709677419355</v>
      </c>
      <c r="DE11" s="569"/>
      <c r="DF11" s="124">
        <v>48.2</v>
      </c>
      <c r="DG11" s="125">
        <v>4580.5600000000004</v>
      </c>
      <c r="DH11" s="15">
        <f t="shared" si="25"/>
        <v>95.032365145228212</v>
      </c>
      <c r="DI11" s="126"/>
      <c r="DJ11" s="127"/>
      <c r="DK11" s="127"/>
      <c r="DL11" s="18">
        <v>23</v>
      </c>
      <c r="DM11" s="127"/>
      <c r="DN11" s="127"/>
      <c r="DO11" s="18" t="e">
        <f t="shared" si="48"/>
        <v>#DIV/0!</v>
      </c>
      <c r="DP11" s="124"/>
      <c r="DQ11" s="125"/>
      <c r="DR11" s="31" t="e">
        <f t="shared" si="26"/>
        <v>#DIV/0!</v>
      </c>
      <c r="DS11" s="569"/>
      <c r="DT11" s="600">
        <v>18</v>
      </c>
      <c r="DU11" s="601">
        <v>455.50283877049714</v>
      </c>
      <c r="DV11" s="542">
        <f t="shared" si="27"/>
        <v>25.30571326502762</v>
      </c>
      <c r="DW11" s="603">
        <v>40</v>
      </c>
      <c r="DX11" s="603">
        <v>588.52067522802304</v>
      </c>
      <c r="DY11" s="542">
        <f t="shared" si="28"/>
        <v>14.713016880700575</v>
      </c>
      <c r="DZ11" s="604">
        <v>178</v>
      </c>
      <c r="EA11" s="601">
        <v>2287.3153679015027</v>
      </c>
      <c r="EB11" s="545">
        <f t="shared" ref="EB11:EB37" si="49">+EA11/DZ11</f>
        <v>12.850086336525296</v>
      </c>
      <c r="EC11" s="485"/>
      <c r="ED11" s="610"/>
      <c r="EE11" s="612"/>
      <c r="EF11" s="548" t="e">
        <f t="shared" si="29"/>
        <v>#DIV/0!</v>
      </c>
      <c r="EG11" s="610">
        <v>71</v>
      </c>
      <c r="EH11" s="614">
        <v>994</v>
      </c>
      <c r="EI11" s="617">
        <f t="shared" si="1"/>
        <v>14</v>
      </c>
      <c r="EJ11" s="603">
        <v>164</v>
      </c>
      <c r="EK11" s="603">
        <v>1718.16</v>
      </c>
      <c r="EL11" s="622">
        <f t="shared" si="30"/>
        <v>10.476585365853659</v>
      </c>
      <c r="EM11" s="603">
        <f t="shared" si="31"/>
        <v>705</v>
      </c>
      <c r="EN11" s="603">
        <v>450</v>
      </c>
      <c r="EO11" s="551">
        <f t="shared" si="32"/>
        <v>0.63829787234042556</v>
      </c>
      <c r="EQ11" s="204">
        <v>30</v>
      </c>
      <c r="ER11" s="345">
        <v>2272.52</v>
      </c>
      <c r="ES11" s="554">
        <f t="shared" si="2"/>
        <v>75.75066666666666</v>
      </c>
      <c r="ET11" s="143"/>
      <c r="EU11" s="143"/>
      <c r="EV11" s="411">
        <v>499.3</v>
      </c>
      <c r="EW11" s="405">
        <f t="shared" si="33"/>
        <v>16.643333333333334</v>
      </c>
      <c r="EX11" s="414"/>
      <c r="EY11" s="406" t="e">
        <f t="shared" si="34"/>
        <v>#DIV/0!</v>
      </c>
      <c r="EZ11" s="542" t="e">
        <f t="shared" si="35"/>
        <v>#DIV/0!</v>
      </c>
      <c r="FA11" s="671"/>
      <c r="FB11" s="400"/>
      <c r="FC11" s="400"/>
      <c r="FD11" s="400"/>
      <c r="FE11" s="433"/>
      <c r="FF11" s="411"/>
      <c r="FG11" s="400">
        <f t="shared" si="36"/>
        <v>0</v>
      </c>
      <c r="FH11" s="403"/>
      <c r="FI11" s="402" t="e">
        <f t="shared" si="37"/>
        <v>#DIV/0!</v>
      </c>
      <c r="FJ11" s="412"/>
      <c r="FK11" s="400"/>
      <c r="FL11" s="400"/>
      <c r="FM11" s="403" t="e">
        <f t="shared" si="38"/>
        <v>#DIV/0!</v>
      </c>
      <c r="FN11" s="400"/>
      <c r="FO11" s="400"/>
      <c r="FP11" s="404" t="e">
        <f t="shared" si="39"/>
        <v>#DIV/0!</v>
      </c>
    </row>
    <row r="12" spans="1:172" ht="15" customHeight="1" thickTop="1">
      <c r="A12" s="12">
        <v>6</v>
      </c>
      <c r="B12" s="13">
        <v>66.599999999999994</v>
      </c>
      <c r="C12" s="14">
        <v>6881.3510407797639</v>
      </c>
      <c r="D12" s="15">
        <f t="shared" si="3"/>
        <v>103.32358920089736</v>
      </c>
      <c r="E12" s="16"/>
      <c r="F12" s="320"/>
      <c r="G12" s="558" t="e">
        <f t="shared" si="4"/>
        <v>#DIV/0!</v>
      </c>
      <c r="H12" s="17">
        <v>4</v>
      </c>
      <c r="I12" s="17">
        <v>53.019476710253862</v>
      </c>
      <c r="J12" s="18">
        <f t="shared" si="40"/>
        <v>13.254869177563465</v>
      </c>
      <c r="K12" s="17"/>
      <c r="L12" s="17"/>
      <c r="M12" s="30" t="e">
        <f t="shared" si="41"/>
        <v>#DIV/0!</v>
      </c>
      <c r="N12" s="13"/>
      <c r="O12" s="14"/>
      <c r="P12" s="31" t="e">
        <f t="shared" si="5"/>
        <v>#DIV/0!</v>
      </c>
      <c r="Q12" s="32"/>
      <c r="R12" s="53"/>
      <c r="S12" s="45" t="e">
        <f t="shared" si="6"/>
        <v>#DIV/0!</v>
      </c>
      <c r="T12" s="492"/>
      <c r="U12" s="570">
        <v>148</v>
      </c>
      <c r="V12" s="626">
        <v>10257.491423024552</v>
      </c>
      <c r="W12" s="567">
        <f t="shared" si="7"/>
        <v>69.307374479895628</v>
      </c>
      <c r="X12" s="492"/>
      <c r="Y12" s="46">
        <v>376.8</v>
      </c>
      <c r="Z12" s="47">
        <v>26545.979999999996</v>
      </c>
      <c r="AA12" s="48">
        <f t="shared" si="8"/>
        <v>70.451114649681514</v>
      </c>
      <c r="AB12" s="317"/>
      <c r="AC12" s="50">
        <v>35</v>
      </c>
      <c r="AD12" s="318">
        <v>486.99</v>
      </c>
      <c r="AE12" s="30">
        <f t="shared" si="9"/>
        <v>13.914</v>
      </c>
      <c r="AF12" s="49">
        <v>125</v>
      </c>
      <c r="AG12" s="49">
        <v>869.75</v>
      </c>
      <c r="AH12" s="30">
        <f t="shared" si="42"/>
        <v>6.9580000000000002</v>
      </c>
      <c r="AI12" s="62">
        <v>150</v>
      </c>
      <c r="AJ12" s="47">
        <v>3662.2083152786436</v>
      </c>
      <c r="AK12" s="30">
        <f t="shared" si="10"/>
        <v>24.414722101857624</v>
      </c>
      <c r="AL12" s="568"/>
      <c r="AM12" s="46">
        <v>48</v>
      </c>
      <c r="AN12" s="71">
        <v>2516.4000000000005</v>
      </c>
      <c r="AO12" s="48">
        <f t="shared" si="11"/>
        <v>52.425000000000011</v>
      </c>
      <c r="AP12" s="46">
        <v>75</v>
      </c>
      <c r="AQ12" s="47">
        <v>5744.75</v>
      </c>
      <c r="AR12" s="48">
        <f t="shared" si="12"/>
        <v>76.596666666666664</v>
      </c>
      <c r="AS12" s="46">
        <v>25</v>
      </c>
      <c r="AT12" s="71">
        <v>1187.28</v>
      </c>
      <c r="AU12" s="48">
        <f t="shared" si="13"/>
        <v>47.491199999999999</v>
      </c>
      <c r="AV12" s="492"/>
      <c r="AW12" s="645">
        <v>79.400000000000006</v>
      </c>
      <c r="AX12" s="78">
        <v>3295.46</v>
      </c>
      <c r="AY12" s="83">
        <f t="shared" si="14"/>
        <v>41.504534005037783</v>
      </c>
      <c r="AZ12" s="84"/>
      <c r="BA12" s="85">
        <v>25</v>
      </c>
      <c r="BB12" s="85">
        <v>176.06</v>
      </c>
      <c r="BC12" s="30">
        <f t="shared" si="43"/>
        <v>7.0423999999999998</v>
      </c>
      <c r="BD12" s="86">
        <v>0</v>
      </c>
      <c r="BE12" s="86">
        <v>0</v>
      </c>
      <c r="BF12" s="30" t="e">
        <f t="shared" si="44"/>
        <v>#DIV/0!</v>
      </c>
      <c r="BG12" s="646"/>
      <c r="BH12" s="77"/>
      <c r="BI12" s="78"/>
      <c r="BJ12" s="634" t="e">
        <f t="shared" si="15"/>
        <v>#DIV/0!</v>
      </c>
      <c r="BK12" s="633">
        <v>84.8</v>
      </c>
      <c r="BL12" s="587">
        <v>3816.14</v>
      </c>
      <c r="BM12" s="634">
        <f t="shared" si="16"/>
        <v>45.001650943396228</v>
      </c>
      <c r="BN12" s="492"/>
      <c r="BO12" s="93">
        <v>186</v>
      </c>
      <c r="BP12" s="94">
        <v>12356.144179057141</v>
      </c>
      <c r="BQ12" s="83">
        <f t="shared" si="17"/>
        <v>66.430882683102908</v>
      </c>
      <c r="BR12" s="100"/>
      <c r="BS12" s="101">
        <v>18</v>
      </c>
      <c r="BT12" s="101">
        <v>221.21582157206146</v>
      </c>
      <c r="BU12" s="30">
        <f t="shared" si="45"/>
        <v>12.289767865114525</v>
      </c>
      <c r="BV12" s="101">
        <v>89</v>
      </c>
      <c r="BW12" s="101">
        <v>480.79971519853694</v>
      </c>
      <c r="BX12" s="30">
        <f t="shared" si="46"/>
        <v>5.4022439909947968</v>
      </c>
      <c r="BY12" s="93"/>
      <c r="BZ12" s="94"/>
      <c r="CA12" s="48" t="e">
        <f t="shared" si="18"/>
        <v>#DIV/0!</v>
      </c>
      <c r="CB12" s="492"/>
      <c r="CC12" s="109">
        <v>140</v>
      </c>
      <c r="CD12" s="110">
        <v>12442.01</v>
      </c>
      <c r="CE12" s="83">
        <f t="shared" si="19"/>
        <v>88.871499999999997</v>
      </c>
      <c r="CF12" s="113"/>
      <c r="CG12" s="114"/>
      <c r="CH12" s="114"/>
      <c r="CI12" s="30" t="e">
        <f t="shared" si="20"/>
        <v>#DIV/0!</v>
      </c>
      <c r="CJ12" s="115"/>
      <c r="CK12" s="114"/>
      <c r="CL12" s="30" t="e">
        <f t="shared" si="47"/>
        <v>#DIV/0!</v>
      </c>
      <c r="CM12" s="653"/>
      <c r="CN12" s="204">
        <v>20.200000000000003</v>
      </c>
      <c r="CO12" s="345">
        <v>1625.2</v>
      </c>
      <c r="CP12" s="687">
        <f t="shared" si="0"/>
        <v>80.455445544554451</v>
      </c>
      <c r="CQ12" s="411"/>
      <c r="CR12" s="411"/>
      <c r="CS12" s="403"/>
      <c r="CT12" s="403" t="e">
        <f t="shared" si="21"/>
        <v>#DIV/0!</v>
      </c>
      <c r="CU12" s="411">
        <v>2</v>
      </c>
      <c r="CV12" s="403">
        <v>650.75</v>
      </c>
      <c r="CW12" s="417">
        <f t="shared" si="22"/>
        <v>325.375</v>
      </c>
      <c r="CX12" s="682"/>
      <c r="CY12" s="688"/>
      <c r="CZ12" s="688" t="e">
        <f t="shared" si="23"/>
        <v>#DIV/0!</v>
      </c>
      <c r="DA12" s="688">
        <v>27</v>
      </c>
      <c r="DB12" s="688">
        <v>135.31</v>
      </c>
      <c r="DC12" s="688">
        <v>68.75</v>
      </c>
      <c r="DD12" s="688">
        <f t="shared" si="24"/>
        <v>7.5577777777777779</v>
      </c>
      <c r="DE12" s="569"/>
      <c r="DF12" s="124">
        <v>49.2</v>
      </c>
      <c r="DG12" s="125">
        <v>4932.8</v>
      </c>
      <c r="DH12" s="15">
        <f t="shared" si="25"/>
        <v>100.26016260162602</v>
      </c>
      <c r="DI12" s="126"/>
      <c r="DJ12" s="127"/>
      <c r="DK12" s="127"/>
      <c r="DL12" s="18">
        <v>38</v>
      </c>
      <c r="DM12" s="127"/>
      <c r="DN12" s="127"/>
      <c r="DO12" s="18" t="e">
        <f t="shared" si="48"/>
        <v>#DIV/0!</v>
      </c>
      <c r="DP12" s="124"/>
      <c r="DQ12" s="125"/>
      <c r="DR12" s="31" t="e">
        <f t="shared" si="26"/>
        <v>#DIV/0!</v>
      </c>
      <c r="DS12" s="569"/>
      <c r="DT12" s="600">
        <v>18</v>
      </c>
      <c r="DU12" s="601">
        <v>382.15844659057012</v>
      </c>
      <c r="DV12" s="542">
        <f t="shared" si="27"/>
        <v>21.231024810587229</v>
      </c>
      <c r="DW12" s="603">
        <v>40</v>
      </c>
      <c r="DX12" s="603">
        <v>581.47937831893501</v>
      </c>
      <c r="DY12" s="542">
        <f t="shared" si="28"/>
        <v>14.536984457973375</v>
      </c>
      <c r="DZ12" s="604">
        <v>178</v>
      </c>
      <c r="EA12" s="601">
        <v>2325.9785720703399</v>
      </c>
      <c r="EB12" s="545">
        <f t="shared" si="49"/>
        <v>13.067295348709774</v>
      </c>
      <c r="EC12" s="485"/>
      <c r="ED12" s="610"/>
      <c r="EE12" s="612"/>
      <c r="EF12" s="548" t="e">
        <f t="shared" si="29"/>
        <v>#DIV/0!</v>
      </c>
      <c r="EG12" s="610">
        <v>71</v>
      </c>
      <c r="EH12" s="614">
        <v>994</v>
      </c>
      <c r="EI12" s="617">
        <f t="shared" si="1"/>
        <v>14</v>
      </c>
      <c r="EJ12" s="603">
        <v>161</v>
      </c>
      <c r="EK12" s="612">
        <v>1837.3</v>
      </c>
      <c r="EL12" s="622">
        <f t="shared" si="30"/>
        <v>11.411801242236024</v>
      </c>
      <c r="EM12" s="603">
        <f t="shared" si="31"/>
        <v>696</v>
      </c>
      <c r="EN12" s="603">
        <v>450</v>
      </c>
      <c r="EO12" s="551">
        <f t="shared" si="32"/>
        <v>0.64655172413793105</v>
      </c>
      <c r="EQ12" s="204">
        <v>30</v>
      </c>
      <c r="ER12" s="345">
        <v>2372.2600000000002</v>
      </c>
      <c r="ES12" s="554">
        <f t="shared" si="2"/>
        <v>79.075333333333347</v>
      </c>
      <c r="ET12" s="143"/>
      <c r="EU12" s="143"/>
      <c r="EV12" s="411">
        <v>140.69999999999999</v>
      </c>
      <c r="EW12" s="405">
        <f t="shared" si="33"/>
        <v>4.6899999999999995</v>
      </c>
      <c r="EX12" s="414"/>
      <c r="EY12" s="406" t="e">
        <f t="shared" si="34"/>
        <v>#DIV/0!</v>
      </c>
      <c r="EZ12" s="542" t="e">
        <f t="shared" si="35"/>
        <v>#DIV/0!</v>
      </c>
      <c r="FA12" s="671"/>
      <c r="FB12" s="400"/>
      <c r="FC12" s="400"/>
      <c r="FD12" s="400"/>
      <c r="FE12" s="433"/>
      <c r="FF12" s="411"/>
      <c r="FG12" s="400">
        <f t="shared" si="36"/>
        <v>0</v>
      </c>
      <c r="FH12" s="403"/>
      <c r="FI12" s="402" t="e">
        <f t="shared" si="37"/>
        <v>#DIV/0!</v>
      </c>
      <c r="FJ12" s="412"/>
      <c r="FK12" s="400"/>
      <c r="FL12" s="400"/>
      <c r="FM12" s="403" t="e">
        <f t="shared" si="38"/>
        <v>#DIV/0!</v>
      </c>
      <c r="FN12" s="400"/>
      <c r="FO12" s="400"/>
      <c r="FP12" s="404" t="e">
        <f t="shared" si="39"/>
        <v>#DIV/0!</v>
      </c>
    </row>
    <row r="13" spans="1:172" ht="14.4" customHeight="1">
      <c r="A13" s="12">
        <v>7</v>
      </c>
      <c r="B13" s="13">
        <v>50.000000000000007</v>
      </c>
      <c r="C13" s="14">
        <v>5574.0444280909323</v>
      </c>
      <c r="D13" s="15">
        <f t="shared" si="3"/>
        <v>111.48088856181863</v>
      </c>
      <c r="E13" s="16"/>
      <c r="F13" s="320"/>
      <c r="G13" s="558" t="e">
        <f t="shared" si="4"/>
        <v>#DIV/0!</v>
      </c>
      <c r="H13" s="17">
        <v>4</v>
      </c>
      <c r="I13" s="17">
        <v>54.101307518626363</v>
      </c>
      <c r="J13" s="18">
        <f t="shared" si="40"/>
        <v>13.525326879656591</v>
      </c>
      <c r="K13" s="17"/>
      <c r="L13" s="17"/>
      <c r="M13" s="30" t="e">
        <f t="shared" si="41"/>
        <v>#DIV/0!</v>
      </c>
      <c r="N13" s="13"/>
      <c r="O13" s="14"/>
      <c r="P13" s="31" t="e">
        <f t="shared" si="5"/>
        <v>#DIV/0!</v>
      </c>
      <c r="Q13" s="32"/>
      <c r="R13" s="44"/>
      <c r="S13" s="45" t="e">
        <f t="shared" si="6"/>
        <v>#DIV/0!</v>
      </c>
      <c r="T13" s="492"/>
      <c r="U13" s="570">
        <v>143</v>
      </c>
      <c r="V13" s="626">
        <v>8217.4835789161771</v>
      </c>
      <c r="W13" s="567">
        <f t="shared" si="7"/>
        <v>57.464920132280959</v>
      </c>
      <c r="X13" s="492"/>
      <c r="Y13" s="46">
        <v>370.40000000000003</v>
      </c>
      <c r="Z13" s="47">
        <v>27624.420000000002</v>
      </c>
      <c r="AA13" s="48">
        <f t="shared" si="8"/>
        <v>74.579967602591793</v>
      </c>
      <c r="AB13" s="317"/>
      <c r="AC13" s="50">
        <v>35</v>
      </c>
      <c r="AD13" s="318">
        <v>489.51</v>
      </c>
      <c r="AE13" s="30">
        <f t="shared" si="9"/>
        <v>13.985999999999999</v>
      </c>
      <c r="AF13" s="49">
        <v>125</v>
      </c>
      <c r="AG13" s="49">
        <v>869.19999999999993</v>
      </c>
      <c r="AH13" s="30">
        <f t="shared" si="42"/>
        <v>6.9535999999999998</v>
      </c>
      <c r="AI13" s="62">
        <v>150</v>
      </c>
      <c r="AJ13" s="47">
        <v>4059.5732989087974</v>
      </c>
      <c r="AK13" s="30">
        <f t="shared" si="10"/>
        <v>27.063821992725316</v>
      </c>
      <c r="AL13" s="568"/>
      <c r="AM13" s="46">
        <v>46</v>
      </c>
      <c r="AN13" s="71">
        <v>2253.8937999999998</v>
      </c>
      <c r="AO13" s="48">
        <f t="shared" si="11"/>
        <v>48.997691304347825</v>
      </c>
      <c r="AP13" s="46">
        <v>75</v>
      </c>
      <c r="AQ13" s="47">
        <v>3748.8399999999997</v>
      </c>
      <c r="AR13" s="48">
        <f t="shared" si="12"/>
        <v>49.984533333333331</v>
      </c>
      <c r="AS13" s="46">
        <v>25</v>
      </c>
      <c r="AT13" s="71">
        <v>1767.6799999999998</v>
      </c>
      <c r="AU13" s="48">
        <f t="shared" si="13"/>
        <v>70.7072</v>
      </c>
      <c r="AV13" s="492"/>
      <c r="AW13" s="645">
        <v>69</v>
      </c>
      <c r="AX13" s="78">
        <v>3582.92</v>
      </c>
      <c r="AY13" s="83">
        <f t="shared" si="14"/>
        <v>51.926376811594203</v>
      </c>
      <c r="AZ13" s="84"/>
      <c r="BA13" s="85">
        <v>25</v>
      </c>
      <c r="BB13" s="85">
        <v>174.41</v>
      </c>
      <c r="BC13" s="30">
        <f t="shared" si="43"/>
        <v>6.9763999999999999</v>
      </c>
      <c r="BD13" s="86">
        <v>0</v>
      </c>
      <c r="BE13" s="86">
        <v>0</v>
      </c>
      <c r="BF13" s="30" t="e">
        <f t="shared" si="44"/>
        <v>#DIV/0!</v>
      </c>
      <c r="BG13" s="646"/>
      <c r="BH13" s="77"/>
      <c r="BI13" s="78"/>
      <c r="BJ13" s="634" t="e">
        <f t="shared" si="15"/>
        <v>#DIV/0!</v>
      </c>
      <c r="BK13" s="633">
        <v>87.800000000000011</v>
      </c>
      <c r="BL13" s="587">
        <v>3950.96</v>
      </c>
      <c r="BM13" s="634">
        <f t="shared" si="16"/>
        <v>44.999544419134388</v>
      </c>
      <c r="BN13" s="492"/>
      <c r="BO13" s="93">
        <v>185.20000000000002</v>
      </c>
      <c r="BP13" s="94">
        <v>11737.827240010021</v>
      </c>
      <c r="BQ13" s="83">
        <f t="shared" si="17"/>
        <v>63.379196760313285</v>
      </c>
      <c r="BR13" s="100"/>
      <c r="BS13" s="101">
        <v>23</v>
      </c>
      <c r="BT13" s="101">
        <v>278.24290456519276</v>
      </c>
      <c r="BU13" s="30">
        <f t="shared" si="45"/>
        <v>12.097517589790989</v>
      </c>
      <c r="BV13" s="101">
        <v>80</v>
      </c>
      <c r="BW13" s="101">
        <v>484.87116116637372</v>
      </c>
      <c r="BX13" s="30">
        <f t="shared" si="46"/>
        <v>6.0608895145796717</v>
      </c>
      <c r="BY13" s="93"/>
      <c r="BZ13" s="94"/>
      <c r="CA13" s="48" t="e">
        <f t="shared" si="18"/>
        <v>#DIV/0!</v>
      </c>
      <c r="CB13" s="492"/>
      <c r="CC13" s="109">
        <v>132</v>
      </c>
      <c r="CD13" s="110">
        <v>11474.4</v>
      </c>
      <c r="CE13" s="83">
        <f t="shared" si="19"/>
        <v>86.927272727272722</v>
      </c>
      <c r="CF13" s="113"/>
      <c r="CG13" s="114"/>
      <c r="CH13" s="114"/>
      <c r="CI13" s="30" t="e">
        <f t="shared" si="20"/>
        <v>#DIV/0!</v>
      </c>
      <c r="CJ13" s="115"/>
      <c r="CK13" s="114"/>
      <c r="CL13" s="30" t="e">
        <f t="shared" si="47"/>
        <v>#DIV/0!</v>
      </c>
      <c r="CM13" s="653"/>
      <c r="CN13" s="204">
        <v>18.200000000000003</v>
      </c>
      <c r="CO13" s="345">
        <v>1677.85</v>
      </c>
      <c r="CP13" s="687">
        <f t="shared" si="0"/>
        <v>92.189560439560424</v>
      </c>
      <c r="CQ13" s="411"/>
      <c r="CR13" s="411"/>
      <c r="CS13" s="403"/>
      <c r="CT13" s="403" t="e">
        <f t="shared" si="21"/>
        <v>#DIV/0!</v>
      </c>
      <c r="CU13" s="411"/>
      <c r="CV13" s="411"/>
      <c r="CW13" s="417" t="e">
        <f t="shared" si="22"/>
        <v>#DIV/0!</v>
      </c>
      <c r="CX13" s="682"/>
      <c r="CY13" s="688"/>
      <c r="CZ13" s="688" t="e">
        <f t="shared" si="23"/>
        <v>#DIV/0!</v>
      </c>
      <c r="DA13" s="688">
        <v>21</v>
      </c>
      <c r="DB13" s="688">
        <v>97.4</v>
      </c>
      <c r="DC13" s="688"/>
      <c r="DD13" s="688">
        <f t="shared" si="24"/>
        <v>4.6380952380952385</v>
      </c>
      <c r="DE13" s="569"/>
      <c r="DF13" s="124">
        <v>48.2</v>
      </c>
      <c r="DG13" s="125">
        <v>5371.15</v>
      </c>
      <c r="DH13" s="15">
        <f t="shared" si="25"/>
        <v>111.43464730290455</v>
      </c>
      <c r="DI13" s="126"/>
      <c r="DJ13" s="127"/>
      <c r="DK13" s="127"/>
      <c r="DL13" s="18">
        <v>20</v>
      </c>
      <c r="DM13" s="127"/>
      <c r="DN13" s="127"/>
      <c r="DO13" s="18" t="e">
        <f t="shared" si="48"/>
        <v>#DIV/0!</v>
      </c>
      <c r="DP13" s="124"/>
      <c r="DQ13" s="125"/>
      <c r="DR13" s="31" t="e">
        <f t="shared" si="26"/>
        <v>#DIV/0!</v>
      </c>
      <c r="DS13" s="569"/>
      <c r="DT13" s="602">
        <v>18</v>
      </c>
      <c r="DU13" s="603">
        <v>405.12324817180172</v>
      </c>
      <c r="DV13" s="542">
        <f t="shared" si="27"/>
        <v>22.50684712065565</v>
      </c>
      <c r="DW13" s="603">
        <v>40</v>
      </c>
      <c r="DX13" s="603">
        <v>600.10529127813527</v>
      </c>
      <c r="DY13" s="542">
        <f t="shared" si="28"/>
        <v>15.002632281953382</v>
      </c>
      <c r="DZ13" s="604">
        <v>178</v>
      </c>
      <c r="EA13" s="603">
        <v>2243.0768575661195</v>
      </c>
      <c r="EB13" s="545">
        <f t="shared" si="49"/>
        <v>12.601555379584941</v>
      </c>
      <c r="EC13" s="485"/>
      <c r="ED13" s="610"/>
      <c r="EE13" s="612"/>
      <c r="EF13" s="548" t="e">
        <f t="shared" si="29"/>
        <v>#DIV/0!</v>
      </c>
      <c r="EG13" s="610">
        <v>72</v>
      </c>
      <c r="EH13" s="614">
        <v>1008</v>
      </c>
      <c r="EI13" s="617">
        <f t="shared" si="1"/>
        <v>14</v>
      </c>
      <c r="EJ13" s="603">
        <v>160</v>
      </c>
      <c r="EK13" s="603">
        <v>1815.66</v>
      </c>
      <c r="EL13" s="622">
        <f t="shared" si="30"/>
        <v>11.347875</v>
      </c>
      <c r="EM13" s="603">
        <f t="shared" si="31"/>
        <v>696</v>
      </c>
      <c r="EN13" s="603">
        <v>450</v>
      </c>
      <c r="EO13" s="551">
        <f t="shared" si="32"/>
        <v>0.64655172413793105</v>
      </c>
      <c r="EQ13" s="204">
        <v>30</v>
      </c>
      <c r="ER13" s="345">
        <v>2250.63</v>
      </c>
      <c r="ES13" s="554">
        <f t="shared" si="2"/>
        <v>75.021000000000001</v>
      </c>
      <c r="ET13" s="143"/>
      <c r="EU13" s="143"/>
      <c r="EV13" s="411">
        <v>354.03</v>
      </c>
      <c r="EW13" s="405">
        <f t="shared" si="33"/>
        <v>11.800999999999998</v>
      </c>
      <c r="EX13" s="414"/>
      <c r="EY13" s="406" t="e">
        <f t="shared" si="34"/>
        <v>#DIV/0!</v>
      </c>
      <c r="EZ13" s="542" t="e">
        <f t="shared" si="35"/>
        <v>#DIV/0!</v>
      </c>
      <c r="FA13" s="671"/>
      <c r="FB13" s="400"/>
      <c r="FC13" s="400"/>
      <c r="FD13" s="400"/>
      <c r="FE13" s="433"/>
      <c r="FF13" s="411"/>
      <c r="FG13" s="400">
        <f t="shared" si="36"/>
        <v>0</v>
      </c>
      <c r="FH13" s="403"/>
      <c r="FI13" s="402" t="e">
        <f t="shared" si="37"/>
        <v>#DIV/0!</v>
      </c>
      <c r="FJ13" s="412"/>
      <c r="FK13" s="400"/>
      <c r="FL13" s="400"/>
      <c r="FM13" s="403" t="e">
        <f t="shared" si="38"/>
        <v>#DIV/0!</v>
      </c>
      <c r="FN13" s="400"/>
      <c r="FO13" s="400"/>
      <c r="FP13" s="404" t="e">
        <f t="shared" si="39"/>
        <v>#DIV/0!</v>
      </c>
    </row>
    <row r="14" spans="1:172" ht="14.4" customHeight="1">
      <c r="A14" s="12">
        <v>8</v>
      </c>
      <c r="B14" s="13">
        <v>43.2</v>
      </c>
      <c r="C14" s="14">
        <v>4765.6316651234201</v>
      </c>
      <c r="D14" s="15">
        <f t="shared" si="3"/>
        <v>110.31554780378286</v>
      </c>
      <c r="E14" s="16"/>
      <c r="F14" s="320"/>
      <c r="G14" s="558" t="e">
        <f t="shared" si="4"/>
        <v>#DIV/0!</v>
      </c>
      <c r="H14" s="17">
        <v>3</v>
      </c>
      <c r="I14" s="17">
        <v>54</v>
      </c>
      <c r="J14" s="18">
        <f t="shared" si="40"/>
        <v>18</v>
      </c>
      <c r="K14" s="17"/>
      <c r="L14" s="17"/>
      <c r="M14" s="30" t="e">
        <f t="shared" si="41"/>
        <v>#DIV/0!</v>
      </c>
      <c r="N14" s="13"/>
      <c r="O14" s="14"/>
      <c r="P14" s="31" t="e">
        <f t="shared" si="5"/>
        <v>#DIV/0!</v>
      </c>
      <c r="Q14" s="32"/>
      <c r="R14" s="44"/>
      <c r="S14" s="45" t="e">
        <f t="shared" si="6"/>
        <v>#DIV/0!</v>
      </c>
      <c r="T14" s="492"/>
      <c r="U14" s="570">
        <v>122.2</v>
      </c>
      <c r="V14" s="626">
        <v>5934.5525982093295</v>
      </c>
      <c r="W14" s="567">
        <f t="shared" si="7"/>
        <v>48.564260214478963</v>
      </c>
      <c r="X14" s="492"/>
      <c r="Y14" s="46">
        <v>252.60000000000002</v>
      </c>
      <c r="Z14" s="47">
        <v>16050.195000000003</v>
      </c>
      <c r="AA14" s="48">
        <f t="shared" si="8"/>
        <v>63.539964370546329</v>
      </c>
      <c r="AB14" s="499"/>
      <c r="AC14" s="500">
        <v>28</v>
      </c>
      <c r="AD14" s="501">
        <v>391.11</v>
      </c>
      <c r="AE14" s="30">
        <f t="shared" si="9"/>
        <v>13.968214285714286</v>
      </c>
      <c r="AF14" s="49">
        <v>11</v>
      </c>
      <c r="AG14" s="49">
        <v>80.789999999999992</v>
      </c>
      <c r="AH14" s="30">
        <f t="shared" si="42"/>
        <v>7.3445454545454538</v>
      </c>
      <c r="AI14" s="62">
        <v>150</v>
      </c>
      <c r="AJ14" s="47">
        <v>3314.511689168221</v>
      </c>
      <c r="AK14" s="30">
        <f t="shared" si="10"/>
        <v>22.096744594454808</v>
      </c>
      <c r="AL14" s="568"/>
      <c r="AM14" s="46">
        <v>46</v>
      </c>
      <c r="AN14" s="71">
        <v>2256.12</v>
      </c>
      <c r="AO14" s="48">
        <f t="shared" si="11"/>
        <v>49.046086956521734</v>
      </c>
      <c r="AP14" s="46">
        <v>75</v>
      </c>
      <c r="AQ14" s="47">
        <v>3905.39</v>
      </c>
      <c r="AR14" s="48">
        <f t="shared" si="12"/>
        <v>52.071866666666665</v>
      </c>
      <c r="AS14" s="46">
        <v>25</v>
      </c>
      <c r="AT14" s="71">
        <v>1259.4100000000001</v>
      </c>
      <c r="AU14" s="48">
        <f t="shared" si="13"/>
        <v>50.376400000000004</v>
      </c>
      <c r="AV14" s="492"/>
      <c r="AW14" s="645">
        <v>66.600000000000009</v>
      </c>
      <c r="AX14" s="78">
        <v>3108.83</v>
      </c>
      <c r="AY14" s="83">
        <f t="shared" si="14"/>
        <v>46.679129129129123</v>
      </c>
      <c r="AZ14" s="84"/>
      <c r="BA14" s="85">
        <v>25</v>
      </c>
      <c r="BB14" s="85">
        <v>180</v>
      </c>
      <c r="BC14" s="30">
        <f t="shared" si="43"/>
        <v>7.2</v>
      </c>
      <c r="BD14" s="86">
        <v>0</v>
      </c>
      <c r="BE14" s="86">
        <v>0</v>
      </c>
      <c r="BF14" s="30" t="e">
        <f t="shared" si="44"/>
        <v>#DIV/0!</v>
      </c>
      <c r="BG14" s="646"/>
      <c r="BH14" s="77"/>
      <c r="BI14" s="78"/>
      <c r="BJ14" s="634" t="e">
        <f t="shared" si="15"/>
        <v>#DIV/0!</v>
      </c>
      <c r="BK14" s="633">
        <v>86.4</v>
      </c>
      <c r="BL14" s="587">
        <v>3888.4</v>
      </c>
      <c r="BM14" s="634">
        <f t="shared" si="16"/>
        <v>45.004629629629626</v>
      </c>
      <c r="BN14" s="492"/>
      <c r="BO14" s="93">
        <v>131.80000000000001</v>
      </c>
      <c r="BP14" s="94">
        <v>8494.8902730037335</v>
      </c>
      <c r="BQ14" s="83">
        <f t="shared" si="17"/>
        <v>64.452885227645922</v>
      </c>
      <c r="BR14" s="100"/>
      <c r="BS14" s="101">
        <v>3</v>
      </c>
      <c r="BT14" s="101">
        <v>42.870028183326994</v>
      </c>
      <c r="BU14" s="30">
        <f t="shared" si="45"/>
        <v>14.290009394442331</v>
      </c>
      <c r="BV14" s="101">
        <v>75</v>
      </c>
      <c r="BW14" s="101">
        <v>469.75118384791085</v>
      </c>
      <c r="BX14" s="30">
        <f t="shared" si="46"/>
        <v>6.2633491179721448</v>
      </c>
      <c r="BY14" s="93"/>
      <c r="BZ14" s="94"/>
      <c r="CA14" s="48" t="e">
        <f t="shared" si="18"/>
        <v>#DIV/0!</v>
      </c>
      <c r="CB14" s="492"/>
      <c r="CC14" s="109">
        <v>136.4</v>
      </c>
      <c r="CD14" s="110">
        <v>11119.41</v>
      </c>
      <c r="CE14" s="83">
        <f t="shared" si="19"/>
        <v>81.520601173020523</v>
      </c>
      <c r="CF14" s="113"/>
      <c r="CG14" s="114"/>
      <c r="CH14" s="114"/>
      <c r="CI14" s="30" t="e">
        <f t="shared" si="20"/>
        <v>#DIV/0!</v>
      </c>
      <c r="CJ14" s="115"/>
      <c r="CK14" s="114"/>
      <c r="CL14" s="30" t="e">
        <f t="shared" si="47"/>
        <v>#DIV/0!</v>
      </c>
      <c r="CM14" s="653"/>
      <c r="CN14" s="204">
        <v>11.200000000000001</v>
      </c>
      <c r="CO14" s="345">
        <v>1552.62</v>
      </c>
      <c r="CP14" s="687">
        <f t="shared" si="0"/>
        <v>138.62678571428569</v>
      </c>
      <c r="CQ14" s="411"/>
      <c r="CR14" s="411"/>
      <c r="CS14" s="403"/>
      <c r="CT14" s="403" t="e">
        <f t="shared" si="21"/>
        <v>#DIV/0!</v>
      </c>
      <c r="CU14" s="411"/>
      <c r="CV14" s="411"/>
      <c r="CW14" s="417" t="e">
        <f t="shared" si="22"/>
        <v>#DIV/0!</v>
      </c>
      <c r="CX14" s="682"/>
      <c r="CY14" s="688"/>
      <c r="CZ14" s="688" t="e">
        <f t="shared" si="23"/>
        <v>#DIV/0!</v>
      </c>
      <c r="DA14" s="688">
        <v>12</v>
      </c>
      <c r="DB14" s="688">
        <v>127.93</v>
      </c>
      <c r="DC14" s="688"/>
      <c r="DD14" s="688">
        <f t="shared" si="24"/>
        <v>10.660833333333334</v>
      </c>
      <c r="DE14" s="569"/>
      <c r="DF14" s="124">
        <v>45</v>
      </c>
      <c r="DG14" s="125">
        <v>4019.15</v>
      </c>
      <c r="DH14" s="15">
        <f t="shared" si="25"/>
        <v>89.314444444444447</v>
      </c>
      <c r="DI14" s="126"/>
      <c r="DJ14" s="127"/>
      <c r="DK14" s="127"/>
      <c r="DL14" s="18">
        <v>28</v>
      </c>
      <c r="DM14" s="127"/>
      <c r="DN14" s="127"/>
      <c r="DO14" s="18" t="e">
        <f t="shared" si="48"/>
        <v>#DIV/0!</v>
      </c>
      <c r="DP14" s="124"/>
      <c r="DQ14" s="125"/>
      <c r="DR14" s="31" t="e">
        <f t="shared" si="26"/>
        <v>#DIV/0!</v>
      </c>
      <c r="DS14" s="569"/>
      <c r="DT14" s="602">
        <v>18</v>
      </c>
      <c r="DU14" s="603">
        <v>399.82992852969238</v>
      </c>
      <c r="DV14" s="542">
        <f t="shared" si="27"/>
        <v>22.212773807205132</v>
      </c>
      <c r="DW14" s="603">
        <v>40</v>
      </c>
      <c r="DX14" s="603">
        <v>724.7967972990499</v>
      </c>
      <c r="DY14" s="542">
        <f t="shared" si="28"/>
        <v>18.119919932476247</v>
      </c>
      <c r="DZ14" s="603">
        <v>178</v>
      </c>
      <c r="EA14" s="603">
        <v>2330.7518913861263</v>
      </c>
      <c r="EB14" s="545">
        <f t="shared" si="49"/>
        <v>13.094111749360261</v>
      </c>
      <c r="EC14" s="485"/>
      <c r="ED14" s="610"/>
      <c r="EE14" s="612"/>
      <c r="EF14" s="548" t="e">
        <f t="shared" si="29"/>
        <v>#DIV/0!</v>
      </c>
      <c r="EG14" s="610">
        <v>72</v>
      </c>
      <c r="EH14" s="614">
        <v>1008</v>
      </c>
      <c r="EI14" s="616">
        <f t="shared" si="1"/>
        <v>14</v>
      </c>
      <c r="EJ14" s="603">
        <v>163</v>
      </c>
      <c r="EK14" s="603">
        <v>1830.64</v>
      </c>
      <c r="EL14" s="622">
        <f t="shared" si="30"/>
        <v>11.230920245398774</v>
      </c>
      <c r="EM14" s="603">
        <f t="shared" si="31"/>
        <v>705</v>
      </c>
      <c r="EN14" s="603">
        <v>450</v>
      </c>
      <c r="EO14" s="551">
        <f t="shared" si="32"/>
        <v>0.63829787234042556</v>
      </c>
      <c r="EQ14" s="204">
        <v>30</v>
      </c>
      <c r="ER14" s="345">
        <v>2923.66</v>
      </c>
      <c r="ES14" s="554">
        <f t="shared" si="2"/>
        <v>97.455333333333328</v>
      </c>
      <c r="ET14" s="143"/>
      <c r="EU14" s="143"/>
      <c r="EV14" s="411"/>
      <c r="EW14" s="405">
        <f t="shared" si="33"/>
        <v>0</v>
      </c>
      <c r="EX14" s="414"/>
      <c r="EY14" s="406" t="e">
        <f t="shared" si="34"/>
        <v>#DIV/0!</v>
      </c>
      <c r="EZ14" s="542" t="e">
        <f t="shared" si="35"/>
        <v>#DIV/0!</v>
      </c>
      <c r="FA14" s="671"/>
      <c r="FB14" s="400"/>
      <c r="FC14" s="400"/>
      <c r="FD14" s="400"/>
      <c r="FE14" s="433"/>
      <c r="FF14" s="411"/>
      <c r="FG14" s="400">
        <f t="shared" si="36"/>
        <v>0</v>
      </c>
      <c r="FH14" s="403"/>
      <c r="FI14" s="402" t="e">
        <f t="shared" si="37"/>
        <v>#DIV/0!</v>
      </c>
      <c r="FJ14" s="412"/>
      <c r="FK14" s="400"/>
      <c r="FL14" s="400"/>
      <c r="FM14" s="403" t="e">
        <f t="shared" si="38"/>
        <v>#DIV/0!</v>
      </c>
      <c r="FN14" s="400"/>
      <c r="FO14" s="400"/>
      <c r="FP14" s="404" t="e">
        <f t="shared" si="39"/>
        <v>#DIV/0!</v>
      </c>
    </row>
    <row r="15" spans="1:172" ht="14.4" customHeight="1">
      <c r="A15" s="12">
        <v>9</v>
      </c>
      <c r="B15" s="13">
        <v>42.2</v>
      </c>
      <c r="C15" s="14">
        <v>4505.7540017276506</v>
      </c>
      <c r="D15" s="15">
        <f t="shared" si="3"/>
        <v>106.77142184188745</v>
      </c>
      <c r="E15" s="16"/>
      <c r="F15" s="320"/>
      <c r="G15" s="558" t="e">
        <f t="shared" si="4"/>
        <v>#DIV/0!</v>
      </c>
      <c r="H15" s="17">
        <v>3</v>
      </c>
      <c r="I15" s="17">
        <v>54</v>
      </c>
      <c r="J15" s="18">
        <f t="shared" si="40"/>
        <v>18</v>
      </c>
      <c r="K15" s="17"/>
      <c r="L15" s="17"/>
      <c r="M15" s="30" t="e">
        <f t="shared" si="41"/>
        <v>#DIV/0!</v>
      </c>
      <c r="N15" s="13"/>
      <c r="O15" s="14"/>
      <c r="P15" s="31" t="e">
        <f t="shared" si="5"/>
        <v>#DIV/0!</v>
      </c>
      <c r="Q15" s="32"/>
      <c r="R15" s="44"/>
      <c r="S15" s="45" t="e">
        <f t="shared" si="6"/>
        <v>#DIV/0!</v>
      </c>
      <c r="T15" s="492"/>
      <c r="U15" s="570">
        <v>134.4</v>
      </c>
      <c r="V15" s="626">
        <v>7400.3148840962003</v>
      </c>
      <c r="W15" s="567">
        <f t="shared" si="7"/>
        <v>55.061866697144346</v>
      </c>
      <c r="X15" s="492"/>
      <c r="Y15" s="46">
        <v>251.4</v>
      </c>
      <c r="Z15" s="47">
        <v>19833.960000000006</v>
      </c>
      <c r="AA15" s="30">
        <f t="shared" si="8"/>
        <v>78.89403341288785</v>
      </c>
      <c r="AB15" s="499"/>
      <c r="AC15" s="500">
        <v>28</v>
      </c>
      <c r="AD15" s="501">
        <v>389.37</v>
      </c>
      <c r="AE15" s="30">
        <f t="shared" si="9"/>
        <v>13.906071428571428</v>
      </c>
      <c r="AF15" s="63">
        <v>11</v>
      </c>
      <c r="AG15" s="55">
        <v>77.91</v>
      </c>
      <c r="AH15" s="30">
        <f t="shared" si="42"/>
        <v>7.0827272727272721</v>
      </c>
      <c r="AI15" s="62">
        <v>150</v>
      </c>
      <c r="AJ15" s="47">
        <v>3022.2972878449091</v>
      </c>
      <c r="AK15" s="30">
        <f t="shared" si="10"/>
        <v>20.148648585632728</v>
      </c>
      <c r="AL15" s="568"/>
      <c r="AM15" s="46">
        <v>46</v>
      </c>
      <c r="AN15" s="71">
        <v>3124.12</v>
      </c>
      <c r="AO15" s="48">
        <f t="shared" si="11"/>
        <v>67.915652173913045</v>
      </c>
      <c r="AP15" s="46">
        <v>75</v>
      </c>
      <c r="AQ15" s="47">
        <v>4076.62</v>
      </c>
      <c r="AR15" s="48">
        <f t="shared" si="12"/>
        <v>54.354933333333335</v>
      </c>
      <c r="AS15" s="46">
        <v>25</v>
      </c>
      <c r="AT15" s="71">
        <v>1659.6</v>
      </c>
      <c r="AU15" s="48">
        <f t="shared" si="13"/>
        <v>66.384</v>
      </c>
      <c r="AV15" s="492"/>
      <c r="AW15" s="645">
        <v>67.600000000000009</v>
      </c>
      <c r="AX15" s="78">
        <v>3053.71</v>
      </c>
      <c r="AY15" s="83">
        <f t="shared" si="14"/>
        <v>45.173224852071002</v>
      </c>
      <c r="AZ15" s="84"/>
      <c r="BA15" s="85">
        <v>25</v>
      </c>
      <c r="BB15" s="85">
        <v>173.7</v>
      </c>
      <c r="BC15" s="30">
        <f t="shared" si="43"/>
        <v>6.9479999999999995</v>
      </c>
      <c r="BD15" s="86">
        <v>0</v>
      </c>
      <c r="BE15" s="86">
        <v>0</v>
      </c>
      <c r="BF15" s="30" t="e">
        <f t="shared" si="44"/>
        <v>#DIV/0!</v>
      </c>
      <c r="BG15" s="646"/>
      <c r="BH15" s="77"/>
      <c r="BI15" s="78"/>
      <c r="BJ15" s="634" t="e">
        <f t="shared" si="15"/>
        <v>#DIV/0!</v>
      </c>
      <c r="BK15" s="633">
        <v>86.4</v>
      </c>
      <c r="BL15" s="587">
        <v>3888.63</v>
      </c>
      <c r="BM15" s="634">
        <f t="shared" si="16"/>
        <v>45.007291666666667</v>
      </c>
      <c r="BN15" s="492"/>
      <c r="BO15" s="93">
        <v>131</v>
      </c>
      <c r="BP15" s="94">
        <v>8401.8735780573898</v>
      </c>
      <c r="BQ15" s="83">
        <f t="shared" si="17"/>
        <v>64.136439527155645</v>
      </c>
      <c r="BR15" s="100"/>
      <c r="BS15" s="101">
        <v>3</v>
      </c>
      <c r="BT15" s="101">
        <v>42.870028183326994</v>
      </c>
      <c r="BU15" s="30">
        <f t="shared" si="45"/>
        <v>14.290009394442331</v>
      </c>
      <c r="BV15" s="101">
        <v>75</v>
      </c>
      <c r="BW15" s="101">
        <v>461.84101035923987</v>
      </c>
      <c r="BX15" s="30">
        <f t="shared" si="46"/>
        <v>6.1578801381231987</v>
      </c>
      <c r="BY15" s="93"/>
      <c r="BZ15" s="94"/>
      <c r="CA15" s="48" t="e">
        <f t="shared" si="18"/>
        <v>#DIV/0!</v>
      </c>
      <c r="CB15" s="492"/>
      <c r="CC15" s="109">
        <v>136.4</v>
      </c>
      <c r="CD15" s="110">
        <v>11525.29</v>
      </c>
      <c r="CE15" s="83">
        <f t="shared" si="19"/>
        <v>84.496260997067452</v>
      </c>
      <c r="CF15" s="113"/>
      <c r="CG15" s="114"/>
      <c r="CH15" s="114"/>
      <c r="CI15" s="30" t="e">
        <f t="shared" si="20"/>
        <v>#DIV/0!</v>
      </c>
      <c r="CJ15" s="115"/>
      <c r="CK15" s="114"/>
      <c r="CL15" s="30" t="e">
        <f t="shared" si="47"/>
        <v>#DIV/0!</v>
      </c>
      <c r="CM15" s="653"/>
      <c r="CN15" s="204">
        <v>15.8</v>
      </c>
      <c r="CO15" s="345">
        <v>1562.25</v>
      </c>
      <c r="CP15" s="687">
        <f t="shared" si="0"/>
        <v>98.87658227848101</v>
      </c>
      <c r="CQ15" s="411"/>
      <c r="CR15" s="411"/>
      <c r="CS15" s="403"/>
      <c r="CT15" s="403" t="e">
        <f t="shared" si="21"/>
        <v>#DIV/0!</v>
      </c>
      <c r="CU15" s="411"/>
      <c r="CV15" s="411">
        <v>509.74</v>
      </c>
      <c r="CW15" s="417" t="e">
        <f t="shared" si="22"/>
        <v>#DIV/0!</v>
      </c>
      <c r="CX15" s="682"/>
      <c r="CY15" s="688"/>
      <c r="CZ15" s="688" t="e">
        <f t="shared" si="23"/>
        <v>#DIV/0!</v>
      </c>
      <c r="DA15" s="688">
        <v>16</v>
      </c>
      <c r="DB15" s="688">
        <v>203.47</v>
      </c>
      <c r="DC15" s="688"/>
      <c r="DD15" s="688">
        <f t="shared" si="24"/>
        <v>12.716875</v>
      </c>
      <c r="DE15" s="569"/>
      <c r="DF15" s="124">
        <v>47.800000000000004</v>
      </c>
      <c r="DG15" s="125">
        <v>4625.96</v>
      </c>
      <c r="DH15" s="15">
        <f t="shared" si="25"/>
        <v>96.777405857740575</v>
      </c>
      <c r="DI15" s="126"/>
      <c r="DJ15" s="127"/>
      <c r="DK15" s="127"/>
      <c r="DL15" s="18">
        <v>20</v>
      </c>
      <c r="DM15" s="127"/>
      <c r="DN15" s="127"/>
      <c r="DO15" s="18" t="e">
        <f t="shared" si="48"/>
        <v>#DIV/0!</v>
      </c>
      <c r="DP15" s="124"/>
      <c r="DQ15" s="125"/>
      <c r="DR15" s="31" t="e">
        <f t="shared" si="26"/>
        <v>#DIV/0!</v>
      </c>
      <c r="DS15" s="569"/>
      <c r="DT15" s="603">
        <v>18</v>
      </c>
      <c r="DU15" s="603">
        <v>396.76069742062975</v>
      </c>
      <c r="DV15" s="542">
        <f t="shared" si="27"/>
        <v>22.042260967812766</v>
      </c>
      <c r="DW15" s="603">
        <v>40</v>
      </c>
      <c r="DX15" s="603">
        <v>718.09412079568347</v>
      </c>
      <c r="DY15" s="542">
        <f t="shared" si="28"/>
        <v>17.952353019892087</v>
      </c>
      <c r="DZ15" s="603">
        <v>165</v>
      </c>
      <c r="EA15" s="603">
        <v>2342.1890294148507</v>
      </c>
      <c r="EB15" s="545">
        <f t="shared" si="49"/>
        <v>14.19508502675667</v>
      </c>
      <c r="EC15" s="485"/>
      <c r="ED15" s="610"/>
      <c r="EE15" s="612"/>
      <c r="EF15" s="548" t="e">
        <f t="shared" si="29"/>
        <v>#DIV/0!</v>
      </c>
      <c r="EG15" s="610">
        <v>72</v>
      </c>
      <c r="EH15" s="614">
        <v>1008</v>
      </c>
      <c r="EI15" s="616">
        <f t="shared" si="1"/>
        <v>14</v>
      </c>
      <c r="EJ15" s="603">
        <v>160</v>
      </c>
      <c r="EK15" s="603">
        <v>1780.13</v>
      </c>
      <c r="EL15" s="622">
        <f t="shared" si="30"/>
        <v>11.1258125</v>
      </c>
      <c r="EM15" s="603">
        <f t="shared" si="31"/>
        <v>696</v>
      </c>
      <c r="EN15" s="603">
        <v>450</v>
      </c>
      <c r="EO15" s="551">
        <f t="shared" si="32"/>
        <v>0.64655172413793105</v>
      </c>
      <c r="EQ15" s="204">
        <v>30</v>
      </c>
      <c r="ER15" s="345">
        <v>2593.83</v>
      </c>
      <c r="ES15" s="554">
        <f t="shared" si="2"/>
        <v>86.460999999999999</v>
      </c>
      <c r="ET15" s="143"/>
      <c r="EU15" s="143"/>
      <c r="EV15" s="411">
        <v>243.95</v>
      </c>
      <c r="EW15" s="405">
        <f t="shared" si="33"/>
        <v>8.1316666666666659</v>
      </c>
      <c r="EX15" s="414"/>
      <c r="EY15" s="406" t="e">
        <f t="shared" si="34"/>
        <v>#DIV/0!</v>
      </c>
      <c r="EZ15" s="542" t="e">
        <f t="shared" si="35"/>
        <v>#DIV/0!</v>
      </c>
      <c r="FA15" s="672"/>
      <c r="FB15" s="411"/>
      <c r="FC15" s="411"/>
      <c r="FD15" s="411"/>
      <c r="FE15" s="433"/>
      <c r="FF15" s="411"/>
      <c r="FG15" s="400">
        <f t="shared" si="36"/>
        <v>0</v>
      </c>
      <c r="FH15" s="403"/>
      <c r="FI15" s="402" t="e">
        <f t="shared" si="37"/>
        <v>#DIV/0!</v>
      </c>
      <c r="FJ15" s="412"/>
      <c r="FK15" s="400"/>
      <c r="FL15" s="400"/>
      <c r="FM15" s="403" t="e">
        <f t="shared" si="38"/>
        <v>#DIV/0!</v>
      </c>
      <c r="FN15" s="400"/>
      <c r="FO15" s="400"/>
      <c r="FP15" s="404" t="e">
        <f t="shared" si="39"/>
        <v>#DIV/0!</v>
      </c>
    </row>
    <row r="16" spans="1:172" ht="14.4" customHeight="1">
      <c r="A16" s="12">
        <v>10</v>
      </c>
      <c r="B16" s="13">
        <v>70.600000000000009</v>
      </c>
      <c r="C16" s="14">
        <v>6283.8696555032711</v>
      </c>
      <c r="D16" s="15">
        <f t="shared" si="3"/>
        <v>89.006652344238958</v>
      </c>
      <c r="E16" s="16"/>
      <c r="F16" s="320"/>
      <c r="G16" s="558" t="e">
        <f t="shared" si="4"/>
        <v>#DIV/0!</v>
      </c>
      <c r="H16" s="17">
        <v>4</v>
      </c>
      <c r="I16" s="17">
        <v>54</v>
      </c>
      <c r="J16" s="18">
        <f t="shared" si="40"/>
        <v>13.5</v>
      </c>
      <c r="K16" s="17"/>
      <c r="L16" s="17"/>
      <c r="M16" s="30" t="e">
        <f t="shared" si="41"/>
        <v>#DIV/0!</v>
      </c>
      <c r="N16" s="13"/>
      <c r="O16" s="14"/>
      <c r="P16" s="31" t="e">
        <f t="shared" si="5"/>
        <v>#DIV/0!</v>
      </c>
      <c r="Q16" s="32"/>
      <c r="R16" s="44"/>
      <c r="S16" s="45" t="e">
        <f t="shared" si="6"/>
        <v>#DIV/0!</v>
      </c>
      <c r="T16" s="492"/>
      <c r="U16" s="570">
        <v>76.2</v>
      </c>
      <c r="V16" s="626">
        <v>8007.8764850479247</v>
      </c>
      <c r="W16" s="567">
        <f t="shared" si="7"/>
        <v>105.09024258593077</v>
      </c>
      <c r="X16" s="492"/>
      <c r="Y16" s="46">
        <v>397.20000000000005</v>
      </c>
      <c r="Z16" s="47">
        <v>32632.28836000001</v>
      </c>
      <c r="AA16" s="30">
        <f t="shared" si="8"/>
        <v>82.155811581067482</v>
      </c>
      <c r="AB16" s="502"/>
      <c r="AC16" s="500">
        <v>172</v>
      </c>
      <c r="AD16" s="500">
        <v>2389.8700000000003</v>
      </c>
      <c r="AE16" s="30">
        <f t="shared" si="9"/>
        <v>13.894593023255815</v>
      </c>
      <c r="AF16" s="63">
        <v>127</v>
      </c>
      <c r="AG16" s="55">
        <v>880.09999999999991</v>
      </c>
      <c r="AH16" s="30">
        <f t="shared" si="42"/>
        <v>6.9299212598425193</v>
      </c>
      <c r="AI16" s="62">
        <v>150</v>
      </c>
      <c r="AJ16" s="47">
        <v>2853.9807352273756</v>
      </c>
      <c r="AK16" s="30">
        <f t="shared" si="10"/>
        <v>19.02653823484917</v>
      </c>
      <c r="AL16" s="568"/>
      <c r="AM16" s="46">
        <v>46</v>
      </c>
      <c r="AN16" s="71">
        <v>3428.8</v>
      </c>
      <c r="AO16" s="48">
        <f t="shared" si="11"/>
        <v>74.539130434782606</v>
      </c>
      <c r="AP16" s="46">
        <v>75</v>
      </c>
      <c r="AQ16" s="47">
        <v>4146.7999999999993</v>
      </c>
      <c r="AR16" s="48">
        <f t="shared" si="12"/>
        <v>55.29066666666666</v>
      </c>
      <c r="AS16" s="46">
        <v>25</v>
      </c>
      <c r="AT16" s="71">
        <v>1332.6699999999998</v>
      </c>
      <c r="AU16" s="48">
        <f t="shared" si="13"/>
        <v>53.306799999999996</v>
      </c>
      <c r="AV16" s="492"/>
      <c r="AW16" s="645">
        <v>82.8</v>
      </c>
      <c r="AX16" s="78">
        <v>4976.47</v>
      </c>
      <c r="AY16" s="83">
        <f t="shared" si="14"/>
        <v>60.102294685990344</v>
      </c>
      <c r="AZ16" s="84"/>
      <c r="BA16" s="85">
        <v>25</v>
      </c>
      <c r="BB16" s="85">
        <v>175.97</v>
      </c>
      <c r="BC16" s="30">
        <f t="shared" si="43"/>
        <v>7.0388000000000002</v>
      </c>
      <c r="BD16" s="86">
        <v>0</v>
      </c>
      <c r="BE16" s="86">
        <v>0</v>
      </c>
      <c r="BF16" s="30" t="e">
        <f t="shared" si="44"/>
        <v>#DIV/0!</v>
      </c>
      <c r="BG16" s="646"/>
      <c r="BH16" s="77"/>
      <c r="BI16" s="78"/>
      <c r="BJ16" s="634" t="e">
        <f t="shared" si="15"/>
        <v>#DIV/0!</v>
      </c>
      <c r="BK16" s="633"/>
      <c r="BL16" s="587"/>
      <c r="BM16" s="634" t="e">
        <f t="shared" si="16"/>
        <v>#DIV/0!</v>
      </c>
      <c r="BN16" s="492"/>
      <c r="BO16" s="93">
        <v>183.60000000000002</v>
      </c>
      <c r="BP16" s="94">
        <v>12312.339954459394</v>
      </c>
      <c r="BQ16" s="83">
        <f t="shared" si="17"/>
        <v>67.060675133221096</v>
      </c>
      <c r="BR16" s="100"/>
      <c r="BS16" s="101">
        <v>18</v>
      </c>
      <c r="BT16" s="101">
        <v>227.91859410058456</v>
      </c>
      <c r="BU16" s="30">
        <f t="shared" si="45"/>
        <v>12.662144116699142</v>
      </c>
      <c r="BV16" s="101">
        <v>84</v>
      </c>
      <c r="BW16" s="101">
        <v>459.51015277130762</v>
      </c>
      <c r="BX16" s="30">
        <f t="shared" si="46"/>
        <v>5.4703589615631856</v>
      </c>
      <c r="BY16" s="93"/>
      <c r="BZ16" s="94"/>
      <c r="CA16" s="48" t="e">
        <f t="shared" si="18"/>
        <v>#DIV/0!</v>
      </c>
      <c r="CB16" s="492"/>
      <c r="CC16" s="109">
        <v>148.80000000000001</v>
      </c>
      <c r="CD16" s="110">
        <v>18224.439999999999</v>
      </c>
      <c r="CE16" s="83">
        <f t="shared" si="19"/>
        <v>122.47607526881718</v>
      </c>
      <c r="CF16" s="113"/>
      <c r="CG16" s="114"/>
      <c r="CH16" s="114"/>
      <c r="CI16" s="30" t="e">
        <f t="shared" si="20"/>
        <v>#DIV/0!</v>
      </c>
      <c r="CJ16" s="115"/>
      <c r="CK16" s="114"/>
      <c r="CL16" s="30" t="e">
        <f t="shared" si="47"/>
        <v>#DIV/0!</v>
      </c>
      <c r="CM16" s="653"/>
      <c r="CN16" s="204">
        <v>24.200000000000003</v>
      </c>
      <c r="CO16" s="345">
        <v>2125.5300000000002</v>
      </c>
      <c r="CP16" s="687">
        <f t="shared" si="0"/>
        <v>87.831818181818178</v>
      </c>
      <c r="CQ16" s="411"/>
      <c r="CR16" s="411"/>
      <c r="CS16" s="403"/>
      <c r="CT16" s="403" t="e">
        <f t="shared" si="21"/>
        <v>#DIV/0!</v>
      </c>
      <c r="CU16" s="411">
        <v>35</v>
      </c>
      <c r="CV16" s="411">
        <v>4414.5</v>
      </c>
      <c r="CW16" s="417">
        <f t="shared" si="22"/>
        <v>126.12857142857143</v>
      </c>
      <c r="CX16" s="682"/>
      <c r="CY16" s="688"/>
      <c r="CZ16" s="688" t="e">
        <f t="shared" si="23"/>
        <v>#DIV/0!</v>
      </c>
      <c r="DA16" s="688">
        <v>31</v>
      </c>
      <c r="DB16" s="688">
        <v>386.33</v>
      </c>
      <c r="DC16" s="688">
        <v>40.270000000000003</v>
      </c>
      <c r="DD16" s="688">
        <f t="shared" si="24"/>
        <v>13.761290322580644</v>
      </c>
      <c r="DE16" s="569"/>
      <c r="DF16" s="124">
        <v>48.8</v>
      </c>
      <c r="DG16" s="125">
        <v>4996.8</v>
      </c>
      <c r="DH16" s="15">
        <f t="shared" si="25"/>
        <v>102.39344262295083</v>
      </c>
      <c r="DI16" s="126"/>
      <c r="DJ16" s="127"/>
      <c r="DK16" s="127"/>
      <c r="DL16" s="18">
        <v>19</v>
      </c>
      <c r="DM16" s="127"/>
      <c r="DN16" s="127"/>
      <c r="DO16" s="18" t="e">
        <f t="shared" si="48"/>
        <v>#DIV/0!</v>
      </c>
      <c r="DP16" s="124"/>
      <c r="DQ16" s="125"/>
      <c r="DR16" s="31" t="e">
        <f t="shared" si="26"/>
        <v>#DIV/0!</v>
      </c>
      <c r="DS16" s="569"/>
      <c r="DT16" s="604">
        <v>18</v>
      </c>
      <c r="DU16" s="605">
        <v>393.19444733419971</v>
      </c>
      <c r="DV16" s="542">
        <f t="shared" si="27"/>
        <v>21.844135963011095</v>
      </c>
      <c r="DW16" s="603">
        <v>40</v>
      </c>
      <c r="DX16" s="603">
        <v>621.29217574877953</v>
      </c>
      <c r="DY16" s="542">
        <f t="shared" si="28"/>
        <v>15.532304393719489</v>
      </c>
      <c r="DZ16" s="603">
        <v>165</v>
      </c>
      <c r="EA16" s="603">
        <v>2342.4582399141541</v>
      </c>
      <c r="EB16" s="545">
        <f t="shared" si="49"/>
        <v>14.196716605540328</v>
      </c>
      <c r="EC16" s="485"/>
      <c r="ED16" s="610"/>
      <c r="EE16" s="612"/>
      <c r="EF16" s="548" t="e">
        <f t="shared" si="29"/>
        <v>#DIV/0!</v>
      </c>
      <c r="EG16" s="610">
        <v>66</v>
      </c>
      <c r="EH16" s="614">
        <v>924</v>
      </c>
      <c r="EI16" s="616">
        <f t="shared" si="1"/>
        <v>14</v>
      </c>
      <c r="EJ16" s="603">
        <v>164</v>
      </c>
      <c r="EK16" s="603">
        <v>1872.3</v>
      </c>
      <c r="EL16" s="622">
        <f t="shared" si="30"/>
        <v>11.416463414634146</v>
      </c>
      <c r="EM16" s="603">
        <f t="shared" si="31"/>
        <v>690</v>
      </c>
      <c r="EN16" s="603">
        <v>450</v>
      </c>
      <c r="EO16" s="551">
        <f t="shared" si="32"/>
        <v>0.65217391304347827</v>
      </c>
      <c r="EQ16" s="204">
        <v>30</v>
      </c>
      <c r="ER16" s="345">
        <v>2888.64</v>
      </c>
      <c r="ES16" s="554">
        <f t="shared" si="2"/>
        <v>96.287999999999997</v>
      </c>
      <c r="ET16" s="143"/>
      <c r="EU16" s="143"/>
      <c r="EV16" s="411">
        <v>215.15</v>
      </c>
      <c r="EW16" s="405">
        <f t="shared" si="33"/>
        <v>7.1716666666666669</v>
      </c>
      <c r="EX16" s="414"/>
      <c r="EY16" s="406" t="e">
        <f t="shared" si="34"/>
        <v>#DIV/0!</v>
      </c>
      <c r="EZ16" s="542" t="e">
        <f t="shared" si="35"/>
        <v>#DIV/0!</v>
      </c>
      <c r="FA16" s="672"/>
      <c r="FB16" s="411"/>
      <c r="FC16" s="411"/>
      <c r="FD16" s="411"/>
      <c r="FE16" s="433"/>
      <c r="FF16" s="411"/>
      <c r="FG16" s="400">
        <f t="shared" si="36"/>
        <v>0</v>
      </c>
      <c r="FH16" s="403"/>
      <c r="FI16" s="402" t="e">
        <f t="shared" si="37"/>
        <v>#DIV/0!</v>
      </c>
      <c r="FJ16" s="412"/>
      <c r="FK16" s="400"/>
      <c r="FL16" s="400"/>
      <c r="FM16" s="403" t="e">
        <f t="shared" si="38"/>
        <v>#DIV/0!</v>
      </c>
      <c r="FN16" s="400"/>
      <c r="FO16" s="400"/>
      <c r="FP16" s="404" t="e">
        <f t="shared" si="39"/>
        <v>#DIV/0!</v>
      </c>
    </row>
    <row r="17" spans="1:172" ht="14.4" customHeight="1">
      <c r="A17" s="12">
        <v>11</v>
      </c>
      <c r="B17" s="13">
        <v>65.2</v>
      </c>
      <c r="C17" s="14">
        <v>5768.3617925997869</v>
      </c>
      <c r="D17" s="15">
        <f t="shared" si="3"/>
        <v>88.471806634966057</v>
      </c>
      <c r="E17" s="16"/>
      <c r="F17" s="320"/>
      <c r="G17" s="558" t="e">
        <f t="shared" si="4"/>
        <v>#DIV/0!</v>
      </c>
      <c r="H17" s="17">
        <v>4</v>
      </c>
      <c r="I17" s="17">
        <v>54</v>
      </c>
      <c r="J17" s="18">
        <f t="shared" si="40"/>
        <v>13.5</v>
      </c>
      <c r="K17" s="17"/>
      <c r="L17" s="17"/>
      <c r="M17" s="30" t="e">
        <f t="shared" si="41"/>
        <v>#DIV/0!</v>
      </c>
      <c r="N17" s="314"/>
      <c r="O17" s="14"/>
      <c r="P17" s="31" t="e">
        <f t="shared" si="5"/>
        <v>#DIV/0!</v>
      </c>
      <c r="Q17" s="32"/>
      <c r="R17" s="44"/>
      <c r="S17" s="45" t="e">
        <f t="shared" si="6"/>
        <v>#DIV/0!</v>
      </c>
      <c r="T17" s="492"/>
      <c r="U17" s="570">
        <v>75</v>
      </c>
      <c r="V17" s="626">
        <v>8114.3667812751155</v>
      </c>
      <c r="W17" s="567">
        <f t="shared" si="7"/>
        <v>108.1915570836682</v>
      </c>
      <c r="X17" s="492"/>
      <c r="Y17" s="46">
        <v>383.6</v>
      </c>
      <c r="Z17" s="47">
        <v>32451.097099999999</v>
      </c>
      <c r="AA17" s="30">
        <f t="shared" si="8"/>
        <v>84.596186392075069</v>
      </c>
      <c r="AB17" s="502"/>
      <c r="AC17" s="500">
        <v>35</v>
      </c>
      <c r="AD17" s="500">
        <v>502.81499999999994</v>
      </c>
      <c r="AE17" s="30">
        <f t="shared" si="9"/>
        <v>14.366142857142856</v>
      </c>
      <c r="AF17" s="63">
        <v>125</v>
      </c>
      <c r="AG17" s="55">
        <v>877.43000000000006</v>
      </c>
      <c r="AH17" s="30">
        <f t="shared" si="42"/>
        <v>7.0194400000000003</v>
      </c>
      <c r="AI17" s="62">
        <v>150</v>
      </c>
      <c r="AJ17" s="47">
        <v>2825.4759362089089</v>
      </c>
      <c r="AK17" s="30">
        <f t="shared" si="10"/>
        <v>18.836506241392726</v>
      </c>
      <c r="AL17" s="568"/>
      <c r="AM17" s="46">
        <v>48</v>
      </c>
      <c r="AN17" s="71">
        <v>2222.5199999999995</v>
      </c>
      <c r="AO17" s="48">
        <f t="shared" si="11"/>
        <v>46.302499999999988</v>
      </c>
      <c r="AP17" s="46">
        <v>75</v>
      </c>
      <c r="AQ17" s="47">
        <v>3376.8</v>
      </c>
      <c r="AR17" s="48">
        <f t="shared" si="12"/>
        <v>45.024000000000001</v>
      </c>
      <c r="AS17" s="46">
        <v>25</v>
      </c>
      <c r="AT17" s="71">
        <v>2275.64</v>
      </c>
      <c r="AU17" s="48">
        <f t="shared" si="13"/>
        <v>91.025599999999997</v>
      </c>
      <c r="AV17" s="492"/>
      <c r="AW17" s="645">
        <v>79.600000000000009</v>
      </c>
      <c r="AX17" s="78">
        <v>4792.08</v>
      </c>
      <c r="AY17" s="83">
        <f t="shared" si="14"/>
        <v>60.202010050251246</v>
      </c>
      <c r="AZ17" s="84"/>
      <c r="BA17" s="85">
        <v>25</v>
      </c>
      <c r="BB17" s="85">
        <v>178.02</v>
      </c>
      <c r="BC17" s="30">
        <f t="shared" si="43"/>
        <v>7.1208</v>
      </c>
      <c r="BD17" s="86">
        <v>0</v>
      </c>
      <c r="BE17" s="86">
        <v>0</v>
      </c>
      <c r="BF17" s="30" t="e">
        <f t="shared" si="44"/>
        <v>#DIV/0!</v>
      </c>
      <c r="BG17" s="646"/>
      <c r="BH17" s="77"/>
      <c r="BI17" s="78"/>
      <c r="BJ17" s="634" t="e">
        <f t="shared" si="15"/>
        <v>#DIV/0!</v>
      </c>
      <c r="BK17" s="635"/>
      <c r="BL17" s="588"/>
      <c r="BM17" s="634" t="e">
        <f t="shared" si="16"/>
        <v>#DIV/0!</v>
      </c>
      <c r="BN17" s="492"/>
      <c r="BO17" s="93">
        <v>186.4</v>
      </c>
      <c r="BP17" s="94">
        <v>12147.395578709305</v>
      </c>
      <c r="BQ17" s="83">
        <f t="shared" si="17"/>
        <v>65.168431216251633</v>
      </c>
      <c r="BR17" s="100"/>
      <c r="BS17" s="101">
        <v>18</v>
      </c>
      <c r="BT17" s="101">
        <v>212.79306687691593</v>
      </c>
      <c r="BU17" s="30">
        <f t="shared" si="45"/>
        <v>11.821837048717551</v>
      </c>
      <c r="BV17" s="101">
        <v>80</v>
      </c>
      <c r="BW17" s="101">
        <v>506.12414095145994</v>
      </c>
      <c r="BX17" s="30">
        <f t="shared" si="46"/>
        <v>6.3265517618932492</v>
      </c>
      <c r="BY17" s="93"/>
      <c r="BZ17" s="94"/>
      <c r="CA17" s="48" t="e">
        <f t="shared" si="18"/>
        <v>#DIV/0!</v>
      </c>
      <c r="CB17" s="492"/>
      <c r="CC17" s="109">
        <v>154.4</v>
      </c>
      <c r="CD17" s="110">
        <v>14991</v>
      </c>
      <c r="CE17" s="83">
        <f t="shared" si="19"/>
        <v>97.091968911917093</v>
      </c>
      <c r="CF17" s="113"/>
      <c r="CG17" s="114"/>
      <c r="CH17" s="114"/>
      <c r="CI17" s="30" t="e">
        <f t="shared" si="20"/>
        <v>#DIV/0!</v>
      </c>
      <c r="CJ17" s="115"/>
      <c r="CK17" s="114"/>
      <c r="CL17" s="30" t="e">
        <f t="shared" si="47"/>
        <v>#DIV/0!</v>
      </c>
      <c r="CM17" s="653"/>
      <c r="CN17" s="204">
        <v>26.800000000000004</v>
      </c>
      <c r="CO17" s="345">
        <v>1721.08</v>
      </c>
      <c r="CP17" s="687">
        <f t="shared" si="0"/>
        <v>64.219402985074609</v>
      </c>
      <c r="CQ17" s="411">
        <v>1</v>
      </c>
      <c r="CR17" s="411">
        <v>3</v>
      </c>
      <c r="CS17" s="403">
        <v>2500</v>
      </c>
      <c r="CT17" s="403">
        <f t="shared" si="21"/>
        <v>833.33333333333337</v>
      </c>
      <c r="CU17" s="411">
        <v>2</v>
      </c>
      <c r="CV17" s="411">
        <v>272.2</v>
      </c>
      <c r="CW17" s="417">
        <f t="shared" si="22"/>
        <v>136.1</v>
      </c>
      <c r="CX17" s="682"/>
      <c r="CY17" s="688"/>
      <c r="CZ17" s="688" t="e">
        <f t="shared" si="23"/>
        <v>#DIV/0!</v>
      </c>
      <c r="DA17" s="688">
        <v>29</v>
      </c>
      <c r="DB17" s="688">
        <v>173.02</v>
      </c>
      <c r="DC17" s="688">
        <v>82.3</v>
      </c>
      <c r="DD17" s="688">
        <f t="shared" si="24"/>
        <v>8.8041379310344823</v>
      </c>
      <c r="DE17" s="569"/>
      <c r="DF17" s="124">
        <v>47.800000000000004</v>
      </c>
      <c r="DG17" s="125">
        <v>4039.04</v>
      </c>
      <c r="DH17" s="15">
        <f t="shared" si="25"/>
        <v>84.498744769874463</v>
      </c>
      <c r="DI17" s="126"/>
      <c r="DJ17" s="127"/>
      <c r="DK17" s="127"/>
      <c r="DL17" s="18">
        <v>31</v>
      </c>
      <c r="DM17" s="127"/>
      <c r="DN17" s="127"/>
      <c r="DO17" s="18" t="e">
        <f t="shared" si="48"/>
        <v>#DIV/0!</v>
      </c>
      <c r="DP17" s="124"/>
      <c r="DQ17" s="125"/>
      <c r="DR17" s="31" t="e">
        <f t="shared" si="26"/>
        <v>#DIV/0!</v>
      </c>
      <c r="DS17" s="569"/>
      <c r="DT17" s="603">
        <v>18</v>
      </c>
      <c r="DU17" s="603">
        <v>386.80615495332972</v>
      </c>
      <c r="DV17" s="542">
        <f>+DU17/DT17</f>
        <v>21.489230830740539</v>
      </c>
      <c r="DW17" s="603">
        <v>40</v>
      </c>
      <c r="DX17" s="603">
        <v>619.6063099979724</v>
      </c>
      <c r="DY17" s="542">
        <f>+DX17/DW17</f>
        <v>15.49015774994931</v>
      </c>
      <c r="DZ17" s="603">
        <v>165</v>
      </c>
      <c r="EA17" s="603">
        <v>2136.0096825730147</v>
      </c>
      <c r="EB17" s="545">
        <f>+EA17/DZ17</f>
        <v>12.94551322771524</v>
      </c>
      <c r="EC17" s="485"/>
      <c r="ED17" s="610"/>
      <c r="EE17" s="612"/>
      <c r="EF17" s="548" t="e">
        <f t="shared" si="29"/>
        <v>#DIV/0!</v>
      </c>
      <c r="EG17" s="610">
        <v>66</v>
      </c>
      <c r="EH17" s="614">
        <v>924</v>
      </c>
      <c r="EI17" s="616">
        <f t="shared" si="1"/>
        <v>14</v>
      </c>
      <c r="EJ17" s="603">
        <v>164</v>
      </c>
      <c r="EK17" s="603">
        <v>1771.19</v>
      </c>
      <c r="EL17" s="622">
        <f t="shared" si="30"/>
        <v>10.799939024390245</v>
      </c>
      <c r="EM17" s="603">
        <f t="shared" si="31"/>
        <v>690</v>
      </c>
      <c r="EN17" s="603">
        <v>450</v>
      </c>
      <c r="EO17" s="551">
        <f t="shared" si="32"/>
        <v>0.65217391304347827</v>
      </c>
      <c r="EQ17" s="204">
        <v>30</v>
      </c>
      <c r="ER17" s="345">
        <v>2797.77</v>
      </c>
      <c r="ES17" s="554">
        <f t="shared" si="2"/>
        <v>93.259</v>
      </c>
      <c r="ET17" s="143"/>
      <c r="EU17" s="143"/>
      <c r="EV17" s="411">
        <v>103.83</v>
      </c>
      <c r="EW17" s="405">
        <f t="shared" si="33"/>
        <v>3.4609999999999999</v>
      </c>
      <c r="EX17" s="414"/>
      <c r="EY17" s="406" t="e">
        <f t="shared" si="34"/>
        <v>#DIV/0!</v>
      </c>
      <c r="EZ17" s="542" t="e">
        <f t="shared" si="35"/>
        <v>#DIV/0!</v>
      </c>
      <c r="FA17" s="672"/>
      <c r="FB17" s="411"/>
      <c r="FC17" s="411"/>
      <c r="FD17" s="411"/>
      <c r="FE17" s="433"/>
      <c r="FF17" s="411"/>
      <c r="FG17" s="400">
        <f t="shared" si="36"/>
        <v>0</v>
      </c>
      <c r="FH17" s="403"/>
      <c r="FI17" s="402" t="e">
        <f t="shared" si="37"/>
        <v>#DIV/0!</v>
      </c>
      <c r="FJ17" s="412"/>
      <c r="FK17" s="411"/>
      <c r="FL17" s="403"/>
      <c r="FM17" s="403" t="e">
        <f t="shared" si="38"/>
        <v>#DIV/0!</v>
      </c>
      <c r="FN17" s="400"/>
      <c r="FO17" s="400"/>
      <c r="FP17" s="404" t="e">
        <f t="shared" si="39"/>
        <v>#DIV/0!</v>
      </c>
    </row>
    <row r="18" spans="1:172" ht="14.4" customHeight="1">
      <c r="A18" s="12">
        <v>12</v>
      </c>
      <c r="B18" s="13">
        <v>74</v>
      </c>
      <c r="C18" s="14">
        <v>6548.0879050694566</v>
      </c>
      <c r="D18" s="15">
        <f t="shared" si="3"/>
        <v>88.487674392830499</v>
      </c>
      <c r="E18" s="16"/>
      <c r="F18" s="320"/>
      <c r="G18" s="558" t="e">
        <f t="shared" si="4"/>
        <v>#DIV/0!</v>
      </c>
      <c r="H18" s="17">
        <v>4</v>
      </c>
      <c r="I18" s="17">
        <v>63</v>
      </c>
      <c r="J18" s="18">
        <f t="shared" si="40"/>
        <v>15.75</v>
      </c>
      <c r="K18" s="17"/>
      <c r="L18" s="17"/>
      <c r="M18" s="30" t="e">
        <f t="shared" si="41"/>
        <v>#DIV/0!</v>
      </c>
      <c r="N18" s="13"/>
      <c r="O18" s="14"/>
      <c r="P18" s="31" t="e">
        <f t="shared" si="5"/>
        <v>#DIV/0!</v>
      </c>
      <c r="Q18" s="32"/>
      <c r="R18" s="44"/>
      <c r="S18" s="45" t="e">
        <f t="shared" si="6"/>
        <v>#DIV/0!</v>
      </c>
      <c r="T18" s="492"/>
      <c r="U18" s="570">
        <v>85</v>
      </c>
      <c r="V18" s="626">
        <v>6514.0277297385519</v>
      </c>
      <c r="W18" s="567">
        <f t="shared" si="7"/>
        <v>76.63562034986532</v>
      </c>
      <c r="X18" s="492"/>
      <c r="Y18" s="46">
        <v>386.40000000000003</v>
      </c>
      <c r="Z18" s="47">
        <v>21191.840000000004</v>
      </c>
      <c r="AA18" s="30">
        <f t="shared" si="8"/>
        <v>54.844306418219468</v>
      </c>
      <c r="AB18" s="502"/>
      <c r="AC18" s="572">
        <v>35</v>
      </c>
      <c r="AD18" s="572">
        <v>489.12</v>
      </c>
      <c r="AE18" s="30">
        <f t="shared" si="9"/>
        <v>13.974857142857143</v>
      </c>
      <c r="AF18" s="63">
        <v>125</v>
      </c>
      <c r="AG18" s="55">
        <v>885.62</v>
      </c>
      <c r="AH18" s="30">
        <f t="shared" si="42"/>
        <v>7.0849599999999997</v>
      </c>
      <c r="AI18" s="62">
        <v>150</v>
      </c>
      <c r="AJ18" s="47">
        <v>2812.6959762688844</v>
      </c>
      <c r="AK18" s="30">
        <f t="shared" si="10"/>
        <v>18.75130650845923</v>
      </c>
      <c r="AL18" s="568"/>
      <c r="AM18" s="50">
        <v>48</v>
      </c>
      <c r="AN18" s="50">
        <v>2577.4182999999998</v>
      </c>
      <c r="AO18" s="48">
        <f t="shared" si="11"/>
        <v>53.69621458333333</v>
      </c>
      <c r="AP18" s="46">
        <v>75</v>
      </c>
      <c r="AQ18" s="47">
        <v>3407.5</v>
      </c>
      <c r="AR18" s="48">
        <f t="shared" si="12"/>
        <v>45.43333333333333</v>
      </c>
      <c r="AS18" s="46">
        <v>25</v>
      </c>
      <c r="AT18" s="71">
        <v>1514.24</v>
      </c>
      <c r="AU18" s="48">
        <f t="shared" si="13"/>
        <v>60.569600000000001</v>
      </c>
      <c r="AV18" s="492"/>
      <c r="AW18" s="645">
        <v>79</v>
      </c>
      <c r="AX18" s="78">
        <v>5037.12</v>
      </c>
      <c r="AY18" s="83">
        <f t="shared" si="14"/>
        <v>63.761012658227848</v>
      </c>
      <c r="AZ18" s="84"/>
      <c r="BA18" s="85">
        <v>25</v>
      </c>
      <c r="BB18" s="85">
        <v>176.27</v>
      </c>
      <c r="BC18" s="30">
        <f t="shared" si="43"/>
        <v>7.0508000000000006</v>
      </c>
      <c r="BD18" s="86">
        <v>0</v>
      </c>
      <c r="BE18" s="86">
        <v>0</v>
      </c>
      <c r="BF18" s="30" t="e">
        <f t="shared" si="44"/>
        <v>#DIV/0!</v>
      </c>
      <c r="BG18" s="646"/>
      <c r="BH18" s="77"/>
      <c r="BI18" s="78"/>
      <c r="BJ18" s="634" t="e">
        <f t="shared" si="15"/>
        <v>#DIV/0!</v>
      </c>
      <c r="BK18" s="633"/>
      <c r="BL18" s="587"/>
      <c r="BM18" s="634" t="e">
        <f t="shared" si="16"/>
        <v>#DIV/0!</v>
      </c>
      <c r="BN18" s="492"/>
      <c r="BO18" s="93">
        <v>186</v>
      </c>
      <c r="BP18" s="94">
        <v>12114.351653410629</v>
      </c>
      <c r="BQ18" s="83">
        <f t="shared" si="17"/>
        <v>65.130922867799086</v>
      </c>
      <c r="BR18" s="100"/>
      <c r="BS18" s="101">
        <v>3</v>
      </c>
      <c r="BT18" s="101">
        <v>186.9698637335465</v>
      </c>
      <c r="BU18" s="30">
        <f t="shared" si="45"/>
        <v>62.32328791118217</v>
      </c>
      <c r="BV18" s="101">
        <v>84</v>
      </c>
      <c r="BW18" s="101">
        <v>478.55121914991361</v>
      </c>
      <c r="BX18" s="30">
        <f t="shared" si="46"/>
        <v>5.6970383232132571</v>
      </c>
      <c r="BY18" s="93"/>
      <c r="BZ18" s="94"/>
      <c r="CA18" s="48" t="e">
        <f t="shared" si="18"/>
        <v>#DIV/0!</v>
      </c>
      <c r="CB18" s="492"/>
      <c r="CC18" s="109">
        <v>151.19999999999999</v>
      </c>
      <c r="CD18" s="110">
        <v>13324.24</v>
      </c>
      <c r="CE18" s="83">
        <f t="shared" si="19"/>
        <v>88.123280423280434</v>
      </c>
      <c r="CF18" s="113"/>
      <c r="CG18" s="114"/>
      <c r="CH18" s="114"/>
      <c r="CI18" s="30" t="e">
        <f t="shared" si="20"/>
        <v>#DIV/0!</v>
      </c>
      <c r="CJ18" s="115"/>
      <c r="CK18" s="114"/>
      <c r="CL18" s="30" t="e">
        <f t="shared" si="47"/>
        <v>#DIV/0!</v>
      </c>
      <c r="CM18" s="653"/>
      <c r="CN18" s="204">
        <v>24.800000000000004</v>
      </c>
      <c r="CO18" s="345">
        <v>1776.96</v>
      </c>
      <c r="CP18" s="687">
        <f t="shared" si="0"/>
        <v>71.651612903225796</v>
      </c>
      <c r="CQ18" s="411"/>
      <c r="CR18" s="411"/>
      <c r="CS18" s="403"/>
      <c r="CT18" s="403" t="e">
        <f t="shared" si="21"/>
        <v>#DIV/0!</v>
      </c>
      <c r="CU18" s="411">
        <v>2</v>
      </c>
      <c r="CV18" s="411">
        <v>120.26</v>
      </c>
      <c r="CW18" s="417">
        <f t="shared" si="22"/>
        <v>60.13</v>
      </c>
      <c r="CX18" s="682"/>
      <c r="CY18" s="688"/>
      <c r="CZ18" s="688" t="e">
        <f t="shared" si="23"/>
        <v>#DIV/0!</v>
      </c>
      <c r="DA18" s="688">
        <v>30</v>
      </c>
      <c r="DB18" s="688">
        <v>108.38</v>
      </c>
      <c r="DC18" s="688"/>
      <c r="DD18" s="688">
        <f t="shared" si="24"/>
        <v>3.6126666666666667</v>
      </c>
      <c r="DE18" s="569"/>
      <c r="DF18" s="124">
        <v>48.8</v>
      </c>
      <c r="DG18" s="125">
        <v>5575.98</v>
      </c>
      <c r="DH18" s="15">
        <f t="shared" si="25"/>
        <v>114.26188524590164</v>
      </c>
      <c r="DI18" s="126"/>
      <c r="DJ18" s="127"/>
      <c r="DK18" s="127"/>
      <c r="DL18" s="18">
        <v>20</v>
      </c>
      <c r="DM18" s="127"/>
      <c r="DN18" s="127"/>
      <c r="DO18" s="18" t="e">
        <f t="shared" si="48"/>
        <v>#DIV/0!</v>
      </c>
      <c r="DP18" s="124"/>
      <c r="DQ18" s="125"/>
      <c r="DR18" s="31" t="e">
        <f t="shared" si="26"/>
        <v>#DIV/0!</v>
      </c>
      <c r="DS18" s="569"/>
      <c r="DT18" s="603">
        <v>18</v>
      </c>
      <c r="DU18" s="603">
        <v>387.88562366760334</v>
      </c>
      <c r="DV18" s="542">
        <f t="shared" si="27"/>
        <v>21.549201314866853</v>
      </c>
      <c r="DW18" s="603">
        <v>40</v>
      </c>
      <c r="DX18" s="603">
        <v>723.69185706971757</v>
      </c>
      <c r="DY18" s="542">
        <f t="shared" si="28"/>
        <v>18.092296426742941</v>
      </c>
      <c r="DZ18" s="603">
        <v>165</v>
      </c>
      <c r="EA18" s="603">
        <v>2115.4185940680645</v>
      </c>
      <c r="EB18" s="545">
        <f t="shared" si="49"/>
        <v>12.820718751927664</v>
      </c>
      <c r="EC18" s="485"/>
      <c r="ED18" s="610"/>
      <c r="EE18" s="612"/>
      <c r="EF18" s="548" t="e">
        <f t="shared" si="29"/>
        <v>#DIV/0!</v>
      </c>
      <c r="EG18" s="610">
        <v>66</v>
      </c>
      <c r="EH18" s="614">
        <v>924</v>
      </c>
      <c r="EI18" s="616">
        <f t="shared" si="1"/>
        <v>14</v>
      </c>
      <c r="EJ18" s="603">
        <v>162</v>
      </c>
      <c r="EK18" s="603">
        <v>1799.84</v>
      </c>
      <c r="EL18" s="622">
        <f t="shared" si="30"/>
        <v>11.110123456790124</v>
      </c>
      <c r="EM18" s="603">
        <f t="shared" si="31"/>
        <v>684</v>
      </c>
      <c r="EN18" s="603">
        <v>450</v>
      </c>
      <c r="EO18" s="551">
        <f t="shared" si="32"/>
        <v>0.65789473684210531</v>
      </c>
      <c r="EQ18" s="204">
        <v>30</v>
      </c>
      <c r="ER18" s="345">
        <v>5655.33</v>
      </c>
      <c r="ES18" s="554">
        <f t="shared" si="2"/>
        <v>188.511</v>
      </c>
      <c r="ET18" s="143"/>
      <c r="EU18" s="143"/>
      <c r="EV18" s="411">
        <v>206.35</v>
      </c>
      <c r="EW18" s="405">
        <f t="shared" si="33"/>
        <v>6.878333333333333</v>
      </c>
      <c r="EX18" s="414"/>
      <c r="EY18" s="406" t="e">
        <f t="shared" si="34"/>
        <v>#DIV/0!</v>
      </c>
      <c r="EZ18" s="542" t="e">
        <f t="shared" si="35"/>
        <v>#DIV/0!</v>
      </c>
      <c r="FA18" s="672"/>
      <c r="FB18" s="411"/>
      <c r="FC18" s="411"/>
      <c r="FD18" s="411"/>
      <c r="FE18" s="433"/>
      <c r="FF18" s="411"/>
      <c r="FG18" s="400">
        <f t="shared" si="36"/>
        <v>0</v>
      </c>
      <c r="FH18" s="403"/>
      <c r="FI18" s="402" t="e">
        <f t="shared" si="37"/>
        <v>#DIV/0!</v>
      </c>
      <c r="FJ18" s="412"/>
      <c r="FK18" s="411"/>
      <c r="FL18" s="400"/>
      <c r="FM18" s="403" t="e">
        <f t="shared" si="38"/>
        <v>#DIV/0!</v>
      </c>
      <c r="FN18" s="400"/>
      <c r="FO18" s="400"/>
      <c r="FP18" s="404" t="e">
        <f t="shared" si="39"/>
        <v>#DIV/0!</v>
      </c>
    </row>
    <row r="19" spans="1:172" ht="14.4" customHeight="1">
      <c r="A19" s="12">
        <v>13</v>
      </c>
      <c r="B19" s="13">
        <v>67.2</v>
      </c>
      <c r="C19" s="14">
        <v>5896.7192059480949</v>
      </c>
      <c r="D19" s="15">
        <f t="shared" si="3"/>
        <v>87.748797707560939</v>
      </c>
      <c r="E19" s="16"/>
      <c r="F19" s="320"/>
      <c r="G19" s="558" t="e">
        <f t="shared" si="4"/>
        <v>#DIV/0!</v>
      </c>
      <c r="H19" s="17">
        <v>4</v>
      </c>
      <c r="I19" s="17">
        <v>55.449575983483903</v>
      </c>
      <c r="J19" s="18">
        <f t="shared" si="40"/>
        <v>13.862393995870976</v>
      </c>
      <c r="K19" s="17"/>
      <c r="L19" s="17"/>
      <c r="M19" s="30" t="e">
        <f t="shared" si="41"/>
        <v>#DIV/0!</v>
      </c>
      <c r="N19" s="13"/>
      <c r="O19" s="14"/>
      <c r="P19" s="31" t="e">
        <f t="shared" si="5"/>
        <v>#DIV/0!</v>
      </c>
      <c r="Q19" s="32"/>
      <c r="R19" s="44"/>
      <c r="S19" s="45" t="e">
        <f t="shared" si="6"/>
        <v>#DIV/0!</v>
      </c>
      <c r="T19" s="492"/>
      <c r="U19" s="570">
        <v>73.800000000000011</v>
      </c>
      <c r="V19" s="626">
        <v>6711.8784282431252</v>
      </c>
      <c r="W19" s="571">
        <f t="shared" si="7"/>
        <v>90.946862171316042</v>
      </c>
      <c r="X19" s="492"/>
      <c r="Y19" s="46">
        <v>375.6</v>
      </c>
      <c r="Z19" s="47">
        <v>22347.715</v>
      </c>
      <c r="AA19" s="30">
        <f t="shared" si="8"/>
        <v>59.498708732694354</v>
      </c>
      <c r="AB19" s="502"/>
      <c r="AC19" s="572">
        <v>35</v>
      </c>
      <c r="AD19" s="572">
        <v>489.12</v>
      </c>
      <c r="AE19" s="30">
        <f t="shared" si="9"/>
        <v>13.974857142857143</v>
      </c>
      <c r="AF19" s="55">
        <v>125</v>
      </c>
      <c r="AG19" s="55">
        <v>880.62</v>
      </c>
      <c r="AH19" s="30">
        <f t="shared" si="42"/>
        <v>7.0449599999999997</v>
      </c>
      <c r="AI19" s="62">
        <v>150</v>
      </c>
      <c r="AJ19" s="47">
        <v>3114.4985099641794</v>
      </c>
      <c r="AK19" s="30">
        <f t="shared" si="10"/>
        <v>20.763323399761195</v>
      </c>
      <c r="AL19" s="568"/>
      <c r="AM19" s="50">
        <v>43</v>
      </c>
      <c r="AN19" s="50">
        <v>3083.1399999999994</v>
      </c>
      <c r="AO19" s="48">
        <f t="shared" si="11"/>
        <v>71.700930232558122</v>
      </c>
      <c r="AP19" s="46">
        <v>75</v>
      </c>
      <c r="AQ19" s="47">
        <v>3839.6550000000002</v>
      </c>
      <c r="AR19" s="48">
        <f t="shared" si="12"/>
        <v>51.195399999999999</v>
      </c>
      <c r="AS19" s="46">
        <v>25</v>
      </c>
      <c r="AT19" s="71">
        <v>1744.06</v>
      </c>
      <c r="AU19" s="48">
        <f t="shared" si="13"/>
        <v>69.7624</v>
      </c>
      <c r="AV19" s="492"/>
      <c r="AW19" s="645">
        <v>83.200000000000017</v>
      </c>
      <c r="AX19" s="78">
        <v>4853.95</v>
      </c>
      <c r="AY19" s="83">
        <f t="shared" si="14"/>
        <v>58.340745192307679</v>
      </c>
      <c r="AZ19" s="84"/>
      <c r="BA19" s="85">
        <v>25</v>
      </c>
      <c r="BB19" s="85">
        <v>174.74</v>
      </c>
      <c r="BC19" s="30">
        <f t="shared" si="43"/>
        <v>6.9896000000000003</v>
      </c>
      <c r="BD19" s="86">
        <v>0</v>
      </c>
      <c r="BE19" s="86">
        <v>0</v>
      </c>
      <c r="BF19" s="30" t="e">
        <f t="shared" si="44"/>
        <v>#DIV/0!</v>
      </c>
      <c r="BG19" s="646"/>
      <c r="BH19" s="77"/>
      <c r="BI19" s="78"/>
      <c r="BJ19" s="634" t="e">
        <f t="shared" si="15"/>
        <v>#DIV/0!</v>
      </c>
      <c r="BK19" s="633"/>
      <c r="BL19" s="587"/>
      <c r="BM19" s="634" t="e">
        <f t="shared" si="16"/>
        <v>#DIV/0!</v>
      </c>
      <c r="BN19" s="492"/>
      <c r="BO19" s="93">
        <v>186.4</v>
      </c>
      <c r="BP19" s="94">
        <v>12615.305550235553</v>
      </c>
      <c r="BQ19" s="83">
        <f t="shared" si="17"/>
        <v>67.678677844611329</v>
      </c>
      <c r="BR19" s="100"/>
      <c r="BS19" s="101">
        <v>18</v>
      </c>
      <c r="BT19" s="101">
        <v>28.580018788884662</v>
      </c>
      <c r="BU19" s="30">
        <f t="shared" si="45"/>
        <v>1.5877788216047035</v>
      </c>
      <c r="BV19" s="101">
        <v>80</v>
      </c>
      <c r="BW19" s="101">
        <v>447.39994689954187</v>
      </c>
      <c r="BX19" s="30">
        <f t="shared" si="46"/>
        <v>5.5924993362442734</v>
      </c>
      <c r="BY19" s="93"/>
      <c r="BZ19" s="94"/>
      <c r="CA19" s="48" t="e">
        <f t="shared" si="18"/>
        <v>#DIV/0!</v>
      </c>
      <c r="CB19" s="492"/>
      <c r="CC19" s="109">
        <v>146</v>
      </c>
      <c r="CD19" s="110">
        <v>13110.81</v>
      </c>
      <c r="CE19" s="83">
        <f t="shared" si="19"/>
        <v>89.800068493150675</v>
      </c>
      <c r="CF19" s="113"/>
      <c r="CG19" s="114"/>
      <c r="CH19" s="114"/>
      <c r="CI19" s="30" t="e">
        <f t="shared" si="20"/>
        <v>#DIV/0!</v>
      </c>
      <c r="CJ19" s="115"/>
      <c r="CK19" s="114"/>
      <c r="CL19" s="30" t="e">
        <f t="shared" si="47"/>
        <v>#DIV/0!</v>
      </c>
      <c r="CM19" s="653"/>
      <c r="CN19" s="204">
        <v>24.8</v>
      </c>
      <c r="CO19" s="345">
        <v>2043.31</v>
      </c>
      <c r="CP19" s="486">
        <f t="shared" si="0"/>
        <v>82.391532258064515</v>
      </c>
      <c r="CQ19" s="411"/>
      <c r="CR19" s="411"/>
      <c r="CS19" s="403"/>
      <c r="CT19" s="403" t="e">
        <f t="shared" si="21"/>
        <v>#DIV/0!</v>
      </c>
      <c r="CU19" s="411">
        <v>2</v>
      </c>
      <c r="CV19" s="403">
        <v>102.43</v>
      </c>
      <c r="CW19" s="417">
        <f t="shared" si="22"/>
        <v>51.215000000000003</v>
      </c>
      <c r="CX19" s="682"/>
      <c r="CY19" s="688"/>
      <c r="CZ19" s="688" t="e">
        <f t="shared" si="23"/>
        <v>#DIV/0!</v>
      </c>
      <c r="DA19" s="688">
        <v>28</v>
      </c>
      <c r="DB19" s="688">
        <v>176.37</v>
      </c>
      <c r="DC19" s="688">
        <v>48.55</v>
      </c>
      <c r="DD19" s="688">
        <f t="shared" si="24"/>
        <v>8.0328571428571429</v>
      </c>
      <c r="DE19" s="569"/>
      <c r="DF19" s="124">
        <v>48.2</v>
      </c>
      <c r="DG19" s="125">
        <v>5724.83</v>
      </c>
      <c r="DH19" s="15">
        <f t="shared" si="25"/>
        <v>118.77240663900415</v>
      </c>
      <c r="DI19" s="126"/>
      <c r="DJ19" s="127"/>
      <c r="DK19" s="127"/>
      <c r="DL19" s="18">
        <v>32</v>
      </c>
      <c r="DM19" s="127"/>
      <c r="DN19" s="127"/>
      <c r="DO19" s="18" t="e">
        <f t="shared" si="48"/>
        <v>#DIV/0!</v>
      </c>
      <c r="DP19" s="124"/>
      <c r="DQ19" s="125"/>
      <c r="DR19" s="31" t="e">
        <f t="shared" si="26"/>
        <v>#DIV/0!</v>
      </c>
      <c r="DS19" s="569"/>
      <c r="DT19" s="602">
        <v>18</v>
      </c>
      <c r="DU19" s="603">
        <v>384.04644307008385</v>
      </c>
      <c r="DV19" s="542">
        <f t="shared" si="27"/>
        <v>21.335913503893547</v>
      </c>
      <c r="DW19" s="603">
        <v>40</v>
      </c>
      <c r="DX19" s="603">
        <v>712.62087867263506</v>
      </c>
      <c r="DY19" s="542">
        <f t="shared" si="28"/>
        <v>17.815521966815876</v>
      </c>
      <c r="DZ19" s="603">
        <v>191</v>
      </c>
      <c r="EA19" s="603">
        <v>2282.8528877410708</v>
      </c>
      <c r="EB19" s="545">
        <f t="shared" si="49"/>
        <v>11.952109359900895</v>
      </c>
      <c r="EC19" s="485"/>
      <c r="ED19" s="610"/>
      <c r="EE19" s="612"/>
      <c r="EF19" s="548" t="e">
        <f t="shared" si="29"/>
        <v>#DIV/0!</v>
      </c>
      <c r="EG19" s="610">
        <v>66</v>
      </c>
      <c r="EH19" s="614">
        <v>924</v>
      </c>
      <c r="EI19" s="616">
        <f t="shared" si="1"/>
        <v>14</v>
      </c>
      <c r="EJ19" s="603">
        <v>159</v>
      </c>
      <c r="EK19" s="612">
        <v>1831.58</v>
      </c>
      <c r="EL19" s="622">
        <f t="shared" si="30"/>
        <v>11.519371069182389</v>
      </c>
      <c r="EM19" s="603">
        <f t="shared" si="31"/>
        <v>675</v>
      </c>
      <c r="EN19" s="603">
        <v>450</v>
      </c>
      <c r="EO19" s="551">
        <f t="shared" si="32"/>
        <v>0.66666666666666663</v>
      </c>
      <c r="EQ19" s="204">
        <v>30</v>
      </c>
      <c r="ER19" s="345">
        <v>2629.41</v>
      </c>
      <c r="ES19" s="554">
        <f t="shared" si="2"/>
        <v>87.646999999999991</v>
      </c>
      <c r="ET19" s="143"/>
      <c r="EU19" s="143"/>
      <c r="EV19" s="411">
        <v>207.67</v>
      </c>
      <c r="EW19" s="405">
        <f t="shared" si="33"/>
        <v>6.9223333333333326</v>
      </c>
      <c r="EX19" s="414">
        <v>120</v>
      </c>
      <c r="EY19" s="405">
        <f>+EX19/ES19</f>
        <v>1.3691284356566684</v>
      </c>
      <c r="EZ19" s="542">
        <f t="shared" si="35"/>
        <v>4.5637614521888949E-2</v>
      </c>
      <c r="FA19" s="672"/>
      <c r="FB19" s="411"/>
      <c r="FC19" s="411"/>
      <c r="FD19" s="411"/>
      <c r="FE19" s="433"/>
      <c r="FF19" s="411"/>
      <c r="FG19" s="400">
        <f t="shared" si="36"/>
        <v>0</v>
      </c>
      <c r="FH19" s="403"/>
      <c r="FI19" s="402" t="e">
        <f t="shared" si="37"/>
        <v>#DIV/0!</v>
      </c>
      <c r="FJ19" s="412"/>
      <c r="FK19" s="411"/>
      <c r="FL19" s="400"/>
      <c r="FM19" s="403" t="e">
        <f t="shared" si="38"/>
        <v>#DIV/0!</v>
      </c>
      <c r="FN19" s="400"/>
      <c r="FO19" s="400"/>
      <c r="FP19" s="404" t="e">
        <f t="shared" si="39"/>
        <v>#DIV/0!</v>
      </c>
    </row>
    <row r="20" spans="1:172" ht="14.4" customHeight="1">
      <c r="A20" s="12">
        <v>14</v>
      </c>
      <c r="B20" s="13">
        <v>52.600000000000009</v>
      </c>
      <c r="C20" s="14">
        <v>5420.1026175825773</v>
      </c>
      <c r="D20" s="15">
        <f t="shared" si="3"/>
        <v>103.04377599966875</v>
      </c>
      <c r="E20" s="16"/>
      <c r="F20" s="320"/>
      <c r="G20" s="558" t="e">
        <f t="shared" si="4"/>
        <v>#DIV/0!</v>
      </c>
      <c r="H20" s="17">
        <v>4</v>
      </c>
      <c r="I20" s="17">
        <v>54</v>
      </c>
      <c r="J20" s="18">
        <f t="shared" si="40"/>
        <v>13.5</v>
      </c>
      <c r="K20" s="17"/>
      <c r="L20" s="17"/>
      <c r="M20" s="30" t="e">
        <f t="shared" si="41"/>
        <v>#DIV/0!</v>
      </c>
      <c r="N20" s="314"/>
      <c r="O20" s="14"/>
      <c r="P20" s="31" t="e">
        <f t="shared" si="5"/>
        <v>#DIV/0!</v>
      </c>
      <c r="Q20" s="32"/>
      <c r="R20" s="44"/>
      <c r="S20" s="45" t="e">
        <f t="shared" si="6"/>
        <v>#DIV/0!</v>
      </c>
      <c r="T20" s="492"/>
      <c r="U20" s="570">
        <v>59.400000000000006</v>
      </c>
      <c r="V20" s="566">
        <v>5812.1830986160239</v>
      </c>
      <c r="W20" s="571">
        <f t="shared" si="7"/>
        <v>97.848200313401065</v>
      </c>
      <c r="X20" s="492"/>
      <c r="Y20" s="46">
        <v>374.40000000000003</v>
      </c>
      <c r="Z20" s="47">
        <v>29518.86</v>
      </c>
      <c r="AA20" s="30">
        <f t="shared" si="8"/>
        <v>78.843108974358969</v>
      </c>
      <c r="AB20" s="502"/>
      <c r="AC20" s="572">
        <v>35</v>
      </c>
      <c r="AD20" s="572">
        <v>489.1</v>
      </c>
      <c r="AE20" s="30">
        <f t="shared" si="9"/>
        <v>13.974285714285715</v>
      </c>
      <c r="AF20" s="55">
        <v>125</v>
      </c>
      <c r="AG20" s="55">
        <v>874.09999999999991</v>
      </c>
      <c r="AH20" s="30">
        <f t="shared" si="42"/>
        <v>6.992799999999999</v>
      </c>
      <c r="AI20" s="62">
        <v>150</v>
      </c>
      <c r="AJ20" s="47">
        <v>2991.7233922970854</v>
      </c>
      <c r="AK20" s="30">
        <f t="shared" si="10"/>
        <v>19.944822615313903</v>
      </c>
      <c r="AL20" s="568"/>
      <c r="AM20" s="50">
        <v>42</v>
      </c>
      <c r="AN20" s="50">
        <v>3100.44</v>
      </c>
      <c r="AO20" s="48">
        <f t="shared" si="11"/>
        <v>73.820000000000007</v>
      </c>
      <c r="AP20" s="46">
        <v>75</v>
      </c>
      <c r="AQ20" s="47">
        <v>3738.0847000000003</v>
      </c>
      <c r="AR20" s="48">
        <f t="shared" si="12"/>
        <v>49.841129333333335</v>
      </c>
      <c r="AS20" s="46">
        <v>25</v>
      </c>
      <c r="AT20" s="71">
        <v>1538.15</v>
      </c>
      <c r="AU20" s="48">
        <f t="shared" si="13"/>
        <v>61.526000000000003</v>
      </c>
      <c r="AV20" s="492"/>
      <c r="AW20" s="645">
        <v>67.2</v>
      </c>
      <c r="AX20" s="78">
        <v>4235.49</v>
      </c>
      <c r="AY20" s="83">
        <f t="shared" si="14"/>
        <v>63.028124999999996</v>
      </c>
      <c r="AZ20" s="84"/>
      <c r="BA20" s="85">
        <v>25</v>
      </c>
      <c r="BB20" s="85">
        <v>175.57</v>
      </c>
      <c r="BC20" s="30">
        <f t="shared" si="43"/>
        <v>7.0228000000000002</v>
      </c>
      <c r="BD20" s="86">
        <v>0</v>
      </c>
      <c r="BE20" s="86">
        <v>0</v>
      </c>
      <c r="BF20" s="30" t="e">
        <f t="shared" si="44"/>
        <v>#DIV/0!</v>
      </c>
      <c r="BG20" s="646"/>
      <c r="BH20" s="77"/>
      <c r="BI20" s="78"/>
      <c r="BJ20" s="634" t="e">
        <f t="shared" si="15"/>
        <v>#DIV/0!</v>
      </c>
      <c r="BK20" s="633"/>
      <c r="BL20" s="587"/>
      <c r="BM20" s="634" t="e">
        <f t="shared" si="16"/>
        <v>#DIV/0!</v>
      </c>
      <c r="BN20" s="492"/>
      <c r="BO20" s="93">
        <v>186.4</v>
      </c>
      <c r="BP20" s="94">
        <v>12364.708954455873</v>
      </c>
      <c r="BQ20" s="83">
        <f t="shared" si="17"/>
        <v>66.334275506737512</v>
      </c>
      <c r="BR20" s="102"/>
      <c r="BS20" s="101">
        <v>23</v>
      </c>
      <c r="BT20" s="101">
        <v>47.493008036739383</v>
      </c>
      <c r="BU20" s="30">
        <f t="shared" si="45"/>
        <v>2.0649133929017123</v>
      </c>
      <c r="BV20" s="101">
        <v>81</v>
      </c>
      <c r="BW20" s="101">
        <v>475.60951555884208</v>
      </c>
      <c r="BX20" s="30">
        <f t="shared" si="46"/>
        <v>5.8717224143066922</v>
      </c>
      <c r="BY20" s="93"/>
      <c r="BZ20" s="94"/>
      <c r="CA20" s="48" t="e">
        <f t="shared" si="18"/>
        <v>#DIV/0!</v>
      </c>
      <c r="CB20" s="492"/>
      <c r="CC20" s="109">
        <v>132.80000000000001</v>
      </c>
      <c r="CD20" s="110">
        <v>13130.69</v>
      </c>
      <c r="CE20" s="83">
        <f t="shared" si="19"/>
        <v>98.875677710843362</v>
      </c>
      <c r="CF20" s="113"/>
      <c r="CG20" s="114"/>
      <c r="CH20" s="114"/>
      <c r="CI20" s="30" t="e">
        <f t="shared" si="20"/>
        <v>#DIV/0!</v>
      </c>
      <c r="CJ20" s="115"/>
      <c r="CK20" s="114"/>
      <c r="CL20" s="30" t="e">
        <f t="shared" si="47"/>
        <v>#DIV/0!</v>
      </c>
      <c r="CM20" s="653"/>
      <c r="CN20" s="204">
        <v>17.600000000000001</v>
      </c>
      <c r="CO20" s="345">
        <v>1752.55</v>
      </c>
      <c r="CP20" s="486">
        <f t="shared" si="0"/>
        <v>99.576704545454533</v>
      </c>
      <c r="CQ20" s="411"/>
      <c r="CR20" s="411"/>
      <c r="CS20" s="403"/>
      <c r="CT20" s="403" t="e">
        <f t="shared" si="21"/>
        <v>#DIV/0!</v>
      </c>
      <c r="CU20" s="411">
        <v>2</v>
      </c>
      <c r="CV20" s="411">
        <v>103.27</v>
      </c>
      <c r="CW20" s="417">
        <f t="shared" si="22"/>
        <v>51.634999999999998</v>
      </c>
      <c r="CX20" s="682"/>
      <c r="CY20" s="688"/>
      <c r="CZ20" s="688" t="e">
        <f t="shared" si="23"/>
        <v>#DIV/0!</v>
      </c>
      <c r="DA20" s="688">
        <v>19</v>
      </c>
      <c r="DB20" s="688">
        <v>143.77000000000001</v>
      </c>
      <c r="DC20" s="688"/>
      <c r="DD20" s="688">
        <f t="shared" si="24"/>
        <v>7.5668421052631585</v>
      </c>
      <c r="DE20" s="569"/>
      <c r="DF20" s="124">
        <v>47.2</v>
      </c>
      <c r="DG20" s="125">
        <v>3871.29</v>
      </c>
      <c r="DH20" s="15">
        <f t="shared" si="25"/>
        <v>82.01885593220338</v>
      </c>
      <c r="DI20" s="126"/>
      <c r="DJ20" s="127"/>
      <c r="DK20" s="127"/>
      <c r="DL20" s="18">
        <v>19</v>
      </c>
      <c r="DM20" s="127"/>
      <c r="DN20" s="127"/>
      <c r="DO20" s="18" t="e">
        <f t="shared" si="48"/>
        <v>#DIV/0!</v>
      </c>
      <c r="DP20" s="124"/>
      <c r="DQ20" s="125"/>
      <c r="DR20" s="31" t="e">
        <f t="shared" si="26"/>
        <v>#DIV/0!</v>
      </c>
      <c r="DS20" s="569"/>
      <c r="DT20" s="602">
        <v>18</v>
      </c>
      <c r="DU20" s="603">
        <v>394.9670241611197</v>
      </c>
      <c r="DV20" s="542">
        <f t="shared" si="27"/>
        <v>21.94261245339554</v>
      </c>
      <c r="DW20" s="603">
        <v>40</v>
      </c>
      <c r="DX20" s="603">
        <v>651.52499999999998</v>
      </c>
      <c r="DY20" s="542">
        <f t="shared" si="28"/>
        <v>16.288125000000001</v>
      </c>
      <c r="DZ20" s="603">
        <v>191</v>
      </c>
      <c r="EA20" s="603">
        <v>2329.8050009123094</v>
      </c>
      <c r="EB20" s="545">
        <f t="shared" si="49"/>
        <v>12.197931941949264</v>
      </c>
      <c r="EC20" s="485"/>
      <c r="ED20" s="610"/>
      <c r="EE20" s="612"/>
      <c r="EF20" s="548" t="e">
        <f t="shared" si="29"/>
        <v>#DIV/0!</v>
      </c>
      <c r="EG20" s="610">
        <v>66</v>
      </c>
      <c r="EH20" s="614">
        <v>924</v>
      </c>
      <c r="EI20" s="616">
        <f t="shared" si="1"/>
        <v>14</v>
      </c>
      <c r="EJ20" s="603">
        <v>159</v>
      </c>
      <c r="EK20" s="603">
        <v>1862.28</v>
      </c>
      <c r="EL20" s="622">
        <f t="shared" si="30"/>
        <v>11.712452830188679</v>
      </c>
      <c r="EM20" s="603">
        <f t="shared" si="31"/>
        <v>675</v>
      </c>
      <c r="EN20" s="603">
        <v>450</v>
      </c>
      <c r="EO20" s="551">
        <f t="shared" si="32"/>
        <v>0.66666666666666663</v>
      </c>
      <c r="EQ20" s="204">
        <v>30</v>
      </c>
      <c r="ER20" s="345">
        <v>1938.81</v>
      </c>
      <c r="ES20" s="554">
        <f t="shared" si="2"/>
        <v>64.626999999999995</v>
      </c>
      <c r="ET20" s="143"/>
      <c r="EU20" s="143"/>
      <c r="EV20" s="411"/>
      <c r="EW20" s="405">
        <f t="shared" si="33"/>
        <v>0</v>
      </c>
      <c r="EX20" s="414"/>
      <c r="EY20" s="406" t="e">
        <f t="shared" si="34"/>
        <v>#DIV/0!</v>
      </c>
      <c r="EZ20" s="542" t="e">
        <f t="shared" si="35"/>
        <v>#DIV/0!</v>
      </c>
      <c r="FA20" s="672"/>
      <c r="FB20" s="663"/>
      <c r="FC20" s="663"/>
      <c r="FD20" s="663"/>
      <c r="FE20" s="433"/>
      <c r="FF20" s="411"/>
      <c r="FG20" s="400">
        <f t="shared" si="36"/>
        <v>0</v>
      </c>
      <c r="FH20" s="403"/>
      <c r="FI20" s="402" t="e">
        <f t="shared" si="37"/>
        <v>#DIV/0!</v>
      </c>
      <c r="FJ20" s="412"/>
      <c r="FK20" s="411"/>
      <c r="FL20" s="400"/>
      <c r="FM20" s="403" t="e">
        <f t="shared" si="38"/>
        <v>#DIV/0!</v>
      </c>
      <c r="FN20" s="400"/>
      <c r="FO20" s="400"/>
      <c r="FP20" s="404" t="e">
        <f t="shared" si="39"/>
        <v>#DIV/0!</v>
      </c>
    </row>
    <row r="21" spans="1:172" ht="14.4" customHeight="1">
      <c r="A21" s="12">
        <v>15</v>
      </c>
      <c r="B21" s="13">
        <v>52</v>
      </c>
      <c r="C21" s="14">
        <v>4766.8777203372238</v>
      </c>
      <c r="D21" s="15">
        <f t="shared" si="3"/>
        <v>91.670725391100461</v>
      </c>
      <c r="E21" s="16"/>
      <c r="F21" s="320"/>
      <c r="G21" s="558" t="e">
        <f t="shared" si="4"/>
        <v>#DIV/0!</v>
      </c>
      <c r="H21" s="17">
        <v>3</v>
      </c>
      <c r="I21" s="17">
        <v>56</v>
      </c>
      <c r="J21" s="18">
        <f t="shared" si="40"/>
        <v>18.666666666666668</v>
      </c>
      <c r="K21" s="17"/>
      <c r="L21" s="17"/>
      <c r="M21" s="30" t="e">
        <f t="shared" si="41"/>
        <v>#DIV/0!</v>
      </c>
      <c r="N21" s="13"/>
      <c r="O21" s="14"/>
      <c r="P21" s="31" t="e">
        <f t="shared" si="5"/>
        <v>#DIV/0!</v>
      </c>
      <c r="Q21" s="32"/>
      <c r="R21" s="44"/>
      <c r="S21" s="45" t="e">
        <f t="shared" si="6"/>
        <v>#DIV/0!</v>
      </c>
      <c r="T21" s="492"/>
      <c r="U21" s="570">
        <v>54</v>
      </c>
      <c r="V21" s="566">
        <v>4157.0792166494221</v>
      </c>
      <c r="W21" s="571">
        <f t="shared" si="7"/>
        <v>76.98294845647078</v>
      </c>
      <c r="X21" s="492"/>
      <c r="Y21" s="46">
        <v>261.8</v>
      </c>
      <c r="Z21" s="47">
        <v>16864.229999999996</v>
      </c>
      <c r="AA21" s="30">
        <f t="shared" si="8"/>
        <v>64.416462948815877</v>
      </c>
      <c r="AB21" s="49"/>
      <c r="AC21" s="50">
        <v>71</v>
      </c>
      <c r="AD21" s="50">
        <v>980.41</v>
      </c>
      <c r="AE21" s="30">
        <f t="shared" si="9"/>
        <v>13.808591549295775</v>
      </c>
      <c r="AF21" s="55">
        <v>28</v>
      </c>
      <c r="AG21" s="55">
        <v>194.24</v>
      </c>
      <c r="AH21" s="30">
        <f t="shared" si="42"/>
        <v>6.9371428571428577</v>
      </c>
      <c r="AI21" s="62">
        <v>150</v>
      </c>
      <c r="AJ21" s="47">
        <v>1863.6096105495708</v>
      </c>
      <c r="AK21" s="30">
        <f t="shared" si="10"/>
        <v>12.424064070330472</v>
      </c>
      <c r="AL21" s="568"/>
      <c r="AM21" s="46">
        <v>45</v>
      </c>
      <c r="AN21" s="71">
        <v>2185.2600000000002</v>
      </c>
      <c r="AO21" s="48">
        <f t="shared" si="11"/>
        <v>48.561333333333337</v>
      </c>
      <c r="AP21" s="46">
        <v>75</v>
      </c>
      <c r="AQ21" s="47">
        <v>3851.9490000000001</v>
      </c>
      <c r="AR21" s="48">
        <f t="shared" si="12"/>
        <v>51.359320000000004</v>
      </c>
      <c r="AS21" s="46">
        <v>25</v>
      </c>
      <c r="AT21" s="71">
        <v>1595.91</v>
      </c>
      <c r="AU21" s="48">
        <f t="shared" si="13"/>
        <v>63.836400000000005</v>
      </c>
      <c r="AV21" s="492"/>
      <c r="AW21" s="645">
        <v>65.2</v>
      </c>
      <c r="AX21" s="78">
        <v>3492.86</v>
      </c>
      <c r="AY21" s="83">
        <f t="shared" si="14"/>
        <v>53.571472392638036</v>
      </c>
      <c r="AZ21" s="84"/>
      <c r="BA21" s="85">
        <v>25</v>
      </c>
      <c r="BB21" s="85">
        <v>172.47</v>
      </c>
      <c r="BC21" s="30">
        <f t="shared" si="43"/>
        <v>6.8987999999999996</v>
      </c>
      <c r="BD21" s="86">
        <v>0</v>
      </c>
      <c r="BE21" s="86">
        <v>0</v>
      </c>
      <c r="BF21" s="30" t="e">
        <f t="shared" si="44"/>
        <v>#DIV/0!</v>
      </c>
      <c r="BG21" s="646"/>
      <c r="BH21" s="77">
        <v>0.8</v>
      </c>
      <c r="BI21" s="78">
        <v>12.47</v>
      </c>
      <c r="BJ21" s="634">
        <f t="shared" si="15"/>
        <v>15.5875</v>
      </c>
      <c r="BK21" s="633"/>
      <c r="BL21" s="587"/>
      <c r="BM21" s="634" t="e">
        <f t="shared" si="16"/>
        <v>#DIV/0!</v>
      </c>
      <c r="BN21" s="492"/>
      <c r="BO21" s="93">
        <v>131</v>
      </c>
      <c r="BP21" s="94">
        <v>8000.1828163383889</v>
      </c>
      <c r="BQ21" s="83">
        <f t="shared" si="17"/>
        <v>61.070097834644187</v>
      </c>
      <c r="BR21" s="102"/>
      <c r="BS21" s="101">
        <v>3</v>
      </c>
      <c r="BT21" s="101">
        <v>249.93285851394253</v>
      </c>
      <c r="BU21" s="30">
        <f t="shared" si="45"/>
        <v>83.310952837980849</v>
      </c>
      <c r="BV21" s="101">
        <v>75</v>
      </c>
      <c r="BW21" s="101">
        <v>491.82644505689007</v>
      </c>
      <c r="BX21" s="30">
        <f t="shared" si="46"/>
        <v>6.5576859340918672</v>
      </c>
      <c r="BY21" s="93"/>
      <c r="BZ21" s="94"/>
      <c r="CA21" s="48" t="e">
        <f t="shared" si="18"/>
        <v>#DIV/0!</v>
      </c>
      <c r="CB21" s="492"/>
      <c r="CC21" s="109">
        <v>131.20000000000002</v>
      </c>
      <c r="CD21" s="110">
        <v>12983.96</v>
      </c>
      <c r="CE21" s="83">
        <f t="shared" si="19"/>
        <v>98.963109756097538</v>
      </c>
      <c r="CF21" s="113"/>
      <c r="CG21" s="114"/>
      <c r="CH21" s="114"/>
      <c r="CI21" s="30" t="e">
        <f t="shared" si="20"/>
        <v>#DIV/0!</v>
      </c>
      <c r="CJ21" s="115"/>
      <c r="CK21" s="114"/>
      <c r="CL21" s="30" t="e">
        <f t="shared" si="47"/>
        <v>#DIV/0!</v>
      </c>
      <c r="CM21" s="653"/>
      <c r="CN21" s="341">
        <v>13.8</v>
      </c>
      <c r="CO21" s="345">
        <v>1510.73</v>
      </c>
      <c r="CP21" s="486">
        <f t="shared" si="0"/>
        <v>109.4731884057971</v>
      </c>
      <c r="CQ21" s="411"/>
      <c r="CR21" s="411"/>
      <c r="CS21" s="403"/>
      <c r="CT21" s="403" t="e">
        <f t="shared" si="21"/>
        <v>#DIV/0!</v>
      </c>
      <c r="CU21" s="411">
        <v>1</v>
      </c>
      <c r="CV21" s="411">
        <v>28.58</v>
      </c>
      <c r="CW21" s="417">
        <f t="shared" si="22"/>
        <v>28.58</v>
      </c>
      <c r="CX21" s="682"/>
      <c r="CY21" s="688"/>
      <c r="CZ21" s="688" t="e">
        <f t="shared" si="23"/>
        <v>#DIV/0!</v>
      </c>
      <c r="DA21" s="688">
        <v>15</v>
      </c>
      <c r="DB21" s="688">
        <v>93.42</v>
      </c>
      <c r="DC21" s="688"/>
      <c r="DD21" s="688">
        <f t="shared" si="24"/>
        <v>6.2279999999999998</v>
      </c>
      <c r="DE21" s="569"/>
      <c r="DF21" s="124">
        <v>45.400000000000006</v>
      </c>
      <c r="DG21" s="125">
        <v>3589.85</v>
      </c>
      <c r="DH21" s="15">
        <f t="shared" si="25"/>
        <v>79.071585903083687</v>
      </c>
      <c r="DI21" s="126"/>
      <c r="DJ21" s="127"/>
      <c r="DK21" s="127"/>
      <c r="DL21" s="18">
        <v>28</v>
      </c>
      <c r="DM21" s="127"/>
      <c r="DN21" s="127"/>
      <c r="DO21" s="18" t="e">
        <f t="shared" si="48"/>
        <v>#DIV/0!</v>
      </c>
      <c r="DP21" s="124"/>
      <c r="DQ21" s="125"/>
      <c r="DR21" s="31" t="e">
        <f t="shared" si="26"/>
        <v>#DIV/0!</v>
      </c>
      <c r="DS21" s="569"/>
      <c r="DT21" s="602">
        <v>18</v>
      </c>
      <c r="DU21" s="603">
        <v>391.25109901786823</v>
      </c>
      <c r="DV21" s="542">
        <f t="shared" si="27"/>
        <v>21.736172167659348</v>
      </c>
      <c r="DW21" s="603">
        <v>40</v>
      </c>
      <c r="DX21" s="603">
        <v>737.62779461003618</v>
      </c>
      <c r="DY21" s="542">
        <f t="shared" si="28"/>
        <v>18.440694865250904</v>
      </c>
      <c r="DZ21" s="603">
        <v>191</v>
      </c>
      <c r="EA21" s="603">
        <v>2117.6416719673607</v>
      </c>
      <c r="EB21" s="545">
        <f t="shared" si="49"/>
        <v>11.087129172603984</v>
      </c>
      <c r="EC21" s="485"/>
      <c r="ED21" s="610"/>
      <c r="EE21" s="612"/>
      <c r="EF21" s="548" t="e">
        <f t="shared" si="29"/>
        <v>#DIV/0!</v>
      </c>
      <c r="EG21" s="610">
        <v>65</v>
      </c>
      <c r="EH21" s="614">
        <v>910</v>
      </c>
      <c r="EI21" s="616">
        <f t="shared" si="1"/>
        <v>14</v>
      </c>
      <c r="EJ21" s="603">
        <v>154</v>
      </c>
      <c r="EK21" s="603">
        <v>1785.61</v>
      </c>
      <c r="EL21" s="622">
        <f t="shared" si="30"/>
        <v>11.594870129870129</v>
      </c>
      <c r="EM21" s="603">
        <f t="shared" si="31"/>
        <v>657</v>
      </c>
      <c r="EN21" s="603">
        <v>450</v>
      </c>
      <c r="EO21" s="551">
        <f t="shared" si="32"/>
        <v>0.68493150684931503</v>
      </c>
      <c r="EQ21" s="204">
        <v>30</v>
      </c>
      <c r="ER21" s="345">
        <v>2687.83</v>
      </c>
      <c r="ES21" s="554">
        <f t="shared" si="2"/>
        <v>89.594333333333324</v>
      </c>
      <c r="ET21" s="143"/>
      <c r="EU21" s="143"/>
      <c r="EV21" s="411">
        <v>149.88</v>
      </c>
      <c r="EW21" s="405">
        <f t="shared" si="33"/>
        <v>4.9959999999999996</v>
      </c>
      <c r="EX21" s="414"/>
      <c r="EY21" s="406" t="e">
        <f t="shared" si="34"/>
        <v>#DIV/0!</v>
      </c>
      <c r="EZ21" s="542" t="e">
        <f t="shared" si="35"/>
        <v>#DIV/0!</v>
      </c>
      <c r="FA21" s="672"/>
      <c r="FB21" s="411"/>
      <c r="FC21" s="411"/>
      <c r="FD21" s="411"/>
      <c r="FE21" s="433"/>
      <c r="FF21" s="411"/>
      <c r="FG21" s="400">
        <f t="shared" si="36"/>
        <v>0</v>
      </c>
      <c r="FH21" s="403"/>
      <c r="FI21" s="402" t="e">
        <f t="shared" si="37"/>
        <v>#DIV/0!</v>
      </c>
      <c r="FJ21" s="412"/>
      <c r="FK21" s="411"/>
      <c r="FL21" s="400"/>
      <c r="FM21" s="403" t="e">
        <f t="shared" si="38"/>
        <v>#DIV/0!</v>
      </c>
      <c r="FN21" s="400"/>
      <c r="FO21" s="400"/>
      <c r="FP21" s="404" t="e">
        <f t="shared" si="39"/>
        <v>#DIV/0!</v>
      </c>
    </row>
    <row r="22" spans="1:172" ht="14.4" customHeight="1">
      <c r="A22" s="12">
        <v>16</v>
      </c>
      <c r="B22" s="13">
        <v>54.400000000000006</v>
      </c>
      <c r="C22" s="14">
        <v>5163.4428296580181</v>
      </c>
      <c r="D22" s="15">
        <f t="shared" si="3"/>
        <v>94.916228486360623</v>
      </c>
      <c r="E22" s="16"/>
      <c r="F22" s="320"/>
      <c r="G22" s="558" t="e">
        <f t="shared" si="4"/>
        <v>#DIV/0!</v>
      </c>
      <c r="H22" s="17">
        <v>3</v>
      </c>
      <c r="I22" s="17">
        <v>52</v>
      </c>
      <c r="J22" s="18">
        <f t="shared" si="40"/>
        <v>17.333333333333332</v>
      </c>
      <c r="K22" s="17"/>
      <c r="L22" s="17"/>
      <c r="M22" s="30" t="e">
        <f t="shared" si="41"/>
        <v>#DIV/0!</v>
      </c>
      <c r="N22" s="13">
        <v>1</v>
      </c>
      <c r="O22" s="14">
        <v>10.199999999999999</v>
      </c>
      <c r="P22" s="31">
        <f t="shared" si="5"/>
        <v>10.199999999999999</v>
      </c>
      <c r="Q22" s="32"/>
      <c r="R22" s="44"/>
      <c r="S22" s="45" t="e">
        <f t="shared" si="6"/>
        <v>#DIV/0!</v>
      </c>
      <c r="T22" s="492"/>
      <c r="U22" s="570">
        <v>67.8</v>
      </c>
      <c r="V22" s="566">
        <v>4947.4778581387463</v>
      </c>
      <c r="W22" s="571">
        <f t="shared" si="7"/>
        <v>72.971649825055252</v>
      </c>
      <c r="X22" s="492"/>
      <c r="Y22" s="46">
        <v>253.4</v>
      </c>
      <c r="Z22" s="47">
        <v>18180.830000000002</v>
      </c>
      <c r="AA22" s="30">
        <f t="shared" si="8"/>
        <v>71.747553275453839</v>
      </c>
      <c r="AB22" s="49"/>
      <c r="AC22" s="50">
        <v>11</v>
      </c>
      <c r="AD22" s="50">
        <v>153.12</v>
      </c>
      <c r="AE22" s="30">
        <f t="shared" si="9"/>
        <v>13.92</v>
      </c>
      <c r="AF22" s="55">
        <v>28</v>
      </c>
      <c r="AG22" s="55">
        <v>198.77</v>
      </c>
      <c r="AH22" s="30">
        <f t="shared" si="42"/>
        <v>7.0989285714285719</v>
      </c>
      <c r="AI22" s="62">
        <v>150</v>
      </c>
      <c r="AJ22" s="47">
        <v>2720.9626656591922</v>
      </c>
      <c r="AK22" s="30">
        <f t="shared" si="10"/>
        <v>18.139751104394616</v>
      </c>
      <c r="AL22" s="568"/>
      <c r="AM22" s="46">
        <v>46</v>
      </c>
      <c r="AN22" s="71">
        <v>2198.6</v>
      </c>
      <c r="AO22" s="48">
        <f t="shared" si="11"/>
        <v>47.795652173913041</v>
      </c>
      <c r="AP22" s="46">
        <v>75</v>
      </c>
      <c r="AQ22" s="47">
        <v>4076.62</v>
      </c>
      <c r="AR22" s="48">
        <f t="shared" si="12"/>
        <v>54.354933333333335</v>
      </c>
      <c r="AS22" s="46">
        <v>25</v>
      </c>
      <c r="AT22" s="71">
        <v>1237.4000000000001</v>
      </c>
      <c r="AU22" s="48">
        <f t="shared" si="13"/>
        <v>49.496000000000002</v>
      </c>
      <c r="AV22" s="492"/>
      <c r="AW22" s="645">
        <v>63.2</v>
      </c>
      <c r="AX22" s="78">
        <v>3828.46</v>
      </c>
      <c r="AY22" s="83">
        <f t="shared" si="14"/>
        <v>60.576898734177213</v>
      </c>
      <c r="AZ22" s="84"/>
      <c r="BA22" s="85">
        <v>25</v>
      </c>
      <c r="BB22" s="85">
        <v>175.33</v>
      </c>
      <c r="BC22" s="30">
        <f t="shared" si="43"/>
        <v>7.0132000000000003</v>
      </c>
      <c r="BD22" s="86"/>
      <c r="BE22" s="86"/>
      <c r="BF22" s="30" t="e">
        <f t="shared" si="44"/>
        <v>#DIV/0!</v>
      </c>
      <c r="BG22" s="646"/>
      <c r="BH22" s="77">
        <v>2</v>
      </c>
      <c r="BI22" s="78">
        <v>30.01</v>
      </c>
      <c r="BJ22" s="634">
        <f t="shared" si="15"/>
        <v>15.005000000000001</v>
      </c>
      <c r="BK22" s="633"/>
      <c r="BL22" s="587"/>
      <c r="BM22" s="634" t="e">
        <f t="shared" si="16"/>
        <v>#DIV/0!</v>
      </c>
      <c r="BN22" s="492"/>
      <c r="BO22" s="93">
        <v>132.6</v>
      </c>
      <c r="BP22" s="94">
        <v>8953.7659962158632</v>
      </c>
      <c r="BQ22" s="83">
        <f t="shared" si="17"/>
        <v>67.524630439033658</v>
      </c>
      <c r="BR22" s="102"/>
      <c r="BS22" s="101">
        <v>3</v>
      </c>
      <c r="BT22" s="101">
        <v>56.089890539077203</v>
      </c>
      <c r="BU22" s="30">
        <f t="shared" si="45"/>
        <v>18.696630179692402</v>
      </c>
      <c r="BV22" s="101">
        <v>75</v>
      </c>
      <c r="BW22" s="101">
        <v>459.26039970099964</v>
      </c>
      <c r="BX22" s="30">
        <f t="shared" si="46"/>
        <v>6.1234719960133281</v>
      </c>
      <c r="BY22" s="93"/>
      <c r="BZ22" s="94"/>
      <c r="CA22" s="48" t="e">
        <f t="shared" si="18"/>
        <v>#DIV/0!</v>
      </c>
      <c r="CB22" s="492"/>
      <c r="CC22" s="109">
        <v>131.20000000000002</v>
      </c>
      <c r="CD22" s="110">
        <v>14805.75</v>
      </c>
      <c r="CE22" s="83">
        <f t="shared" si="19"/>
        <v>112.84870426829266</v>
      </c>
      <c r="CF22" s="113"/>
      <c r="CG22" s="114"/>
      <c r="CH22" s="114"/>
      <c r="CI22" s="30" t="e">
        <f t="shared" si="20"/>
        <v>#DIV/0!</v>
      </c>
      <c r="CJ22" s="115"/>
      <c r="CK22" s="114"/>
      <c r="CL22" s="30" t="e">
        <f t="shared" si="47"/>
        <v>#DIV/0!</v>
      </c>
      <c r="CM22" s="653"/>
      <c r="CN22" s="341">
        <v>15.8</v>
      </c>
      <c r="CO22" s="345">
        <v>1485.29</v>
      </c>
      <c r="CP22" s="486">
        <f t="shared" si="0"/>
        <v>94.005696202531638</v>
      </c>
      <c r="CQ22" s="411"/>
      <c r="CR22" s="411"/>
      <c r="CS22" s="403"/>
      <c r="CT22" s="403" t="e">
        <f t="shared" si="21"/>
        <v>#DIV/0!</v>
      </c>
      <c r="CU22" s="411"/>
      <c r="CV22" s="411"/>
      <c r="CW22" s="417" t="e">
        <f t="shared" si="22"/>
        <v>#DIV/0!</v>
      </c>
      <c r="CX22" s="682"/>
      <c r="CY22" s="688"/>
      <c r="CZ22" s="688" t="e">
        <f t="shared" si="23"/>
        <v>#DIV/0!</v>
      </c>
      <c r="DA22" s="688">
        <v>16</v>
      </c>
      <c r="DB22" s="688">
        <v>224.12</v>
      </c>
      <c r="DC22" s="688"/>
      <c r="DD22" s="688">
        <f t="shared" si="24"/>
        <v>14.0075</v>
      </c>
      <c r="DE22" s="569"/>
      <c r="DF22" s="124">
        <v>57.400000000000006</v>
      </c>
      <c r="DG22" s="125">
        <v>3901.21</v>
      </c>
      <c r="DH22" s="15">
        <f t="shared" si="25"/>
        <v>67.965331010452957</v>
      </c>
      <c r="DI22" s="126"/>
      <c r="DJ22" s="127"/>
      <c r="DK22" s="127"/>
      <c r="DL22" s="18" t="e">
        <f t="shared" ref="DL22:DL37" si="50">+DK22/DJ22</f>
        <v>#DIV/0!</v>
      </c>
      <c r="DM22" s="127">
        <v>24</v>
      </c>
      <c r="DN22" s="127">
        <v>291</v>
      </c>
      <c r="DO22" s="18">
        <f t="shared" si="48"/>
        <v>12.125</v>
      </c>
      <c r="DP22" s="124"/>
      <c r="DQ22" s="125"/>
      <c r="DR22" s="31" t="e">
        <f t="shared" si="26"/>
        <v>#DIV/0!</v>
      </c>
      <c r="DS22" s="569"/>
      <c r="DT22" s="602">
        <v>18</v>
      </c>
      <c r="DU22" s="603">
        <v>394.31812885226446</v>
      </c>
      <c r="DV22" s="542">
        <f t="shared" si="27"/>
        <v>21.906562714014694</v>
      </c>
      <c r="DW22" s="603">
        <v>40</v>
      </c>
      <c r="DX22" s="603">
        <v>628.88840116538825</v>
      </c>
      <c r="DY22" s="542">
        <f t="shared" si="28"/>
        <v>15.722210029134706</v>
      </c>
      <c r="DZ22" s="603">
        <v>191</v>
      </c>
      <c r="EA22" s="603">
        <v>2135.5160627608807</v>
      </c>
      <c r="EB22" s="545">
        <f t="shared" si="49"/>
        <v>11.180712370475815</v>
      </c>
      <c r="EC22" s="485"/>
      <c r="ED22" s="610"/>
      <c r="EE22" s="612"/>
      <c r="EF22" s="548" t="e">
        <f t="shared" si="29"/>
        <v>#DIV/0!</v>
      </c>
      <c r="EG22" s="610">
        <v>65</v>
      </c>
      <c r="EH22" s="614">
        <v>910</v>
      </c>
      <c r="EI22" s="616">
        <f t="shared" si="1"/>
        <v>14</v>
      </c>
      <c r="EJ22" s="603">
        <v>149</v>
      </c>
      <c r="EK22" s="603">
        <v>1818.56</v>
      </c>
      <c r="EL22" s="622">
        <f t="shared" si="30"/>
        <v>12.20510067114094</v>
      </c>
      <c r="EM22" s="603">
        <f t="shared" si="31"/>
        <v>642</v>
      </c>
      <c r="EN22" s="603">
        <v>450</v>
      </c>
      <c r="EO22" s="551">
        <f t="shared" si="32"/>
        <v>0.7009345794392523</v>
      </c>
      <c r="EQ22" s="204">
        <v>30</v>
      </c>
      <c r="ER22" s="345">
        <v>2032.47</v>
      </c>
      <c r="ES22" s="554">
        <f t="shared" si="2"/>
        <v>67.748999999999995</v>
      </c>
      <c r="ET22" s="143"/>
      <c r="EU22" s="143"/>
      <c r="EV22" s="411">
        <v>315.85000000000002</v>
      </c>
      <c r="EW22" s="405">
        <f t="shared" si="33"/>
        <v>10.528333333333334</v>
      </c>
      <c r="EX22" s="414"/>
      <c r="EY22" s="406" t="e">
        <f t="shared" si="34"/>
        <v>#DIV/0!</v>
      </c>
      <c r="EZ22" s="542" t="e">
        <f t="shared" si="35"/>
        <v>#DIV/0!</v>
      </c>
      <c r="FA22" s="672"/>
      <c r="FB22" s="411"/>
      <c r="FC22" s="411"/>
      <c r="FD22" s="411"/>
      <c r="FE22" s="433"/>
      <c r="FF22" s="411"/>
      <c r="FG22" s="400">
        <f t="shared" si="36"/>
        <v>0</v>
      </c>
      <c r="FH22" s="403"/>
      <c r="FI22" s="402" t="e">
        <f t="shared" si="37"/>
        <v>#DIV/0!</v>
      </c>
      <c r="FJ22" s="412"/>
      <c r="FK22" s="411"/>
      <c r="FL22" s="403"/>
      <c r="FM22" s="403" t="e">
        <f t="shared" si="38"/>
        <v>#DIV/0!</v>
      </c>
      <c r="FN22" s="400"/>
      <c r="FO22" s="400"/>
      <c r="FP22" s="404" t="e">
        <f t="shared" si="39"/>
        <v>#DIV/0!</v>
      </c>
    </row>
    <row r="23" spans="1:172" ht="14.4" customHeight="1">
      <c r="A23" s="12">
        <v>17</v>
      </c>
      <c r="B23" s="13">
        <v>70.600000000000009</v>
      </c>
      <c r="C23" s="14">
        <v>6468.4121458026084</v>
      </c>
      <c r="D23" s="15">
        <f t="shared" si="3"/>
        <v>91.620568637430708</v>
      </c>
      <c r="E23" s="16"/>
      <c r="F23" s="320"/>
      <c r="G23" s="558" t="e">
        <f t="shared" si="4"/>
        <v>#DIV/0!</v>
      </c>
      <c r="H23" s="17">
        <v>7</v>
      </c>
      <c r="I23" s="17">
        <v>118.52635350613367</v>
      </c>
      <c r="J23" s="18">
        <f t="shared" si="40"/>
        <v>16.932336215161953</v>
      </c>
      <c r="K23" s="17"/>
      <c r="L23" s="17"/>
      <c r="M23" s="30" t="e">
        <f t="shared" si="41"/>
        <v>#DIV/0!</v>
      </c>
      <c r="N23" s="13"/>
      <c r="O23" s="14"/>
      <c r="P23" s="31" t="e">
        <f t="shared" si="5"/>
        <v>#DIV/0!</v>
      </c>
      <c r="Q23" s="32"/>
      <c r="R23" s="44"/>
      <c r="S23" s="45" t="e">
        <f t="shared" si="6"/>
        <v>#DIV/0!</v>
      </c>
      <c r="T23" s="492"/>
      <c r="U23" s="570">
        <v>77.8</v>
      </c>
      <c r="V23" s="566">
        <v>5825.590961350973</v>
      </c>
      <c r="W23" s="571">
        <f t="shared" si="7"/>
        <v>74.879061199883978</v>
      </c>
      <c r="X23" s="492"/>
      <c r="Y23" s="46">
        <v>394.40000000000003</v>
      </c>
      <c r="Z23" s="47">
        <v>31273.480200000013</v>
      </c>
      <c r="AA23" s="30">
        <f t="shared" si="8"/>
        <v>79.293813894523353</v>
      </c>
      <c r="AB23" s="49"/>
      <c r="AC23" s="50">
        <v>35</v>
      </c>
      <c r="AD23" s="50">
        <v>489.51</v>
      </c>
      <c r="AE23" s="30">
        <f t="shared" si="9"/>
        <v>13.985999999999999</v>
      </c>
      <c r="AF23" s="55">
        <v>125</v>
      </c>
      <c r="AG23" s="55">
        <v>906.97</v>
      </c>
      <c r="AH23" s="30">
        <f t="shared" si="42"/>
        <v>7.2557600000000004</v>
      </c>
      <c r="AI23" s="62">
        <v>150</v>
      </c>
      <c r="AJ23" s="47">
        <v>2851.9811320934696</v>
      </c>
      <c r="AK23" s="30">
        <f t="shared" si="10"/>
        <v>19.013207547289799</v>
      </c>
      <c r="AL23" s="568"/>
      <c r="AM23" s="72">
        <v>46</v>
      </c>
      <c r="AN23" s="73">
        <v>2946.0885000000003</v>
      </c>
      <c r="AO23" s="48">
        <f t="shared" si="11"/>
        <v>64.045402173913047</v>
      </c>
      <c r="AP23" s="46">
        <v>75</v>
      </c>
      <c r="AQ23" s="47">
        <v>5002.3099999999986</v>
      </c>
      <c r="AR23" s="48">
        <f t="shared" si="12"/>
        <v>66.697466666666642</v>
      </c>
      <c r="AS23" s="46">
        <v>25</v>
      </c>
      <c r="AT23" s="71">
        <v>1890.5450000000001</v>
      </c>
      <c r="AU23" s="48">
        <f t="shared" si="13"/>
        <v>75.621800000000007</v>
      </c>
      <c r="AV23" s="492"/>
      <c r="AW23" s="645">
        <v>80.8</v>
      </c>
      <c r="AX23" s="78">
        <v>4890.16</v>
      </c>
      <c r="AY23" s="83">
        <f t="shared" si="14"/>
        <v>60.521782178217819</v>
      </c>
      <c r="AZ23" s="84"/>
      <c r="BA23" s="85">
        <v>25</v>
      </c>
      <c r="BB23" s="85">
        <v>181.88</v>
      </c>
      <c r="BC23" s="30">
        <f t="shared" si="43"/>
        <v>7.2751999999999999</v>
      </c>
      <c r="BD23" s="86"/>
      <c r="BE23" s="86"/>
      <c r="BF23" s="30" t="e">
        <f t="shared" si="44"/>
        <v>#DIV/0!</v>
      </c>
      <c r="BG23" s="646"/>
      <c r="BH23" s="77">
        <v>2.4000000000000004</v>
      </c>
      <c r="BI23" s="78">
        <v>36.07</v>
      </c>
      <c r="BJ23" s="634">
        <f t="shared" si="15"/>
        <v>15.029166666666665</v>
      </c>
      <c r="BK23" s="633"/>
      <c r="BL23" s="587"/>
      <c r="BM23" s="634" t="e">
        <f t="shared" si="16"/>
        <v>#DIV/0!</v>
      </c>
      <c r="BN23" s="492"/>
      <c r="BO23" s="93">
        <v>186.8</v>
      </c>
      <c r="BP23" s="94">
        <v>12258.048146376439</v>
      </c>
      <c r="BQ23" s="83">
        <f t="shared" si="17"/>
        <v>65.621242753621189</v>
      </c>
      <c r="BR23" s="102"/>
      <c r="BS23" s="101">
        <v>18</v>
      </c>
      <c r="BT23" s="101">
        <v>217.01685924768611</v>
      </c>
      <c r="BU23" s="30">
        <f t="shared" si="45"/>
        <v>12.056492180427007</v>
      </c>
      <c r="BV23" s="101">
        <v>79</v>
      </c>
      <c r="BW23" s="101">
        <v>468.59891458410158</v>
      </c>
      <c r="BX23" s="30">
        <f t="shared" si="46"/>
        <v>5.9316318301785014</v>
      </c>
      <c r="BY23" s="93"/>
      <c r="BZ23" s="94"/>
      <c r="CA23" s="48" t="e">
        <f t="shared" si="18"/>
        <v>#DIV/0!</v>
      </c>
      <c r="CB23" s="492"/>
      <c r="CC23" s="109">
        <v>135.20000000000002</v>
      </c>
      <c r="CD23" s="110">
        <v>16683.73</v>
      </c>
      <c r="CE23" s="83">
        <f t="shared" si="19"/>
        <v>123.40036982248519</v>
      </c>
      <c r="CF23" s="113"/>
      <c r="CG23" s="114"/>
      <c r="CH23" s="114"/>
      <c r="CI23" s="30" t="e">
        <f t="shared" si="20"/>
        <v>#DIV/0!</v>
      </c>
      <c r="CJ23" s="115"/>
      <c r="CK23" s="114"/>
      <c r="CL23" s="30" t="e">
        <f t="shared" si="47"/>
        <v>#DIV/0!</v>
      </c>
      <c r="CM23" s="653"/>
      <c r="CN23" s="341">
        <v>26.6</v>
      </c>
      <c r="CO23" s="345">
        <v>1672.33</v>
      </c>
      <c r="CP23" s="486">
        <f t="shared" si="0"/>
        <v>62.869548872180445</v>
      </c>
      <c r="CQ23" s="411"/>
      <c r="CR23" s="411"/>
      <c r="CS23" s="403"/>
      <c r="CT23" s="403" t="e">
        <f t="shared" si="21"/>
        <v>#DIV/0!</v>
      </c>
      <c r="CU23" s="411">
        <v>35</v>
      </c>
      <c r="CV23" s="411">
        <v>3944.3</v>
      </c>
      <c r="CW23" s="417">
        <f t="shared" si="22"/>
        <v>112.69428571428573</v>
      </c>
      <c r="CX23" s="682"/>
      <c r="CY23" s="688"/>
      <c r="CZ23" s="688" t="e">
        <f t="shared" si="23"/>
        <v>#DIV/0!</v>
      </c>
      <c r="DA23" s="688">
        <v>30</v>
      </c>
      <c r="DB23" s="688">
        <v>518.58000000000004</v>
      </c>
      <c r="DC23" s="688">
        <v>61.39</v>
      </c>
      <c r="DD23" s="688">
        <f t="shared" si="24"/>
        <v>19.332333333333334</v>
      </c>
      <c r="DE23" s="569"/>
      <c r="DF23" s="124">
        <v>82.4</v>
      </c>
      <c r="DG23" s="125">
        <v>7309.41</v>
      </c>
      <c r="DH23" s="15">
        <f t="shared" si="25"/>
        <v>88.706432038834947</v>
      </c>
      <c r="DI23" s="126"/>
      <c r="DJ23" s="127"/>
      <c r="DK23" s="127"/>
      <c r="DL23" s="18" t="e">
        <f t="shared" si="50"/>
        <v>#DIV/0!</v>
      </c>
      <c r="DM23" s="127">
        <v>48</v>
      </c>
      <c r="DN23" s="127">
        <v>670.55</v>
      </c>
      <c r="DO23" s="18">
        <f t="shared" si="48"/>
        <v>13.969791666666666</v>
      </c>
      <c r="DP23" s="124"/>
      <c r="DQ23" s="125"/>
      <c r="DR23" s="31" t="e">
        <f t="shared" si="26"/>
        <v>#DIV/0!</v>
      </c>
      <c r="DS23" s="569"/>
      <c r="DT23" s="602">
        <v>18</v>
      </c>
      <c r="DU23" s="603">
        <v>381.48657178864892</v>
      </c>
      <c r="DV23" s="542">
        <f t="shared" si="27"/>
        <v>21.193698432702718</v>
      </c>
      <c r="DW23" s="603">
        <v>40</v>
      </c>
      <c r="DX23" s="603">
        <v>636.38750756064837</v>
      </c>
      <c r="DY23" s="542">
        <f t="shared" si="28"/>
        <v>15.909687689016209</v>
      </c>
      <c r="DZ23" s="603">
        <v>191</v>
      </c>
      <c r="EA23" s="603">
        <v>2225.9689801462737</v>
      </c>
      <c r="EB23" s="545">
        <f t="shared" si="49"/>
        <v>11.654287854168972</v>
      </c>
      <c r="EC23" s="485"/>
      <c r="ED23" s="610"/>
      <c r="EE23" s="612"/>
      <c r="EF23" s="548" t="e">
        <f t="shared" si="29"/>
        <v>#DIV/0!</v>
      </c>
      <c r="EG23" s="610">
        <v>65</v>
      </c>
      <c r="EH23" s="614">
        <v>910</v>
      </c>
      <c r="EI23" s="616">
        <f t="shared" si="1"/>
        <v>14</v>
      </c>
      <c r="EJ23" s="603">
        <v>152</v>
      </c>
      <c r="EK23" s="603">
        <v>1771.94</v>
      </c>
      <c r="EL23" s="622">
        <f t="shared" si="30"/>
        <v>11.657500000000001</v>
      </c>
      <c r="EM23" s="603">
        <f t="shared" si="31"/>
        <v>651</v>
      </c>
      <c r="EN23" s="603">
        <v>450</v>
      </c>
      <c r="EO23" s="551">
        <f t="shared" si="32"/>
        <v>0.69124423963133641</v>
      </c>
      <c r="EQ23" s="204">
        <v>30</v>
      </c>
      <c r="ER23" s="345">
        <v>2323.1799999999998</v>
      </c>
      <c r="ES23" s="554">
        <f t="shared" si="2"/>
        <v>77.439333333333323</v>
      </c>
      <c r="ET23" s="143"/>
      <c r="EU23" s="143"/>
      <c r="EV23" s="411">
        <v>88.19</v>
      </c>
      <c r="EW23" s="405">
        <f t="shared" si="33"/>
        <v>2.9396666666666667</v>
      </c>
      <c r="EX23" s="414"/>
      <c r="EY23" s="406" t="e">
        <f t="shared" si="34"/>
        <v>#DIV/0!</v>
      </c>
      <c r="EZ23" s="542" t="e">
        <f t="shared" si="35"/>
        <v>#DIV/0!</v>
      </c>
      <c r="FA23" s="672"/>
      <c r="FB23" s="411"/>
      <c r="FC23" s="411"/>
      <c r="FD23" s="411"/>
      <c r="FE23" s="433"/>
      <c r="FF23" s="411"/>
      <c r="FG23" s="400">
        <f t="shared" si="36"/>
        <v>0</v>
      </c>
      <c r="FH23" s="403"/>
      <c r="FI23" s="402" t="e">
        <f t="shared" si="37"/>
        <v>#DIV/0!</v>
      </c>
      <c r="FJ23" s="412"/>
      <c r="FK23" s="411"/>
      <c r="FL23" s="400"/>
      <c r="FM23" s="403" t="e">
        <f t="shared" si="38"/>
        <v>#DIV/0!</v>
      </c>
      <c r="FN23" s="400"/>
      <c r="FO23" s="400"/>
      <c r="FP23" s="404" t="e">
        <f t="shared" si="39"/>
        <v>#DIV/0!</v>
      </c>
    </row>
    <row r="24" spans="1:172" ht="14.4" customHeight="1">
      <c r="A24" s="12">
        <v>18</v>
      </c>
      <c r="B24" s="13">
        <v>71.8</v>
      </c>
      <c r="C24" s="14">
        <v>6431.7491623248798</v>
      </c>
      <c r="D24" s="15">
        <f t="shared" si="3"/>
        <v>89.578679141015044</v>
      </c>
      <c r="E24" s="16"/>
      <c r="F24" s="320"/>
      <c r="G24" s="558" t="e">
        <f t="shared" si="4"/>
        <v>#DIV/0!</v>
      </c>
      <c r="H24" s="17">
        <v>7</v>
      </c>
      <c r="I24" s="17">
        <v>130.51281094700585</v>
      </c>
      <c r="J24" s="18">
        <f t="shared" si="40"/>
        <v>18.644687278143692</v>
      </c>
      <c r="K24" s="17"/>
      <c r="L24" s="17"/>
      <c r="M24" s="30" t="e">
        <f t="shared" si="41"/>
        <v>#DIV/0!</v>
      </c>
      <c r="N24" s="13"/>
      <c r="O24" s="14"/>
      <c r="P24" s="31" t="e">
        <f t="shared" si="5"/>
        <v>#DIV/0!</v>
      </c>
      <c r="Q24" s="32"/>
      <c r="R24" s="44"/>
      <c r="S24" s="45" t="e">
        <f t="shared" si="6"/>
        <v>#DIV/0!</v>
      </c>
      <c r="T24" s="492"/>
      <c r="U24" s="570">
        <v>85</v>
      </c>
      <c r="V24" s="566">
        <v>6167.3545455476969</v>
      </c>
      <c r="W24" s="571">
        <f t="shared" si="7"/>
        <v>72.557112300561144</v>
      </c>
      <c r="X24" s="492"/>
      <c r="Y24" s="46">
        <v>377.6</v>
      </c>
      <c r="Z24" s="47">
        <v>27603.22</v>
      </c>
      <c r="AA24" s="30">
        <f t="shared" si="8"/>
        <v>73.101747881355934</v>
      </c>
      <c r="AB24" s="49"/>
      <c r="AC24" s="50">
        <v>70</v>
      </c>
      <c r="AD24" s="50">
        <v>982.35</v>
      </c>
      <c r="AE24" s="30">
        <f t="shared" si="9"/>
        <v>14.033571428571429</v>
      </c>
      <c r="AF24" s="55">
        <v>125</v>
      </c>
      <c r="AG24" s="55">
        <v>866.33</v>
      </c>
      <c r="AH24" s="30">
        <f t="shared" si="42"/>
        <v>6.9306400000000004</v>
      </c>
      <c r="AI24" s="62">
        <v>150</v>
      </c>
      <c r="AJ24" s="47">
        <v>3062.4837515457102</v>
      </c>
      <c r="AK24" s="30">
        <f t="shared" si="10"/>
        <v>20.416558343638069</v>
      </c>
      <c r="AL24" s="568"/>
      <c r="AM24" s="72">
        <v>46</v>
      </c>
      <c r="AN24" s="74">
        <v>2982.64</v>
      </c>
      <c r="AO24" s="48">
        <f t="shared" si="11"/>
        <v>64.84</v>
      </c>
      <c r="AP24" s="46">
        <v>75</v>
      </c>
      <c r="AQ24" s="47">
        <v>3913.971</v>
      </c>
      <c r="AR24" s="48">
        <f t="shared" si="12"/>
        <v>52.186280000000004</v>
      </c>
      <c r="AS24" s="46">
        <v>25</v>
      </c>
      <c r="AT24" s="71">
        <v>1490.3600000000001</v>
      </c>
      <c r="AU24" s="48">
        <f t="shared" si="13"/>
        <v>59.614400000000003</v>
      </c>
      <c r="AV24" s="492"/>
      <c r="AW24" s="645">
        <v>79.400000000000006</v>
      </c>
      <c r="AX24" s="78">
        <v>5064.7</v>
      </c>
      <c r="AY24" s="83">
        <f t="shared" si="14"/>
        <v>63.787153652392938</v>
      </c>
      <c r="AZ24" s="84"/>
      <c r="BA24" s="85">
        <v>25</v>
      </c>
      <c r="BB24" s="85">
        <v>176.17</v>
      </c>
      <c r="BC24" s="30">
        <f t="shared" si="43"/>
        <v>7.0467999999999993</v>
      </c>
      <c r="BD24" s="86"/>
      <c r="BE24" s="86"/>
      <c r="BF24" s="30" t="e">
        <f t="shared" si="44"/>
        <v>#DIV/0!</v>
      </c>
      <c r="BG24" s="646"/>
      <c r="BH24" s="77">
        <v>4.5999999999999996</v>
      </c>
      <c r="BI24" s="78">
        <v>68.02</v>
      </c>
      <c r="BJ24" s="634">
        <f t="shared" si="15"/>
        <v>14.78695652173913</v>
      </c>
      <c r="BK24" s="633"/>
      <c r="BL24" s="587"/>
      <c r="BM24" s="634" t="e">
        <f t="shared" si="16"/>
        <v>#DIV/0!</v>
      </c>
      <c r="BN24" s="492"/>
      <c r="BO24" s="93">
        <v>189.20000000000002</v>
      </c>
      <c r="BP24" s="94">
        <v>11967.368400127243</v>
      </c>
      <c r="BQ24" s="83">
        <f t="shared" si="17"/>
        <v>63.252475687776119</v>
      </c>
      <c r="BR24" s="102"/>
      <c r="BS24" s="101">
        <v>18</v>
      </c>
      <c r="BT24" s="101">
        <v>245.67853295265525</v>
      </c>
      <c r="BU24" s="30">
        <f t="shared" si="45"/>
        <v>13.648807386258625</v>
      </c>
      <c r="BV24" s="101">
        <v>79</v>
      </c>
      <c r="BW24" s="101">
        <v>439.56474153870454</v>
      </c>
      <c r="BX24" s="30">
        <f t="shared" si="46"/>
        <v>5.5641106523886652</v>
      </c>
      <c r="BY24" s="93"/>
      <c r="BZ24" s="94"/>
      <c r="CA24" s="48" t="e">
        <f t="shared" si="18"/>
        <v>#DIV/0!</v>
      </c>
      <c r="CB24" s="492"/>
      <c r="CC24" s="109">
        <v>144</v>
      </c>
      <c r="CD24" s="110">
        <v>17348.740000000002</v>
      </c>
      <c r="CE24" s="83">
        <f t="shared" si="19"/>
        <v>120.47736111111112</v>
      </c>
      <c r="CF24" s="113"/>
      <c r="CG24" s="114"/>
      <c r="CH24" s="114"/>
      <c r="CI24" s="30" t="e">
        <f t="shared" si="20"/>
        <v>#DIV/0!</v>
      </c>
      <c r="CJ24" s="115"/>
      <c r="CK24" s="114"/>
      <c r="CL24" s="30" t="e">
        <f t="shared" si="47"/>
        <v>#DIV/0!</v>
      </c>
      <c r="CM24" s="653"/>
      <c r="CN24" s="341">
        <v>28.2</v>
      </c>
      <c r="CO24" s="345">
        <v>1591.77</v>
      </c>
      <c r="CP24" s="486">
        <f t="shared" si="0"/>
        <v>56.445744680851064</v>
      </c>
      <c r="CQ24" s="411">
        <v>1</v>
      </c>
      <c r="CR24" s="411">
        <v>3</v>
      </c>
      <c r="CS24" s="403">
        <v>2239.3000000000002</v>
      </c>
      <c r="CT24" s="403">
        <f t="shared" si="21"/>
        <v>746.43333333333339</v>
      </c>
      <c r="CU24" s="411"/>
      <c r="CV24" s="403"/>
      <c r="CW24" s="417" t="e">
        <f t="shared" si="22"/>
        <v>#DIV/0!</v>
      </c>
      <c r="CX24" s="682"/>
      <c r="CY24" s="688"/>
      <c r="CZ24" s="688" t="e">
        <f t="shared" si="23"/>
        <v>#DIV/0!</v>
      </c>
      <c r="DA24" s="688">
        <v>31</v>
      </c>
      <c r="DB24" s="688">
        <v>319.38</v>
      </c>
      <c r="DC24" s="688"/>
      <c r="DD24" s="688">
        <f t="shared" si="24"/>
        <v>10.30258064516129</v>
      </c>
      <c r="DE24" s="569"/>
      <c r="DF24" s="124">
        <v>82.4</v>
      </c>
      <c r="DG24" s="125">
        <v>7644.37</v>
      </c>
      <c r="DH24" s="15">
        <f t="shared" si="25"/>
        <v>92.771480582524262</v>
      </c>
      <c r="DI24" s="126"/>
      <c r="DJ24" s="127"/>
      <c r="DK24" s="127"/>
      <c r="DL24" s="18" t="e">
        <f t="shared" si="50"/>
        <v>#DIV/0!</v>
      </c>
      <c r="DM24" s="127">
        <v>76</v>
      </c>
      <c r="DN24" s="127">
        <v>996.93</v>
      </c>
      <c r="DO24" s="18">
        <f t="shared" si="48"/>
        <v>13.1175</v>
      </c>
      <c r="DP24" s="124"/>
      <c r="DQ24" s="125"/>
      <c r="DR24" s="31" t="e">
        <f t="shared" si="26"/>
        <v>#DIV/0!</v>
      </c>
      <c r="DS24" s="569"/>
      <c r="DT24" s="602">
        <v>17</v>
      </c>
      <c r="DU24" s="603">
        <v>391.69106653072208</v>
      </c>
      <c r="DV24" s="542">
        <f t="shared" si="27"/>
        <v>23.040650972395415</v>
      </c>
      <c r="DW24" s="603">
        <v>50</v>
      </c>
      <c r="DX24" s="603">
        <v>791.37855500278636</v>
      </c>
      <c r="DY24" s="542">
        <f t="shared" si="28"/>
        <v>15.827571100055728</v>
      </c>
      <c r="DZ24" s="603">
        <v>185</v>
      </c>
      <c r="EA24" s="603">
        <v>2209.1031221896183</v>
      </c>
      <c r="EB24" s="545">
        <f t="shared" si="49"/>
        <v>11.94109795778172</v>
      </c>
      <c r="EC24" s="485"/>
      <c r="ED24" s="610"/>
      <c r="EE24" s="612"/>
      <c r="EF24" s="548" t="e">
        <f t="shared" si="29"/>
        <v>#DIV/0!</v>
      </c>
      <c r="EG24" s="610">
        <v>65</v>
      </c>
      <c r="EH24" s="614">
        <v>910</v>
      </c>
      <c r="EI24" s="616">
        <f t="shared" si="1"/>
        <v>14</v>
      </c>
      <c r="EJ24" s="603">
        <v>152</v>
      </c>
      <c r="EK24" s="612">
        <v>1724.11</v>
      </c>
      <c r="EL24" s="622">
        <f t="shared" si="30"/>
        <v>11.342828947368421</v>
      </c>
      <c r="EM24" s="603">
        <f t="shared" si="31"/>
        <v>651</v>
      </c>
      <c r="EN24" s="603">
        <v>450</v>
      </c>
      <c r="EO24" s="551">
        <f t="shared" si="32"/>
        <v>0.69124423963133641</v>
      </c>
      <c r="EQ24" s="204">
        <v>30</v>
      </c>
      <c r="ER24" s="345">
        <v>2264.0500000000002</v>
      </c>
      <c r="ES24" s="554">
        <f t="shared" si="2"/>
        <v>75.468333333333334</v>
      </c>
      <c r="ET24" s="143"/>
      <c r="EU24" s="143"/>
      <c r="EV24" s="411">
        <v>232.38</v>
      </c>
      <c r="EW24" s="405">
        <f t="shared" si="33"/>
        <v>7.7459999999999996</v>
      </c>
      <c r="EX24" s="414"/>
      <c r="EY24" s="406" t="e">
        <f t="shared" si="34"/>
        <v>#DIV/0!</v>
      </c>
      <c r="EZ24" s="542" t="e">
        <f t="shared" si="35"/>
        <v>#DIV/0!</v>
      </c>
      <c r="FA24" s="672"/>
      <c r="FB24" s="411"/>
      <c r="FC24" s="411"/>
      <c r="FD24" s="411"/>
      <c r="FE24" s="433"/>
      <c r="FF24" s="411"/>
      <c r="FG24" s="400">
        <f t="shared" si="36"/>
        <v>0</v>
      </c>
      <c r="FH24" s="403"/>
      <c r="FI24" s="402" t="e">
        <f t="shared" si="37"/>
        <v>#DIV/0!</v>
      </c>
      <c r="FJ24" s="412"/>
      <c r="FK24" s="411"/>
      <c r="FL24" s="403"/>
      <c r="FM24" s="403" t="e">
        <f t="shared" si="38"/>
        <v>#DIV/0!</v>
      </c>
      <c r="FN24" s="400"/>
      <c r="FO24" s="400"/>
      <c r="FP24" s="404" t="e">
        <f t="shared" si="39"/>
        <v>#DIV/0!</v>
      </c>
    </row>
    <row r="25" spans="1:172" ht="14.4" customHeight="1">
      <c r="A25" s="12">
        <v>19</v>
      </c>
      <c r="B25" s="13">
        <v>73.2</v>
      </c>
      <c r="C25" s="14">
        <v>6739.1977952901052</v>
      </c>
      <c r="D25" s="15">
        <f t="shared" si="3"/>
        <v>92.065543651504171</v>
      </c>
      <c r="E25" s="16"/>
      <c r="F25" s="320"/>
      <c r="G25" s="558" t="e">
        <f t="shared" si="4"/>
        <v>#DIV/0!</v>
      </c>
      <c r="H25" s="17">
        <v>7</v>
      </c>
      <c r="I25" s="17">
        <v>141.06622897029413</v>
      </c>
      <c r="J25" s="18">
        <f t="shared" si="40"/>
        <v>20.152318424327735</v>
      </c>
      <c r="K25" s="17"/>
      <c r="L25" s="17"/>
      <c r="M25" s="30" t="e">
        <f t="shared" si="41"/>
        <v>#DIV/0!</v>
      </c>
      <c r="N25" s="13"/>
      <c r="O25" s="14"/>
      <c r="P25" s="31" t="e">
        <f t="shared" si="5"/>
        <v>#DIV/0!</v>
      </c>
      <c r="Q25" s="32"/>
      <c r="R25" s="44"/>
      <c r="S25" s="45" t="e">
        <f t="shared" si="6"/>
        <v>#DIV/0!</v>
      </c>
      <c r="T25" s="492"/>
      <c r="U25" s="570"/>
      <c r="V25" s="566"/>
      <c r="W25" s="571" t="e">
        <f t="shared" si="7"/>
        <v>#DIV/0!</v>
      </c>
      <c r="X25" s="492"/>
      <c r="Y25" s="46">
        <v>381.6</v>
      </c>
      <c r="Z25" s="47">
        <v>25254.870100000004</v>
      </c>
      <c r="AA25" s="30">
        <f t="shared" si="8"/>
        <v>66.181525419287212</v>
      </c>
      <c r="AB25" s="49"/>
      <c r="AC25" s="50">
        <v>45</v>
      </c>
      <c r="AD25" s="50">
        <v>632.4</v>
      </c>
      <c r="AE25" s="30">
        <f t="shared" si="9"/>
        <v>14.053333333333333</v>
      </c>
      <c r="AF25" s="55">
        <v>125</v>
      </c>
      <c r="AG25" s="55">
        <v>865.02</v>
      </c>
      <c r="AH25" s="30">
        <f t="shared" si="42"/>
        <v>6.9201600000000001</v>
      </c>
      <c r="AI25" s="62">
        <v>145</v>
      </c>
      <c r="AJ25" s="47">
        <v>3196.77</v>
      </c>
      <c r="AK25" s="30">
        <f t="shared" si="10"/>
        <v>22.046689655172415</v>
      </c>
      <c r="AL25" s="568"/>
      <c r="AM25" s="46">
        <v>46</v>
      </c>
      <c r="AN25" s="71">
        <v>2506.0150000000003</v>
      </c>
      <c r="AO25" s="48">
        <f t="shared" si="11"/>
        <v>54.478586956521745</v>
      </c>
      <c r="AP25" s="46">
        <v>75</v>
      </c>
      <c r="AQ25" s="47">
        <v>4306.53</v>
      </c>
      <c r="AR25" s="48">
        <f t="shared" si="12"/>
        <v>57.420399999999994</v>
      </c>
      <c r="AS25" s="46">
        <v>25</v>
      </c>
      <c r="AT25" s="71">
        <v>1244.855</v>
      </c>
      <c r="AU25" s="48">
        <f t="shared" si="13"/>
        <v>49.794200000000004</v>
      </c>
      <c r="AV25" s="492"/>
      <c r="AW25" s="645">
        <v>83.600000000000009</v>
      </c>
      <c r="AX25" s="78">
        <v>4840.3</v>
      </c>
      <c r="AY25" s="83">
        <f t="shared" si="14"/>
        <v>57.898325358851672</v>
      </c>
      <c r="AZ25" s="84"/>
      <c r="BA25" s="85">
        <v>25</v>
      </c>
      <c r="BB25" s="85">
        <v>175.74</v>
      </c>
      <c r="BC25" s="30">
        <f t="shared" si="43"/>
        <v>7.0296000000000003</v>
      </c>
      <c r="BD25" s="86"/>
      <c r="BE25" s="86"/>
      <c r="BF25" s="30" t="e">
        <f t="shared" si="44"/>
        <v>#DIV/0!</v>
      </c>
      <c r="BG25" s="646"/>
      <c r="BH25" s="77">
        <v>2.8000000000000003</v>
      </c>
      <c r="BI25" s="78">
        <v>45.28</v>
      </c>
      <c r="BJ25" s="634">
        <f t="shared" si="15"/>
        <v>16.171428571428571</v>
      </c>
      <c r="BK25" s="633"/>
      <c r="BL25" s="587"/>
      <c r="BM25" s="634" t="e">
        <f t="shared" si="16"/>
        <v>#DIV/0!</v>
      </c>
      <c r="BN25" s="492"/>
      <c r="BO25" s="93">
        <v>186.4</v>
      </c>
      <c r="BP25" s="94">
        <v>12895.707148323821</v>
      </c>
      <c r="BQ25" s="83">
        <f t="shared" si="17"/>
        <v>69.182978263539809</v>
      </c>
      <c r="BR25" s="102"/>
      <c r="BS25" s="101">
        <v>3</v>
      </c>
      <c r="BT25" s="101">
        <v>211.62098202697348</v>
      </c>
      <c r="BU25" s="30">
        <f t="shared" si="45"/>
        <v>70.540327342324488</v>
      </c>
      <c r="BV25" s="101">
        <v>84</v>
      </c>
      <c r="BW25" s="101">
        <v>489.3756985945235</v>
      </c>
      <c r="BX25" s="30">
        <f t="shared" si="46"/>
        <v>5.8259011737443274</v>
      </c>
      <c r="BY25" s="93"/>
      <c r="BZ25" s="94"/>
      <c r="CA25" s="48" t="e">
        <f t="shared" si="18"/>
        <v>#DIV/0!</v>
      </c>
      <c r="CB25" s="492"/>
      <c r="CC25" s="109">
        <v>142</v>
      </c>
      <c r="CD25" s="110">
        <v>13299.92</v>
      </c>
      <c r="CE25" s="83">
        <f t="shared" si="19"/>
        <v>93.661408450704229</v>
      </c>
      <c r="CF25" s="113"/>
      <c r="CG25" s="114"/>
      <c r="CH25" s="114"/>
      <c r="CI25" s="30" t="e">
        <f t="shared" si="20"/>
        <v>#DIV/0!</v>
      </c>
      <c r="CJ25" s="115"/>
      <c r="CK25" s="114"/>
      <c r="CL25" s="30" t="e">
        <f t="shared" si="47"/>
        <v>#DIV/0!</v>
      </c>
      <c r="CM25" s="653"/>
      <c r="CN25" s="341">
        <v>33.200000000000003</v>
      </c>
      <c r="CO25" s="345">
        <v>1875.24</v>
      </c>
      <c r="CP25" s="486">
        <f t="shared" si="0"/>
        <v>56.483132530120479</v>
      </c>
      <c r="CQ25" s="411"/>
      <c r="CR25" s="411"/>
      <c r="CS25" s="403"/>
      <c r="CT25" s="403" t="e">
        <f t="shared" si="21"/>
        <v>#DIV/0!</v>
      </c>
      <c r="CU25" s="411">
        <v>2</v>
      </c>
      <c r="CV25" s="411">
        <v>259.94</v>
      </c>
      <c r="CW25" s="417">
        <f t="shared" si="22"/>
        <v>129.97</v>
      </c>
      <c r="CX25" s="682"/>
      <c r="CY25" s="688"/>
      <c r="CZ25" s="688" t="e">
        <f t="shared" si="23"/>
        <v>#DIV/0!</v>
      </c>
      <c r="DA25" s="688">
        <v>39</v>
      </c>
      <c r="DB25" s="688">
        <v>158.86000000000001</v>
      </c>
      <c r="DC25" s="688"/>
      <c r="DD25" s="688">
        <f t="shared" si="24"/>
        <v>4.0733333333333333</v>
      </c>
      <c r="DE25" s="569"/>
      <c r="DF25" s="124">
        <v>86.2</v>
      </c>
      <c r="DG25" s="125">
        <v>4043.37</v>
      </c>
      <c r="DH25" s="15">
        <f t="shared" si="25"/>
        <v>46.9068445475638</v>
      </c>
      <c r="DI25" s="126"/>
      <c r="DJ25" s="127"/>
      <c r="DK25" s="127"/>
      <c r="DL25" s="18" t="e">
        <f t="shared" si="50"/>
        <v>#DIV/0!</v>
      </c>
      <c r="DM25" s="127">
        <v>77</v>
      </c>
      <c r="DN25" s="127">
        <v>1011.46</v>
      </c>
      <c r="DO25" s="18">
        <f t="shared" si="48"/>
        <v>13.135844155844156</v>
      </c>
      <c r="DP25" s="124"/>
      <c r="DQ25" s="125"/>
      <c r="DR25" s="31" t="e">
        <f t="shared" si="26"/>
        <v>#DIV/0!</v>
      </c>
      <c r="DS25" s="569"/>
      <c r="DT25" s="602">
        <v>17</v>
      </c>
      <c r="DU25" s="603">
        <v>392.92422830400506</v>
      </c>
      <c r="DV25" s="542">
        <f t="shared" si="27"/>
        <v>23.113189900235593</v>
      </c>
      <c r="DW25" s="603">
        <v>50</v>
      </c>
      <c r="DX25" s="603">
        <v>795</v>
      </c>
      <c r="DY25" s="542">
        <f t="shared" si="28"/>
        <v>15.9</v>
      </c>
      <c r="DZ25" s="603">
        <v>185</v>
      </c>
      <c r="EA25" s="603">
        <v>2277.6791037558542</v>
      </c>
      <c r="EB25" s="545">
        <f t="shared" si="49"/>
        <v>12.311778939220833</v>
      </c>
      <c r="EC25" s="485"/>
      <c r="ED25" s="610"/>
      <c r="EE25" s="612"/>
      <c r="EF25" s="548" t="e">
        <f t="shared" si="29"/>
        <v>#DIV/0!</v>
      </c>
      <c r="EG25" s="610">
        <v>63</v>
      </c>
      <c r="EH25" s="614">
        <v>882</v>
      </c>
      <c r="EI25" s="616">
        <f t="shared" si="1"/>
        <v>14</v>
      </c>
      <c r="EJ25" s="603">
        <v>157</v>
      </c>
      <c r="EK25" s="603">
        <v>1770.73</v>
      </c>
      <c r="EL25" s="622">
        <f t="shared" si="30"/>
        <v>11.278535031847134</v>
      </c>
      <c r="EM25" s="603">
        <f t="shared" si="31"/>
        <v>660</v>
      </c>
      <c r="EN25" s="603">
        <v>450</v>
      </c>
      <c r="EO25" s="551">
        <f t="shared" si="32"/>
        <v>0.68181818181818177</v>
      </c>
      <c r="EQ25" s="204">
        <v>30</v>
      </c>
      <c r="ER25" s="345">
        <v>2028.92</v>
      </c>
      <c r="ES25" s="554">
        <f t="shared" si="2"/>
        <v>67.63066666666667</v>
      </c>
      <c r="ET25" s="143"/>
      <c r="EU25" s="143"/>
      <c r="EV25" s="411">
        <v>174.81</v>
      </c>
      <c r="EW25" s="405">
        <f t="shared" si="33"/>
        <v>5.827</v>
      </c>
      <c r="EX25" s="414"/>
      <c r="EY25" s="406" t="e">
        <f t="shared" si="34"/>
        <v>#DIV/0!</v>
      </c>
      <c r="EZ25" s="542" t="e">
        <f t="shared" si="35"/>
        <v>#DIV/0!</v>
      </c>
      <c r="FA25" s="672"/>
      <c r="FB25" s="411"/>
      <c r="FC25" s="411"/>
      <c r="FD25" s="411"/>
      <c r="FE25" s="433"/>
      <c r="FF25" s="411"/>
      <c r="FG25" s="400">
        <f t="shared" si="36"/>
        <v>0</v>
      </c>
      <c r="FH25" s="403"/>
      <c r="FI25" s="402" t="e">
        <f t="shared" si="37"/>
        <v>#DIV/0!</v>
      </c>
      <c r="FJ25" s="412"/>
      <c r="FK25" s="411"/>
      <c r="FL25" s="400"/>
      <c r="FM25" s="403" t="e">
        <f t="shared" si="38"/>
        <v>#DIV/0!</v>
      </c>
      <c r="FN25" s="400"/>
      <c r="FO25" s="400"/>
      <c r="FP25" s="404" t="e">
        <f t="shared" si="39"/>
        <v>#DIV/0!</v>
      </c>
    </row>
    <row r="26" spans="1:172" ht="14.4" customHeight="1">
      <c r="A26" s="12">
        <v>20</v>
      </c>
      <c r="B26" s="13">
        <v>71</v>
      </c>
      <c r="C26" s="14">
        <v>6570.7491783492706</v>
      </c>
      <c r="D26" s="15">
        <f t="shared" si="3"/>
        <v>92.545763075341839</v>
      </c>
      <c r="E26" s="16"/>
      <c r="F26" s="320"/>
      <c r="G26" s="558" t="e">
        <f t="shared" si="4"/>
        <v>#DIV/0!</v>
      </c>
      <c r="H26" s="17">
        <v>7</v>
      </c>
      <c r="I26" s="17">
        <v>156.15567558989341</v>
      </c>
      <c r="J26" s="18">
        <f t="shared" si="40"/>
        <v>22.307953655699059</v>
      </c>
      <c r="K26" s="17"/>
      <c r="L26" s="17"/>
      <c r="M26" s="30" t="e">
        <f t="shared" si="41"/>
        <v>#DIV/0!</v>
      </c>
      <c r="N26" s="13"/>
      <c r="O26" s="14"/>
      <c r="P26" s="31" t="e">
        <f t="shared" si="5"/>
        <v>#DIV/0!</v>
      </c>
      <c r="Q26" s="32"/>
      <c r="R26" s="44"/>
      <c r="S26" s="45" t="e">
        <f t="shared" si="6"/>
        <v>#DIV/0!</v>
      </c>
      <c r="T26" s="492"/>
      <c r="U26" s="570"/>
      <c r="V26" s="566"/>
      <c r="W26" s="571" t="e">
        <f t="shared" si="7"/>
        <v>#DIV/0!</v>
      </c>
      <c r="X26" s="492"/>
      <c r="Y26" s="46">
        <v>379.6</v>
      </c>
      <c r="Z26" s="47">
        <v>27078.330000000005</v>
      </c>
      <c r="AA26" s="30">
        <f t="shared" si="8"/>
        <v>71.333851422550069</v>
      </c>
      <c r="AB26" s="49"/>
      <c r="AC26" s="50">
        <v>45</v>
      </c>
      <c r="AD26" s="50">
        <v>624.44000000000005</v>
      </c>
      <c r="AE26" s="30">
        <f t="shared" si="9"/>
        <v>13.876444444444445</v>
      </c>
      <c r="AF26" s="55">
        <v>125</v>
      </c>
      <c r="AG26" s="55">
        <v>873.3</v>
      </c>
      <c r="AH26" s="30">
        <f t="shared" si="42"/>
        <v>6.9863999999999997</v>
      </c>
      <c r="AI26" s="62">
        <v>145</v>
      </c>
      <c r="AJ26" s="47">
        <v>3220.3051403590043</v>
      </c>
      <c r="AK26" s="30">
        <f t="shared" si="10"/>
        <v>22.209000967993134</v>
      </c>
      <c r="AL26" s="568"/>
      <c r="AM26" s="46">
        <v>47</v>
      </c>
      <c r="AN26" s="71">
        <v>2169.6000000000004</v>
      </c>
      <c r="AO26" s="48">
        <f t="shared" si="11"/>
        <v>46.161702127659581</v>
      </c>
      <c r="AP26" s="46">
        <v>75</v>
      </c>
      <c r="AQ26" s="47">
        <v>3889.59</v>
      </c>
      <c r="AR26" s="48">
        <f t="shared" si="12"/>
        <v>51.861200000000004</v>
      </c>
      <c r="AS26" s="46">
        <v>25</v>
      </c>
      <c r="AT26" s="71">
        <v>1438.16</v>
      </c>
      <c r="AU26" s="48">
        <f t="shared" si="13"/>
        <v>57.526400000000002</v>
      </c>
      <c r="AV26" s="492"/>
      <c r="AW26" s="645">
        <v>84.4</v>
      </c>
      <c r="AX26" s="78">
        <v>4600.17</v>
      </c>
      <c r="AY26" s="83">
        <f t="shared" si="14"/>
        <v>54.504383886255923</v>
      </c>
      <c r="AZ26" s="84"/>
      <c r="BA26" s="85">
        <v>25</v>
      </c>
      <c r="BB26" s="85">
        <v>180.37</v>
      </c>
      <c r="BC26" s="30">
        <f t="shared" si="43"/>
        <v>7.2148000000000003</v>
      </c>
      <c r="BD26" s="86"/>
      <c r="BE26" s="86"/>
      <c r="BF26" s="30" t="e">
        <f t="shared" si="44"/>
        <v>#DIV/0!</v>
      </c>
      <c r="BG26" s="646"/>
      <c r="BH26" s="77">
        <v>2.8000000000000003</v>
      </c>
      <c r="BI26" s="78">
        <v>45.5</v>
      </c>
      <c r="BJ26" s="634">
        <f t="shared" si="15"/>
        <v>16.25</v>
      </c>
      <c r="BK26" s="633"/>
      <c r="BL26" s="587"/>
      <c r="BM26" s="634" t="e">
        <f t="shared" si="16"/>
        <v>#DIV/0!</v>
      </c>
      <c r="BN26" s="492"/>
      <c r="BO26" s="93">
        <v>187.60000000000002</v>
      </c>
      <c r="BP26" s="94">
        <v>12514.58215310535</v>
      </c>
      <c r="BQ26" s="83">
        <f t="shared" si="17"/>
        <v>66.708860091179901</v>
      </c>
      <c r="BR26" s="102"/>
      <c r="BS26" s="101">
        <v>18</v>
      </c>
      <c r="BT26" s="101">
        <v>53.437432837266684</v>
      </c>
      <c r="BU26" s="30">
        <f t="shared" si="45"/>
        <v>2.9687462687370378</v>
      </c>
      <c r="BV26" s="101">
        <v>79</v>
      </c>
      <c r="BW26" s="101">
        <v>437.07558549582296</v>
      </c>
      <c r="BX26" s="30">
        <f t="shared" si="46"/>
        <v>5.5326023480483917</v>
      </c>
      <c r="BY26" s="93"/>
      <c r="BZ26" s="94"/>
      <c r="CA26" s="48" t="e">
        <f t="shared" si="18"/>
        <v>#DIV/0!</v>
      </c>
      <c r="CB26" s="492"/>
      <c r="CC26" s="109">
        <v>137.6</v>
      </c>
      <c r="CD26" s="110">
        <v>13109.81</v>
      </c>
      <c r="CE26" s="83">
        <f t="shared" si="19"/>
        <v>95.27478197674418</v>
      </c>
      <c r="CF26" s="113"/>
      <c r="CG26" s="114"/>
      <c r="CH26" s="114"/>
      <c r="CI26" s="30" t="e">
        <f t="shared" si="20"/>
        <v>#DIV/0!</v>
      </c>
      <c r="CJ26" s="115"/>
      <c r="CK26" s="114"/>
      <c r="CL26" s="30" t="e">
        <f t="shared" si="47"/>
        <v>#DIV/0!</v>
      </c>
      <c r="CM26" s="653"/>
      <c r="CN26" s="341">
        <v>33.800000000000004</v>
      </c>
      <c r="CO26" s="345">
        <v>2762.9</v>
      </c>
      <c r="CP26" s="486">
        <f t="shared" si="0"/>
        <v>81.742603550295854</v>
      </c>
      <c r="CQ26" s="411"/>
      <c r="CR26" s="411"/>
      <c r="CS26" s="403"/>
      <c r="CT26" s="403" t="e">
        <f t="shared" si="21"/>
        <v>#DIV/0!</v>
      </c>
      <c r="CU26" s="411">
        <v>2</v>
      </c>
      <c r="CV26" s="411">
        <v>242.23</v>
      </c>
      <c r="CW26" s="417">
        <f t="shared" si="22"/>
        <v>121.11499999999999</v>
      </c>
      <c r="CX26" s="682"/>
      <c r="CY26" s="688"/>
      <c r="CZ26" s="688" t="e">
        <f t="shared" si="23"/>
        <v>#DIV/0!</v>
      </c>
      <c r="DA26" s="688">
        <v>39</v>
      </c>
      <c r="DB26" s="688">
        <v>184.31</v>
      </c>
      <c r="DC26" s="688"/>
      <c r="DD26" s="688">
        <f t="shared" si="24"/>
        <v>4.7258974358974362</v>
      </c>
      <c r="DE26" s="569"/>
      <c r="DF26" s="124">
        <v>88.4</v>
      </c>
      <c r="DG26" s="125">
        <v>4201.38</v>
      </c>
      <c r="DH26" s="15">
        <f t="shared" si="25"/>
        <v>47.526923076923076</v>
      </c>
      <c r="DI26" s="126"/>
      <c r="DJ26" s="127"/>
      <c r="DK26" s="127"/>
      <c r="DL26" s="18" t="e">
        <f t="shared" si="50"/>
        <v>#DIV/0!</v>
      </c>
      <c r="DM26" s="127">
        <v>79</v>
      </c>
      <c r="DN26" s="127">
        <v>1106.17</v>
      </c>
      <c r="DO26" s="18">
        <f t="shared" si="48"/>
        <v>14.002151898734178</v>
      </c>
      <c r="DP26" s="124"/>
      <c r="DQ26" s="125"/>
      <c r="DR26" s="31" t="e">
        <f t="shared" si="26"/>
        <v>#DIV/0!</v>
      </c>
      <c r="DS26" s="569"/>
      <c r="DT26" s="602">
        <v>17</v>
      </c>
      <c r="DU26" s="603">
        <v>358.03300725145732</v>
      </c>
      <c r="DV26" s="542">
        <f t="shared" si="27"/>
        <v>21.060765132438664</v>
      </c>
      <c r="DW26" s="603">
        <v>50</v>
      </c>
      <c r="DX26" s="603">
        <v>938.69289355584692</v>
      </c>
      <c r="DY26" s="542">
        <f t="shared" si="28"/>
        <v>18.773857871116938</v>
      </c>
      <c r="DZ26" s="603">
        <v>185</v>
      </c>
      <c r="EA26" s="603">
        <v>2231.2610569496883</v>
      </c>
      <c r="EB26" s="545">
        <f t="shared" si="49"/>
        <v>12.060870578106423</v>
      </c>
      <c r="EC26" s="485"/>
      <c r="ED26" s="610"/>
      <c r="EE26" s="612"/>
      <c r="EF26" s="548" t="e">
        <f t="shared" si="29"/>
        <v>#DIV/0!</v>
      </c>
      <c r="EG26" s="610">
        <v>63</v>
      </c>
      <c r="EH26" s="614">
        <v>882</v>
      </c>
      <c r="EI26" s="616">
        <f t="shared" si="1"/>
        <v>14</v>
      </c>
      <c r="EJ26" s="603">
        <v>170</v>
      </c>
      <c r="EK26" s="603">
        <v>1801.94</v>
      </c>
      <c r="EL26" s="622">
        <f t="shared" si="30"/>
        <v>10.59964705882353</v>
      </c>
      <c r="EM26" s="603">
        <f t="shared" si="31"/>
        <v>699</v>
      </c>
      <c r="EN26" s="603">
        <v>450</v>
      </c>
      <c r="EO26" s="551">
        <f t="shared" si="32"/>
        <v>0.64377682403433478</v>
      </c>
      <c r="EQ26" s="204">
        <v>30</v>
      </c>
      <c r="ER26" s="345">
        <v>2384.29</v>
      </c>
      <c r="ES26" s="554">
        <f t="shared" si="2"/>
        <v>79.476333333333329</v>
      </c>
      <c r="ET26" s="143"/>
      <c r="EU26" s="143"/>
      <c r="EV26" s="411">
        <v>398.28</v>
      </c>
      <c r="EW26" s="405">
        <f t="shared" si="33"/>
        <v>13.276</v>
      </c>
      <c r="EX26" s="414"/>
      <c r="EY26" s="406" t="e">
        <f t="shared" si="34"/>
        <v>#DIV/0!</v>
      </c>
      <c r="EZ26" s="542" t="e">
        <f t="shared" si="35"/>
        <v>#DIV/0!</v>
      </c>
      <c r="FA26" s="672"/>
      <c r="FB26" s="411"/>
      <c r="FC26" s="411"/>
      <c r="FD26" s="411"/>
      <c r="FE26" s="433"/>
      <c r="FF26" s="411"/>
      <c r="FG26" s="400">
        <f t="shared" si="36"/>
        <v>0</v>
      </c>
      <c r="FH26" s="403"/>
      <c r="FI26" s="402" t="e">
        <f t="shared" si="37"/>
        <v>#DIV/0!</v>
      </c>
      <c r="FJ26" s="412"/>
      <c r="FK26" s="411"/>
      <c r="FL26" s="400"/>
      <c r="FM26" s="403" t="e">
        <f t="shared" si="38"/>
        <v>#DIV/0!</v>
      </c>
      <c r="FN26" s="400"/>
      <c r="FO26" s="400"/>
      <c r="FP26" s="404" t="e">
        <f t="shared" si="39"/>
        <v>#DIV/0!</v>
      </c>
    </row>
    <row r="27" spans="1:172" ht="14.4" customHeight="1">
      <c r="A27" s="12">
        <v>21</v>
      </c>
      <c r="B27" s="13">
        <v>57.4</v>
      </c>
      <c r="C27" s="14">
        <v>5310.3787422005134</v>
      </c>
      <c r="D27" s="15">
        <f t="shared" si="3"/>
        <v>92.515309097569926</v>
      </c>
      <c r="E27" s="16"/>
      <c r="F27" s="320"/>
      <c r="G27" s="558" t="e">
        <f t="shared" si="4"/>
        <v>#DIV/0!</v>
      </c>
      <c r="H27" s="17">
        <v>7</v>
      </c>
      <c r="I27" s="17">
        <v>148.60823590063183</v>
      </c>
      <c r="J27" s="18">
        <f t="shared" si="40"/>
        <v>21.229747985804547</v>
      </c>
      <c r="K27" s="17"/>
      <c r="L27" s="17"/>
      <c r="M27" s="30" t="e">
        <f t="shared" si="41"/>
        <v>#DIV/0!</v>
      </c>
      <c r="N27" s="13"/>
      <c r="O27" s="14"/>
      <c r="P27" s="31" t="e">
        <f t="shared" si="5"/>
        <v>#DIV/0!</v>
      </c>
      <c r="Q27" s="32"/>
      <c r="R27" s="44"/>
      <c r="S27" s="45" t="e">
        <f t="shared" si="6"/>
        <v>#DIV/0!</v>
      </c>
      <c r="T27" s="492"/>
      <c r="U27" s="570"/>
      <c r="V27" s="566"/>
      <c r="W27" s="571" t="e">
        <f t="shared" si="7"/>
        <v>#DIV/0!</v>
      </c>
      <c r="X27" s="492"/>
      <c r="Y27" s="46">
        <v>370.40000000000003</v>
      </c>
      <c r="Z27" s="47">
        <v>27237.107899999999</v>
      </c>
      <c r="AA27" s="30">
        <f t="shared" si="8"/>
        <v>73.53430858531317</v>
      </c>
      <c r="AB27" s="49"/>
      <c r="AC27" s="50">
        <v>45</v>
      </c>
      <c r="AD27" s="50">
        <v>629.16</v>
      </c>
      <c r="AE27" s="30">
        <f t="shared" si="9"/>
        <v>13.981333333333332</v>
      </c>
      <c r="AF27" s="55">
        <v>125</v>
      </c>
      <c r="AG27" s="55">
        <v>872.1</v>
      </c>
      <c r="AH27" s="30">
        <f t="shared" si="42"/>
        <v>6.9767999999999999</v>
      </c>
      <c r="AI27" s="62">
        <v>145</v>
      </c>
      <c r="AJ27" s="47">
        <v>3118.9548112077582</v>
      </c>
      <c r="AK27" s="30">
        <f t="shared" si="10"/>
        <v>21.510033180743161</v>
      </c>
      <c r="AL27" s="568"/>
      <c r="AM27" s="46">
        <v>47</v>
      </c>
      <c r="AN27" s="71">
        <v>2740.74</v>
      </c>
      <c r="AO27" s="48">
        <f t="shared" si="11"/>
        <v>58.313617021276592</v>
      </c>
      <c r="AP27" s="46">
        <v>75</v>
      </c>
      <c r="AQ27" s="47">
        <v>4161.97</v>
      </c>
      <c r="AR27" s="48">
        <f t="shared" si="12"/>
        <v>55.492933333333333</v>
      </c>
      <c r="AS27" s="46">
        <v>25</v>
      </c>
      <c r="AT27" s="71">
        <v>1410.8000000000002</v>
      </c>
      <c r="AU27" s="48">
        <f t="shared" si="13"/>
        <v>56.432000000000009</v>
      </c>
      <c r="AV27" s="492"/>
      <c r="AW27" s="645">
        <v>67.2</v>
      </c>
      <c r="AX27" s="78">
        <v>4139.3500000000004</v>
      </c>
      <c r="AY27" s="83">
        <f t="shared" si="14"/>
        <v>61.597470238095241</v>
      </c>
      <c r="AZ27" s="84"/>
      <c r="BA27" s="85">
        <v>25</v>
      </c>
      <c r="BB27" s="85">
        <v>177.91</v>
      </c>
      <c r="BC27" s="30">
        <f t="shared" si="43"/>
        <v>7.1163999999999996</v>
      </c>
      <c r="BD27" s="86"/>
      <c r="BE27" s="86"/>
      <c r="BF27" s="30" t="e">
        <f t="shared" si="44"/>
        <v>#DIV/0!</v>
      </c>
      <c r="BG27" s="646"/>
      <c r="BH27" s="77">
        <v>1.2000000000000002</v>
      </c>
      <c r="BI27" s="78">
        <v>20.48</v>
      </c>
      <c r="BJ27" s="634">
        <f t="shared" si="15"/>
        <v>17.066666666666663</v>
      </c>
      <c r="BK27" s="633"/>
      <c r="BL27" s="587"/>
      <c r="BM27" s="634" t="e">
        <f t="shared" si="16"/>
        <v>#DIV/0!</v>
      </c>
      <c r="BN27" s="492"/>
      <c r="BO27" s="93">
        <v>187.60000000000002</v>
      </c>
      <c r="BP27" s="94">
        <v>12315.064428413167</v>
      </c>
      <c r="BQ27" s="83">
        <f t="shared" si="17"/>
        <v>65.64533277405738</v>
      </c>
      <c r="BR27" s="102"/>
      <c r="BS27" s="101">
        <v>23</v>
      </c>
      <c r="BT27" s="101">
        <v>215.6935103075221</v>
      </c>
      <c r="BU27" s="30">
        <f t="shared" si="45"/>
        <v>9.3779787090227007</v>
      </c>
      <c r="BV27" s="101">
        <v>79</v>
      </c>
      <c r="BW27" s="101">
        <v>638.40228208567351</v>
      </c>
      <c r="BX27" s="30">
        <f t="shared" si="46"/>
        <v>8.0810415453882722</v>
      </c>
      <c r="BY27" s="93"/>
      <c r="BZ27" s="94"/>
      <c r="CA27" s="48" t="e">
        <f t="shared" si="18"/>
        <v>#DIV/0!</v>
      </c>
      <c r="CB27" s="492"/>
      <c r="CC27" s="109">
        <v>136.80000000000001</v>
      </c>
      <c r="CD27" s="110">
        <v>13460.78</v>
      </c>
      <c r="CE27" s="83">
        <f t="shared" si="19"/>
        <v>98.39751461988304</v>
      </c>
      <c r="CF27" s="113"/>
      <c r="CG27" s="114"/>
      <c r="CH27" s="114"/>
      <c r="CI27" s="30" t="e">
        <f t="shared" si="20"/>
        <v>#DIV/0!</v>
      </c>
      <c r="CJ27" s="115"/>
      <c r="CK27" s="114"/>
      <c r="CL27" s="30" t="e">
        <f t="shared" si="47"/>
        <v>#DIV/0!</v>
      </c>
      <c r="CM27" s="653"/>
      <c r="CN27" s="341">
        <v>28.800000000000004</v>
      </c>
      <c r="CO27" s="345">
        <v>1832.37</v>
      </c>
      <c r="CP27" s="486">
        <f t="shared" si="0"/>
        <v>63.62395833333332</v>
      </c>
      <c r="CQ27" s="411"/>
      <c r="CR27" s="411"/>
      <c r="CS27" s="403"/>
      <c r="CT27" s="403" t="e">
        <f t="shared" si="21"/>
        <v>#DIV/0!</v>
      </c>
      <c r="CU27" s="411">
        <v>2</v>
      </c>
      <c r="CV27" s="411">
        <v>240.73</v>
      </c>
      <c r="CW27" s="417">
        <f t="shared" si="22"/>
        <v>120.36499999999999</v>
      </c>
      <c r="CX27" s="682"/>
      <c r="CY27" s="688"/>
      <c r="CZ27" s="688" t="e">
        <f t="shared" si="23"/>
        <v>#DIV/0!</v>
      </c>
      <c r="DA27" s="688">
        <v>30</v>
      </c>
      <c r="DB27" s="688">
        <v>202.84</v>
      </c>
      <c r="DC27" s="688">
        <v>108.86</v>
      </c>
      <c r="DD27" s="688">
        <f t="shared" si="24"/>
        <v>10.389999999999999</v>
      </c>
      <c r="DE27" s="569"/>
      <c r="DF27" s="124">
        <v>84</v>
      </c>
      <c r="DG27" s="125">
        <v>4152</v>
      </c>
      <c r="DH27" s="15">
        <f t="shared" si="25"/>
        <v>49.428571428571431</v>
      </c>
      <c r="DI27" s="126"/>
      <c r="DJ27" s="127"/>
      <c r="DK27" s="127"/>
      <c r="DL27" s="18" t="e">
        <f t="shared" si="50"/>
        <v>#DIV/0!</v>
      </c>
      <c r="DM27" s="127">
        <v>66</v>
      </c>
      <c r="DN27" s="127">
        <v>931.92</v>
      </c>
      <c r="DO27" s="18">
        <f t="shared" si="48"/>
        <v>14.12</v>
      </c>
      <c r="DP27" s="124"/>
      <c r="DQ27" s="125"/>
      <c r="DR27" s="31" t="e">
        <f t="shared" si="26"/>
        <v>#DIV/0!</v>
      </c>
      <c r="DS27" s="569"/>
      <c r="DT27" s="602">
        <v>17</v>
      </c>
      <c r="DU27" s="603">
        <v>382.80881745391366</v>
      </c>
      <c r="DV27" s="542">
        <f t="shared" si="27"/>
        <v>22.518165732583157</v>
      </c>
      <c r="DW27" s="603">
        <v>52</v>
      </c>
      <c r="DX27" s="603">
        <v>827.55904882386039</v>
      </c>
      <c r="DY27" s="542">
        <f t="shared" si="28"/>
        <v>15.914597092766545</v>
      </c>
      <c r="DZ27" s="603">
        <v>195</v>
      </c>
      <c r="EA27" s="603">
        <v>2316.3855733253858</v>
      </c>
      <c r="EB27" s="545">
        <f t="shared" si="49"/>
        <v>11.87890037602762</v>
      </c>
      <c r="EC27" s="485"/>
      <c r="ED27" s="610"/>
      <c r="EE27" s="612"/>
      <c r="EF27" s="548" t="e">
        <f t="shared" si="29"/>
        <v>#DIV/0!</v>
      </c>
      <c r="EG27" s="610">
        <v>57</v>
      </c>
      <c r="EH27" s="614">
        <v>798</v>
      </c>
      <c r="EI27" s="616">
        <f t="shared" si="1"/>
        <v>14</v>
      </c>
      <c r="EJ27" s="603">
        <v>176</v>
      </c>
      <c r="EK27" s="603">
        <v>1932.13</v>
      </c>
      <c r="EL27" s="622">
        <f t="shared" si="30"/>
        <v>10.978011363636364</v>
      </c>
      <c r="EM27" s="603">
        <f t="shared" si="31"/>
        <v>699</v>
      </c>
      <c r="EN27" s="603">
        <v>450</v>
      </c>
      <c r="EO27" s="551">
        <f t="shared" si="32"/>
        <v>0.64377682403433478</v>
      </c>
      <c r="EQ27" s="204">
        <v>30</v>
      </c>
      <c r="ER27" s="345">
        <v>2290.0499999999997</v>
      </c>
      <c r="ES27" s="554">
        <f t="shared" si="2"/>
        <v>76.334999999999994</v>
      </c>
      <c r="ET27" s="143"/>
      <c r="EU27" s="143"/>
      <c r="EV27" s="411">
        <v>381.55</v>
      </c>
      <c r="EW27" s="405">
        <f t="shared" si="33"/>
        <v>12.718333333333334</v>
      </c>
      <c r="EX27" s="414"/>
      <c r="EY27" s="406" t="e">
        <f t="shared" si="34"/>
        <v>#DIV/0!</v>
      </c>
      <c r="EZ27" s="542" t="e">
        <f t="shared" si="35"/>
        <v>#DIV/0!</v>
      </c>
      <c r="FA27" s="672"/>
      <c r="FB27" s="411"/>
      <c r="FC27" s="411"/>
      <c r="FD27" s="411"/>
      <c r="FE27" s="433"/>
      <c r="FF27" s="411"/>
      <c r="FG27" s="400">
        <f t="shared" si="36"/>
        <v>0</v>
      </c>
      <c r="FH27" s="403"/>
      <c r="FI27" s="402" t="e">
        <f t="shared" si="37"/>
        <v>#DIV/0!</v>
      </c>
      <c r="FJ27" s="412"/>
      <c r="FK27" s="411"/>
      <c r="FL27" s="400"/>
      <c r="FM27" s="403" t="e">
        <f t="shared" si="38"/>
        <v>#DIV/0!</v>
      </c>
      <c r="FN27" s="400"/>
      <c r="FO27" s="400"/>
      <c r="FP27" s="404" t="e">
        <f t="shared" si="39"/>
        <v>#DIV/0!</v>
      </c>
    </row>
    <row r="28" spans="1:172" ht="14.4" customHeight="1">
      <c r="A28" s="12">
        <v>22</v>
      </c>
      <c r="B28" s="13">
        <v>52.400000000000006</v>
      </c>
      <c r="C28" s="14">
        <v>2633.0199541946968</v>
      </c>
      <c r="D28" s="15">
        <f t="shared" si="3"/>
        <v>50.248472408295733</v>
      </c>
      <c r="E28" s="16"/>
      <c r="F28" s="320"/>
      <c r="G28" s="558" t="e">
        <f t="shared" si="4"/>
        <v>#DIV/0!</v>
      </c>
      <c r="H28" s="17">
        <v>4</v>
      </c>
      <c r="I28" s="17">
        <v>147.72999999999999</v>
      </c>
      <c r="J28" s="18">
        <f t="shared" si="40"/>
        <v>36.932499999999997</v>
      </c>
      <c r="K28" s="17"/>
      <c r="L28" s="17"/>
      <c r="M28" s="30" t="e">
        <f t="shared" si="41"/>
        <v>#DIV/0!</v>
      </c>
      <c r="N28" s="13"/>
      <c r="O28" s="14"/>
      <c r="P28" s="31" t="e">
        <f t="shared" si="5"/>
        <v>#DIV/0!</v>
      </c>
      <c r="Q28" s="32"/>
      <c r="R28" s="44"/>
      <c r="S28" s="45" t="e">
        <f t="shared" si="6"/>
        <v>#DIV/0!</v>
      </c>
      <c r="T28" s="492"/>
      <c r="U28" s="570"/>
      <c r="V28" s="566"/>
      <c r="W28" s="571" t="e">
        <f t="shared" si="7"/>
        <v>#DIV/0!</v>
      </c>
      <c r="X28" s="492"/>
      <c r="Y28" s="46">
        <v>255.4</v>
      </c>
      <c r="Z28" s="47">
        <v>17805.015500000001</v>
      </c>
      <c r="AA28" s="30">
        <f t="shared" si="8"/>
        <v>69.714234534064218</v>
      </c>
      <c r="AB28" s="49"/>
      <c r="AC28" s="50">
        <v>11</v>
      </c>
      <c r="AD28" s="50">
        <v>153.09</v>
      </c>
      <c r="AE28" s="30">
        <f t="shared" si="9"/>
        <v>13.917272727272728</v>
      </c>
      <c r="AF28" s="55">
        <v>28</v>
      </c>
      <c r="AG28" s="55">
        <v>194.4</v>
      </c>
      <c r="AH28" s="30">
        <f t="shared" si="42"/>
        <v>6.9428571428571431</v>
      </c>
      <c r="AI28" s="62">
        <v>150</v>
      </c>
      <c r="AJ28" s="47">
        <v>3422.5615526985039</v>
      </c>
      <c r="AK28" s="30">
        <f t="shared" si="10"/>
        <v>22.817077017990027</v>
      </c>
      <c r="AL28" s="568"/>
      <c r="AM28" s="46">
        <v>47</v>
      </c>
      <c r="AN28" s="71">
        <v>2603.1200000000003</v>
      </c>
      <c r="AO28" s="48">
        <f t="shared" si="11"/>
        <v>55.385531914893626</v>
      </c>
      <c r="AP28" s="46">
        <v>75</v>
      </c>
      <c r="AQ28" s="47">
        <v>4751.6900000000005</v>
      </c>
      <c r="AR28" s="48">
        <f t="shared" si="12"/>
        <v>63.355866666666671</v>
      </c>
      <c r="AS28" s="46">
        <v>25</v>
      </c>
      <c r="AT28" s="71">
        <v>1335.56</v>
      </c>
      <c r="AU28" s="48">
        <f t="shared" si="13"/>
        <v>53.422399999999996</v>
      </c>
      <c r="AV28" s="492"/>
      <c r="AW28" s="645">
        <v>66.2</v>
      </c>
      <c r="AX28" s="78">
        <v>3583.2</v>
      </c>
      <c r="AY28" s="83">
        <f t="shared" si="14"/>
        <v>54.126888217522655</v>
      </c>
      <c r="AZ28" s="84"/>
      <c r="BA28" s="85">
        <v>25</v>
      </c>
      <c r="BB28" s="85">
        <v>174.97</v>
      </c>
      <c r="BC28" s="30">
        <f t="shared" si="43"/>
        <v>6.9988000000000001</v>
      </c>
      <c r="BD28" s="86"/>
      <c r="BE28" s="86"/>
      <c r="BF28" s="30" t="e">
        <f t="shared" si="44"/>
        <v>#DIV/0!</v>
      </c>
      <c r="BG28" s="646"/>
      <c r="BH28" s="77"/>
      <c r="BI28" s="78"/>
      <c r="BJ28" s="634" t="e">
        <f t="shared" si="15"/>
        <v>#DIV/0!</v>
      </c>
      <c r="BK28" s="633"/>
      <c r="BL28" s="587"/>
      <c r="BM28" s="634" t="e">
        <f t="shared" si="16"/>
        <v>#DIV/0!</v>
      </c>
      <c r="BN28" s="492"/>
      <c r="BO28" s="93">
        <v>131</v>
      </c>
      <c r="BP28" s="94">
        <v>8660.9756784703295</v>
      </c>
      <c r="BQ28" s="83">
        <f t="shared" si="17"/>
        <v>66.114318156262058</v>
      </c>
      <c r="BR28" s="102"/>
      <c r="BS28" s="101">
        <v>3</v>
      </c>
      <c r="BT28" s="101">
        <v>43.249803835984416</v>
      </c>
      <c r="BU28" s="30">
        <f t="shared" si="45"/>
        <v>14.416601278661473</v>
      </c>
      <c r="BV28" s="101">
        <v>75</v>
      </c>
      <c r="BW28" s="101">
        <v>454.1726947197248</v>
      </c>
      <c r="BX28" s="30">
        <f t="shared" si="46"/>
        <v>6.0556359295963311</v>
      </c>
      <c r="BY28" s="93"/>
      <c r="BZ28" s="94"/>
      <c r="CA28" s="48" t="e">
        <f t="shared" si="18"/>
        <v>#DIV/0!</v>
      </c>
      <c r="CB28" s="492"/>
      <c r="CC28" s="109">
        <v>136.80000000000001</v>
      </c>
      <c r="CD28" s="110">
        <v>11382.84</v>
      </c>
      <c r="CE28" s="83">
        <f t="shared" si="19"/>
        <v>83.207894736842093</v>
      </c>
      <c r="CF28" s="113"/>
      <c r="CG28" s="114"/>
      <c r="CH28" s="114"/>
      <c r="CI28" s="30" t="e">
        <f t="shared" si="20"/>
        <v>#DIV/0!</v>
      </c>
      <c r="CJ28" s="115"/>
      <c r="CK28" s="114"/>
      <c r="CL28" s="30" t="e">
        <f t="shared" si="47"/>
        <v>#DIV/0!</v>
      </c>
      <c r="CM28" s="653"/>
      <c r="CN28" s="341">
        <v>20.200000000000003</v>
      </c>
      <c r="CO28" s="345">
        <v>1563.81</v>
      </c>
      <c r="CP28" s="486">
        <f t="shared" si="0"/>
        <v>77.416336633663349</v>
      </c>
      <c r="CQ28" s="411"/>
      <c r="CR28" s="411"/>
      <c r="CS28" s="403"/>
      <c r="CT28" s="403" t="e">
        <f t="shared" si="21"/>
        <v>#DIV/0!</v>
      </c>
      <c r="CU28" s="411">
        <v>2</v>
      </c>
      <c r="CV28" s="403">
        <v>344.23</v>
      </c>
      <c r="CW28" s="417">
        <f t="shared" si="22"/>
        <v>172.11500000000001</v>
      </c>
      <c r="CX28" s="682"/>
      <c r="CY28" s="688"/>
      <c r="CZ28" s="688" t="e">
        <f t="shared" si="23"/>
        <v>#DIV/0!</v>
      </c>
      <c r="DA28" s="688">
        <v>21</v>
      </c>
      <c r="DB28" s="688">
        <v>143.63</v>
      </c>
      <c r="DC28" s="688"/>
      <c r="DD28" s="688">
        <f t="shared" si="24"/>
        <v>6.8395238095238096</v>
      </c>
      <c r="DE28" s="569"/>
      <c r="DF28" s="124">
        <v>69.2</v>
      </c>
      <c r="DG28" s="125">
        <v>3625.76</v>
      </c>
      <c r="DH28" s="15">
        <f t="shared" si="25"/>
        <v>52.395375722543356</v>
      </c>
      <c r="DI28" s="126"/>
      <c r="DJ28" s="127"/>
      <c r="DK28" s="127"/>
      <c r="DL28" s="18" t="e">
        <f t="shared" si="50"/>
        <v>#DIV/0!</v>
      </c>
      <c r="DM28" s="127">
        <v>75</v>
      </c>
      <c r="DN28" s="127">
        <v>1050.8800000000001</v>
      </c>
      <c r="DO28" s="18">
        <f t="shared" si="48"/>
        <v>14.011733333333336</v>
      </c>
      <c r="DP28" s="124"/>
      <c r="DQ28" s="125"/>
      <c r="DR28" s="31" t="e">
        <f t="shared" si="26"/>
        <v>#DIV/0!</v>
      </c>
      <c r="DS28" s="569"/>
      <c r="DT28" s="602">
        <v>17</v>
      </c>
      <c r="DU28" s="603">
        <v>358.78795364829676</v>
      </c>
      <c r="DV28" s="542">
        <f t="shared" si="27"/>
        <v>21.105173744017456</v>
      </c>
      <c r="DW28" s="603">
        <v>52</v>
      </c>
      <c r="DX28" s="603">
        <v>849.87301201801063</v>
      </c>
      <c r="DY28" s="542">
        <f t="shared" si="28"/>
        <v>16.343711769577126</v>
      </c>
      <c r="DZ28" s="603">
        <v>195</v>
      </c>
      <c r="EA28" s="603">
        <v>2472.7225987025772</v>
      </c>
      <c r="EB28" s="545">
        <f t="shared" si="49"/>
        <v>12.680628711295268</v>
      </c>
      <c r="EC28" s="485"/>
      <c r="ED28" s="610"/>
      <c r="EE28" s="612"/>
      <c r="EF28" s="548" t="e">
        <f t="shared" si="29"/>
        <v>#DIV/0!</v>
      </c>
      <c r="EG28" s="610">
        <v>60</v>
      </c>
      <c r="EH28" s="614">
        <v>840</v>
      </c>
      <c r="EI28" s="616">
        <f t="shared" si="1"/>
        <v>14</v>
      </c>
      <c r="EJ28" s="603">
        <v>180</v>
      </c>
      <c r="EK28" s="612">
        <v>1952.2</v>
      </c>
      <c r="EL28" s="622">
        <f t="shared" si="30"/>
        <v>10.845555555555556</v>
      </c>
      <c r="EM28" s="603">
        <f t="shared" si="31"/>
        <v>720</v>
      </c>
      <c r="EN28" s="603">
        <v>450</v>
      </c>
      <c r="EO28" s="551">
        <f t="shared" si="32"/>
        <v>0.625</v>
      </c>
      <c r="EQ28" s="204">
        <v>30</v>
      </c>
      <c r="ER28" s="345">
        <v>2110.29</v>
      </c>
      <c r="ES28" s="554">
        <f t="shared" si="2"/>
        <v>70.343000000000004</v>
      </c>
      <c r="ET28" s="143"/>
      <c r="EU28" s="143"/>
      <c r="EV28" s="411">
        <v>19.5</v>
      </c>
      <c r="EW28" s="405">
        <f t="shared" si="33"/>
        <v>0.65</v>
      </c>
      <c r="EX28" s="414"/>
      <c r="EY28" s="406" t="e">
        <f t="shared" si="34"/>
        <v>#DIV/0!</v>
      </c>
      <c r="EZ28" s="542" t="e">
        <f t="shared" si="35"/>
        <v>#DIV/0!</v>
      </c>
      <c r="FA28" s="672"/>
      <c r="FB28" s="411"/>
      <c r="FC28" s="411"/>
      <c r="FD28" s="411"/>
      <c r="FE28" s="433"/>
      <c r="FF28" s="411"/>
      <c r="FG28" s="400">
        <f t="shared" si="36"/>
        <v>0</v>
      </c>
      <c r="FH28" s="403"/>
      <c r="FI28" s="402" t="e">
        <f t="shared" si="37"/>
        <v>#DIV/0!</v>
      </c>
      <c r="FJ28" s="412"/>
      <c r="FK28" s="411"/>
      <c r="FL28" s="400"/>
      <c r="FM28" s="403" t="e">
        <f t="shared" si="38"/>
        <v>#DIV/0!</v>
      </c>
      <c r="FN28" s="400"/>
      <c r="FO28" s="400"/>
      <c r="FP28" s="404" t="e">
        <f t="shared" si="39"/>
        <v>#DIV/0!</v>
      </c>
    </row>
    <row r="29" spans="1:172" ht="14.4" customHeight="1">
      <c r="A29" s="12">
        <v>23</v>
      </c>
      <c r="B29" s="13">
        <v>53.400000000000006</v>
      </c>
      <c r="C29" s="14">
        <v>3723.885135473291</v>
      </c>
      <c r="D29" s="15">
        <f t="shared" si="3"/>
        <v>69.735676694256384</v>
      </c>
      <c r="E29" s="16"/>
      <c r="F29" s="320"/>
      <c r="G29" s="558" t="e">
        <f t="shared" si="4"/>
        <v>#DIV/0!</v>
      </c>
      <c r="H29" s="17">
        <v>4</v>
      </c>
      <c r="I29" s="17">
        <v>134.78</v>
      </c>
      <c r="J29" s="18">
        <f t="shared" si="40"/>
        <v>33.695</v>
      </c>
      <c r="K29" s="17"/>
      <c r="L29" s="17"/>
      <c r="M29" s="30" t="e">
        <f t="shared" si="41"/>
        <v>#DIV/0!</v>
      </c>
      <c r="N29" s="13"/>
      <c r="O29" s="14"/>
      <c r="P29" s="31" t="e">
        <f t="shared" si="5"/>
        <v>#DIV/0!</v>
      </c>
      <c r="Q29" s="32"/>
      <c r="R29" s="44"/>
      <c r="S29" s="45" t="e">
        <f t="shared" si="6"/>
        <v>#DIV/0!</v>
      </c>
      <c r="T29" s="492"/>
      <c r="U29" s="570"/>
      <c r="V29" s="566"/>
      <c r="W29" s="571" t="e">
        <f t="shared" si="7"/>
        <v>#DIV/0!</v>
      </c>
      <c r="X29" s="492"/>
      <c r="Y29" s="46">
        <v>249.8</v>
      </c>
      <c r="Z29" s="47">
        <v>18072.660000000003</v>
      </c>
      <c r="AA29" s="30">
        <f t="shared" si="8"/>
        <v>72.348518815052046</v>
      </c>
      <c r="AB29" s="49"/>
      <c r="AC29" s="50">
        <v>11</v>
      </c>
      <c r="AD29" s="50">
        <v>153.57</v>
      </c>
      <c r="AE29" s="30">
        <f t="shared" si="9"/>
        <v>13.960909090909091</v>
      </c>
      <c r="AF29" s="55">
        <v>28</v>
      </c>
      <c r="AG29" s="55">
        <v>197.97</v>
      </c>
      <c r="AH29" s="30">
        <f t="shared" si="42"/>
        <v>7.0703571428571426</v>
      </c>
      <c r="AI29" s="62">
        <v>150</v>
      </c>
      <c r="AJ29" s="47">
        <v>3032.1080013480832</v>
      </c>
      <c r="AK29" s="30">
        <f t="shared" si="10"/>
        <v>20.214053342320554</v>
      </c>
      <c r="AL29" s="568"/>
      <c r="AM29" s="46">
        <v>47</v>
      </c>
      <c r="AN29" s="71">
        <v>2660.27</v>
      </c>
      <c r="AO29" s="48">
        <f t="shared" si="11"/>
        <v>56.601489361702129</v>
      </c>
      <c r="AP29" s="46">
        <v>75</v>
      </c>
      <c r="AQ29" s="47">
        <v>4709.03</v>
      </c>
      <c r="AR29" s="48">
        <f t="shared" si="12"/>
        <v>62.787066666666661</v>
      </c>
      <c r="AS29" s="46">
        <v>25</v>
      </c>
      <c r="AT29" s="71">
        <v>1409.0709999999999</v>
      </c>
      <c r="AU29" s="48">
        <f t="shared" si="13"/>
        <v>56.362839999999998</v>
      </c>
      <c r="AV29" s="492"/>
      <c r="AW29" s="645">
        <v>68.399999999999991</v>
      </c>
      <c r="AX29" s="78">
        <v>4341.3599999999997</v>
      </c>
      <c r="AY29" s="83">
        <f t="shared" si="14"/>
        <v>63.470175438596492</v>
      </c>
      <c r="AZ29" s="84"/>
      <c r="BA29" s="85">
        <v>25</v>
      </c>
      <c r="BB29" s="85">
        <v>178.97</v>
      </c>
      <c r="BC29" s="30">
        <f t="shared" si="43"/>
        <v>7.1588000000000003</v>
      </c>
      <c r="BD29" s="86"/>
      <c r="BE29" s="86"/>
      <c r="BF29" s="30" t="e">
        <f t="shared" si="44"/>
        <v>#DIV/0!</v>
      </c>
      <c r="BG29" s="646"/>
      <c r="BH29" s="77"/>
      <c r="BI29" s="78"/>
      <c r="BJ29" s="634" t="e">
        <f t="shared" si="15"/>
        <v>#DIV/0!</v>
      </c>
      <c r="BK29" s="633"/>
      <c r="BL29" s="587"/>
      <c r="BM29" s="634" t="e">
        <f t="shared" si="16"/>
        <v>#DIV/0!</v>
      </c>
      <c r="BN29" s="492"/>
      <c r="BO29" s="93">
        <v>137.4</v>
      </c>
      <c r="BP29" s="94">
        <v>9402.5187636142618</v>
      </c>
      <c r="BQ29" s="83">
        <f t="shared" si="17"/>
        <v>68.43172317040947</v>
      </c>
      <c r="BR29" s="102"/>
      <c r="BS29" s="101">
        <v>3</v>
      </c>
      <c r="BT29" s="101">
        <v>42.759957505375667</v>
      </c>
      <c r="BU29" s="30">
        <f t="shared" si="45"/>
        <v>14.253319168458555</v>
      </c>
      <c r="BV29" s="101">
        <v>75</v>
      </c>
      <c r="BW29" s="101">
        <v>456.78169455535914</v>
      </c>
      <c r="BX29" s="30">
        <f t="shared" si="46"/>
        <v>6.0904225940714554</v>
      </c>
      <c r="BY29" s="93"/>
      <c r="BZ29" s="94"/>
      <c r="CA29" s="48" t="e">
        <f t="shared" si="18"/>
        <v>#DIV/0!</v>
      </c>
      <c r="CB29" s="492"/>
      <c r="CC29" s="109">
        <v>132</v>
      </c>
      <c r="CD29" s="110">
        <v>14643.16</v>
      </c>
      <c r="CE29" s="83">
        <f t="shared" si="19"/>
        <v>110.93303030303031</v>
      </c>
      <c r="CF29" s="439"/>
      <c r="CG29" s="114"/>
      <c r="CH29" s="114"/>
      <c r="CI29" s="30" t="e">
        <f t="shared" si="20"/>
        <v>#DIV/0!</v>
      </c>
      <c r="CJ29" s="115"/>
      <c r="CK29" s="114"/>
      <c r="CL29" s="30" t="e">
        <f t="shared" si="47"/>
        <v>#DIV/0!</v>
      </c>
      <c r="CM29" s="653"/>
      <c r="CN29" s="341">
        <v>19.400000000000002</v>
      </c>
      <c r="CO29" s="345">
        <v>2046.41</v>
      </c>
      <c r="CP29" s="486">
        <f t="shared" si="0"/>
        <v>105.48505154639174</v>
      </c>
      <c r="CQ29" s="411"/>
      <c r="CR29" s="411"/>
      <c r="CS29" s="403"/>
      <c r="CT29" s="403" t="e">
        <f t="shared" si="21"/>
        <v>#DIV/0!</v>
      </c>
      <c r="CU29" s="411">
        <v>2</v>
      </c>
      <c r="CV29" s="403">
        <v>386.49</v>
      </c>
      <c r="CW29" s="417">
        <f t="shared" si="22"/>
        <v>193.245</v>
      </c>
      <c r="CX29" s="682"/>
      <c r="CY29" s="688"/>
      <c r="CZ29" s="688" t="e">
        <f t="shared" si="23"/>
        <v>#DIV/0!</v>
      </c>
      <c r="DA29" s="688">
        <v>22</v>
      </c>
      <c r="DB29" s="688">
        <v>228.33</v>
      </c>
      <c r="DC29" s="688">
        <v>123.06</v>
      </c>
      <c r="DD29" s="688">
        <f t="shared" si="24"/>
        <v>15.972272727272726</v>
      </c>
      <c r="DE29" s="569"/>
      <c r="DF29" s="124">
        <v>73</v>
      </c>
      <c r="DG29" s="125">
        <v>3386.05</v>
      </c>
      <c r="DH29" s="15">
        <f t="shared" si="25"/>
        <v>46.384246575342466</v>
      </c>
      <c r="DI29" s="126"/>
      <c r="DJ29" s="127"/>
      <c r="DK29" s="127"/>
      <c r="DL29" s="18" t="e">
        <f t="shared" si="50"/>
        <v>#DIV/0!</v>
      </c>
      <c r="DM29" s="127">
        <v>77</v>
      </c>
      <c r="DN29" s="127">
        <v>1089.99</v>
      </c>
      <c r="DO29" s="18">
        <f t="shared" si="48"/>
        <v>14.155714285714286</v>
      </c>
      <c r="DP29" s="124"/>
      <c r="DQ29" s="125"/>
      <c r="DR29" s="31" t="e">
        <f t="shared" si="26"/>
        <v>#DIV/0!</v>
      </c>
      <c r="DS29" s="569"/>
      <c r="DT29" s="602">
        <v>17</v>
      </c>
      <c r="DU29" s="603">
        <v>361.88286880759466</v>
      </c>
      <c r="DV29" s="542">
        <f t="shared" si="27"/>
        <v>21.287227576917331</v>
      </c>
      <c r="DW29" s="603">
        <v>52</v>
      </c>
      <c r="DX29" s="603">
        <v>889.77411806888631</v>
      </c>
      <c r="DY29" s="542">
        <f t="shared" si="28"/>
        <v>17.111040732093969</v>
      </c>
      <c r="DZ29" s="603">
        <v>195</v>
      </c>
      <c r="EA29" s="603">
        <v>2463.3788925848894</v>
      </c>
      <c r="EB29" s="545">
        <f t="shared" si="49"/>
        <v>12.632712269666099</v>
      </c>
      <c r="EC29" s="485"/>
      <c r="ED29" s="610"/>
      <c r="EE29" s="612"/>
      <c r="EF29" s="548" t="e">
        <f t="shared" si="29"/>
        <v>#DIV/0!</v>
      </c>
      <c r="EG29" s="610">
        <v>60</v>
      </c>
      <c r="EH29" s="614">
        <v>840</v>
      </c>
      <c r="EI29" s="616">
        <f t="shared" si="1"/>
        <v>14</v>
      </c>
      <c r="EJ29" s="603">
        <v>180</v>
      </c>
      <c r="EK29" s="612">
        <v>1961.88</v>
      </c>
      <c r="EL29" s="622">
        <f t="shared" si="30"/>
        <v>10.899333333333335</v>
      </c>
      <c r="EM29" s="603">
        <f t="shared" si="31"/>
        <v>720</v>
      </c>
      <c r="EN29" s="603">
        <v>450</v>
      </c>
      <c r="EO29" s="551">
        <f t="shared" si="32"/>
        <v>0.625</v>
      </c>
      <c r="EQ29" s="204">
        <v>30</v>
      </c>
      <c r="ER29" s="345">
        <v>2677.86</v>
      </c>
      <c r="ES29" s="554">
        <f t="shared" si="2"/>
        <v>89.262</v>
      </c>
      <c r="ET29" s="143"/>
      <c r="EU29" s="143"/>
      <c r="EV29" s="411">
        <v>192.92</v>
      </c>
      <c r="EW29" s="405">
        <f t="shared" si="33"/>
        <v>6.4306666666666663</v>
      </c>
      <c r="EX29" s="414">
        <v>78.290000000000006</v>
      </c>
      <c r="EY29" s="406" t="e">
        <f t="shared" si="34"/>
        <v>#DIV/0!</v>
      </c>
      <c r="EZ29" s="542" t="e">
        <f t="shared" si="35"/>
        <v>#DIV/0!</v>
      </c>
      <c r="FA29" s="672"/>
      <c r="FB29" s="411"/>
      <c r="FC29" s="411"/>
      <c r="FD29" s="411"/>
      <c r="FE29" s="433"/>
      <c r="FF29" s="411"/>
      <c r="FG29" s="400">
        <f t="shared" si="36"/>
        <v>0</v>
      </c>
      <c r="FH29" s="403"/>
      <c r="FI29" s="402" t="e">
        <f t="shared" si="37"/>
        <v>#DIV/0!</v>
      </c>
      <c r="FJ29" s="412"/>
      <c r="FK29" s="411"/>
      <c r="FL29" s="400"/>
      <c r="FM29" s="403" t="e">
        <f t="shared" si="38"/>
        <v>#DIV/0!</v>
      </c>
      <c r="FN29" s="400"/>
      <c r="FO29" s="400"/>
      <c r="FP29" s="404" t="e">
        <f t="shared" si="39"/>
        <v>#DIV/0!</v>
      </c>
    </row>
    <row r="30" spans="1:172" ht="14.4" customHeight="1">
      <c r="A30" s="12">
        <v>24</v>
      </c>
      <c r="B30" s="13">
        <v>71</v>
      </c>
      <c r="C30" s="14">
        <v>6092.6999042045272</v>
      </c>
      <c r="D30" s="15">
        <f t="shared" si="3"/>
        <v>85.812674707106012</v>
      </c>
      <c r="E30" s="16"/>
      <c r="F30" s="320"/>
      <c r="G30" s="558" t="e">
        <f t="shared" si="4"/>
        <v>#DIV/0!</v>
      </c>
      <c r="H30" s="17">
        <v>7</v>
      </c>
      <c r="I30" s="17">
        <v>154.74</v>
      </c>
      <c r="J30" s="18">
        <f t="shared" si="40"/>
        <v>22.105714285714289</v>
      </c>
      <c r="K30" s="17"/>
      <c r="L30" s="17"/>
      <c r="M30" s="30" t="e">
        <f t="shared" si="41"/>
        <v>#DIV/0!</v>
      </c>
      <c r="N30" s="13"/>
      <c r="O30" s="14"/>
      <c r="P30" s="31" t="e">
        <f t="shared" si="5"/>
        <v>#DIV/0!</v>
      </c>
      <c r="Q30" s="32"/>
      <c r="R30" s="44"/>
      <c r="S30" s="45" t="e">
        <f t="shared" si="6"/>
        <v>#DIV/0!</v>
      </c>
      <c r="T30" s="492"/>
      <c r="U30" s="570"/>
      <c r="V30" s="566"/>
      <c r="W30" s="571" t="e">
        <f t="shared" si="7"/>
        <v>#DIV/0!</v>
      </c>
      <c r="X30" s="492"/>
      <c r="Y30" s="46">
        <v>393.6</v>
      </c>
      <c r="Z30" s="47">
        <v>27184.455000000002</v>
      </c>
      <c r="AA30" s="30">
        <f t="shared" si="8"/>
        <v>69.066196646341467</v>
      </c>
      <c r="AB30" s="49"/>
      <c r="AC30" s="50">
        <v>182</v>
      </c>
      <c r="AD30" s="50">
        <v>2474.92</v>
      </c>
      <c r="AE30" s="30">
        <f t="shared" si="9"/>
        <v>13.598461538461539</v>
      </c>
      <c r="AF30" s="55">
        <v>125</v>
      </c>
      <c r="AG30" s="55">
        <v>853.02</v>
      </c>
      <c r="AH30" s="30">
        <f t="shared" si="42"/>
        <v>6.82416</v>
      </c>
      <c r="AI30" s="62">
        <v>150</v>
      </c>
      <c r="AJ30" s="47">
        <v>3485.2615653150597</v>
      </c>
      <c r="AK30" s="30">
        <f t="shared" si="10"/>
        <v>23.235077102100398</v>
      </c>
      <c r="AL30" s="568"/>
      <c r="AM30" s="46">
        <v>47</v>
      </c>
      <c r="AN30" s="71">
        <v>2477.25</v>
      </c>
      <c r="AO30" s="48">
        <f t="shared" si="11"/>
        <v>52.707446808510639</v>
      </c>
      <c r="AP30" s="46">
        <v>75</v>
      </c>
      <c r="AQ30" s="47">
        <v>4495.6000000000004</v>
      </c>
      <c r="AR30" s="48">
        <f t="shared" si="12"/>
        <v>59.94133333333334</v>
      </c>
      <c r="AS30" s="46">
        <v>25</v>
      </c>
      <c r="AT30" s="71">
        <v>1489.5900000000001</v>
      </c>
      <c r="AU30" s="48">
        <f t="shared" si="13"/>
        <v>59.583600000000004</v>
      </c>
      <c r="AV30" s="492"/>
      <c r="AW30" s="645">
        <v>79.2</v>
      </c>
      <c r="AX30" s="78">
        <v>5168.28</v>
      </c>
      <c r="AY30" s="83">
        <f t="shared" si="14"/>
        <v>65.256060606060601</v>
      </c>
      <c r="AZ30" s="84"/>
      <c r="BA30" s="85">
        <v>25</v>
      </c>
      <c r="BB30" s="85">
        <v>179.53</v>
      </c>
      <c r="BC30" s="30">
        <f t="shared" si="43"/>
        <v>7.1812000000000005</v>
      </c>
      <c r="BD30" s="86"/>
      <c r="BE30" s="86"/>
      <c r="BF30" s="30" t="e">
        <f t="shared" si="44"/>
        <v>#DIV/0!</v>
      </c>
      <c r="BG30" s="646"/>
      <c r="BH30" s="77"/>
      <c r="BI30" s="78"/>
      <c r="BJ30" s="634" t="e">
        <f t="shared" si="15"/>
        <v>#DIV/0!</v>
      </c>
      <c r="BK30" s="633"/>
      <c r="BL30" s="587"/>
      <c r="BM30" s="634" t="e">
        <f t="shared" si="16"/>
        <v>#DIV/0!</v>
      </c>
      <c r="BN30" s="492"/>
      <c r="BO30" s="93">
        <v>188.8</v>
      </c>
      <c r="BP30" s="94">
        <v>13887.382588458569</v>
      </c>
      <c r="BQ30" s="83">
        <f t="shared" si="17"/>
        <v>73.556051845649193</v>
      </c>
      <c r="BR30" s="102"/>
      <c r="BS30" s="101">
        <v>18</v>
      </c>
      <c r="BT30" s="101">
        <v>236.31780075682198</v>
      </c>
      <c r="BU30" s="30">
        <f t="shared" si="45"/>
        <v>13.128766708712332</v>
      </c>
      <c r="BV30" s="101">
        <v>79</v>
      </c>
      <c r="BW30" s="101">
        <v>442.01953380587901</v>
      </c>
      <c r="BX30" s="30">
        <f t="shared" si="46"/>
        <v>5.5951839722263168</v>
      </c>
      <c r="BY30" s="93"/>
      <c r="BZ30" s="94"/>
      <c r="CA30" s="48" t="e">
        <f t="shared" si="18"/>
        <v>#DIV/0!</v>
      </c>
      <c r="CB30" s="492"/>
      <c r="CC30" s="109">
        <v>148.80000000000001</v>
      </c>
      <c r="CD30" s="110">
        <v>15234.7</v>
      </c>
      <c r="CE30" s="83">
        <f t="shared" si="19"/>
        <v>102.38373655913978</v>
      </c>
      <c r="CF30" s="113"/>
      <c r="CG30" s="114"/>
      <c r="CH30" s="114"/>
      <c r="CI30" s="30" t="e">
        <f t="shared" si="20"/>
        <v>#DIV/0!</v>
      </c>
      <c r="CJ30" s="115"/>
      <c r="CK30" s="114"/>
      <c r="CL30" s="30" t="e">
        <f t="shared" si="47"/>
        <v>#DIV/0!</v>
      </c>
      <c r="CM30" s="653"/>
      <c r="CN30" s="341">
        <v>45.800000000000004</v>
      </c>
      <c r="CO30" s="204">
        <v>2426.61</v>
      </c>
      <c r="CP30" s="486">
        <f t="shared" si="0"/>
        <v>52.982751091703058</v>
      </c>
      <c r="CQ30" s="411"/>
      <c r="CR30" s="411"/>
      <c r="CS30" s="403"/>
      <c r="CT30" s="403" t="e">
        <f t="shared" si="21"/>
        <v>#DIV/0!</v>
      </c>
      <c r="CU30" s="411">
        <v>37</v>
      </c>
      <c r="CV30" s="411">
        <v>4897.16</v>
      </c>
      <c r="CW30" s="417">
        <f t="shared" si="22"/>
        <v>132.35567567567568</v>
      </c>
      <c r="CX30" s="682"/>
      <c r="CY30" s="688"/>
      <c r="CZ30" s="688" t="e">
        <f t="shared" si="23"/>
        <v>#DIV/0!</v>
      </c>
      <c r="DA30" s="688">
        <v>51</v>
      </c>
      <c r="DB30" s="688">
        <v>380.17</v>
      </c>
      <c r="DC30" s="688"/>
      <c r="DD30" s="688">
        <f t="shared" si="24"/>
        <v>7.4543137254901968</v>
      </c>
      <c r="DE30" s="569"/>
      <c r="DF30" s="124">
        <v>79.2</v>
      </c>
      <c r="DG30" s="125">
        <v>6369.72</v>
      </c>
      <c r="DH30" s="15">
        <f t="shared" si="25"/>
        <v>80.425757575757572</v>
      </c>
      <c r="DI30" s="126"/>
      <c r="DJ30" s="127"/>
      <c r="DK30" s="127"/>
      <c r="DL30" s="18" t="e">
        <f t="shared" si="50"/>
        <v>#DIV/0!</v>
      </c>
      <c r="DM30" s="127">
        <v>72</v>
      </c>
      <c r="DN30" s="127">
        <v>1018.06</v>
      </c>
      <c r="DO30" s="18">
        <f t="shared" si="48"/>
        <v>14.139722222222222</v>
      </c>
      <c r="DP30" s="124"/>
      <c r="DQ30" s="125"/>
      <c r="DR30" s="31" t="e">
        <f t="shared" si="26"/>
        <v>#DIV/0!</v>
      </c>
      <c r="DS30" s="569"/>
      <c r="DT30" s="602">
        <v>17</v>
      </c>
      <c r="DU30" s="603">
        <v>362.84920744935266</v>
      </c>
      <c r="DV30" s="542">
        <f t="shared" si="27"/>
        <v>21.344071026432509</v>
      </c>
      <c r="DW30" s="603">
        <v>52</v>
      </c>
      <c r="DX30" s="603">
        <v>833.67614939668431</v>
      </c>
      <c r="DY30" s="542">
        <f t="shared" si="28"/>
        <v>16.032233642243931</v>
      </c>
      <c r="DZ30" s="603">
        <v>195</v>
      </c>
      <c r="EA30" s="603">
        <v>2447.7839478505502</v>
      </c>
      <c r="EB30" s="545">
        <f t="shared" si="49"/>
        <v>12.552738194105386</v>
      </c>
      <c r="EC30" s="485"/>
      <c r="ED30" s="610"/>
      <c r="EE30" s="603"/>
      <c r="EF30" s="548" t="e">
        <f t="shared" si="29"/>
        <v>#DIV/0!</v>
      </c>
      <c r="EG30" s="610">
        <v>59</v>
      </c>
      <c r="EH30" s="614">
        <v>826</v>
      </c>
      <c r="EI30" s="617">
        <f t="shared" si="1"/>
        <v>14</v>
      </c>
      <c r="EJ30" s="603">
        <v>184</v>
      </c>
      <c r="EK30" s="603">
        <v>2149.91</v>
      </c>
      <c r="EL30" s="622">
        <f t="shared" si="30"/>
        <v>11.684293478260869</v>
      </c>
      <c r="EM30" s="603">
        <f t="shared" si="31"/>
        <v>729</v>
      </c>
      <c r="EN30" s="603">
        <v>450</v>
      </c>
      <c r="EO30" s="552">
        <f>+EN30/EM30</f>
        <v>0.61728395061728392</v>
      </c>
      <c r="EQ30" s="204">
        <v>30</v>
      </c>
      <c r="ER30" s="204">
        <v>2815.79</v>
      </c>
      <c r="ES30" s="554">
        <f t="shared" si="2"/>
        <v>93.859666666666669</v>
      </c>
      <c r="ET30" s="143"/>
      <c r="EU30" s="143"/>
      <c r="EV30" s="411">
        <v>163.1</v>
      </c>
      <c r="EW30" s="405">
        <f t="shared" si="33"/>
        <v>5.4366666666666665</v>
      </c>
      <c r="EX30" s="414"/>
      <c r="EY30" s="406" t="e">
        <f t="shared" si="34"/>
        <v>#DIV/0!</v>
      </c>
      <c r="EZ30" s="542" t="e">
        <f t="shared" si="35"/>
        <v>#DIV/0!</v>
      </c>
      <c r="FA30" s="672"/>
      <c r="FB30" s="411"/>
      <c r="FC30" s="411"/>
      <c r="FD30" s="411"/>
      <c r="FE30" s="433"/>
      <c r="FF30" s="411"/>
      <c r="FG30" s="400">
        <f t="shared" si="36"/>
        <v>0</v>
      </c>
      <c r="FH30" s="403"/>
      <c r="FI30" s="402" t="e">
        <f t="shared" si="37"/>
        <v>#DIV/0!</v>
      </c>
      <c r="FJ30" s="412"/>
      <c r="FK30" s="411"/>
      <c r="FL30" s="400"/>
      <c r="FM30" s="403" t="e">
        <f t="shared" si="38"/>
        <v>#DIV/0!</v>
      </c>
      <c r="FN30" s="400"/>
      <c r="FO30" s="400"/>
      <c r="FP30" s="404" t="e">
        <f t="shared" si="39"/>
        <v>#DIV/0!</v>
      </c>
    </row>
    <row r="31" spans="1:172" ht="14.4" customHeight="1">
      <c r="A31" s="12">
        <v>25</v>
      </c>
      <c r="B31" s="13">
        <v>72.400000000000006</v>
      </c>
      <c r="C31" s="14">
        <v>5255.4724951115868</v>
      </c>
      <c r="D31" s="15">
        <f t="shared" si="3"/>
        <v>72.589399103751191</v>
      </c>
      <c r="E31" s="16"/>
      <c r="F31" s="320"/>
      <c r="G31" s="558" t="e">
        <f t="shared" si="4"/>
        <v>#DIV/0!</v>
      </c>
      <c r="H31" s="17">
        <v>7</v>
      </c>
      <c r="I31" s="17">
        <v>154.99</v>
      </c>
      <c r="J31" s="18">
        <f t="shared" si="40"/>
        <v>22.141428571428573</v>
      </c>
      <c r="K31" s="17"/>
      <c r="L31" s="17"/>
      <c r="M31" s="30" t="e">
        <f t="shared" si="41"/>
        <v>#DIV/0!</v>
      </c>
      <c r="N31" s="13"/>
      <c r="O31" s="14"/>
      <c r="P31" s="31" t="e">
        <f t="shared" si="5"/>
        <v>#DIV/0!</v>
      </c>
      <c r="Q31" s="32"/>
      <c r="R31" s="44"/>
      <c r="S31" s="45" t="e">
        <f t="shared" si="6"/>
        <v>#DIV/0!</v>
      </c>
      <c r="T31" s="492"/>
      <c r="U31" s="570"/>
      <c r="V31" s="566"/>
      <c r="W31" s="571" t="e">
        <f t="shared" si="7"/>
        <v>#DIV/0!</v>
      </c>
      <c r="X31" s="492"/>
      <c r="Y31" s="46">
        <v>402.40000000000003</v>
      </c>
      <c r="Z31" s="47">
        <v>29391.526200000008</v>
      </c>
      <c r="AA31" s="30">
        <f t="shared" si="8"/>
        <v>73.040572067594439</v>
      </c>
      <c r="AB31" s="49"/>
      <c r="AC31" s="50">
        <v>50</v>
      </c>
      <c r="AD31" s="50">
        <v>709.22</v>
      </c>
      <c r="AE31" s="30">
        <f t="shared" si="9"/>
        <v>14.1844</v>
      </c>
      <c r="AF31" s="55">
        <v>125</v>
      </c>
      <c r="AG31" s="55">
        <v>872.53</v>
      </c>
      <c r="AH31" s="30">
        <f t="shared" si="42"/>
        <v>6.9802400000000002</v>
      </c>
      <c r="AI31" s="62">
        <v>150</v>
      </c>
      <c r="AJ31" s="47">
        <v>3242.0992994281642</v>
      </c>
      <c r="AK31" s="30">
        <f t="shared" si="10"/>
        <v>21.613995329521096</v>
      </c>
      <c r="AL31" s="568"/>
      <c r="AM31" s="46">
        <v>48</v>
      </c>
      <c r="AN31" s="71">
        <v>3185.98</v>
      </c>
      <c r="AO31" s="48">
        <f t="shared" si="11"/>
        <v>66.374583333333334</v>
      </c>
      <c r="AP31" s="46">
        <v>75</v>
      </c>
      <c r="AQ31" s="47">
        <v>4616.18</v>
      </c>
      <c r="AR31" s="48">
        <f t="shared" si="12"/>
        <v>61.549066666666668</v>
      </c>
      <c r="AS31" s="46">
        <v>25</v>
      </c>
      <c r="AT31" s="71">
        <v>1398.0700000000002</v>
      </c>
      <c r="AU31" s="48">
        <f t="shared" si="13"/>
        <v>55.922800000000009</v>
      </c>
      <c r="AV31" s="492"/>
      <c r="AW31" s="645">
        <v>80.800000000000011</v>
      </c>
      <c r="AX31" s="78">
        <v>5028.88</v>
      </c>
      <c r="AY31" s="83">
        <f t="shared" si="14"/>
        <v>62.238613861386128</v>
      </c>
      <c r="AZ31" s="84"/>
      <c r="BA31" s="85">
        <v>50</v>
      </c>
      <c r="BB31" s="85">
        <v>351.87</v>
      </c>
      <c r="BC31" s="30">
        <f t="shared" si="43"/>
        <v>7.0373999999999999</v>
      </c>
      <c r="BD31" s="86"/>
      <c r="BE31" s="86"/>
      <c r="BF31" s="30" t="e">
        <f t="shared" si="44"/>
        <v>#DIV/0!</v>
      </c>
      <c r="BG31" s="646"/>
      <c r="BH31" s="77"/>
      <c r="BI31" s="78"/>
      <c r="BJ31" s="634" t="e">
        <f t="shared" si="15"/>
        <v>#DIV/0!</v>
      </c>
      <c r="BK31" s="633"/>
      <c r="BL31" s="587"/>
      <c r="BM31" s="634" t="e">
        <f t="shared" si="16"/>
        <v>#DIV/0!</v>
      </c>
      <c r="BN31" s="492"/>
      <c r="BO31" s="93">
        <v>185.60000000000002</v>
      </c>
      <c r="BP31" s="94">
        <v>13091.48883079288</v>
      </c>
      <c r="BQ31" s="83">
        <f t="shared" si="17"/>
        <v>70.536038959013354</v>
      </c>
      <c r="BR31" s="102"/>
      <c r="BS31" s="101">
        <v>18</v>
      </c>
      <c r="BT31" s="101">
        <v>189.23707496874977</v>
      </c>
      <c r="BU31" s="30">
        <f t="shared" si="45"/>
        <v>10.513170831597209</v>
      </c>
      <c r="BV31" s="101">
        <v>79</v>
      </c>
      <c r="BW31" s="101">
        <v>579.58112187402992</v>
      </c>
      <c r="BX31" s="30">
        <f t="shared" si="46"/>
        <v>7.3364698971396196</v>
      </c>
      <c r="BY31" s="93"/>
      <c r="BZ31" s="94"/>
      <c r="CA31" s="48" t="e">
        <f t="shared" si="18"/>
        <v>#DIV/0!</v>
      </c>
      <c r="CB31" s="492"/>
      <c r="CC31" s="109">
        <v>151.6</v>
      </c>
      <c r="CD31" s="110">
        <v>14887.37</v>
      </c>
      <c r="CE31" s="83">
        <f t="shared" si="19"/>
        <v>98.201649076517157</v>
      </c>
      <c r="CF31" s="113"/>
      <c r="CG31" s="114"/>
      <c r="CH31" s="114"/>
      <c r="CI31" s="30" t="e">
        <f t="shared" si="20"/>
        <v>#DIV/0!</v>
      </c>
      <c r="CJ31" s="115"/>
      <c r="CK31" s="114"/>
      <c r="CL31" s="30" t="e">
        <f t="shared" si="47"/>
        <v>#DIV/0!</v>
      </c>
      <c r="CM31" s="653"/>
      <c r="CN31" s="341">
        <v>48.800000000000004</v>
      </c>
      <c r="CO31" s="204">
        <v>2559.6</v>
      </c>
      <c r="CP31" s="486">
        <f t="shared" si="0"/>
        <v>52.450819672131139</v>
      </c>
      <c r="CQ31" s="411">
        <v>1</v>
      </c>
      <c r="CR31" s="411">
        <v>5</v>
      </c>
      <c r="CS31" s="403">
        <v>3803.9</v>
      </c>
      <c r="CT31" s="403">
        <f t="shared" si="21"/>
        <v>760.78</v>
      </c>
      <c r="CU31" s="411">
        <v>2</v>
      </c>
      <c r="CV31" s="411">
        <v>391.12</v>
      </c>
      <c r="CW31" s="417">
        <f t="shared" si="22"/>
        <v>195.56</v>
      </c>
      <c r="CX31" s="682"/>
      <c r="CY31" s="688"/>
      <c r="CZ31" s="688" t="e">
        <f t="shared" si="23"/>
        <v>#DIV/0!</v>
      </c>
      <c r="DA31" s="688">
        <v>54</v>
      </c>
      <c r="DB31" s="688">
        <v>533.79999999999995</v>
      </c>
      <c r="DC31" s="688">
        <v>245.36</v>
      </c>
      <c r="DD31" s="688">
        <f t="shared" si="24"/>
        <v>14.428888888888888</v>
      </c>
      <c r="DE31" s="569"/>
      <c r="DF31" s="124">
        <v>69.800000000000011</v>
      </c>
      <c r="DG31" s="125">
        <v>5600.94</v>
      </c>
      <c r="DH31" s="15">
        <f t="shared" si="25"/>
        <v>80.242693409742103</v>
      </c>
      <c r="DI31" s="126"/>
      <c r="DJ31" s="127"/>
      <c r="DK31" s="127"/>
      <c r="DL31" s="18" t="e">
        <f t="shared" si="50"/>
        <v>#DIV/0!</v>
      </c>
      <c r="DM31" s="127"/>
      <c r="DN31" s="127"/>
      <c r="DO31" s="18" t="e">
        <f t="shared" si="48"/>
        <v>#DIV/0!</v>
      </c>
      <c r="DP31" s="124"/>
      <c r="DQ31" s="125"/>
      <c r="DR31" s="31" t="e">
        <f t="shared" si="26"/>
        <v>#DIV/0!</v>
      </c>
      <c r="DS31" s="569"/>
      <c r="DT31" s="602">
        <v>17</v>
      </c>
      <c r="DU31" s="603">
        <v>352.25568746980548</v>
      </c>
      <c r="DV31" s="542">
        <f t="shared" si="27"/>
        <v>20.720922792341497</v>
      </c>
      <c r="DW31" s="603">
        <v>52</v>
      </c>
      <c r="DX31" s="603">
        <v>833.22645889338651</v>
      </c>
      <c r="DY31" s="542">
        <f t="shared" si="28"/>
        <v>16.023585747949742</v>
      </c>
      <c r="DZ31" s="603">
        <v>195</v>
      </c>
      <c r="EA31" s="603">
        <v>2415.223199377454</v>
      </c>
      <c r="EB31" s="545">
        <f t="shared" si="49"/>
        <v>12.385759996807456</v>
      </c>
      <c r="EC31" s="485"/>
      <c r="ED31" s="610"/>
      <c r="EE31" s="603"/>
      <c r="EF31" s="548" t="e">
        <f t="shared" si="29"/>
        <v>#DIV/0!</v>
      </c>
      <c r="EG31" s="610">
        <v>58</v>
      </c>
      <c r="EH31" s="614">
        <v>812</v>
      </c>
      <c r="EI31" s="617">
        <f t="shared" si="1"/>
        <v>14</v>
      </c>
      <c r="EJ31" s="603">
        <v>175</v>
      </c>
      <c r="EK31" s="603">
        <v>1938.34</v>
      </c>
      <c r="EL31" s="622">
        <f t="shared" si="30"/>
        <v>11.076228571428571</v>
      </c>
      <c r="EM31" s="603">
        <f t="shared" si="31"/>
        <v>699</v>
      </c>
      <c r="EN31" s="603">
        <v>450</v>
      </c>
      <c r="EO31" s="552">
        <f>+EN31/EM31</f>
        <v>0.64377682403433478</v>
      </c>
      <c r="EQ31" s="204">
        <v>30</v>
      </c>
      <c r="ER31" s="204">
        <v>2402.54</v>
      </c>
      <c r="ES31" s="554">
        <f t="shared" si="2"/>
        <v>80.084666666666664</v>
      </c>
      <c r="ET31" s="143"/>
      <c r="EU31" s="143"/>
      <c r="EV31" s="411">
        <v>421.18</v>
      </c>
      <c r="EW31" s="405">
        <f t="shared" si="33"/>
        <v>14.039333333333333</v>
      </c>
      <c r="EX31" s="414"/>
      <c r="EY31" s="406" t="e">
        <f t="shared" si="34"/>
        <v>#DIV/0!</v>
      </c>
      <c r="EZ31" s="542" t="e">
        <f t="shared" si="35"/>
        <v>#DIV/0!</v>
      </c>
      <c r="FA31" s="672"/>
      <c r="FB31" s="411"/>
      <c r="FC31" s="411"/>
      <c r="FD31" s="411"/>
      <c r="FE31" s="433"/>
      <c r="FF31" s="411"/>
      <c r="FG31" s="400">
        <f t="shared" si="36"/>
        <v>0</v>
      </c>
      <c r="FH31" s="403"/>
      <c r="FI31" s="402" t="e">
        <f t="shared" si="37"/>
        <v>#DIV/0!</v>
      </c>
      <c r="FJ31" s="412"/>
      <c r="FK31" s="411"/>
      <c r="FL31" s="403"/>
      <c r="FM31" s="403" t="e">
        <f t="shared" si="38"/>
        <v>#DIV/0!</v>
      </c>
      <c r="FN31" s="400"/>
      <c r="FO31" s="400"/>
      <c r="FP31" s="404" t="e">
        <f t="shared" si="39"/>
        <v>#DIV/0!</v>
      </c>
    </row>
    <row r="32" spans="1:172" ht="14.4" customHeight="1">
      <c r="A32" s="12">
        <v>26</v>
      </c>
      <c r="B32" s="13">
        <v>75.2</v>
      </c>
      <c r="C32" s="14">
        <v>8308.2683366469701</v>
      </c>
      <c r="D32" s="15">
        <f t="shared" si="3"/>
        <v>110.48229171073098</v>
      </c>
      <c r="E32" s="16"/>
      <c r="F32" s="320"/>
      <c r="G32" s="558" t="e">
        <f t="shared" si="4"/>
        <v>#DIV/0!</v>
      </c>
      <c r="H32" s="17">
        <v>3</v>
      </c>
      <c r="I32" s="17">
        <v>56.28</v>
      </c>
      <c r="J32" s="18">
        <f t="shared" si="40"/>
        <v>18.760000000000002</v>
      </c>
      <c r="K32" s="17"/>
      <c r="L32" s="17"/>
      <c r="M32" s="30" t="e">
        <f t="shared" si="41"/>
        <v>#DIV/0!</v>
      </c>
      <c r="N32" s="13"/>
      <c r="O32" s="14"/>
      <c r="P32" s="31" t="e">
        <f t="shared" si="5"/>
        <v>#DIV/0!</v>
      </c>
      <c r="Q32" s="32"/>
      <c r="R32" s="44"/>
      <c r="S32" s="45" t="e">
        <f t="shared" si="6"/>
        <v>#DIV/0!</v>
      </c>
      <c r="T32" s="492"/>
      <c r="U32" s="570"/>
      <c r="V32" s="566"/>
      <c r="W32" s="571" t="e">
        <f t="shared" si="7"/>
        <v>#DIV/0!</v>
      </c>
      <c r="X32" s="492"/>
      <c r="Y32" s="46">
        <v>370.40000000000003</v>
      </c>
      <c r="Z32" s="47">
        <v>25681.719999999998</v>
      </c>
      <c r="AA32" s="30">
        <f t="shared" si="8"/>
        <v>69.335097192224609</v>
      </c>
      <c r="AB32" s="49"/>
      <c r="AC32" s="50">
        <v>65</v>
      </c>
      <c r="AD32" s="50">
        <v>904.24</v>
      </c>
      <c r="AE32" s="30">
        <f t="shared" si="9"/>
        <v>13.911384615384616</v>
      </c>
      <c r="AF32" s="55">
        <v>125</v>
      </c>
      <c r="AG32" s="55">
        <v>881.28000000000009</v>
      </c>
      <c r="AH32" s="30">
        <f t="shared" si="42"/>
        <v>7.0502400000000005</v>
      </c>
      <c r="AI32" s="62">
        <v>150</v>
      </c>
      <c r="AJ32" s="47">
        <v>3462.738899469331</v>
      </c>
      <c r="AK32" s="30">
        <f t="shared" si="10"/>
        <v>23.084925996462207</v>
      </c>
      <c r="AL32" s="568"/>
      <c r="AM32" s="46">
        <v>48</v>
      </c>
      <c r="AN32" s="71">
        <v>3085.45</v>
      </c>
      <c r="AO32" s="48">
        <f t="shared" si="11"/>
        <v>64.280208333333334</v>
      </c>
      <c r="AP32" s="46">
        <v>75</v>
      </c>
      <c r="AQ32" s="47">
        <v>4241.4400000000005</v>
      </c>
      <c r="AR32" s="48">
        <f t="shared" si="12"/>
        <v>56.552533333333344</v>
      </c>
      <c r="AS32" s="46">
        <v>25</v>
      </c>
      <c r="AT32" s="71">
        <v>1336.8000000000002</v>
      </c>
      <c r="AU32" s="48">
        <f t="shared" si="13"/>
        <v>53.472000000000008</v>
      </c>
      <c r="AV32" s="492"/>
      <c r="AW32" s="645">
        <v>79.400000000000006</v>
      </c>
      <c r="AX32" s="78">
        <v>5076.09</v>
      </c>
      <c r="AY32" s="83">
        <f t="shared" si="14"/>
        <v>63.930604534005035</v>
      </c>
      <c r="AZ32" s="84"/>
      <c r="BA32" s="85">
        <v>25</v>
      </c>
      <c r="BB32" s="85">
        <v>176.43</v>
      </c>
      <c r="BC32" s="30">
        <f t="shared" si="43"/>
        <v>7.0571999999999999</v>
      </c>
      <c r="BD32" s="86"/>
      <c r="BE32" s="86"/>
      <c r="BF32" s="30" t="e">
        <f t="shared" si="44"/>
        <v>#DIV/0!</v>
      </c>
      <c r="BG32" s="646"/>
      <c r="BH32" s="77"/>
      <c r="BI32" s="78"/>
      <c r="BJ32" s="634" t="e">
        <f t="shared" si="15"/>
        <v>#DIV/0!</v>
      </c>
      <c r="BK32" s="633"/>
      <c r="BL32" s="587"/>
      <c r="BM32" s="634" t="e">
        <f t="shared" si="16"/>
        <v>#DIV/0!</v>
      </c>
      <c r="BN32" s="492"/>
      <c r="BO32" s="93">
        <v>186.8</v>
      </c>
      <c r="BP32" s="94">
        <v>12646.124702200406</v>
      </c>
      <c r="BQ32" s="83">
        <f t="shared" si="17"/>
        <v>67.698740375805173</v>
      </c>
      <c r="BR32" s="102"/>
      <c r="BS32" s="101">
        <v>3</v>
      </c>
      <c r="BT32" s="101">
        <v>256.61388583938356</v>
      </c>
      <c r="BU32" s="30">
        <f t="shared" si="45"/>
        <v>85.537961946461181</v>
      </c>
      <c r="BV32" s="101">
        <v>80</v>
      </c>
      <c r="BW32" s="101">
        <v>590.48573071957333</v>
      </c>
      <c r="BX32" s="30">
        <f t="shared" si="46"/>
        <v>7.3810716339946669</v>
      </c>
      <c r="BY32" s="93"/>
      <c r="BZ32" s="94"/>
      <c r="CA32" s="48" t="e">
        <f t="shared" si="18"/>
        <v>#DIV/0!</v>
      </c>
      <c r="CB32" s="492"/>
      <c r="CC32" s="109">
        <v>158.4</v>
      </c>
      <c r="CD32" s="110">
        <v>14466.75</v>
      </c>
      <c r="CE32" s="83">
        <f t="shared" si="19"/>
        <v>91.330492424242422</v>
      </c>
      <c r="CF32" s="113"/>
      <c r="CG32" s="114"/>
      <c r="CH32" s="114"/>
      <c r="CI32" s="30" t="e">
        <f t="shared" si="20"/>
        <v>#DIV/0!</v>
      </c>
      <c r="CJ32" s="115"/>
      <c r="CK32" s="114"/>
      <c r="CL32" s="30" t="e">
        <f t="shared" si="47"/>
        <v>#DIV/0!</v>
      </c>
      <c r="CM32" s="653"/>
      <c r="CN32" s="341">
        <v>43.2</v>
      </c>
      <c r="CO32" s="204">
        <v>2559.16</v>
      </c>
      <c r="CP32" s="486">
        <f t="shared" si="0"/>
        <v>59.239814814814807</v>
      </c>
      <c r="CQ32" s="411"/>
      <c r="CR32" s="411"/>
      <c r="CS32" s="411"/>
      <c r="CT32" s="403" t="e">
        <f t="shared" si="21"/>
        <v>#DIV/0!</v>
      </c>
      <c r="CU32" s="411">
        <v>2</v>
      </c>
      <c r="CV32" s="411">
        <v>227.26</v>
      </c>
      <c r="CW32" s="417">
        <f t="shared" si="22"/>
        <v>113.63</v>
      </c>
      <c r="CX32" s="682"/>
      <c r="CY32" s="688"/>
      <c r="CZ32" s="688" t="e">
        <f t="shared" si="23"/>
        <v>#DIV/0!</v>
      </c>
      <c r="DA32" s="688">
        <v>46</v>
      </c>
      <c r="DB32" s="688">
        <v>189.34</v>
      </c>
      <c r="DC32" s="688"/>
      <c r="DD32" s="688">
        <f t="shared" si="24"/>
        <v>4.1160869565217393</v>
      </c>
      <c r="DE32" s="569"/>
      <c r="DF32" s="124">
        <v>69.400000000000006</v>
      </c>
      <c r="DG32" s="125">
        <v>5353.39</v>
      </c>
      <c r="DH32" s="15">
        <f t="shared" si="25"/>
        <v>77.138184438040341</v>
      </c>
      <c r="DI32" s="126"/>
      <c r="DJ32" s="127"/>
      <c r="DK32" s="127"/>
      <c r="DL32" s="18" t="e">
        <f t="shared" si="50"/>
        <v>#DIV/0!</v>
      </c>
      <c r="DM32" s="127"/>
      <c r="DN32" s="127"/>
      <c r="DO32" s="18" t="e">
        <f t="shared" si="48"/>
        <v>#DIV/0!</v>
      </c>
      <c r="DP32" s="124"/>
      <c r="DQ32" s="125"/>
      <c r="DR32" s="31" t="e">
        <f t="shared" si="26"/>
        <v>#DIV/0!</v>
      </c>
      <c r="DS32" s="569"/>
      <c r="DT32" s="602">
        <v>17</v>
      </c>
      <c r="DU32" s="603">
        <v>392.28484225309876</v>
      </c>
      <c r="DV32" s="542">
        <f t="shared" si="27"/>
        <v>23.075578956064632</v>
      </c>
      <c r="DW32" s="603">
        <v>52</v>
      </c>
      <c r="DX32" s="603">
        <v>824.9425528920998</v>
      </c>
      <c r="DY32" s="542">
        <f t="shared" si="28"/>
        <v>15.864279863309612</v>
      </c>
      <c r="DZ32" s="603">
        <v>195</v>
      </c>
      <c r="EA32" s="603">
        <v>2303.8443316247108</v>
      </c>
      <c r="EB32" s="545">
        <f t="shared" si="49"/>
        <v>11.814586316024158</v>
      </c>
      <c r="EC32" s="485"/>
      <c r="ED32" s="610"/>
      <c r="EE32" s="603"/>
      <c r="EF32" s="548" t="e">
        <f t="shared" si="29"/>
        <v>#DIV/0!</v>
      </c>
      <c r="EG32" s="610">
        <v>58.000000000000007</v>
      </c>
      <c r="EH32" s="614">
        <v>812</v>
      </c>
      <c r="EI32" s="617">
        <f t="shared" si="1"/>
        <v>13.999999999999998</v>
      </c>
      <c r="EJ32" s="603">
        <v>170</v>
      </c>
      <c r="EK32" s="603">
        <v>1894.99</v>
      </c>
      <c r="EL32" s="622">
        <f t="shared" si="30"/>
        <v>11.147</v>
      </c>
      <c r="EM32" s="603">
        <f t="shared" si="31"/>
        <v>684</v>
      </c>
      <c r="EN32" s="603">
        <v>450</v>
      </c>
      <c r="EO32" s="552">
        <f t="shared" si="32"/>
        <v>0.65789473684210531</v>
      </c>
      <c r="EQ32" s="204">
        <v>30</v>
      </c>
      <c r="ER32" s="204">
        <v>2628.1000000000004</v>
      </c>
      <c r="ES32" s="554">
        <f t="shared" si="2"/>
        <v>87.603333333333339</v>
      </c>
      <c r="ET32" s="143"/>
      <c r="EU32" s="143"/>
      <c r="EV32" s="411">
        <v>112.47</v>
      </c>
      <c r="EW32" s="405">
        <f t="shared" si="33"/>
        <v>3.7490000000000001</v>
      </c>
      <c r="EX32" s="414"/>
      <c r="EY32" s="406" t="e">
        <f t="shared" si="34"/>
        <v>#DIV/0!</v>
      </c>
      <c r="EZ32" s="542" t="e">
        <f t="shared" si="35"/>
        <v>#DIV/0!</v>
      </c>
      <c r="FA32" s="672"/>
      <c r="FB32" s="411"/>
      <c r="FC32" s="411"/>
      <c r="FD32" s="411"/>
      <c r="FE32" s="433"/>
      <c r="FF32" s="411"/>
      <c r="FG32" s="400">
        <f t="shared" si="36"/>
        <v>0</v>
      </c>
      <c r="FH32" s="403"/>
      <c r="FI32" s="402" t="e">
        <f t="shared" si="37"/>
        <v>#DIV/0!</v>
      </c>
      <c r="FJ32" s="412"/>
      <c r="FK32" s="411"/>
      <c r="FL32" s="400"/>
      <c r="FM32" s="403" t="e">
        <f t="shared" si="38"/>
        <v>#DIV/0!</v>
      </c>
      <c r="FN32" s="400"/>
      <c r="FO32" s="400"/>
      <c r="FP32" s="404" t="e">
        <f t="shared" si="39"/>
        <v>#DIV/0!</v>
      </c>
    </row>
    <row r="33" spans="1:172" ht="14.4" customHeight="1">
      <c r="A33" s="12">
        <v>27</v>
      </c>
      <c r="B33" s="13">
        <v>67</v>
      </c>
      <c r="C33" s="14">
        <v>9286.630229727316</v>
      </c>
      <c r="D33" s="15">
        <f t="shared" si="3"/>
        <v>138.60642133921368</v>
      </c>
      <c r="E33" s="16"/>
      <c r="F33" s="320"/>
      <c r="G33" s="558" t="e">
        <f t="shared" si="4"/>
        <v>#DIV/0!</v>
      </c>
      <c r="H33" s="17">
        <v>3</v>
      </c>
      <c r="I33" s="17">
        <v>58.5</v>
      </c>
      <c r="J33" s="18">
        <f t="shared" si="40"/>
        <v>19.5</v>
      </c>
      <c r="K33" s="17"/>
      <c r="L33" s="17"/>
      <c r="M33" s="30" t="e">
        <f t="shared" si="41"/>
        <v>#DIV/0!</v>
      </c>
      <c r="N33" s="13"/>
      <c r="O33" s="14"/>
      <c r="P33" s="31" t="e">
        <f t="shared" si="5"/>
        <v>#DIV/0!</v>
      </c>
      <c r="Q33" s="32"/>
      <c r="R33" s="44"/>
      <c r="S33" s="45" t="e">
        <f t="shared" si="6"/>
        <v>#DIV/0!</v>
      </c>
      <c r="T33" s="492"/>
      <c r="U33" s="570"/>
      <c r="V33" s="566"/>
      <c r="W33" s="571" t="e">
        <f t="shared" si="7"/>
        <v>#DIV/0!</v>
      </c>
      <c r="X33" s="492"/>
      <c r="Y33" s="46">
        <v>370.40000000000003</v>
      </c>
      <c r="Z33" s="47">
        <v>31200.578399999995</v>
      </c>
      <c r="AA33" s="30">
        <f t="shared" si="8"/>
        <v>84.234822894168445</v>
      </c>
      <c r="AB33" s="49"/>
      <c r="AC33" s="50">
        <v>195</v>
      </c>
      <c r="AD33" s="50">
        <v>2733.51</v>
      </c>
      <c r="AE33" s="30">
        <f t="shared" si="9"/>
        <v>14.018000000000001</v>
      </c>
      <c r="AF33" s="55">
        <v>125</v>
      </c>
      <c r="AG33" s="55">
        <v>876.78</v>
      </c>
      <c r="AH33" s="30">
        <f t="shared" si="42"/>
        <v>7.01424</v>
      </c>
      <c r="AI33" s="62">
        <v>150</v>
      </c>
      <c r="AJ33" s="47">
        <v>3093.5315236808447</v>
      </c>
      <c r="AK33" s="30">
        <f t="shared" si="10"/>
        <v>20.623543491205631</v>
      </c>
      <c r="AL33" s="568"/>
      <c r="AM33" s="46">
        <v>48</v>
      </c>
      <c r="AN33" s="71">
        <v>3185.45</v>
      </c>
      <c r="AO33" s="48">
        <f t="shared" si="11"/>
        <v>66.363541666666663</v>
      </c>
      <c r="AP33" s="46">
        <v>75</v>
      </c>
      <c r="AQ33" s="47">
        <v>4506.93</v>
      </c>
      <c r="AR33" s="48">
        <f t="shared" si="12"/>
        <v>60.092400000000005</v>
      </c>
      <c r="AS33" s="46">
        <v>25</v>
      </c>
      <c r="AT33" s="71">
        <v>1548.04</v>
      </c>
      <c r="AU33" s="48">
        <f t="shared" si="13"/>
        <v>61.921599999999998</v>
      </c>
      <c r="AV33" s="492"/>
      <c r="AW33" s="645">
        <v>80.2</v>
      </c>
      <c r="AX33" s="78">
        <v>4412.6099999999997</v>
      </c>
      <c r="AY33" s="83">
        <f t="shared" si="14"/>
        <v>55.020074812967572</v>
      </c>
      <c r="AZ33" s="84">
        <v>3016.5</v>
      </c>
      <c r="BA33" s="85">
        <v>25</v>
      </c>
      <c r="BB33" s="85">
        <v>175.44</v>
      </c>
      <c r="BC33" s="30">
        <f t="shared" si="43"/>
        <v>7.0175999999999998</v>
      </c>
      <c r="BD33" s="86"/>
      <c r="BE33" s="86"/>
      <c r="BF33" s="30" t="e">
        <f t="shared" si="44"/>
        <v>#DIV/0!</v>
      </c>
      <c r="BG33" s="646"/>
      <c r="BH33" s="77"/>
      <c r="BI33" s="78"/>
      <c r="BJ33" s="634" t="e">
        <f t="shared" si="15"/>
        <v>#DIV/0!</v>
      </c>
      <c r="BK33" s="633"/>
      <c r="BL33" s="587"/>
      <c r="BM33" s="634" t="e">
        <f t="shared" si="16"/>
        <v>#DIV/0!</v>
      </c>
      <c r="BN33" s="492"/>
      <c r="BO33" s="93">
        <v>188.4</v>
      </c>
      <c r="BP33" s="94">
        <v>11720.332706816342</v>
      </c>
      <c r="BQ33" s="83">
        <f t="shared" si="17"/>
        <v>62.209833900299053</v>
      </c>
      <c r="BR33" s="102">
        <v>3440.75</v>
      </c>
      <c r="BS33" s="101">
        <v>18</v>
      </c>
      <c r="BT33" s="101">
        <v>28.580018788884662</v>
      </c>
      <c r="BU33" s="30">
        <f t="shared" si="45"/>
        <v>1.5877788216047035</v>
      </c>
      <c r="BV33" s="101">
        <v>80</v>
      </c>
      <c r="BW33" s="101">
        <v>308.67888708686075</v>
      </c>
      <c r="BX33" s="30">
        <f t="shared" si="46"/>
        <v>3.8584860885857593</v>
      </c>
      <c r="BY33" s="93"/>
      <c r="BZ33" s="94"/>
      <c r="CA33" s="48" t="e">
        <f t="shared" si="18"/>
        <v>#DIV/0!</v>
      </c>
      <c r="CB33" s="492"/>
      <c r="CC33" s="109">
        <v>160</v>
      </c>
      <c r="CD33" s="110">
        <v>13765.5</v>
      </c>
      <c r="CE33" s="83">
        <f t="shared" si="19"/>
        <v>86.034374999999997</v>
      </c>
      <c r="CF33" s="113"/>
      <c r="CG33" s="114"/>
      <c r="CH33" s="114"/>
      <c r="CI33" s="30" t="e">
        <f t="shared" si="20"/>
        <v>#DIV/0!</v>
      </c>
      <c r="CJ33" s="114"/>
      <c r="CK33" s="114"/>
      <c r="CL33" s="30" t="e">
        <f t="shared" si="47"/>
        <v>#DIV/0!</v>
      </c>
      <c r="CM33" s="653"/>
      <c r="CN33" s="341">
        <v>38.200000000000003</v>
      </c>
      <c r="CO33" s="204">
        <v>4755.5200000000004</v>
      </c>
      <c r="CP33" s="486">
        <f t="shared" si="0"/>
        <v>124.49005235602094</v>
      </c>
      <c r="CQ33" s="411"/>
      <c r="CR33" s="411"/>
      <c r="CS33" s="411"/>
      <c r="CT33" s="403" t="e">
        <f t="shared" si="21"/>
        <v>#DIV/0!</v>
      </c>
      <c r="CU33" s="411">
        <v>2</v>
      </c>
      <c r="CV33" s="411">
        <v>931.67</v>
      </c>
      <c r="CW33" s="417">
        <f t="shared" si="22"/>
        <v>465.83499999999998</v>
      </c>
      <c r="CX33" s="682"/>
      <c r="CY33" s="688"/>
      <c r="CZ33" s="688" t="e">
        <f t="shared" si="23"/>
        <v>#DIV/0!</v>
      </c>
      <c r="DA33" s="688">
        <v>43</v>
      </c>
      <c r="DB33" s="688">
        <v>221.12</v>
      </c>
      <c r="DC33" s="688">
        <v>55.56</v>
      </c>
      <c r="DD33" s="688">
        <f t="shared" si="24"/>
        <v>6.4344186046511629</v>
      </c>
      <c r="DE33" s="569"/>
      <c r="DF33" s="124">
        <v>56.400000000000006</v>
      </c>
      <c r="DG33" s="125">
        <v>3796.35</v>
      </c>
      <c r="DH33" s="15">
        <f t="shared" si="25"/>
        <v>67.311170212765944</v>
      </c>
      <c r="DI33" s="126"/>
      <c r="DJ33" s="127"/>
      <c r="DK33" s="127"/>
      <c r="DL33" s="18" t="e">
        <f t="shared" si="50"/>
        <v>#DIV/0!</v>
      </c>
      <c r="DM33" s="127"/>
      <c r="DN33" s="127"/>
      <c r="DO33" s="18" t="e">
        <f t="shared" si="48"/>
        <v>#DIV/0!</v>
      </c>
      <c r="DP33" s="124"/>
      <c r="DQ33" s="125"/>
      <c r="DR33" s="31" t="e">
        <f t="shared" si="26"/>
        <v>#DIV/0!</v>
      </c>
      <c r="DS33" s="569"/>
      <c r="DT33" s="602">
        <v>17</v>
      </c>
      <c r="DU33" s="603">
        <v>365.25083927144402</v>
      </c>
      <c r="DV33" s="542">
        <f t="shared" si="27"/>
        <v>21.485343486555532</v>
      </c>
      <c r="DW33" s="603">
        <v>52</v>
      </c>
      <c r="DX33" s="603">
        <v>836.47133418914075</v>
      </c>
      <c r="DY33" s="542">
        <f t="shared" si="28"/>
        <v>16.085987195945016</v>
      </c>
      <c r="DZ33" s="603">
        <v>195</v>
      </c>
      <c r="EA33" s="603">
        <v>2309.2991375206948</v>
      </c>
      <c r="EB33" s="545">
        <f t="shared" si="49"/>
        <v>11.842559679593307</v>
      </c>
      <c r="EC33" s="485"/>
      <c r="ED33" s="610"/>
      <c r="EE33" s="603"/>
      <c r="EF33" s="548" t="e">
        <f t="shared" si="29"/>
        <v>#DIV/0!</v>
      </c>
      <c r="EG33" s="610">
        <v>58.000000000000007</v>
      </c>
      <c r="EH33" s="614">
        <v>812</v>
      </c>
      <c r="EI33" s="617">
        <f t="shared" si="1"/>
        <v>13.999999999999998</v>
      </c>
      <c r="EJ33" s="603">
        <v>170</v>
      </c>
      <c r="EK33" s="603">
        <v>1950.19</v>
      </c>
      <c r="EL33" s="622">
        <f t="shared" si="30"/>
        <v>11.471705882352941</v>
      </c>
      <c r="EM33" s="603">
        <f t="shared" si="31"/>
        <v>684</v>
      </c>
      <c r="EN33" s="603">
        <v>450</v>
      </c>
      <c r="EO33" s="552">
        <f>+EN33/EM33</f>
        <v>0.65789473684210531</v>
      </c>
      <c r="EQ33" s="204">
        <v>30</v>
      </c>
      <c r="ER33" s="204">
        <v>2778.98</v>
      </c>
      <c r="ES33" s="554">
        <f t="shared" si="2"/>
        <v>92.632666666666665</v>
      </c>
      <c r="ET33" s="143"/>
      <c r="EU33" s="143"/>
      <c r="EV33" s="411">
        <v>300.54000000000002</v>
      </c>
      <c r="EW33" s="405">
        <f t="shared" si="33"/>
        <v>10.018000000000001</v>
      </c>
      <c r="EX33" s="414"/>
      <c r="EY33" s="406" t="e">
        <f t="shared" si="34"/>
        <v>#DIV/0!</v>
      </c>
      <c r="EZ33" s="542" t="e">
        <f t="shared" si="35"/>
        <v>#DIV/0!</v>
      </c>
      <c r="FA33" s="672"/>
      <c r="FB33" s="411"/>
      <c r="FC33" s="411"/>
      <c r="FD33" s="411"/>
      <c r="FE33" s="433"/>
      <c r="FF33" s="411"/>
      <c r="FG33" s="400">
        <f t="shared" si="36"/>
        <v>0</v>
      </c>
      <c r="FH33" s="403"/>
      <c r="FI33" s="402" t="e">
        <f t="shared" si="37"/>
        <v>#DIV/0!</v>
      </c>
      <c r="FJ33" s="412"/>
      <c r="FK33" s="411"/>
      <c r="FL33" s="400"/>
      <c r="FM33" s="403" t="e">
        <f t="shared" si="38"/>
        <v>#DIV/0!</v>
      </c>
      <c r="FN33" s="400"/>
      <c r="FO33" s="400"/>
      <c r="FP33" s="404" t="e">
        <f t="shared" si="39"/>
        <v>#DIV/0!</v>
      </c>
    </row>
    <row r="34" spans="1:172" ht="14.4" customHeight="1">
      <c r="A34" s="12">
        <v>28</v>
      </c>
      <c r="B34" s="13">
        <v>45.6</v>
      </c>
      <c r="C34" s="14">
        <v>5013.6632851038821</v>
      </c>
      <c r="D34" s="15">
        <f t="shared" si="3"/>
        <v>109.94875625227812</v>
      </c>
      <c r="E34" s="16"/>
      <c r="F34" s="320"/>
      <c r="G34" s="558" t="e">
        <f t="shared" si="4"/>
        <v>#DIV/0!</v>
      </c>
      <c r="H34" s="17">
        <v>3</v>
      </c>
      <c r="I34" s="17">
        <v>56.8</v>
      </c>
      <c r="J34" s="18">
        <f t="shared" si="40"/>
        <v>18.933333333333334</v>
      </c>
      <c r="K34" s="17"/>
      <c r="L34" s="17"/>
      <c r="M34" s="30" t="e">
        <f t="shared" si="41"/>
        <v>#DIV/0!</v>
      </c>
      <c r="N34" s="13"/>
      <c r="O34" s="14"/>
      <c r="P34" s="31" t="e">
        <f t="shared" si="5"/>
        <v>#DIV/0!</v>
      </c>
      <c r="Q34" s="32"/>
      <c r="R34" s="44"/>
      <c r="S34" s="45" t="e">
        <f t="shared" si="6"/>
        <v>#DIV/0!</v>
      </c>
      <c r="T34" s="492"/>
      <c r="U34" s="570"/>
      <c r="V34" s="566"/>
      <c r="W34" s="571" t="e">
        <f t="shared" si="7"/>
        <v>#DIV/0!</v>
      </c>
      <c r="X34" s="492"/>
      <c r="Y34" s="46">
        <v>370.40000000000003</v>
      </c>
      <c r="Z34" s="47">
        <v>24012.190000000002</v>
      </c>
      <c r="AA34" s="30">
        <f t="shared" si="8"/>
        <v>64.82772678185745</v>
      </c>
      <c r="AB34" s="54"/>
      <c r="AC34" s="50">
        <v>35</v>
      </c>
      <c r="AD34" s="50">
        <v>489.51</v>
      </c>
      <c r="AE34" s="30">
        <f t="shared" si="9"/>
        <v>13.985999999999999</v>
      </c>
      <c r="AF34" s="55">
        <v>125</v>
      </c>
      <c r="AG34" s="55">
        <v>858.19</v>
      </c>
      <c r="AH34" s="30">
        <f t="shared" si="42"/>
        <v>6.8655200000000001</v>
      </c>
      <c r="AI34" s="62">
        <v>150</v>
      </c>
      <c r="AJ34" s="47">
        <v>3257.4759861444209</v>
      </c>
      <c r="AK34" s="30">
        <f t="shared" si="10"/>
        <v>21.71650657429614</v>
      </c>
      <c r="AL34" s="568"/>
      <c r="AM34" s="46">
        <v>48</v>
      </c>
      <c r="AN34" s="71">
        <v>3065.45</v>
      </c>
      <c r="AO34" s="48">
        <f t="shared" si="11"/>
        <v>63.863541666666663</v>
      </c>
      <c r="AP34" s="46">
        <v>75</v>
      </c>
      <c r="AQ34" s="47">
        <v>4218.82</v>
      </c>
      <c r="AR34" s="48">
        <f t="shared" si="12"/>
        <v>56.250933333333329</v>
      </c>
      <c r="AS34" s="46">
        <v>25</v>
      </c>
      <c r="AT34" s="71">
        <v>1550.72</v>
      </c>
      <c r="AU34" s="48">
        <f t="shared" si="13"/>
        <v>62.028800000000004</v>
      </c>
      <c r="AV34" s="492"/>
      <c r="AW34" s="645">
        <v>65.8</v>
      </c>
      <c r="AX34" s="78">
        <v>4249.3100000000004</v>
      </c>
      <c r="AY34" s="83">
        <f t="shared" si="14"/>
        <v>64.579179331307003</v>
      </c>
      <c r="AZ34" s="84"/>
      <c r="BA34" s="85">
        <v>25</v>
      </c>
      <c r="BB34" s="85">
        <v>175.11</v>
      </c>
      <c r="BC34" s="30">
        <f t="shared" si="43"/>
        <v>7.0044000000000004</v>
      </c>
      <c r="BD34" s="86"/>
      <c r="BE34" s="86"/>
      <c r="BF34" s="30" t="e">
        <f t="shared" si="44"/>
        <v>#DIV/0!</v>
      </c>
      <c r="BG34" s="646"/>
      <c r="BH34" s="77"/>
      <c r="BI34" s="78"/>
      <c r="BJ34" s="634" t="e">
        <f t="shared" si="15"/>
        <v>#DIV/0!</v>
      </c>
      <c r="BK34" s="633"/>
      <c r="BL34" s="587"/>
      <c r="BM34" s="634" t="e">
        <f t="shared" si="16"/>
        <v>#DIV/0!</v>
      </c>
      <c r="BN34" s="492"/>
      <c r="BO34" s="93">
        <v>179.20000000000002</v>
      </c>
      <c r="BP34" s="94">
        <v>12468.58777645571</v>
      </c>
      <c r="BQ34" s="83">
        <f t="shared" si="17"/>
        <v>69.579172859685869</v>
      </c>
      <c r="BR34" s="102"/>
      <c r="BS34" s="101">
        <v>23</v>
      </c>
      <c r="BT34" s="101">
        <v>240.64942236703075</v>
      </c>
      <c r="BU34" s="30">
        <f t="shared" si="45"/>
        <v>10.463018363783945</v>
      </c>
      <c r="BV34" s="101">
        <v>79</v>
      </c>
      <c r="BW34" s="101">
        <v>439.33858479664366</v>
      </c>
      <c r="BX34" s="30">
        <f t="shared" si="46"/>
        <v>5.5612479088182738</v>
      </c>
      <c r="BY34" s="93"/>
      <c r="BZ34" s="94"/>
      <c r="CA34" s="48" t="e">
        <f t="shared" si="18"/>
        <v>#DIV/0!</v>
      </c>
      <c r="CB34" s="492"/>
      <c r="CC34" s="109">
        <v>144</v>
      </c>
      <c r="CD34" s="110">
        <v>13374.73</v>
      </c>
      <c r="CE34" s="83">
        <f t="shared" si="19"/>
        <v>92.880069444444445</v>
      </c>
      <c r="CF34" s="113"/>
      <c r="CG34" s="114"/>
      <c r="CH34" s="114"/>
      <c r="CI34" s="30" t="e">
        <f t="shared" si="20"/>
        <v>#DIV/0!</v>
      </c>
      <c r="CJ34" s="114"/>
      <c r="CK34" s="114"/>
      <c r="CL34" s="30" t="e">
        <f t="shared" si="47"/>
        <v>#DIV/0!</v>
      </c>
      <c r="CM34" s="653"/>
      <c r="CN34" s="341">
        <v>17.2</v>
      </c>
      <c r="CO34" s="204">
        <v>2180</v>
      </c>
      <c r="CP34" s="486">
        <f t="shared" si="0"/>
        <v>126.74418604651163</v>
      </c>
      <c r="CQ34" s="411"/>
      <c r="CR34" s="411"/>
      <c r="CS34" s="411"/>
      <c r="CT34" s="403" t="e">
        <f t="shared" si="21"/>
        <v>#DIV/0!</v>
      </c>
      <c r="CU34" s="411">
        <v>2</v>
      </c>
      <c r="CV34" s="411">
        <v>260.47000000000003</v>
      </c>
      <c r="CW34" s="417">
        <f t="shared" si="22"/>
        <v>130.23500000000001</v>
      </c>
      <c r="CX34" s="682"/>
      <c r="CY34" s="688"/>
      <c r="CZ34" s="688" t="e">
        <f t="shared" si="23"/>
        <v>#DIV/0!</v>
      </c>
      <c r="DA34" s="688">
        <v>25</v>
      </c>
      <c r="DB34" s="688">
        <v>137.96</v>
      </c>
      <c r="DC34" s="688"/>
      <c r="DD34" s="688">
        <f t="shared" si="24"/>
        <v>5.5184000000000006</v>
      </c>
      <c r="DE34" s="569"/>
      <c r="DF34" s="124">
        <v>59.2</v>
      </c>
      <c r="DG34" s="125">
        <v>4975.88</v>
      </c>
      <c r="DH34" s="15">
        <f t="shared" si="25"/>
        <v>84.052027027027023</v>
      </c>
      <c r="DI34" s="126"/>
      <c r="DJ34" s="127"/>
      <c r="DK34" s="127"/>
      <c r="DL34" s="18" t="e">
        <f t="shared" si="50"/>
        <v>#DIV/0!</v>
      </c>
      <c r="DM34" s="127"/>
      <c r="DN34" s="127"/>
      <c r="DO34" s="18" t="e">
        <f t="shared" si="48"/>
        <v>#DIV/0!</v>
      </c>
      <c r="DP34" s="124"/>
      <c r="DQ34" s="125"/>
      <c r="DR34" s="31" t="e">
        <f t="shared" si="26"/>
        <v>#DIV/0!</v>
      </c>
      <c r="DS34" s="569"/>
      <c r="DT34" s="602">
        <v>17</v>
      </c>
      <c r="DU34" s="603">
        <v>384.54524710545206</v>
      </c>
      <c r="DV34" s="542">
        <f t="shared" si="27"/>
        <v>22.620308653261887</v>
      </c>
      <c r="DW34" s="603">
        <v>52</v>
      </c>
      <c r="DX34" s="603">
        <v>818.72785867782579</v>
      </c>
      <c r="DY34" s="542">
        <f t="shared" si="28"/>
        <v>15.744766513035112</v>
      </c>
      <c r="DZ34" s="603">
        <v>195</v>
      </c>
      <c r="EA34" s="603">
        <v>2320.6601510072151</v>
      </c>
      <c r="EB34" s="545">
        <f t="shared" si="49"/>
        <v>11.900821287216488</v>
      </c>
      <c r="EC34" s="485"/>
      <c r="ED34" s="610"/>
      <c r="EE34" s="607"/>
      <c r="EF34" s="548" t="e">
        <f t="shared" si="29"/>
        <v>#DIV/0!</v>
      </c>
      <c r="EG34" s="610">
        <v>59</v>
      </c>
      <c r="EH34" s="614">
        <v>826</v>
      </c>
      <c r="EI34" s="617">
        <f t="shared" si="1"/>
        <v>14</v>
      </c>
      <c r="EJ34" s="603">
        <v>170</v>
      </c>
      <c r="EK34" s="603">
        <v>1949.03</v>
      </c>
      <c r="EL34" s="622">
        <f t="shared" si="30"/>
        <v>11.464882352941176</v>
      </c>
      <c r="EM34" s="603">
        <f t="shared" si="31"/>
        <v>687</v>
      </c>
      <c r="EN34" s="603">
        <v>450</v>
      </c>
      <c r="EO34" s="552">
        <f>+EN34/EM34</f>
        <v>0.65502183406113534</v>
      </c>
      <c r="EQ34" s="204">
        <v>30</v>
      </c>
      <c r="ER34" s="204">
        <v>2345.92</v>
      </c>
      <c r="ES34" s="554">
        <f t="shared" si="2"/>
        <v>78.197333333333333</v>
      </c>
      <c r="ET34" s="143"/>
      <c r="EU34" s="143"/>
      <c r="EV34" s="442">
        <v>313.32</v>
      </c>
      <c r="EW34" s="405">
        <f t="shared" si="33"/>
        <v>10.443999999999999</v>
      </c>
      <c r="EX34" s="444"/>
      <c r="EY34" s="406" t="e">
        <f t="shared" si="34"/>
        <v>#DIV/0!</v>
      </c>
      <c r="EZ34" s="542" t="e">
        <f t="shared" si="35"/>
        <v>#DIV/0!</v>
      </c>
      <c r="FA34" s="672"/>
      <c r="FB34" s="411"/>
      <c r="FC34" s="411"/>
      <c r="FD34" s="411"/>
      <c r="FE34" s="433"/>
      <c r="FF34" s="442"/>
      <c r="FG34" s="400">
        <f t="shared" si="36"/>
        <v>0</v>
      </c>
      <c r="FH34" s="442"/>
      <c r="FI34" s="402" t="e">
        <f t="shared" si="37"/>
        <v>#DIV/0!</v>
      </c>
      <c r="FJ34" s="468"/>
      <c r="FK34" s="442"/>
      <c r="FL34" s="400"/>
      <c r="FM34" s="403" t="e">
        <f t="shared" si="38"/>
        <v>#DIV/0!</v>
      </c>
      <c r="FN34" s="400"/>
      <c r="FO34" s="400"/>
      <c r="FP34" s="404" t="e">
        <f t="shared" si="39"/>
        <v>#DIV/0!</v>
      </c>
    </row>
    <row r="35" spans="1:172" ht="14.4" customHeight="1">
      <c r="A35" s="12">
        <v>29</v>
      </c>
      <c r="B35" s="13">
        <v>35.799999999999997</v>
      </c>
      <c r="C35" s="14">
        <v>3126.78849976638</v>
      </c>
      <c r="D35" s="15">
        <f t="shared" si="3"/>
        <v>87.340460887329058</v>
      </c>
      <c r="E35" s="16"/>
      <c r="F35" s="320"/>
      <c r="G35" s="558" t="e">
        <f t="shared" si="4"/>
        <v>#DIV/0!</v>
      </c>
      <c r="H35" s="17">
        <v>3</v>
      </c>
      <c r="I35" s="17">
        <v>56.15</v>
      </c>
      <c r="J35" s="18">
        <f t="shared" si="40"/>
        <v>18.716666666666665</v>
      </c>
      <c r="K35" s="17"/>
      <c r="L35" s="17"/>
      <c r="M35" s="30" t="e">
        <f t="shared" si="41"/>
        <v>#DIV/0!</v>
      </c>
      <c r="N35" s="13"/>
      <c r="O35" s="14"/>
      <c r="P35" s="31" t="e">
        <f t="shared" si="5"/>
        <v>#DIV/0!</v>
      </c>
      <c r="Q35" s="32"/>
      <c r="R35" s="44"/>
      <c r="S35" s="45" t="e">
        <f t="shared" si="6"/>
        <v>#DIV/0!</v>
      </c>
      <c r="T35" s="492"/>
      <c r="U35" s="570"/>
      <c r="V35" s="566"/>
      <c r="W35" s="571" t="e">
        <f t="shared" si="7"/>
        <v>#DIV/0!</v>
      </c>
      <c r="X35" s="492"/>
      <c r="Y35" s="46">
        <v>249.8</v>
      </c>
      <c r="Z35" s="47">
        <v>16098.340000000002</v>
      </c>
      <c r="AA35" s="30">
        <f t="shared" si="8"/>
        <v>64.444915932746198</v>
      </c>
      <c r="AB35" s="54"/>
      <c r="AC35" s="55">
        <v>28</v>
      </c>
      <c r="AD35" s="55">
        <v>387.82</v>
      </c>
      <c r="AE35" s="30">
        <f t="shared" si="9"/>
        <v>13.850714285714286</v>
      </c>
      <c r="AF35" s="55">
        <v>125</v>
      </c>
      <c r="AG35" s="55">
        <v>889.80000000000018</v>
      </c>
      <c r="AH35" s="30">
        <f t="shared" si="42"/>
        <v>7.1184000000000012</v>
      </c>
      <c r="AI35" s="62">
        <v>150</v>
      </c>
      <c r="AJ35" s="47">
        <v>3295.3534035202401</v>
      </c>
      <c r="AK35" s="30">
        <f t="shared" si="10"/>
        <v>21.969022690134935</v>
      </c>
      <c r="AL35" s="568"/>
      <c r="AM35" s="46">
        <v>48</v>
      </c>
      <c r="AN35" s="71">
        <v>2596.13</v>
      </c>
      <c r="AO35" s="48">
        <f t="shared" si="11"/>
        <v>54.086041666666667</v>
      </c>
      <c r="AP35" s="46">
        <v>75</v>
      </c>
      <c r="AQ35" s="47">
        <v>3987.45</v>
      </c>
      <c r="AR35" s="48">
        <f t="shared" si="12"/>
        <v>53.165999999999997</v>
      </c>
      <c r="AS35" s="46">
        <v>25</v>
      </c>
      <c r="AT35" s="71">
        <v>1331.67</v>
      </c>
      <c r="AU35" s="48">
        <f t="shared" si="13"/>
        <v>53.266800000000003</v>
      </c>
      <c r="AV35" s="492"/>
      <c r="AW35" s="647">
        <v>64</v>
      </c>
      <c r="AX35" s="78">
        <v>3875.45</v>
      </c>
      <c r="AY35" s="83">
        <f t="shared" si="14"/>
        <v>60.553906249999997</v>
      </c>
      <c r="AZ35" s="84"/>
      <c r="BA35" s="85">
        <v>25</v>
      </c>
      <c r="BB35" s="85">
        <v>175.64</v>
      </c>
      <c r="BC35" s="30">
        <f t="shared" si="43"/>
        <v>7.0255999999999998</v>
      </c>
      <c r="BD35" s="86"/>
      <c r="BE35" s="86"/>
      <c r="BF35" s="30" t="e">
        <f t="shared" si="44"/>
        <v>#DIV/0!</v>
      </c>
      <c r="BG35" s="646"/>
      <c r="BH35" s="77"/>
      <c r="BI35" s="78"/>
      <c r="BJ35" s="634" t="e">
        <f t="shared" si="15"/>
        <v>#DIV/0!</v>
      </c>
      <c r="BK35" s="633"/>
      <c r="BL35" s="587"/>
      <c r="BM35" s="634" t="e">
        <f t="shared" si="16"/>
        <v>#DIV/0!</v>
      </c>
      <c r="BN35" s="492"/>
      <c r="BO35" s="592">
        <v>121.4</v>
      </c>
      <c r="BP35" s="94">
        <v>8761.80720942271</v>
      </c>
      <c r="BQ35" s="83">
        <f t="shared" si="17"/>
        <v>72.173041263778501</v>
      </c>
      <c r="BR35" s="102"/>
      <c r="BS35" s="101">
        <v>3</v>
      </c>
      <c r="BT35" s="101">
        <v>46.401041893445466</v>
      </c>
      <c r="BU35" s="30">
        <f t="shared" si="45"/>
        <v>15.467013964481822</v>
      </c>
      <c r="BV35" s="101">
        <v>74</v>
      </c>
      <c r="BW35" s="101">
        <v>426.58956503747845</v>
      </c>
      <c r="BX35" s="30">
        <f t="shared" si="46"/>
        <v>5.7647238518578172</v>
      </c>
      <c r="BY35" s="93"/>
      <c r="BZ35" s="94"/>
      <c r="CA35" s="48" t="e">
        <f t="shared" si="18"/>
        <v>#DIV/0!</v>
      </c>
      <c r="CB35" s="492"/>
      <c r="CC35" s="109">
        <v>145.6</v>
      </c>
      <c r="CD35" s="110">
        <v>13455.3</v>
      </c>
      <c r="CE35" s="83">
        <f t="shared" si="19"/>
        <v>92.41277472527473</v>
      </c>
      <c r="CF35" s="113"/>
      <c r="CG35" s="114"/>
      <c r="CH35" s="114"/>
      <c r="CI35" s="30" t="e">
        <f t="shared" si="20"/>
        <v>#DIV/0!</v>
      </c>
      <c r="CJ35" s="114"/>
      <c r="CK35" s="114"/>
      <c r="CL35" s="30" t="e">
        <f t="shared" si="47"/>
        <v>#DIV/0!</v>
      </c>
      <c r="CM35" s="653"/>
      <c r="CN35" s="341">
        <v>16</v>
      </c>
      <c r="CO35" s="204">
        <v>2957.24</v>
      </c>
      <c r="CP35" s="486">
        <f t="shared" si="0"/>
        <v>184.82749999999999</v>
      </c>
      <c r="CQ35" s="411"/>
      <c r="CR35" s="411"/>
      <c r="CS35" s="411"/>
      <c r="CT35" s="403" t="e">
        <f t="shared" si="21"/>
        <v>#DIV/0!</v>
      </c>
      <c r="CU35" s="411">
        <v>2</v>
      </c>
      <c r="CV35" s="411">
        <v>83.31</v>
      </c>
      <c r="CW35" s="417">
        <f t="shared" si="22"/>
        <v>41.655000000000001</v>
      </c>
      <c r="CX35" s="682"/>
      <c r="CY35" s="688"/>
      <c r="CZ35" s="688" t="e">
        <f t="shared" si="23"/>
        <v>#DIV/0!</v>
      </c>
      <c r="DA35" s="688">
        <v>17</v>
      </c>
      <c r="DB35" s="688">
        <v>162.46</v>
      </c>
      <c r="DC35" s="688">
        <v>29.5</v>
      </c>
      <c r="DD35" s="688">
        <f t="shared" si="24"/>
        <v>11.291764705882354</v>
      </c>
      <c r="DE35" s="569"/>
      <c r="DF35" s="124">
        <v>46.600000000000009</v>
      </c>
      <c r="DG35" s="125">
        <v>3680.56</v>
      </c>
      <c r="DH35" s="15">
        <f t="shared" si="25"/>
        <v>78.981974248927017</v>
      </c>
      <c r="DI35" s="126"/>
      <c r="DJ35" s="127"/>
      <c r="DK35" s="127"/>
      <c r="DL35" s="18" t="e">
        <f t="shared" si="50"/>
        <v>#DIV/0!</v>
      </c>
      <c r="DM35" s="127"/>
      <c r="DN35" s="127"/>
      <c r="DO35" s="18" t="e">
        <f t="shared" si="48"/>
        <v>#DIV/0!</v>
      </c>
      <c r="DP35" s="124"/>
      <c r="DQ35" s="125"/>
      <c r="DR35" s="31" t="e">
        <f t="shared" si="26"/>
        <v>#DIV/0!</v>
      </c>
      <c r="DS35" s="569"/>
      <c r="DT35" s="602">
        <v>17</v>
      </c>
      <c r="DU35" s="603">
        <v>390.17504112061181</v>
      </c>
      <c r="DV35" s="542">
        <f t="shared" si="27"/>
        <v>22.951473007094812</v>
      </c>
      <c r="DW35" s="603">
        <v>53</v>
      </c>
      <c r="DX35" s="603">
        <v>834.08065478874323</v>
      </c>
      <c r="DY35" s="542">
        <f t="shared" si="28"/>
        <v>15.737370845070627</v>
      </c>
      <c r="DZ35" s="603">
        <v>196</v>
      </c>
      <c r="EA35" s="603">
        <v>2384.6867900007942</v>
      </c>
      <c r="EB35" s="545">
        <f t="shared" si="49"/>
        <v>12.166769336738746</v>
      </c>
      <c r="EC35" s="485"/>
      <c r="ED35" s="603"/>
      <c r="EE35" s="603"/>
      <c r="EF35" s="548" t="e">
        <f t="shared" si="29"/>
        <v>#DIV/0!</v>
      </c>
      <c r="EG35" s="603">
        <v>58.000000000000007</v>
      </c>
      <c r="EH35" s="603">
        <v>812</v>
      </c>
      <c r="EI35" s="617">
        <f t="shared" si="1"/>
        <v>13.999999999999998</v>
      </c>
      <c r="EJ35" s="603">
        <v>145</v>
      </c>
      <c r="EK35" s="603">
        <v>1946.96</v>
      </c>
      <c r="EL35" s="622">
        <f t="shared" si="30"/>
        <v>13.427310344827587</v>
      </c>
      <c r="EM35" s="603">
        <f t="shared" si="31"/>
        <v>609</v>
      </c>
      <c r="EN35" s="603">
        <v>450</v>
      </c>
      <c r="EO35" s="552">
        <f t="shared" si="32"/>
        <v>0.73891625615763545</v>
      </c>
      <c r="EQ35" s="204">
        <v>30</v>
      </c>
      <c r="ER35" s="204">
        <v>2585.71</v>
      </c>
      <c r="ES35" s="554">
        <f t="shared" si="2"/>
        <v>86.190333333333328</v>
      </c>
      <c r="ET35" s="143"/>
      <c r="EU35" s="143"/>
      <c r="EV35" s="442">
        <v>202.9</v>
      </c>
      <c r="EW35" s="405">
        <f t="shared" si="33"/>
        <v>6.7633333333333336</v>
      </c>
      <c r="EX35" s="444"/>
      <c r="EY35" s="406" t="e">
        <f t="shared" si="34"/>
        <v>#DIV/0!</v>
      </c>
      <c r="EZ35" s="542" t="e">
        <f t="shared" si="35"/>
        <v>#DIV/0!</v>
      </c>
      <c r="FA35" s="672"/>
      <c r="FB35" s="411"/>
      <c r="FC35" s="411"/>
      <c r="FD35" s="411"/>
      <c r="FE35" s="433"/>
      <c r="FF35" s="442"/>
      <c r="FG35" s="400">
        <f t="shared" si="36"/>
        <v>0</v>
      </c>
      <c r="FH35" s="442"/>
      <c r="FI35" s="402" t="e">
        <f t="shared" si="37"/>
        <v>#DIV/0!</v>
      </c>
      <c r="FJ35" s="468"/>
      <c r="FK35" s="442"/>
      <c r="FL35" s="400"/>
      <c r="FM35" s="403" t="e">
        <f t="shared" si="38"/>
        <v>#DIV/0!</v>
      </c>
      <c r="FN35" s="400"/>
      <c r="FO35" s="400"/>
      <c r="FP35" s="404" t="e">
        <f t="shared" si="39"/>
        <v>#DIV/0!</v>
      </c>
    </row>
    <row r="36" spans="1:172" ht="15" customHeight="1" thickBot="1">
      <c r="A36" s="19">
        <v>30</v>
      </c>
      <c r="B36" s="13">
        <v>34.6</v>
      </c>
      <c r="C36" s="14">
        <v>3796.2476182436076</v>
      </c>
      <c r="D36" s="15">
        <f t="shared" si="3"/>
        <v>109.71813925559559</v>
      </c>
      <c r="E36" s="16"/>
      <c r="F36" s="320"/>
      <c r="G36" s="558" t="e">
        <f t="shared" si="4"/>
        <v>#DIV/0!</v>
      </c>
      <c r="H36" s="17">
        <v>3</v>
      </c>
      <c r="I36" s="17">
        <v>50.85</v>
      </c>
      <c r="J36" s="18">
        <f t="shared" si="40"/>
        <v>16.95</v>
      </c>
      <c r="K36" s="17"/>
      <c r="L36" s="17"/>
      <c r="M36" s="30" t="e">
        <f t="shared" si="41"/>
        <v>#DIV/0!</v>
      </c>
      <c r="N36" s="13"/>
      <c r="O36" s="14"/>
      <c r="P36" s="31" t="e">
        <f t="shared" si="5"/>
        <v>#DIV/0!</v>
      </c>
      <c r="Q36" s="32"/>
      <c r="R36" s="44"/>
      <c r="S36" s="45" t="e">
        <f t="shared" si="6"/>
        <v>#DIV/0!</v>
      </c>
      <c r="T36" s="492"/>
      <c r="U36" s="570"/>
      <c r="V36" s="566"/>
      <c r="W36" s="571" t="e">
        <f t="shared" si="7"/>
        <v>#DIV/0!</v>
      </c>
      <c r="X36" s="492"/>
      <c r="Y36" s="585">
        <v>249.8</v>
      </c>
      <c r="Z36" s="47">
        <v>22947.312999999995</v>
      </c>
      <c r="AA36" s="30">
        <f t="shared" si="8"/>
        <v>91.862742193754983</v>
      </c>
      <c r="AB36" s="54"/>
      <c r="AC36" s="55">
        <v>28</v>
      </c>
      <c r="AD36" s="55">
        <v>380.82</v>
      </c>
      <c r="AE36" s="30">
        <f t="shared" si="9"/>
        <v>13.600714285714286</v>
      </c>
      <c r="AF36" s="55">
        <v>125</v>
      </c>
      <c r="AG36" s="55">
        <v>868.99999999999989</v>
      </c>
      <c r="AH36" s="30">
        <f t="shared" si="42"/>
        <v>6.9519999999999991</v>
      </c>
      <c r="AI36" s="62">
        <v>150</v>
      </c>
      <c r="AJ36" s="47">
        <v>2829.1797941240843</v>
      </c>
      <c r="AK36" s="30">
        <f t="shared" si="10"/>
        <v>18.861198627493895</v>
      </c>
      <c r="AL36" s="568"/>
      <c r="AM36" s="46">
        <v>48</v>
      </c>
      <c r="AN36" s="71">
        <v>2637.75</v>
      </c>
      <c r="AO36" s="48">
        <f t="shared" si="11"/>
        <v>54.953125</v>
      </c>
      <c r="AP36" s="46">
        <v>75</v>
      </c>
      <c r="AQ36" s="47">
        <v>4682.5599999999986</v>
      </c>
      <c r="AR36" s="48">
        <f t="shared" si="12"/>
        <v>62.434133333333314</v>
      </c>
      <c r="AS36" s="46">
        <v>25</v>
      </c>
      <c r="AT36" s="71">
        <v>1646.8400000000001</v>
      </c>
      <c r="AU36" s="48">
        <f t="shared" si="13"/>
        <v>65.87360000000001</v>
      </c>
      <c r="AV36" s="492"/>
      <c r="AW36" s="647">
        <v>62</v>
      </c>
      <c r="AX36" s="78">
        <v>4052.65</v>
      </c>
      <c r="AY36" s="83">
        <f t="shared" si="14"/>
        <v>65.365322580645156</v>
      </c>
      <c r="AZ36" s="84"/>
      <c r="BA36" s="85">
        <v>25</v>
      </c>
      <c r="BB36" s="85">
        <v>176.92</v>
      </c>
      <c r="BC36" s="30">
        <f t="shared" si="43"/>
        <v>7.0767999999999995</v>
      </c>
      <c r="BD36" s="86"/>
      <c r="BE36" s="86"/>
      <c r="BF36" s="30" t="e">
        <f t="shared" si="44"/>
        <v>#DIV/0!</v>
      </c>
      <c r="BG36" s="646"/>
      <c r="BH36" s="77"/>
      <c r="BI36" s="78"/>
      <c r="BJ36" s="634" t="e">
        <f t="shared" si="15"/>
        <v>#DIV/0!</v>
      </c>
      <c r="BK36" s="633"/>
      <c r="BL36" s="587"/>
      <c r="BM36" s="634" t="e">
        <f t="shared" si="16"/>
        <v>#DIV/0!</v>
      </c>
      <c r="BN36" s="492"/>
      <c r="BO36" s="93">
        <v>122.2</v>
      </c>
      <c r="BP36" s="94">
        <v>8467.2414746170743</v>
      </c>
      <c r="BQ36" s="83">
        <f t="shared" si="17"/>
        <v>69.290028433854943</v>
      </c>
      <c r="BR36" s="102"/>
      <c r="BS36" s="101">
        <v>3</v>
      </c>
      <c r="BT36" s="101">
        <v>28.46</v>
      </c>
      <c r="BU36" s="30">
        <f t="shared" si="45"/>
        <v>9.4866666666666664</v>
      </c>
      <c r="BV36" s="101">
        <v>74</v>
      </c>
      <c r="BW36" s="101">
        <v>467.77</v>
      </c>
      <c r="BX36" s="30">
        <f t="shared" si="46"/>
        <v>6.3212162162162162</v>
      </c>
      <c r="BY36" s="93"/>
      <c r="BZ36" s="94"/>
      <c r="CA36" s="48" t="e">
        <f t="shared" si="18"/>
        <v>#DIV/0!</v>
      </c>
      <c r="CB36" s="492"/>
      <c r="CC36" s="109">
        <v>143.19999999999999</v>
      </c>
      <c r="CD36" s="110">
        <v>13982.31</v>
      </c>
      <c r="CE36" s="83">
        <f t="shared" si="19"/>
        <v>97.641829608938551</v>
      </c>
      <c r="CF36" s="113"/>
      <c r="CG36" s="114"/>
      <c r="CH36" s="114"/>
      <c r="CI36" s="30" t="e">
        <f t="shared" si="20"/>
        <v>#DIV/0!</v>
      </c>
      <c r="CJ36" s="114"/>
      <c r="CK36" s="114"/>
      <c r="CL36" s="30" t="e">
        <f t="shared" si="47"/>
        <v>#DIV/0!</v>
      </c>
      <c r="CM36" s="653"/>
      <c r="CN36" s="341">
        <v>18</v>
      </c>
      <c r="CO36" s="204">
        <v>2389.71</v>
      </c>
      <c r="CP36" s="486">
        <f t="shared" si="0"/>
        <v>132.76166666666666</v>
      </c>
      <c r="CQ36" s="411"/>
      <c r="CR36" s="411"/>
      <c r="CS36" s="411"/>
      <c r="CT36" s="403" t="e">
        <f t="shared" si="21"/>
        <v>#DIV/0!</v>
      </c>
      <c r="CU36" s="411"/>
      <c r="CV36" s="411">
        <v>1027.49</v>
      </c>
      <c r="CW36" s="417" t="e">
        <f t="shared" si="22"/>
        <v>#DIV/0!</v>
      </c>
      <c r="CX36" s="682"/>
      <c r="CY36" s="688"/>
      <c r="CZ36" s="688" t="e">
        <f t="shared" si="23"/>
        <v>#DIV/0!</v>
      </c>
      <c r="DA36" s="688">
        <v>20</v>
      </c>
      <c r="DB36" s="688">
        <v>281.81</v>
      </c>
      <c r="DC36" s="688">
        <v>95</v>
      </c>
      <c r="DD36" s="688">
        <f t="shared" si="24"/>
        <v>18.840499999999999</v>
      </c>
      <c r="DE36" s="569"/>
      <c r="DF36" s="124">
        <v>48.800000000000004</v>
      </c>
      <c r="DG36" s="125">
        <v>3803.3</v>
      </c>
      <c r="DH36" s="15">
        <f t="shared" si="25"/>
        <v>77.936475409836063</v>
      </c>
      <c r="DI36" s="126"/>
      <c r="DJ36" s="127"/>
      <c r="DK36" s="127"/>
      <c r="DL36" s="18" t="e">
        <f t="shared" si="50"/>
        <v>#DIV/0!</v>
      </c>
      <c r="DM36" s="127"/>
      <c r="DN36" s="127"/>
      <c r="DO36" s="18" t="e">
        <f t="shared" si="48"/>
        <v>#DIV/0!</v>
      </c>
      <c r="DP36" s="124"/>
      <c r="DQ36" s="125"/>
      <c r="DR36" s="31" t="e">
        <f t="shared" si="26"/>
        <v>#DIV/0!</v>
      </c>
      <c r="DS36" s="569"/>
      <c r="DT36" s="602">
        <v>17</v>
      </c>
      <c r="DU36" s="603">
        <v>381.65999999999997</v>
      </c>
      <c r="DV36" s="542">
        <f t="shared" si="27"/>
        <v>22.450588235294116</v>
      </c>
      <c r="DW36" s="603">
        <v>53</v>
      </c>
      <c r="DX36" s="603">
        <v>833.06832933333339</v>
      </c>
      <c r="DY36" s="542">
        <f t="shared" si="28"/>
        <v>15.718270364779876</v>
      </c>
      <c r="DZ36" s="603">
        <v>196</v>
      </c>
      <c r="EA36" s="603">
        <v>2353.4621205246008</v>
      </c>
      <c r="EB36" s="545">
        <f t="shared" si="49"/>
        <v>12.007459798594901</v>
      </c>
      <c r="EC36" s="485"/>
      <c r="ED36" s="603"/>
      <c r="EE36" s="603"/>
      <c r="EF36" s="548" t="e">
        <f t="shared" si="29"/>
        <v>#DIV/0!</v>
      </c>
      <c r="EG36" s="603">
        <v>58.000000000000007</v>
      </c>
      <c r="EH36" s="603">
        <v>812</v>
      </c>
      <c r="EI36" s="617">
        <f t="shared" si="1"/>
        <v>13.999999999999998</v>
      </c>
      <c r="EJ36" s="603">
        <v>145</v>
      </c>
      <c r="EK36" s="603">
        <v>1941.69</v>
      </c>
      <c r="EL36" s="622">
        <f t="shared" si="30"/>
        <v>13.39096551724138</v>
      </c>
      <c r="EM36" s="603">
        <f t="shared" si="31"/>
        <v>609</v>
      </c>
      <c r="EN36" s="603">
        <v>450</v>
      </c>
      <c r="EO36" s="552">
        <f t="shared" si="32"/>
        <v>0.73891625615763545</v>
      </c>
      <c r="EQ36" s="204">
        <v>30</v>
      </c>
      <c r="ER36" s="204">
        <v>2632.91</v>
      </c>
      <c r="ES36" s="554">
        <f t="shared" si="2"/>
        <v>87.763666666666666</v>
      </c>
      <c r="ET36" s="143"/>
      <c r="EU36" s="143"/>
      <c r="EV36" s="442">
        <v>137.02000000000001</v>
      </c>
      <c r="EW36" s="405">
        <f t="shared" si="33"/>
        <v>4.5673333333333339</v>
      </c>
      <c r="EX36" s="444"/>
      <c r="EY36" s="406" t="e">
        <f t="shared" si="34"/>
        <v>#DIV/0!</v>
      </c>
      <c r="EZ36" s="542" t="e">
        <f t="shared" si="35"/>
        <v>#DIV/0!</v>
      </c>
      <c r="FA36" s="672"/>
      <c r="FB36" s="411"/>
      <c r="FC36" s="411"/>
      <c r="FD36" s="411"/>
      <c r="FE36" s="433"/>
      <c r="FF36" s="442"/>
      <c r="FG36" s="400">
        <f t="shared" si="36"/>
        <v>0</v>
      </c>
      <c r="FH36" s="442"/>
      <c r="FI36" s="402" t="e">
        <f t="shared" si="37"/>
        <v>#DIV/0!</v>
      </c>
      <c r="FJ36" s="468"/>
      <c r="FK36" s="442"/>
      <c r="FL36" s="400"/>
      <c r="FM36" s="403" t="e">
        <f t="shared" si="38"/>
        <v>#DIV/0!</v>
      </c>
      <c r="FN36" s="400"/>
      <c r="FO36" s="400"/>
      <c r="FP36" s="404" t="e">
        <f t="shared" si="39"/>
        <v>#DIV/0!</v>
      </c>
    </row>
    <row r="37" spans="1:172" ht="15.6" customHeight="1" thickBot="1">
      <c r="A37" s="19">
        <v>31</v>
      </c>
      <c r="B37" s="540">
        <v>65.2</v>
      </c>
      <c r="C37" s="504">
        <v>6882.3708560149171</v>
      </c>
      <c r="D37" s="505">
        <f t="shared" si="3"/>
        <v>105.55783521495272</v>
      </c>
      <c r="E37" s="506"/>
      <c r="F37" s="507"/>
      <c r="G37" s="559" t="e">
        <f t="shared" si="4"/>
        <v>#DIV/0!</v>
      </c>
      <c r="H37" s="508">
        <v>3</v>
      </c>
      <c r="I37" s="508">
        <v>46.8</v>
      </c>
      <c r="J37" s="509">
        <f t="shared" si="40"/>
        <v>15.6</v>
      </c>
      <c r="K37" s="508"/>
      <c r="L37" s="508"/>
      <c r="M37" s="510" t="e">
        <f t="shared" si="41"/>
        <v>#DIV/0!</v>
      </c>
      <c r="N37" s="503"/>
      <c r="O37" s="504"/>
      <c r="P37" s="511" t="e">
        <f t="shared" si="5"/>
        <v>#DIV/0!</v>
      </c>
      <c r="Q37" s="512"/>
      <c r="R37" s="185"/>
      <c r="S37" s="513" t="e">
        <f t="shared" si="6"/>
        <v>#DIV/0!</v>
      </c>
      <c r="T37" s="492"/>
      <c r="U37" s="573"/>
      <c r="V37" s="574"/>
      <c r="W37" s="575"/>
      <c r="X37" s="492"/>
      <c r="Y37" s="514">
        <v>385.6</v>
      </c>
      <c r="Z37" s="515">
        <v>35245.81500000001</v>
      </c>
      <c r="AA37" s="510">
        <f t="shared" si="8"/>
        <v>91.405121887966828</v>
      </c>
      <c r="AB37" s="516"/>
      <c r="AC37" s="517">
        <v>35</v>
      </c>
      <c r="AD37" s="517">
        <v>471.24</v>
      </c>
      <c r="AE37" s="510">
        <f t="shared" si="9"/>
        <v>13.464</v>
      </c>
      <c r="AF37" s="517">
        <v>125</v>
      </c>
      <c r="AG37" s="517">
        <v>853.82</v>
      </c>
      <c r="AH37" s="510">
        <f t="shared" si="42"/>
        <v>6.8305600000000002</v>
      </c>
      <c r="AI37" s="518">
        <v>150</v>
      </c>
      <c r="AJ37" s="515">
        <v>2929.7323876782721</v>
      </c>
      <c r="AK37" s="510">
        <f t="shared" si="10"/>
        <v>19.53154925118848</v>
      </c>
      <c r="AL37" s="568"/>
      <c r="AM37" s="514">
        <v>48</v>
      </c>
      <c r="AN37" s="519">
        <v>2742.4500000000007</v>
      </c>
      <c r="AO37" s="520">
        <f t="shared" si="11"/>
        <v>57.134375000000013</v>
      </c>
      <c r="AP37" s="514">
        <v>75</v>
      </c>
      <c r="AQ37" s="515">
        <v>4929.2000000000007</v>
      </c>
      <c r="AR37" s="520">
        <f t="shared" si="12"/>
        <v>65.722666666666683</v>
      </c>
      <c r="AS37" s="514">
        <v>25</v>
      </c>
      <c r="AT37" s="519">
        <v>1959.36</v>
      </c>
      <c r="AU37" s="520">
        <f t="shared" si="13"/>
        <v>78.374399999999994</v>
      </c>
      <c r="AV37" s="492"/>
      <c r="AW37" s="648">
        <v>79.600000000000009</v>
      </c>
      <c r="AX37" s="522">
        <v>5088.0200000000004</v>
      </c>
      <c r="AY37" s="523">
        <f t="shared" si="14"/>
        <v>63.919849246231152</v>
      </c>
      <c r="AZ37" s="524"/>
      <c r="BA37" s="525">
        <v>25</v>
      </c>
      <c r="BB37" s="525">
        <v>175.94</v>
      </c>
      <c r="BC37" s="510">
        <f t="shared" si="43"/>
        <v>7.0376000000000003</v>
      </c>
      <c r="BD37" s="526"/>
      <c r="BE37" s="526"/>
      <c r="BF37" s="510" t="e">
        <f t="shared" si="44"/>
        <v>#DIV/0!</v>
      </c>
      <c r="BG37" s="646"/>
      <c r="BH37" s="521"/>
      <c r="BI37" s="522"/>
      <c r="BJ37" s="637" t="e">
        <f t="shared" si="15"/>
        <v>#DIV/0!</v>
      </c>
      <c r="BK37" s="636"/>
      <c r="BL37" s="589"/>
      <c r="BM37" s="637"/>
      <c r="BN37" s="492"/>
      <c r="BO37" s="527">
        <v>182.4</v>
      </c>
      <c r="BP37" s="528">
        <v>12652.278881469607</v>
      </c>
      <c r="BQ37" s="523">
        <f t="shared" si="17"/>
        <v>69.365564043144772</v>
      </c>
      <c r="BR37" s="529"/>
      <c r="BS37" s="530">
        <v>18</v>
      </c>
      <c r="BT37" s="530">
        <v>195.75</v>
      </c>
      <c r="BU37" s="510">
        <f t="shared" si="45"/>
        <v>10.875</v>
      </c>
      <c r="BV37" s="530">
        <v>75</v>
      </c>
      <c r="BW37" s="530">
        <v>473.91</v>
      </c>
      <c r="BX37" s="510">
        <f t="shared" si="46"/>
        <v>6.3188000000000004</v>
      </c>
      <c r="BY37" s="527"/>
      <c r="BZ37" s="528"/>
      <c r="CA37" s="520" t="e">
        <f t="shared" si="18"/>
        <v>#DIV/0!</v>
      </c>
      <c r="CB37" s="492"/>
      <c r="CC37" s="531">
        <v>184.4</v>
      </c>
      <c r="CD37" s="532">
        <v>15133.26</v>
      </c>
      <c r="CE37" s="523">
        <f t="shared" si="19"/>
        <v>82.067570498915401</v>
      </c>
      <c r="CF37" s="533"/>
      <c r="CG37" s="534"/>
      <c r="CH37" s="534"/>
      <c r="CI37" s="510" t="e">
        <f t="shared" si="20"/>
        <v>#DIV/0!</v>
      </c>
      <c r="CJ37" s="534"/>
      <c r="CK37" s="534"/>
      <c r="CL37" s="510" t="e">
        <f t="shared" si="47"/>
        <v>#DIV/0!</v>
      </c>
      <c r="CM37" s="653"/>
      <c r="CN37" s="493">
        <v>42.2</v>
      </c>
      <c r="CO37" s="358">
        <v>7203.84</v>
      </c>
      <c r="CP37" s="494">
        <f t="shared" si="0"/>
        <v>170.70710900473932</v>
      </c>
      <c r="CQ37" s="411"/>
      <c r="CR37" s="411"/>
      <c r="CS37" s="411"/>
      <c r="CT37" s="403" t="e">
        <f t="shared" si="21"/>
        <v>#DIV/0!</v>
      </c>
      <c r="CU37" s="447">
        <v>35</v>
      </c>
      <c r="CV37" s="447">
        <v>4289.59</v>
      </c>
      <c r="CW37" s="417">
        <f t="shared" si="22"/>
        <v>122.55971428571429</v>
      </c>
      <c r="CX37" s="683"/>
      <c r="CY37" s="689"/>
      <c r="CZ37" s="688" t="e">
        <f t="shared" si="23"/>
        <v>#DIV/0!</v>
      </c>
      <c r="DA37" s="689">
        <v>50</v>
      </c>
      <c r="DB37" s="689">
        <v>375.77</v>
      </c>
      <c r="DC37" s="689"/>
      <c r="DD37" s="688">
        <f t="shared" si="24"/>
        <v>7.5153999999999996</v>
      </c>
      <c r="DE37" s="569"/>
      <c r="DF37" s="535">
        <v>51</v>
      </c>
      <c r="DG37" s="536">
        <v>5069.17</v>
      </c>
      <c r="DH37" s="505">
        <f t="shared" si="25"/>
        <v>99.395490196078427</v>
      </c>
      <c r="DI37" s="537"/>
      <c r="DJ37" s="538"/>
      <c r="DK37" s="538"/>
      <c r="DL37" s="509" t="e">
        <f t="shared" si="50"/>
        <v>#DIV/0!</v>
      </c>
      <c r="DM37" s="538"/>
      <c r="DN37" s="538"/>
      <c r="DO37" s="509" t="e">
        <f t="shared" si="48"/>
        <v>#DIV/0!</v>
      </c>
      <c r="DP37" s="535"/>
      <c r="DQ37" s="536"/>
      <c r="DR37" s="511" t="e">
        <f t="shared" si="26"/>
        <v>#DIV/0!</v>
      </c>
      <c r="DS37" s="569"/>
      <c r="DT37" s="606">
        <v>17</v>
      </c>
      <c r="DU37" s="607">
        <v>368.29228300449847</v>
      </c>
      <c r="DV37" s="543">
        <f t="shared" si="27"/>
        <v>21.664251941441087</v>
      </c>
      <c r="DW37" s="607">
        <v>53</v>
      </c>
      <c r="DX37" s="607">
        <v>832.04527640059678</v>
      </c>
      <c r="DY37" s="543">
        <f t="shared" si="28"/>
        <v>15.698967479256543</v>
      </c>
      <c r="DZ37" s="607">
        <v>196</v>
      </c>
      <c r="EA37" s="607">
        <v>2361.8562639856455</v>
      </c>
      <c r="EB37" s="546">
        <f t="shared" si="49"/>
        <v>12.050287061151252</v>
      </c>
      <c r="EC37" s="485"/>
      <c r="ED37" s="613"/>
      <c r="EE37" s="613"/>
      <c r="EF37" s="549" t="e">
        <f>+EE37/ED37</f>
        <v>#DIV/0!</v>
      </c>
      <c r="EG37" s="613">
        <v>59</v>
      </c>
      <c r="EH37" s="613">
        <v>826</v>
      </c>
      <c r="EI37" s="618">
        <f>+EH37/EG37</f>
        <v>14</v>
      </c>
      <c r="EJ37" s="613">
        <v>145</v>
      </c>
      <c r="EK37" s="613">
        <v>1741.9</v>
      </c>
      <c r="EL37" s="618">
        <f>+EK37/EJ37</f>
        <v>12.013103448275862</v>
      </c>
      <c r="EM37" s="603">
        <f t="shared" si="31"/>
        <v>612</v>
      </c>
      <c r="EN37" s="603">
        <v>450</v>
      </c>
      <c r="EO37" s="549">
        <f>+EN37/EM37</f>
        <v>0.73529411764705888</v>
      </c>
      <c r="EQ37" s="204">
        <v>30</v>
      </c>
      <c r="ER37" s="358">
        <v>2678.3700000000003</v>
      </c>
      <c r="ES37" s="555">
        <f t="shared" si="2"/>
        <v>89.279000000000011</v>
      </c>
      <c r="ET37" s="539"/>
      <c r="EU37" s="539"/>
      <c r="EV37" s="442">
        <v>496.65</v>
      </c>
      <c r="EW37" s="405">
        <f t="shared" si="33"/>
        <v>16.555</v>
      </c>
      <c r="EX37" s="444"/>
      <c r="EY37" s="406" t="e">
        <f t="shared" si="34"/>
        <v>#DIV/0!</v>
      </c>
      <c r="EZ37" s="542" t="e">
        <f t="shared" si="35"/>
        <v>#DIV/0!</v>
      </c>
      <c r="FA37" s="672"/>
      <c r="FB37" s="411"/>
      <c r="FC37" s="411"/>
      <c r="FD37" s="411"/>
      <c r="FE37" s="433"/>
      <c r="FF37" s="442"/>
      <c r="FG37" s="400">
        <f t="shared" si="36"/>
        <v>0</v>
      </c>
      <c r="FH37" s="442"/>
      <c r="FI37" s="402" t="e">
        <f t="shared" si="37"/>
        <v>#DIV/0!</v>
      </c>
      <c r="FJ37" s="468"/>
      <c r="FK37" s="442"/>
      <c r="FL37" s="400"/>
      <c r="FM37" s="403" t="e">
        <f t="shared" si="38"/>
        <v>#DIV/0!</v>
      </c>
      <c r="FN37" s="400"/>
      <c r="FO37" s="400"/>
      <c r="FP37" s="404" t="e">
        <f t="shared" si="39"/>
        <v>#DIV/0!</v>
      </c>
    </row>
    <row r="38" spans="1:172" s="584" customFormat="1" ht="18" customHeight="1" thickBot="1">
      <c r="A38" s="173" t="s">
        <v>188</v>
      </c>
      <c r="B38" s="576">
        <f>SUM(B7:B37)</f>
        <v>1857.8000000000004</v>
      </c>
      <c r="C38" s="577">
        <f>SUM(C7:C37)</f>
        <v>177316.97851197384</v>
      </c>
      <c r="D38" s="578">
        <f>+C38/B38</f>
        <v>95.44460034017321</v>
      </c>
      <c r="E38" s="576">
        <f>SUM(E7:E37)</f>
        <v>0</v>
      </c>
      <c r="F38" s="577">
        <f>SUM(F7:F37)</f>
        <v>0</v>
      </c>
      <c r="G38" s="578" t="e">
        <f>+F38/E38</f>
        <v>#DIV/0!</v>
      </c>
      <c r="H38" s="576">
        <f>SUM(H7:H37)</f>
        <v>133</v>
      </c>
      <c r="I38" s="577">
        <f>SUM(I7:I37)</f>
        <v>2467.9596662532899</v>
      </c>
      <c r="J38" s="578">
        <f>+I38/H38</f>
        <v>18.556087716190149</v>
      </c>
      <c r="K38" s="576">
        <f>SUM(K7:K37)</f>
        <v>0</v>
      </c>
      <c r="L38" s="577">
        <f>SUM(L7:L37)</f>
        <v>0</v>
      </c>
      <c r="M38" s="578" t="e">
        <f>+L38/K38</f>
        <v>#DIV/0!</v>
      </c>
      <c r="N38" s="576">
        <f>SUM(N7:N37)</f>
        <v>4</v>
      </c>
      <c r="O38" s="577">
        <f>SUM(O7:O37)</f>
        <v>41.754215822575276</v>
      </c>
      <c r="P38" s="578">
        <f>+O38/N38</f>
        <v>10.438553955643819</v>
      </c>
      <c r="Q38" s="145"/>
      <c r="R38" s="145"/>
      <c r="S38" s="579"/>
      <c r="T38" s="580"/>
      <c r="U38" s="576">
        <f t="shared" ref="U38:V38" si="51">SUM(U7:U37)</f>
        <v>1782.2</v>
      </c>
      <c r="V38" s="576">
        <f t="shared" si="51"/>
        <v>116913.48785887001</v>
      </c>
      <c r="W38" s="578">
        <f>+V38/U38</f>
        <v>65.600655290579056</v>
      </c>
      <c r="X38" s="580"/>
      <c r="Y38" s="586">
        <f t="shared" ref="Y38:Z38" si="52">SUM(Y7:Y37)</f>
        <v>10511.199999999999</v>
      </c>
      <c r="Z38" s="586">
        <f t="shared" si="52"/>
        <v>758208.14365999994</v>
      </c>
      <c r="AA38" s="578">
        <f>+Z38/Y38</f>
        <v>72.133357148565338</v>
      </c>
      <c r="AB38" s="586"/>
      <c r="AC38" s="586">
        <f t="shared" ref="AC38:AD38" si="53">SUM(AC7:AC37)</f>
        <v>1697</v>
      </c>
      <c r="AD38" s="586">
        <f t="shared" si="53"/>
        <v>23500.925000000003</v>
      </c>
      <c r="AE38" s="578">
        <f>+AD38/AC38</f>
        <v>13.848512080141427</v>
      </c>
      <c r="AF38" s="586">
        <f t="shared" ref="AF38:AG38" si="54">SUM(AF7:AF37)</f>
        <v>3035</v>
      </c>
      <c r="AG38" s="586">
        <f t="shared" si="54"/>
        <v>21180.289999999997</v>
      </c>
      <c r="AH38" s="578">
        <f>+AG38/AF38</f>
        <v>6.9786787479406911</v>
      </c>
      <c r="AI38" s="586">
        <f t="shared" ref="AI38:AJ38" si="55">SUM(AI7:AI37)</f>
        <v>4635</v>
      </c>
      <c r="AJ38" s="586">
        <f t="shared" si="55"/>
        <v>95871.888747084842</v>
      </c>
      <c r="AK38" s="578">
        <f>+AJ38/AI38</f>
        <v>20.684334141765877</v>
      </c>
      <c r="AL38" s="580"/>
      <c r="AM38" s="586">
        <f t="shared" ref="AM38:AN38" si="56">SUM(AM7:AM37)</f>
        <v>1442</v>
      </c>
      <c r="AN38" s="586">
        <f t="shared" si="56"/>
        <v>82384.335600000006</v>
      </c>
      <c r="AO38" s="591">
        <f>+AN38/AM38</f>
        <v>57.131994174757288</v>
      </c>
      <c r="AP38" s="586">
        <f t="shared" ref="AP38:AQ38" si="57">SUM(AP7:AP37)</f>
        <v>2325</v>
      </c>
      <c r="AQ38" s="586">
        <f t="shared" si="57"/>
        <v>129696.96970000002</v>
      </c>
      <c r="AR38" s="591">
        <f>+AQ38/AP38</f>
        <v>55.783642881720439</v>
      </c>
      <c r="AS38" s="586">
        <f t="shared" ref="AS38:AT38" si="58">SUM(AS7:AS37)</f>
        <v>775</v>
      </c>
      <c r="AT38" s="586">
        <f t="shared" si="58"/>
        <v>48060.141000000003</v>
      </c>
      <c r="AU38" s="591">
        <f>+AT38/AS38</f>
        <v>62.013085161290327</v>
      </c>
      <c r="AV38" s="641"/>
      <c r="AW38" s="638">
        <f t="shared" ref="AW38:AX38" si="59">SUM(AW7:AW37)</f>
        <v>2282.6000000000004</v>
      </c>
      <c r="AX38" s="639">
        <f t="shared" si="59"/>
        <v>132082.4</v>
      </c>
      <c r="AY38" s="649">
        <f>+AX38/AW38</f>
        <v>57.864890913870134</v>
      </c>
      <c r="AZ38" s="639"/>
      <c r="BA38" s="639">
        <f t="shared" ref="BA38:BB38" si="60">SUM(BA7:BA37)</f>
        <v>800</v>
      </c>
      <c r="BB38" s="639">
        <f t="shared" si="60"/>
        <v>5656.2699999999986</v>
      </c>
      <c r="BC38" s="649">
        <f>+BB38/BA38</f>
        <v>7.0703374999999982</v>
      </c>
      <c r="BD38" s="650"/>
      <c r="BE38" s="650"/>
      <c r="BF38" s="651"/>
      <c r="BG38" s="652"/>
      <c r="BH38" s="639">
        <f t="shared" ref="BH38:BI38" si="61">SUM(BH7:BH37)</f>
        <v>16.600000000000001</v>
      </c>
      <c r="BI38" s="639">
        <f t="shared" si="61"/>
        <v>257.83</v>
      </c>
      <c r="BJ38" s="640">
        <f>+BI38/BH38</f>
        <v>15.531927710843371</v>
      </c>
      <c r="BK38" s="638">
        <f t="shared" ref="BK38:BL38" si="62">SUM(BK7:BK37)</f>
        <v>742</v>
      </c>
      <c r="BL38" s="639">
        <f t="shared" si="62"/>
        <v>33395.369999999995</v>
      </c>
      <c r="BM38" s="640">
        <f>+BL38/BK38</f>
        <v>45.007237196765495</v>
      </c>
      <c r="BN38" s="630"/>
      <c r="BO38" s="593">
        <f t="shared" ref="BO38:BP38" si="63">SUM(BO7:BO37)</f>
        <v>5217.5999999999995</v>
      </c>
      <c r="BP38" s="593">
        <f t="shared" si="63"/>
        <v>347883.25338754355</v>
      </c>
      <c r="BQ38" s="591">
        <f>+BP38/BO38</f>
        <v>66.674956567683139</v>
      </c>
      <c r="BR38" s="593"/>
      <c r="BS38" s="593">
        <f t="shared" ref="BS38:BT38" si="64">SUM(BS7:BS37)</f>
        <v>368</v>
      </c>
      <c r="BT38" s="593">
        <f t="shared" si="64"/>
        <v>4396.1094700952308</v>
      </c>
      <c r="BU38" s="591">
        <f>+BT38/BS38</f>
        <v>11.94594964699791</v>
      </c>
      <c r="BV38" s="593">
        <f t="shared" ref="BV38:BW38" si="65">SUM(BV7:BV37)</f>
        <v>2433</v>
      </c>
      <c r="BW38" s="593">
        <f t="shared" si="65"/>
        <v>14644.015228642622</v>
      </c>
      <c r="BX38" s="591">
        <f>+BW38/BV38</f>
        <v>6.0189129587515913</v>
      </c>
      <c r="BY38" s="593">
        <f t="shared" ref="BY38:BZ38" si="66">SUM(BY7:BY37)</f>
        <v>0</v>
      </c>
      <c r="BZ38" s="593">
        <f t="shared" si="66"/>
        <v>0</v>
      </c>
      <c r="CA38" s="591" t="e">
        <f>+BZ38/BY38</f>
        <v>#DIV/0!</v>
      </c>
      <c r="CB38" s="580"/>
      <c r="CC38" s="593">
        <f t="shared" ref="CC38:CD38" si="67">SUM(CC7:CC37)</f>
        <v>4459.2</v>
      </c>
      <c r="CD38" s="593">
        <f t="shared" si="67"/>
        <v>423593.25</v>
      </c>
      <c r="CE38" s="591">
        <f>+CD38/CC38</f>
        <v>94.99310414424113</v>
      </c>
      <c r="CF38" s="595">
        <f>SUM(CF28:CF37)</f>
        <v>0</v>
      </c>
      <c r="CG38" s="593">
        <f t="shared" ref="CG38:CH38" si="68">SUM(CG7:CG37)</f>
        <v>0</v>
      </c>
      <c r="CH38" s="593">
        <f t="shared" si="68"/>
        <v>0</v>
      </c>
      <c r="CI38" s="591" t="e">
        <f>+CH38/CG38</f>
        <v>#DIV/0!</v>
      </c>
      <c r="CJ38" s="593">
        <f t="shared" ref="CJ38:CK38" si="69">SUM(CJ7:CJ37)</f>
        <v>0</v>
      </c>
      <c r="CK38" s="593">
        <f t="shared" si="69"/>
        <v>0</v>
      </c>
      <c r="CL38" s="591" t="e">
        <f>+CK38/CJ38</f>
        <v>#DIV/0!</v>
      </c>
      <c r="CM38" s="579"/>
      <c r="CN38" s="145">
        <f>SUM(CN7:CN37)</f>
        <v>757.4000000000002</v>
      </c>
      <c r="CO38" s="145">
        <f>SUM(CO7:CO37)</f>
        <v>68445.320000000007</v>
      </c>
      <c r="CP38" s="654">
        <f>+CO38/CN38</f>
        <v>90.368787958806422</v>
      </c>
      <c r="CQ38" s="421">
        <f>SUM(CQ7:CQ36)</f>
        <v>4</v>
      </c>
      <c r="CR38" s="421">
        <f>SUM(CR7:CR36)</f>
        <v>14</v>
      </c>
      <c r="CS38" s="421">
        <f>SUM(CS7:CS36)</f>
        <v>12413.300000000001</v>
      </c>
      <c r="CT38" s="403">
        <f t="shared" si="21"/>
        <v>886.66428571428582</v>
      </c>
      <c r="CU38" s="421">
        <f t="shared" ref="CU38:DD38" si="70">SUM(CU7:CU36)</f>
        <v>166</v>
      </c>
      <c r="CV38" s="421">
        <f t="shared" si="70"/>
        <v>25043.480000000003</v>
      </c>
      <c r="CW38" s="421" t="e">
        <f t="shared" si="70"/>
        <v>#DIV/0!</v>
      </c>
      <c r="CX38" s="684">
        <f t="shared" si="70"/>
        <v>0</v>
      </c>
      <c r="CY38" s="421">
        <f t="shared" si="70"/>
        <v>0</v>
      </c>
      <c r="CZ38" s="421" t="e">
        <f t="shared" si="70"/>
        <v>#DIV/0!</v>
      </c>
      <c r="DA38" s="421">
        <f t="shared" si="70"/>
        <v>810</v>
      </c>
      <c r="DB38" s="421">
        <f t="shared" si="70"/>
        <v>6839.9300000000012</v>
      </c>
      <c r="DC38" s="421"/>
      <c r="DD38" s="421">
        <f t="shared" si="70"/>
        <v>306.47678057216416</v>
      </c>
      <c r="DE38" s="580"/>
      <c r="DF38" s="593">
        <f t="shared" ref="DF38:DG38" si="71">SUM(DF7:DF37)</f>
        <v>1813.8000000000002</v>
      </c>
      <c r="DG38" s="593">
        <f t="shared" si="71"/>
        <v>146747.70000000001</v>
      </c>
      <c r="DH38" s="578">
        <f>+DG38/DF38</f>
        <v>80.906218987760496</v>
      </c>
      <c r="DI38" s="594"/>
      <c r="DJ38" s="595">
        <f>SUM(DJ7:DJ37)</f>
        <v>0</v>
      </c>
      <c r="DK38" s="593">
        <f t="shared" ref="DK38" si="72">SUM(DK7:DK37)</f>
        <v>0</v>
      </c>
      <c r="DL38" s="578" t="e">
        <f>+DK38/DJ38</f>
        <v>#DIV/0!</v>
      </c>
      <c r="DM38" s="593">
        <f t="shared" ref="DM38:DN38" si="73">SUM(DM7:DM37)</f>
        <v>594</v>
      </c>
      <c r="DN38" s="593">
        <f t="shared" si="73"/>
        <v>8166.9599999999991</v>
      </c>
      <c r="DO38" s="578">
        <f>+DN38/DM38</f>
        <v>13.749090909090908</v>
      </c>
      <c r="DP38" s="145"/>
      <c r="DQ38" s="581"/>
      <c r="DR38" s="579"/>
      <c r="DS38" s="580"/>
      <c r="DT38" s="605">
        <f t="shared" ref="DT38:DU38" si="74">SUM(DT7:DT37)</f>
        <v>544</v>
      </c>
      <c r="DU38" s="605">
        <f t="shared" si="74"/>
        <v>12028.881194647473</v>
      </c>
      <c r="DV38" s="578">
        <f>+DU38/DT38</f>
        <v>22.111913960749032</v>
      </c>
      <c r="DW38" s="605">
        <f t="shared" ref="DW38:DX38" si="75">SUM(DW7:DW37)</f>
        <v>1401</v>
      </c>
      <c r="DX38" s="605">
        <f t="shared" si="75"/>
        <v>22782.387993507426</v>
      </c>
      <c r="DY38" s="578">
        <f>+DX38/DW38</f>
        <v>16.261518910426428</v>
      </c>
      <c r="DZ38" s="605">
        <f t="shared" ref="DZ38:EA38" si="76">SUM(DZ7:DZ37)</f>
        <v>5742</v>
      </c>
      <c r="EA38" s="605">
        <f t="shared" si="76"/>
        <v>71032.017612164185</v>
      </c>
      <c r="EB38" s="578">
        <f>+EA38/DZ38</f>
        <v>12.370605644751686</v>
      </c>
      <c r="EC38" s="582"/>
      <c r="ED38" s="605">
        <f t="shared" ref="ED38:EE38" si="77">SUM(ED7:ED37)</f>
        <v>0</v>
      </c>
      <c r="EE38" s="605">
        <f t="shared" si="77"/>
        <v>0</v>
      </c>
      <c r="EF38" s="578" t="e">
        <f>+EE38/ED38</f>
        <v>#DIV/0!</v>
      </c>
      <c r="EG38" s="615">
        <f>SUM(EG7:EG37)</f>
        <v>1996</v>
      </c>
      <c r="EH38" s="615">
        <f>SUM(EH7:EH37)</f>
        <v>27944</v>
      </c>
      <c r="EI38" s="619">
        <f>+EH38/EG38</f>
        <v>14</v>
      </c>
      <c r="EJ38" s="615">
        <f>SUM(EJ7:EJ37)</f>
        <v>5021</v>
      </c>
      <c r="EK38" s="615">
        <f>SUM(EK7:EK37)</f>
        <v>57080.44999999999</v>
      </c>
      <c r="EL38" s="619">
        <f>+EK38/EJ38</f>
        <v>11.368342959569805</v>
      </c>
      <c r="EM38" s="615">
        <f>SUM(EM7:EM37)</f>
        <v>21051</v>
      </c>
      <c r="EN38" s="615">
        <f>SUM(EN7:EN37)</f>
        <v>13950</v>
      </c>
      <c r="EO38" s="583">
        <f>+EN38/EM38</f>
        <v>0.66267635741769992</v>
      </c>
      <c r="EQ38" s="580">
        <f>SUM(EQ7:EQ37)</f>
        <v>930</v>
      </c>
      <c r="ER38" s="580">
        <f>SUM(ER7:ER37)</f>
        <v>80598.69</v>
      </c>
      <c r="ES38" s="583">
        <f>+ER38/EQ38</f>
        <v>86.665258064516138</v>
      </c>
      <c r="ET38" s="582"/>
      <c r="EU38" s="580">
        <f>SUM(EU7:EU37)</f>
        <v>0</v>
      </c>
      <c r="EV38" s="580">
        <f>SUM(EV7:EV37)</f>
        <v>7998.5400000000009</v>
      </c>
      <c r="EW38" s="583">
        <f>+EV38/EQ38</f>
        <v>8.6005806451612905</v>
      </c>
      <c r="EX38" s="580">
        <f>SUM(EX7:EX37)</f>
        <v>198.29000000000002</v>
      </c>
      <c r="EY38" s="580" t="e">
        <f>SUM(EY7:EY37)</f>
        <v>#DIV/0!</v>
      </c>
      <c r="EZ38" s="583">
        <f>+EX38/EQ38</f>
        <v>0.21321505376344088</v>
      </c>
      <c r="FA38" s="673"/>
      <c r="FB38" s="664">
        <f t="shared" ref="FB38:FH38" si="78">SUM(FB7:FB37)</f>
        <v>0</v>
      </c>
      <c r="FC38" s="664">
        <f t="shared" si="78"/>
        <v>0</v>
      </c>
      <c r="FD38" s="664">
        <f t="shared" si="78"/>
        <v>0</v>
      </c>
      <c r="FE38" s="665">
        <f t="shared" si="78"/>
        <v>0</v>
      </c>
      <c r="FF38" s="666">
        <f t="shared" si="78"/>
        <v>0</v>
      </c>
      <c r="FG38" s="666">
        <f t="shared" si="78"/>
        <v>0</v>
      </c>
      <c r="FH38" s="666">
        <f t="shared" si="78"/>
        <v>0</v>
      </c>
      <c r="FI38" s="666" t="e">
        <f>FH38/FG38</f>
        <v>#DIV/0!</v>
      </c>
      <c r="FJ38" s="666">
        <f>SUM(FJ7:FJ37)</f>
        <v>0</v>
      </c>
      <c r="FK38" s="666">
        <f>SUM(FK7:FK37)</f>
        <v>0</v>
      </c>
      <c r="FL38" s="666">
        <f>SUM(FL7:FL37)</f>
        <v>0</v>
      </c>
      <c r="FM38" s="666"/>
      <c r="FN38" s="666">
        <f t="shared" ref="FN38:FP38" si="79">SUM(FN7:FN37)</f>
        <v>0</v>
      </c>
      <c r="FO38" s="666">
        <f t="shared" si="79"/>
        <v>0</v>
      </c>
      <c r="FP38" s="666" t="e">
        <f t="shared" si="79"/>
        <v>#DIV/0!</v>
      </c>
    </row>
  </sheetData>
  <mergeCells count="46">
    <mergeCell ref="CC4:CE4"/>
    <mergeCell ref="CN4:DD4"/>
    <mergeCell ref="DF5:DH5"/>
    <mergeCell ref="DI5:DO5"/>
    <mergeCell ref="CN5:CP5"/>
    <mergeCell ref="CQ5:CW5"/>
    <mergeCell ref="CX5:DD5"/>
    <mergeCell ref="AZ5:BF5"/>
    <mergeCell ref="AI5:AK5"/>
    <mergeCell ref="AM5:AO5"/>
    <mergeCell ref="BO5:BQ5"/>
    <mergeCell ref="BR5:BX5"/>
    <mergeCell ref="AP5:AR5"/>
    <mergeCell ref="AS5:AU5"/>
    <mergeCell ref="AW5:AY5"/>
    <mergeCell ref="BH5:BJ5"/>
    <mergeCell ref="B5:D5"/>
    <mergeCell ref="E5:M5"/>
    <mergeCell ref="N5:P5"/>
    <mergeCell ref="Y5:AA5"/>
    <mergeCell ref="AB5:AH5"/>
    <mergeCell ref="EQ4:EZ5"/>
    <mergeCell ref="FB4:FI5"/>
    <mergeCell ref="DP5:DR5"/>
    <mergeCell ref="FJ4:FP5"/>
    <mergeCell ref="EG4:EI5"/>
    <mergeCell ref="EJ4:EL5"/>
    <mergeCell ref="DF4:DR4"/>
    <mergeCell ref="DT4:EB5"/>
    <mergeCell ref="ED4:EF5"/>
    <mergeCell ref="A1:AK1"/>
    <mergeCell ref="A2:AK2"/>
    <mergeCell ref="BY5:CA5"/>
    <mergeCell ref="CC5:CE5"/>
    <mergeCell ref="EM4:EO5"/>
    <mergeCell ref="CF5:CL5"/>
    <mergeCell ref="ED2:EO2"/>
    <mergeCell ref="A3:AK3"/>
    <mergeCell ref="ED3:EO3"/>
    <mergeCell ref="B4:P4"/>
    <mergeCell ref="U4:W5"/>
    <mergeCell ref="Y4:AU4"/>
    <mergeCell ref="AW4:BM4"/>
    <mergeCell ref="BO4:CA4"/>
    <mergeCell ref="BK5:BM5"/>
    <mergeCell ref="A5:A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F4C0B-19F9-45C6-A1A6-907BB397493D}">
  <dimension ref="A1:FT38"/>
  <sheetViews>
    <sheetView topLeftCell="EC1" workbookViewId="0">
      <pane ySplit="6" topLeftCell="A7" activePane="bottomLeft" state="frozen"/>
      <selection pane="bottomLeft" activeCell="EK1" sqref="EK1:FD1048576"/>
    </sheetView>
  </sheetViews>
  <sheetFormatPr defaultColWidth="9" defaultRowHeight="14.4"/>
  <cols>
    <col min="1" max="1" width="8.5546875" style="2" customWidth="1"/>
    <col min="5" max="7" width="9.33203125" hidden="1" customWidth="1"/>
    <col min="9" max="9" width="8.44140625" customWidth="1"/>
    <col min="10" max="10" width="7.33203125" customWidth="1"/>
    <col min="11" max="11" width="5.33203125" hidden="1" customWidth="1"/>
    <col min="12" max="12" width="7" hidden="1" customWidth="1"/>
    <col min="13" max="13" width="7.88671875" hidden="1" customWidth="1"/>
    <col min="14" max="15" width="0" hidden="1" customWidth="1"/>
    <col min="16" max="16" width="8.6640625" hidden="1" customWidth="1"/>
    <col min="17" max="18" width="9" hidden="1" customWidth="1"/>
    <col min="19" max="19" width="0.5546875" hidden="1" customWidth="1"/>
    <col min="20" max="20" width="0.77734375" customWidth="1"/>
    <col min="21" max="21" width="0" style="2" hidden="1" customWidth="1"/>
    <col min="22" max="22" width="10.109375" hidden="1" customWidth="1"/>
    <col min="23" max="23" width="9.44140625" hidden="1" customWidth="1"/>
    <col min="24" max="24" width="1.44140625" hidden="1" customWidth="1"/>
    <col min="25" max="25" width="7.109375" customWidth="1"/>
    <col min="27" max="27" width="7.6640625" customWidth="1"/>
    <col min="28" max="28" width="9.109375" hidden="1" customWidth="1"/>
    <col min="29" max="29" width="6.33203125" customWidth="1"/>
    <col min="30" max="30" width="7.6640625" customWidth="1"/>
    <col min="31" max="31" width="6" customWidth="1"/>
    <col min="32" max="32" width="6.109375" style="2" customWidth="1"/>
    <col min="33" max="33" width="7.77734375" customWidth="1"/>
    <col min="34" max="34" width="8" customWidth="1"/>
    <col min="35" max="35" width="5.6640625" customWidth="1"/>
    <col min="36" max="36" width="8" customWidth="1"/>
    <col min="37" max="37" width="7.6640625" customWidth="1"/>
    <col min="38" max="38" width="0.88671875" customWidth="1"/>
    <col min="39" max="39" width="6.88671875" customWidth="1"/>
    <col min="40" max="40" width="7.44140625" customWidth="1"/>
    <col min="41" max="41" width="7.77734375" customWidth="1"/>
    <col min="42" max="42" width="5.109375" customWidth="1"/>
    <col min="44" max="44" width="6" customWidth="1"/>
    <col min="45" max="45" width="5.109375" customWidth="1"/>
    <col min="46" max="46" width="8.77734375" customWidth="1"/>
    <col min="47" max="47" width="6" customWidth="1"/>
    <col min="48" max="48" width="1.6640625" customWidth="1"/>
    <col min="52" max="52" width="9.5546875" hidden="1" customWidth="1"/>
    <col min="53" max="53" width="9.5546875" customWidth="1"/>
    <col min="55" max="55" width="8.44140625" customWidth="1"/>
    <col min="56" max="56" width="6" customWidth="1"/>
    <col min="57" max="57" width="5.33203125" hidden="1" customWidth="1"/>
    <col min="58" max="58" width="7" hidden="1" customWidth="1"/>
    <col min="59" max="59" width="6" hidden="1" customWidth="1"/>
    <col min="60" max="60" width="0.88671875" customWidth="1"/>
    <col min="61" max="66" width="9" hidden="1" customWidth="1"/>
    <col min="67" max="67" width="2" customWidth="1"/>
    <col min="71" max="71" width="9.88671875" customWidth="1"/>
    <col min="73" max="73" width="8.44140625" customWidth="1"/>
    <col min="74" max="74" width="7" customWidth="1"/>
    <col min="75" max="75" width="10.33203125" customWidth="1"/>
    <col min="76" max="76" width="7" customWidth="1"/>
    <col min="77" max="77" width="6.5546875" customWidth="1"/>
    <col min="78" max="80" width="8.88671875" hidden="1" customWidth="1"/>
    <col min="81" max="81" width="1.44140625" customWidth="1"/>
    <col min="85" max="85" width="11.33203125" hidden="1" customWidth="1"/>
    <col min="86" max="86" width="8.88671875" customWidth="1"/>
    <col min="87" max="87" width="8.44140625" customWidth="1"/>
    <col min="88" max="88" width="7.109375" customWidth="1"/>
    <col min="89" max="89" width="8.109375" customWidth="1"/>
    <col min="90" max="90" width="7.44140625" customWidth="1"/>
    <col min="91" max="93" width="7.88671875" customWidth="1"/>
    <col min="94" max="94" width="3.33203125" hidden="1" customWidth="1"/>
    <col min="95" max="95" width="1.109375" style="374" customWidth="1"/>
    <col min="96" max="97" width="7.88671875" customWidth="1"/>
    <col min="98" max="98" width="11.44140625" customWidth="1"/>
    <col min="99" max="100" width="7.88671875" customWidth="1"/>
    <col min="101" max="101" width="10.88671875" customWidth="1"/>
    <col min="102" max="103" width="7.88671875" customWidth="1"/>
    <col min="104" max="104" width="10.109375" customWidth="1"/>
    <col min="105" max="105" width="7.88671875" customWidth="1"/>
    <col min="106" max="108" width="7.88671875" hidden="1" customWidth="1"/>
    <col min="109" max="109" width="7.88671875" customWidth="1"/>
    <col min="110" max="110" width="11.109375" customWidth="1"/>
    <col min="111" max="111" width="9.33203125" customWidth="1"/>
    <col min="112" max="112" width="7.88671875" customWidth="1"/>
    <col min="113" max="113" width="1.21875" customWidth="1"/>
    <col min="117" max="117" width="8.33203125" hidden="1" customWidth="1"/>
    <col min="118" max="118" width="7.109375" hidden="1" customWidth="1"/>
    <col min="119" max="120" width="8.44140625" hidden="1" customWidth="1"/>
    <col min="121" max="121" width="7.44140625" hidden="1" customWidth="1"/>
    <col min="122" max="122" width="9.21875" hidden="1" customWidth="1"/>
    <col min="123" max="123" width="10.77734375" hidden="1" customWidth="1"/>
    <col min="124" max="126" width="0" hidden="1" customWidth="1"/>
    <col min="127" max="127" width="0.88671875" customWidth="1"/>
    <col min="128" max="128" width="7.44140625" customWidth="1"/>
    <col min="129" max="129" width="8" customWidth="1"/>
    <col min="130" max="130" width="7.77734375" customWidth="1"/>
    <col min="131" max="131" width="6.6640625" customWidth="1"/>
    <col min="132" max="132" width="7.33203125" customWidth="1"/>
    <col min="133" max="133" width="7.109375" customWidth="1"/>
    <col min="134" max="134" width="8.109375" customWidth="1"/>
    <col min="135" max="136" width="7.44140625" customWidth="1"/>
    <col min="137" max="137" width="0.88671875" customWidth="1"/>
    <col min="138" max="140" width="0" hidden="1" customWidth="1"/>
    <col min="147" max="147" width="10.5546875" customWidth="1"/>
    <col min="150" max="150" width="1.77734375" customWidth="1"/>
    <col min="151" max="153" width="10.77734375" customWidth="1"/>
    <col min="154" max="154" width="4.88671875" hidden="1" customWidth="1"/>
    <col min="155" max="155" width="7.88671875" hidden="1" customWidth="1"/>
    <col min="157" max="157" width="9.109375" customWidth="1"/>
    <col min="158" max="159" width="10.77734375" customWidth="1"/>
    <col min="160" max="160" width="12" customWidth="1"/>
    <col min="161" max="161" width="0.88671875" style="674" customWidth="1"/>
    <col min="162" max="171" width="9" hidden="1" customWidth="1"/>
    <col min="172" max="172" width="11.21875" hidden="1" customWidth="1"/>
    <col min="173" max="176" width="9" hidden="1" customWidth="1"/>
    <col min="177" max="177" width="0.6640625" customWidth="1"/>
  </cols>
  <sheetData>
    <row r="1" spans="1:176" ht="18">
      <c r="A1" s="1122" t="s">
        <v>159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2"/>
      <c r="AF1" s="1122"/>
      <c r="AG1" s="1122"/>
      <c r="AH1" s="1122"/>
      <c r="AI1" s="1122"/>
      <c r="AJ1" s="1122"/>
      <c r="AK1" s="1122"/>
      <c r="AL1" s="702"/>
      <c r="AM1" s="702"/>
      <c r="AN1" s="702"/>
      <c r="AO1" s="702"/>
      <c r="AP1" s="702"/>
      <c r="AQ1" s="702"/>
      <c r="AR1" s="702"/>
      <c r="AS1" s="702"/>
      <c r="AT1" s="702"/>
      <c r="AU1" s="702"/>
      <c r="AV1" s="702"/>
      <c r="AW1" s="702"/>
      <c r="AX1" s="702"/>
      <c r="AY1" s="702"/>
      <c r="AZ1" s="702"/>
      <c r="BA1" s="727"/>
      <c r="BB1" s="702"/>
      <c r="BC1" s="702"/>
      <c r="BD1" s="702"/>
      <c r="BE1" s="702"/>
      <c r="BF1" s="702"/>
      <c r="BG1" s="702"/>
      <c r="BH1" s="702"/>
      <c r="BI1" s="702"/>
      <c r="BJ1" s="702"/>
      <c r="BK1" s="702"/>
      <c r="BL1" s="702"/>
      <c r="BM1" s="702"/>
      <c r="BN1" s="702"/>
      <c r="BP1" s="702"/>
      <c r="BQ1" s="702"/>
      <c r="BR1" s="702"/>
      <c r="BS1" s="702"/>
      <c r="BT1" s="702"/>
      <c r="BU1" s="702"/>
      <c r="BV1" s="702"/>
      <c r="BW1" s="702"/>
      <c r="BX1" s="702"/>
      <c r="BY1" s="702"/>
      <c r="BZ1" s="702"/>
      <c r="CA1" s="702"/>
      <c r="CB1" s="702"/>
      <c r="CD1" s="702"/>
      <c r="CE1" s="702"/>
      <c r="CF1" s="702"/>
      <c r="CG1" s="702"/>
      <c r="CH1" s="702"/>
      <c r="CI1" s="702"/>
      <c r="CJ1" s="702"/>
      <c r="CK1" s="702"/>
      <c r="CL1" s="702"/>
      <c r="CM1" s="702"/>
      <c r="CN1" s="705"/>
      <c r="CO1" s="705"/>
      <c r="CP1" s="702"/>
      <c r="CQ1" s="725"/>
      <c r="CR1" s="702"/>
      <c r="CS1" s="702"/>
      <c r="CT1" s="702"/>
      <c r="CU1" s="702"/>
      <c r="CV1" s="702"/>
      <c r="CW1" s="702"/>
      <c r="CX1" s="702"/>
      <c r="CY1" s="702"/>
      <c r="CZ1" s="702"/>
      <c r="DA1" s="702"/>
      <c r="DB1" s="702"/>
      <c r="DC1" s="702"/>
      <c r="DD1" s="702"/>
      <c r="DE1" s="702"/>
      <c r="DF1" s="702"/>
      <c r="DG1" s="702"/>
      <c r="DH1" s="702"/>
      <c r="DI1" s="702"/>
      <c r="DJ1" s="702"/>
      <c r="DK1" s="702"/>
      <c r="DL1" s="702"/>
      <c r="DM1" s="702"/>
      <c r="DN1" s="702"/>
      <c r="DO1" s="702"/>
      <c r="DP1" s="702"/>
      <c r="DQ1" s="702"/>
      <c r="DR1" s="702"/>
      <c r="DS1" s="702"/>
      <c r="DT1" s="702"/>
      <c r="DU1" s="702"/>
      <c r="DV1" s="702"/>
      <c r="DW1" s="702"/>
      <c r="EU1" s="702"/>
      <c r="EV1" s="702"/>
      <c r="EW1" s="702"/>
      <c r="EX1" s="702"/>
      <c r="EY1" s="702"/>
      <c r="EZ1" s="702"/>
      <c r="FA1" s="702"/>
      <c r="FB1" s="702"/>
      <c r="FC1" s="702"/>
      <c r="FD1" s="702"/>
      <c r="FE1" s="667"/>
    </row>
    <row r="2" spans="1:176" ht="18.600000000000001" customHeight="1">
      <c r="A2" s="1122" t="s">
        <v>161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  <c r="AA2" s="1122"/>
      <c r="AB2" s="1122"/>
      <c r="AC2" s="1122"/>
      <c r="AD2" s="1122"/>
      <c r="AE2" s="1122"/>
      <c r="AF2" s="1122"/>
      <c r="AG2" s="1122"/>
      <c r="AH2" s="1122"/>
      <c r="AI2" s="1122"/>
      <c r="AJ2" s="1122"/>
      <c r="AK2" s="1122"/>
      <c r="AL2" s="704"/>
      <c r="AM2" s="704"/>
      <c r="AN2" s="704"/>
      <c r="AO2" s="704"/>
      <c r="AP2" s="704"/>
      <c r="AQ2" s="704"/>
      <c r="AR2" s="704"/>
      <c r="AS2" s="704"/>
      <c r="AT2" s="704"/>
      <c r="AU2" s="704"/>
      <c r="AV2" s="704"/>
      <c r="CQ2" s="726"/>
      <c r="EH2" s="1138"/>
      <c r="EI2" s="1138"/>
      <c r="EJ2" s="1138"/>
      <c r="EK2" s="1138"/>
      <c r="EL2" s="1138"/>
      <c r="EM2" s="1138"/>
      <c r="EN2" s="1138"/>
      <c r="EO2" s="1138"/>
      <c r="EP2" s="1138"/>
      <c r="EQ2" s="1138"/>
      <c r="ER2" s="1138"/>
      <c r="ES2" s="1138"/>
      <c r="EU2" s="704"/>
      <c r="EV2" s="704"/>
      <c r="EW2" s="704"/>
      <c r="EX2" s="704"/>
      <c r="EY2" s="704"/>
      <c r="EZ2" s="704"/>
      <c r="FA2" s="704"/>
      <c r="FB2" s="704"/>
      <c r="FC2" s="704"/>
      <c r="FD2" s="704"/>
      <c r="FE2" s="668"/>
    </row>
    <row r="3" spans="1:176" ht="18.600000000000001" customHeight="1" thickBot="1">
      <c r="A3" s="1122" t="s">
        <v>200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  <c r="AA3" s="1122"/>
      <c r="AB3" s="1122"/>
      <c r="AC3" s="1122"/>
      <c r="AD3" s="1122"/>
      <c r="AE3" s="1122"/>
      <c r="AF3" s="1122"/>
      <c r="AG3" s="1122"/>
      <c r="AH3" s="1122"/>
      <c r="AI3" s="1122"/>
      <c r="AJ3" s="1122"/>
      <c r="AK3" s="1122"/>
      <c r="AL3" s="704"/>
      <c r="AM3" s="704"/>
      <c r="AN3" s="704"/>
      <c r="AO3" s="704"/>
      <c r="AP3" s="704"/>
      <c r="AQ3" s="704"/>
      <c r="AR3" s="704"/>
      <c r="AS3" s="704"/>
      <c r="AT3" s="704"/>
      <c r="AU3" s="704"/>
      <c r="AV3" s="704"/>
      <c r="CQ3" s="726"/>
      <c r="EH3" s="1138"/>
      <c r="EI3" s="1138"/>
      <c r="EJ3" s="1138"/>
      <c r="EK3" s="1138"/>
      <c r="EL3" s="1138"/>
      <c r="EM3" s="1138"/>
      <c r="EN3" s="1138"/>
      <c r="EO3" s="1138"/>
      <c r="EP3" s="1138"/>
      <c r="EQ3" s="1138"/>
      <c r="ER3" s="1138"/>
      <c r="ES3" s="1138"/>
      <c r="EU3" s="704"/>
      <c r="EV3" s="704"/>
      <c r="EW3" s="704"/>
      <c r="EX3" s="704"/>
      <c r="EY3" s="704"/>
      <c r="EZ3" s="704"/>
      <c r="FA3" s="704"/>
      <c r="FB3" s="704"/>
      <c r="FC3" s="704"/>
      <c r="FD3" s="704"/>
      <c r="FE3" s="668"/>
    </row>
    <row r="4" spans="1:176" ht="30" customHeight="1" thickTop="1" thickBot="1">
      <c r="A4" s="702"/>
      <c r="B4" s="1037" t="s">
        <v>94</v>
      </c>
      <c r="C4" s="1038"/>
      <c r="D4" s="1038"/>
      <c r="E4" s="1038"/>
      <c r="F4" s="1038"/>
      <c r="G4" s="1038"/>
      <c r="H4" s="1038"/>
      <c r="I4" s="1038"/>
      <c r="J4" s="1038"/>
      <c r="K4" s="1038"/>
      <c r="L4" s="1038"/>
      <c r="M4" s="1038"/>
      <c r="N4" s="1038"/>
      <c r="O4" s="1038"/>
      <c r="P4" s="1039"/>
      <c r="Q4" s="702"/>
      <c r="R4" s="702"/>
      <c r="S4" s="702"/>
      <c r="T4" s="702"/>
      <c r="U4" s="1170" t="s">
        <v>186</v>
      </c>
      <c r="V4" s="1170"/>
      <c r="W4" s="1170"/>
      <c r="X4" s="702"/>
      <c r="Y4" s="1040" t="s">
        <v>95</v>
      </c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2"/>
      <c r="AV4" s="702"/>
      <c r="AW4" s="1171" t="s">
        <v>96</v>
      </c>
      <c r="AX4" s="1172"/>
      <c r="AY4" s="1172"/>
      <c r="AZ4" s="1172"/>
      <c r="BA4" s="1172"/>
      <c r="BB4" s="1172"/>
      <c r="BC4" s="1172"/>
      <c r="BD4" s="1172"/>
      <c r="BE4" s="1172"/>
      <c r="BF4" s="1172"/>
      <c r="BG4" s="1172"/>
      <c r="BH4" s="1172"/>
      <c r="BI4" s="1172"/>
      <c r="BJ4" s="1172"/>
      <c r="BK4" s="1172"/>
      <c r="BL4" s="1172"/>
      <c r="BM4" s="1172"/>
      <c r="BN4" s="1173"/>
      <c r="BP4" s="1046" t="s">
        <v>97</v>
      </c>
      <c r="BQ4" s="1047"/>
      <c r="BR4" s="1047"/>
      <c r="BS4" s="1048"/>
      <c r="BT4" s="1048"/>
      <c r="BU4" s="1048"/>
      <c r="BV4" s="1048"/>
      <c r="BW4" s="1048"/>
      <c r="BX4" s="1048"/>
      <c r="BY4" s="1048"/>
      <c r="BZ4" s="1048"/>
      <c r="CA4" s="1048"/>
      <c r="CB4" s="1049"/>
      <c r="CD4" s="1187" t="s">
        <v>98</v>
      </c>
      <c r="CE4" s="1188"/>
      <c r="CF4" s="1188"/>
      <c r="CG4" s="1188"/>
      <c r="CH4" s="1188"/>
      <c r="CI4" s="1188"/>
      <c r="CJ4" s="1188"/>
      <c r="CK4" s="1188"/>
      <c r="CL4" s="1188"/>
      <c r="CM4" s="1188"/>
      <c r="CN4" s="1188"/>
      <c r="CO4" s="1189"/>
      <c r="CP4" s="685"/>
      <c r="CQ4" s="724"/>
      <c r="CR4" s="1187" t="s">
        <v>190</v>
      </c>
      <c r="CS4" s="1188"/>
      <c r="CT4" s="1188"/>
      <c r="CU4" s="1188"/>
      <c r="CV4" s="1188"/>
      <c r="CW4" s="1188"/>
      <c r="CX4" s="1188"/>
      <c r="CY4" s="1188"/>
      <c r="CZ4" s="1188"/>
      <c r="DA4" s="1188"/>
      <c r="DB4" s="1188"/>
      <c r="DC4" s="1188"/>
      <c r="DD4" s="1188"/>
      <c r="DE4" s="1188"/>
      <c r="DF4" s="1188"/>
      <c r="DG4" s="1188"/>
      <c r="DH4" s="1189"/>
      <c r="DI4" s="686"/>
      <c r="DJ4" s="1052" t="s">
        <v>99</v>
      </c>
      <c r="DK4" s="1053"/>
      <c r="DL4" s="1053"/>
      <c r="DM4" s="1053"/>
      <c r="DN4" s="1053"/>
      <c r="DO4" s="1053"/>
      <c r="DP4" s="1053"/>
      <c r="DQ4" s="1053"/>
      <c r="DR4" s="1053"/>
      <c r="DS4" s="1053"/>
      <c r="DT4" s="1053"/>
      <c r="DU4" s="1053"/>
      <c r="DV4" s="1054"/>
      <c r="DX4" s="1139" t="s">
        <v>9</v>
      </c>
      <c r="DY4" s="1140"/>
      <c r="DZ4" s="1140"/>
      <c r="EA4" s="1140"/>
      <c r="EB4" s="1140"/>
      <c r="EC4" s="1140"/>
      <c r="ED4" s="1140"/>
      <c r="EE4" s="1140"/>
      <c r="EF4" s="1141"/>
      <c r="EG4" s="596"/>
      <c r="EH4" s="1165" t="s">
        <v>168</v>
      </c>
      <c r="EI4" s="1165"/>
      <c r="EJ4" s="1165"/>
      <c r="EK4" s="1165" t="s">
        <v>169</v>
      </c>
      <c r="EL4" s="1165"/>
      <c r="EM4" s="1165"/>
      <c r="EN4" s="1166" t="s">
        <v>170</v>
      </c>
      <c r="EO4" s="1166"/>
      <c r="EP4" s="1166"/>
      <c r="EQ4" s="1167"/>
      <c r="ER4" s="1167"/>
      <c r="ES4" s="1167"/>
      <c r="EU4" s="1159" t="s">
        <v>189</v>
      </c>
      <c r="EV4" s="1160"/>
      <c r="EW4" s="1160"/>
      <c r="EX4" s="1160"/>
      <c r="EY4" s="1160"/>
      <c r="EZ4" s="1160"/>
      <c r="FA4" s="1160"/>
      <c r="FB4" s="1160"/>
      <c r="FC4" s="1160"/>
      <c r="FD4" s="1161"/>
      <c r="FE4" s="669"/>
      <c r="FF4" s="1175" t="s">
        <v>191</v>
      </c>
      <c r="FG4" s="1176"/>
      <c r="FH4" s="1176"/>
      <c r="FI4" s="1176"/>
      <c r="FJ4" s="1176"/>
      <c r="FK4" s="1176"/>
      <c r="FL4" s="1176"/>
      <c r="FM4" s="1177"/>
      <c r="FN4" s="1181" t="s">
        <v>192</v>
      </c>
      <c r="FO4" s="1182"/>
      <c r="FP4" s="1182"/>
      <c r="FQ4" s="1182"/>
      <c r="FR4" s="1182"/>
      <c r="FS4" s="1182"/>
      <c r="FT4" s="1183"/>
    </row>
    <row r="5" spans="1:176" s="495" customFormat="1" ht="30.6" customHeight="1" thickTop="1" thickBot="1">
      <c r="A5" s="1031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055" t="s">
        <v>102</v>
      </c>
      <c r="O5" s="1056"/>
      <c r="P5" s="1060"/>
      <c r="Q5" s="703"/>
      <c r="R5" s="703"/>
      <c r="S5" s="703"/>
      <c r="U5" s="1170"/>
      <c r="V5" s="1170"/>
      <c r="W5" s="1170"/>
      <c r="Y5" s="1061" t="s">
        <v>100</v>
      </c>
      <c r="Z5" s="1062"/>
      <c r="AA5" s="1063"/>
      <c r="AB5" s="1064" t="s">
        <v>101</v>
      </c>
      <c r="AC5" s="1065"/>
      <c r="AD5" s="1065"/>
      <c r="AE5" s="1065"/>
      <c r="AF5" s="1065"/>
      <c r="AG5" s="1065"/>
      <c r="AH5" s="1065"/>
      <c r="AI5" s="1065" t="s">
        <v>102</v>
      </c>
      <c r="AJ5" s="1065"/>
      <c r="AK5" s="1062"/>
      <c r="AL5" s="496"/>
      <c r="AM5" s="1067" t="s">
        <v>103</v>
      </c>
      <c r="AN5" s="1068"/>
      <c r="AO5" s="1069"/>
      <c r="AP5" s="1067" t="s">
        <v>84</v>
      </c>
      <c r="AQ5" s="1068"/>
      <c r="AR5" s="1069"/>
      <c r="AS5" s="1067" t="s">
        <v>77</v>
      </c>
      <c r="AT5" s="1068"/>
      <c r="AU5" s="1069"/>
      <c r="AW5" s="1154" t="s">
        <v>100</v>
      </c>
      <c r="AX5" s="1155"/>
      <c r="AY5" s="1155"/>
      <c r="AZ5" s="1155" t="s">
        <v>101</v>
      </c>
      <c r="BA5" s="1155"/>
      <c r="BB5" s="1155"/>
      <c r="BC5" s="1155"/>
      <c r="BD5" s="1155"/>
      <c r="BE5" s="1155"/>
      <c r="BF5" s="1155"/>
      <c r="BG5" s="1155"/>
      <c r="BH5" s="642"/>
      <c r="BI5" s="1155" t="s">
        <v>102</v>
      </c>
      <c r="BJ5" s="1155"/>
      <c r="BK5" s="1174"/>
      <c r="BL5" s="1156" t="s">
        <v>187</v>
      </c>
      <c r="BM5" s="1157"/>
      <c r="BN5" s="1158"/>
      <c r="BP5" s="1076" t="s">
        <v>100</v>
      </c>
      <c r="BQ5" s="1077"/>
      <c r="BR5" s="1078"/>
      <c r="BS5" s="1085" t="s">
        <v>101</v>
      </c>
      <c r="BT5" s="1086"/>
      <c r="BU5" s="1086"/>
      <c r="BV5" s="1086"/>
      <c r="BW5" s="1086"/>
      <c r="BX5" s="1086"/>
      <c r="BY5" s="1086"/>
      <c r="BZ5" s="1088" t="s">
        <v>102</v>
      </c>
      <c r="CA5" s="1089"/>
      <c r="CB5" s="1090"/>
      <c r="CD5" s="1193" t="s">
        <v>100</v>
      </c>
      <c r="CE5" s="1195"/>
      <c r="CF5" s="1194"/>
      <c r="CG5" s="1193" t="s">
        <v>101</v>
      </c>
      <c r="CH5" s="1195"/>
      <c r="CI5" s="1195"/>
      <c r="CJ5" s="1195"/>
      <c r="CK5" s="1195"/>
      <c r="CL5" s="1195"/>
      <c r="CM5" s="1194"/>
      <c r="CN5" s="1193" t="s">
        <v>205</v>
      </c>
      <c r="CO5" s="1194"/>
      <c r="CP5" s="222"/>
      <c r="CQ5" s="217"/>
      <c r="CR5" s="1190" t="s">
        <v>190</v>
      </c>
      <c r="CS5" s="1191"/>
      <c r="CT5" s="1192"/>
      <c r="CU5" s="1190" t="s">
        <v>194</v>
      </c>
      <c r="CV5" s="1191"/>
      <c r="CW5" s="1191"/>
      <c r="CX5" s="1191"/>
      <c r="CY5" s="1191"/>
      <c r="CZ5" s="1191"/>
      <c r="DA5" s="1192"/>
      <c r="DB5" s="1190" t="s">
        <v>195</v>
      </c>
      <c r="DC5" s="1191"/>
      <c r="DD5" s="1191"/>
      <c r="DE5" s="1191"/>
      <c r="DF5" s="1191"/>
      <c r="DG5" s="1191"/>
      <c r="DH5" s="1192"/>
      <c r="DI5" s="497"/>
      <c r="DJ5" s="1145" t="s">
        <v>100</v>
      </c>
      <c r="DK5" s="1146"/>
      <c r="DL5" s="1147"/>
      <c r="DM5" s="1148" t="s">
        <v>101</v>
      </c>
      <c r="DN5" s="1149"/>
      <c r="DO5" s="1149"/>
      <c r="DP5" s="1149"/>
      <c r="DQ5" s="1149"/>
      <c r="DR5" s="1149"/>
      <c r="DS5" s="1150"/>
      <c r="DT5" s="1151" t="s">
        <v>102</v>
      </c>
      <c r="DU5" s="1152"/>
      <c r="DV5" s="1153"/>
      <c r="DW5" s="497"/>
      <c r="DX5" s="1142"/>
      <c r="DY5" s="1143"/>
      <c r="DZ5" s="1143"/>
      <c r="EA5" s="1143"/>
      <c r="EB5" s="1143"/>
      <c r="EC5" s="1143"/>
      <c r="ED5" s="1143"/>
      <c r="EE5" s="1143"/>
      <c r="EF5" s="1144"/>
      <c r="EG5" s="597"/>
      <c r="EH5" s="1165"/>
      <c r="EI5" s="1165"/>
      <c r="EJ5" s="1165"/>
      <c r="EK5" s="1165"/>
      <c r="EL5" s="1165"/>
      <c r="EM5" s="1165"/>
      <c r="EN5" s="1166"/>
      <c r="EO5" s="1166"/>
      <c r="EP5" s="1166"/>
      <c r="EQ5" s="1167"/>
      <c r="ER5" s="1167"/>
      <c r="ES5" s="1167"/>
      <c r="EU5" s="1162"/>
      <c r="EV5" s="1163"/>
      <c r="EW5" s="1163"/>
      <c r="EX5" s="1163"/>
      <c r="EY5" s="1163"/>
      <c r="EZ5" s="1163"/>
      <c r="FA5" s="1163"/>
      <c r="FB5" s="1163"/>
      <c r="FC5" s="1163"/>
      <c r="FD5" s="1164"/>
      <c r="FE5" s="669"/>
      <c r="FF5" s="1178"/>
      <c r="FG5" s="1179"/>
      <c r="FH5" s="1179"/>
      <c r="FI5" s="1179"/>
      <c r="FJ5" s="1179"/>
      <c r="FK5" s="1179"/>
      <c r="FL5" s="1179"/>
      <c r="FM5" s="1180"/>
      <c r="FN5" s="1184"/>
      <c r="FO5" s="1185"/>
      <c r="FP5" s="1185"/>
      <c r="FQ5" s="1185"/>
      <c r="FR5" s="1185"/>
      <c r="FS5" s="1185"/>
      <c r="FT5" s="1186"/>
    </row>
    <row r="6" spans="1:176" ht="36.6" customHeight="1" thickTop="1" thickBot="1">
      <c r="A6" s="1032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557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26" t="s">
        <v>57</v>
      </c>
      <c r="O6" s="27" t="s">
        <v>22</v>
      </c>
      <c r="P6" s="28" t="s">
        <v>58</v>
      </c>
      <c r="Q6" s="29" t="s">
        <v>59</v>
      </c>
      <c r="R6" s="37" t="s">
        <v>22</v>
      </c>
      <c r="S6" s="38" t="s">
        <v>60</v>
      </c>
      <c r="U6" s="560" t="s">
        <v>140</v>
      </c>
      <c r="V6" s="561" t="s">
        <v>141</v>
      </c>
      <c r="W6" s="562" t="s">
        <v>185</v>
      </c>
      <c r="Y6" s="39" t="s">
        <v>54</v>
      </c>
      <c r="Z6" s="40" t="s">
        <v>22</v>
      </c>
      <c r="AA6" s="41" t="s">
        <v>112</v>
      </c>
      <c r="AB6" s="42" t="s">
        <v>104</v>
      </c>
      <c r="AC6" s="43" t="s">
        <v>113</v>
      </c>
      <c r="AD6" s="43" t="s">
        <v>114</v>
      </c>
      <c r="AE6" s="24" t="s">
        <v>107</v>
      </c>
      <c r="AF6" s="43" t="s">
        <v>108</v>
      </c>
      <c r="AG6" s="43" t="s">
        <v>109</v>
      </c>
      <c r="AH6" s="24" t="s">
        <v>110</v>
      </c>
      <c r="AI6" s="60" t="s">
        <v>57</v>
      </c>
      <c r="AJ6" s="61" t="s">
        <v>22</v>
      </c>
      <c r="AK6" s="65" t="s">
        <v>58</v>
      </c>
      <c r="AL6" s="68"/>
      <c r="AM6" s="39" t="s">
        <v>54</v>
      </c>
      <c r="AN6" s="70" t="s">
        <v>22</v>
      </c>
      <c r="AO6" s="67" t="s">
        <v>90</v>
      </c>
      <c r="AP6" s="69" t="s">
        <v>54</v>
      </c>
      <c r="AQ6" s="70" t="s">
        <v>22</v>
      </c>
      <c r="AR6" s="67" t="s">
        <v>23</v>
      </c>
      <c r="AS6" s="69" t="s">
        <v>54</v>
      </c>
      <c r="AT6" s="70" t="s">
        <v>22</v>
      </c>
      <c r="AU6" s="67" t="s">
        <v>23</v>
      </c>
      <c r="AW6" s="643" t="s">
        <v>54</v>
      </c>
      <c r="AX6" s="76" t="s">
        <v>22</v>
      </c>
      <c r="AY6" s="728" t="s">
        <v>73</v>
      </c>
      <c r="AZ6" s="82" t="s">
        <v>104</v>
      </c>
      <c r="BA6" s="82" t="s">
        <v>104</v>
      </c>
      <c r="BB6" s="624" t="s">
        <v>105</v>
      </c>
      <c r="BC6" s="624" t="s">
        <v>106</v>
      </c>
      <c r="BD6" s="625" t="s">
        <v>107</v>
      </c>
      <c r="BE6" s="624" t="s">
        <v>108</v>
      </c>
      <c r="BF6" s="624" t="s">
        <v>109</v>
      </c>
      <c r="BG6" s="625" t="s">
        <v>110</v>
      </c>
      <c r="BH6" s="88"/>
      <c r="BI6" s="89" t="s">
        <v>57</v>
      </c>
      <c r="BJ6" s="90" t="s">
        <v>22</v>
      </c>
      <c r="BK6" s="644" t="s">
        <v>58</v>
      </c>
      <c r="BL6" s="631" t="s">
        <v>140</v>
      </c>
      <c r="BM6" s="590" t="s">
        <v>141</v>
      </c>
      <c r="BN6" s="632" t="s">
        <v>142</v>
      </c>
      <c r="BP6" s="91" t="s">
        <v>54</v>
      </c>
      <c r="BQ6" s="92" t="s">
        <v>22</v>
      </c>
      <c r="BR6" s="80" t="s">
        <v>73</v>
      </c>
      <c r="BS6" s="98" t="s">
        <v>104</v>
      </c>
      <c r="BT6" s="99" t="s">
        <v>105</v>
      </c>
      <c r="BU6" s="99" t="s">
        <v>115</v>
      </c>
      <c r="BV6" s="24" t="s">
        <v>107</v>
      </c>
      <c r="BW6" s="99" t="s">
        <v>108</v>
      </c>
      <c r="BX6" s="99" t="s">
        <v>109</v>
      </c>
      <c r="BY6" s="24" t="s">
        <v>110</v>
      </c>
      <c r="BZ6" s="103" t="s">
        <v>57</v>
      </c>
      <c r="CA6" s="104" t="s">
        <v>22</v>
      </c>
      <c r="CB6" s="67" t="s">
        <v>58</v>
      </c>
      <c r="CD6" s="715" t="s">
        <v>54</v>
      </c>
      <c r="CE6" s="107" t="s">
        <v>22</v>
      </c>
      <c r="CF6" s="498" t="s">
        <v>73</v>
      </c>
      <c r="CG6" s="713" t="s">
        <v>104</v>
      </c>
      <c r="CH6" s="714" t="s">
        <v>105</v>
      </c>
      <c r="CI6" s="714" t="s">
        <v>106</v>
      </c>
      <c r="CJ6" s="625" t="s">
        <v>107</v>
      </c>
      <c r="CK6" s="714" t="s">
        <v>201</v>
      </c>
      <c r="CL6" s="714" t="s">
        <v>202</v>
      </c>
      <c r="CM6" s="625" t="s">
        <v>110</v>
      </c>
      <c r="CN6" s="716" t="s">
        <v>203</v>
      </c>
      <c r="CO6" s="716" t="s">
        <v>204</v>
      </c>
      <c r="CP6" s="484"/>
      <c r="CQ6" s="721"/>
      <c r="CR6" s="430" t="s">
        <v>183</v>
      </c>
      <c r="CS6" s="384" t="s">
        <v>40</v>
      </c>
      <c r="CT6" s="386" t="s">
        <v>142</v>
      </c>
      <c r="CU6" s="693" t="s">
        <v>104</v>
      </c>
      <c r="CV6" s="679" t="s">
        <v>105</v>
      </c>
      <c r="CW6" s="679" t="s">
        <v>143</v>
      </c>
      <c r="CX6" s="679" t="s">
        <v>144</v>
      </c>
      <c r="CY6" s="389" t="s">
        <v>108</v>
      </c>
      <c r="CZ6" s="389" t="s">
        <v>145</v>
      </c>
      <c r="DA6" s="694" t="s">
        <v>46</v>
      </c>
      <c r="DB6" s="695" t="s">
        <v>146</v>
      </c>
      <c r="DC6" s="680" t="s">
        <v>147</v>
      </c>
      <c r="DD6" s="680" t="s">
        <v>148</v>
      </c>
      <c r="DE6" s="680" t="s">
        <v>149</v>
      </c>
      <c r="DF6" s="680" t="s">
        <v>150</v>
      </c>
      <c r="DG6" s="696" t="s">
        <v>151</v>
      </c>
      <c r="DH6" s="697" t="s">
        <v>152</v>
      </c>
      <c r="DI6" s="119"/>
      <c r="DJ6" s="120" t="s">
        <v>54</v>
      </c>
      <c r="DK6" s="121" t="s">
        <v>22</v>
      </c>
      <c r="DL6" s="8" t="s">
        <v>73</v>
      </c>
      <c r="DM6" s="122" t="s">
        <v>104</v>
      </c>
      <c r="DN6" s="123" t="s">
        <v>116</v>
      </c>
      <c r="DO6" s="123" t="s">
        <v>114</v>
      </c>
      <c r="DP6" s="11" t="s">
        <v>117</v>
      </c>
      <c r="DQ6" s="123" t="s">
        <v>108</v>
      </c>
      <c r="DR6" s="123" t="s">
        <v>109</v>
      </c>
      <c r="DS6" s="11" t="s">
        <v>110</v>
      </c>
      <c r="DT6" s="131" t="s">
        <v>57</v>
      </c>
      <c r="DU6" s="132" t="s">
        <v>22</v>
      </c>
      <c r="DV6" s="28" t="s">
        <v>58</v>
      </c>
      <c r="DW6" s="119"/>
      <c r="DX6" s="598" t="s">
        <v>119</v>
      </c>
      <c r="DY6" s="599" t="s">
        <v>120</v>
      </c>
      <c r="DZ6" s="541" t="s">
        <v>121</v>
      </c>
      <c r="EA6" s="599" t="s">
        <v>122</v>
      </c>
      <c r="EB6" s="599" t="s">
        <v>120</v>
      </c>
      <c r="EC6" s="541" t="s">
        <v>121</v>
      </c>
      <c r="ED6" s="599" t="s">
        <v>123</v>
      </c>
      <c r="EE6" s="599" t="s">
        <v>120</v>
      </c>
      <c r="EF6" s="544" t="s">
        <v>121</v>
      </c>
      <c r="EG6" s="484"/>
      <c r="EH6" s="491" t="s">
        <v>140</v>
      </c>
      <c r="EI6" s="609" t="s">
        <v>141</v>
      </c>
      <c r="EJ6" s="547" t="s">
        <v>142</v>
      </c>
      <c r="EK6" s="491" t="s">
        <v>140</v>
      </c>
      <c r="EL6" s="609" t="s">
        <v>141</v>
      </c>
      <c r="EM6" s="547" t="s">
        <v>142</v>
      </c>
      <c r="EN6" s="620" t="s">
        <v>140</v>
      </c>
      <c r="EO6" s="621" t="s">
        <v>141</v>
      </c>
      <c r="EP6" s="547" t="s">
        <v>142</v>
      </c>
      <c r="EQ6" s="620" t="s">
        <v>149</v>
      </c>
      <c r="ER6" s="620" t="s">
        <v>172</v>
      </c>
      <c r="ES6" s="550" t="s">
        <v>184</v>
      </c>
      <c r="EU6" s="487" t="s">
        <v>140</v>
      </c>
      <c r="EV6" s="324" t="s">
        <v>141</v>
      </c>
      <c r="EW6" s="553" t="s">
        <v>142</v>
      </c>
      <c r="EX6" s="488" t="s">
        <v>104</v>
      </c>
      <c r="EY6" s="489" t="s">
        <v>105</v>
      </c>
      <c r="EZ6" s="701" t="s">
        <v>196</v>
      </c>
      <c r="FA6" s="699" t="s">
        <v>197</v>
      </c>
      <c r="FB6" s="700" t="s">
        <v>198</v>
      </c>
      <c r="FC6" s="700" t="s">
        <v>199</v>
      </c>
      <c r="FD6" s="556" t="s">
        <v>46</v>
      </c>
      <c r="FE6" s="670"/>
      <c r="FF6" s="658" t="s">
        <v>135</v>
      </c>
      <c r="FG6" s="658" t="s">
        <v>136</v>
      </c>
      <c r="FH6" s="658" t="s">
        <v>137</v>
      </c>
      <c r="FI6" s="659" t="s">
        <v>138</v>
      </c>
      <c r="FJ6" s="660" t="s">
        <v>139</v>
      </c>
      <c r="FK6" s="660" t="s">
        <v>140</v>
      </c>
      <c r="FL6" s="661" t="s">
        <v>141</v>
      </c>
      <c r="FM6" s="662" t="s">
        <v>142</v>
      </c>
      <c r="FN6" s="387" t="s">
        <v>104</v>
      </c>
      <c r="FO6" s="388" t="s">
        <v>105</v>
      </c>
      <c r="FP6" s="388" t="s">
        <v>143</v>
      </c>
      <c r="FQ6" s="388" t="s">
        <v>144</v>
      </c>
      <c r="FR6" s="389" t="s">
        <v>108</v>
      </c>
      <c r="FS6" s="389" t="s">
        <v>145</v>
      </c>
      <c r="FT6" s="390" t="s">
        <v>46</v>
      </c>
    </row>
    <row r="7" spans="1:176" ht="15" customHeight="1">
      <c r="A7" s="12">
        <v>1</v>
      </c>
      <c r="B7" s="13">
        <v>74.2</v>
      </c>
      <c r="C7" s="14">
        <v>6003.07</v>
      </c>
      <c r="D7" s="15">
        <f>+C7/B7</f>
        <v>80.903908355795139</v>
      </c>
      <c r="E7" s="16"/>
      <c r="F7" s="320"/>
      <c r="G7" s="558" t="e">
        <f>F7/E7</f>
        <v>#DIV/0!</v>
      </c>
      <c r="H7" s="17">
        <v>4</v>
      </c>
      <c r="I7" s="17">
        <v>50</v>
      </c>
      <c r="J7" s="18">
        <f>+I7/H7</f>
        <v>12.5</v>
      </c>
      <c r="K7" s="17"/>
      <c r="L7" s="17"/>
      <c r="M7" s="30" t="e">
        <f>+L7/K7</f>
        <v>#DIV/0!</v>
      </c>
      <c r="N7" s="563"/>
      <c r="O7" s="564"/>
      <c r="P7" s="31" t="e">
        <f>+O7/N7</f>
        <v>#DIV/0!</v>
      </c>
      <c r="Q7" s="32"/>
      <c r="R7" s="44"/>
      <c r="S7" s="45" t="e">
        <f>+R7/Q7</f>
        <v>#DIV/0!</v>
      </c>
      <c r="T7" s="492"/>
      <c r="U7" s="565">
        <v>82.4</v>
      </c>
      <c r="V7" s="566">
        <v>4226.6687226651493</v>
      </c>
      <c r="W7" s="567">
        <f>+V7/U7</f>
        <v>51.294523333314913</v>
      </c>
      <c r="X7" s="492"/>
      <c r="Y7" s="46">
        <v>374</v>
      </c>
      <c r="Z7" s="47">
        <v>30715.135000000002</v>
      </c>
      <c r="AA7" s="48">
        <f>+Z7/Y7</f>
        <v>82.126029411764705</v>
      </c>
      <c r="AB7" s="49"/>
      <c r="AC7" s="50">
        <v>47</v>
      </c>
      <c r="AD7" s="50">
        <v>657.09</v>
      </c>
      <c r="AE7" s="30">
        <f>+AD7/AC7</f>
        <v>13.980638297872341</v>
      </c>
      <c r="AF7" s="49">
        <v>125</v>
      </c>
      <c r="AG7" s="49">
        <v>871.06</v>
      </c>
      <c r="AH7" s="30">
        <f>+AG7/AF7</f>
        <v>6.9684799999999996</v>
      </c>
      <c r="AI7" s="62">
        <v>150</v>
      </c>
      <c r="AJ7" s="47">
        <v>2758.7971057143541</v>
      </c>
      <c r="AK7" s="30">
        <f>+AJ7/AI7</f>
        <v>18.391980704762361</v>
      </c>
      <c r="AL7" s="568"/>
      <c r="AM7" s="46">
        <v>44</v>
      </c>
      <c r="AN7" s="47">
        <v>2406.12</v>
      </c>
      <c r="AO7" s="48">
        <f>+AN7/AM7</f>
        <v>54.68454545454545</v>
      </c>
      <c r="AP7" s="46">
        <v>75</v>
      </c>
      <c r="AQ7" s="47">
        <v>4006.299</v>
      </c>
      <c r="AR7" s="48">
        <f>+AQ7/AP7</f>
        <v>53.417319999999997</v>
      </c>
      <c r="AS7" s="46">
        <v>25</v>
      </c>
      <c r="AT7" s="71">
        <v>1804.1</v>
      </c>
      <c r="AU7" s="48">
        <f>+AT7/AS7</f>
        <v>72.164000000000001</v>
      </c>
      <c r="AV7" s="492"/>
      <c r="AW7" s="645">
        <v>80.2</v>
      </c>
      <c r="AX7" s="78">
        <v>5473.2</v>
      </c>
      <c r="AY7" s="30">
        <f>+AX7/AW7</f>
        <v>68.24438902743141</v>
      </c>
      <c r="AZ7" s="85"/>
      <c r="BA7" s="85"/>
      <c r="BB7" s="85">
        <v>15</v>
      </c>
      <c r="BC7" s="85">
        <v>104.5</v>
      </c>
      <c r="BD7" s="30">
        <f>+BC7/BB7</f>
        <v>6.9666666666666668</v>
      </c>
      <c r="BE7" s="86">
        <v>0</v>
      </c>
      <c r="BF7" s="86"/>
      <c r="BG7" s="30" t="e">
        <f>+BF7/BE7</f>
        <v>#DIV/0!</v>
      </c>
      <c r="BH7" s="646"/>
      <c r="BI7" s="77"/>
      <c r="BJ7" s="78"/>
      <c r="BK7" s="634" t="e">
        <f>+BJ7/BI7</f>
        <v>#DIV/0!</v>
      </c>
      <c r="BL7" s="633">
        <v>77.599999999999994</v>
      </c>
      <c r="BM7" s="587">
        <v>3496.04</v>
      </c>
      <c r="BN7" s="634">
        <f>+BM7/BL7</f>
        <v>45.052061855670104</v>
      </c>
      <c r="BO7" s="492"/>
      <c r="BP7" s="93">
        <v>181.20000000000002</v>
      </c>
      <c r="BQ7" s="94">
        <v>12656.23</v>
      </c>
      <c r="BR7" s="83">
        <f>+BQ7/BP7</f>
        <v>69.846743929359818</v>
      </c>
      <c r="BS7" s="100"/>
      <c r="BT7" s="101">
        <v>18</v>
      </c>
      <c r="BU7" s="101">
        <v>259.1749237033539</v>
      </c>
      <c r="BV7" s="30">
        <f>+BU7/BT7</f>
        <v>14.39860687240855</v>
      </c>
      <c r="BW7" s="101">
        <v>83</v>
      </c>
      <c r="BX7" s="101">
        <v>500.01560677859646</v>
      </c>
      <c r="BY7" s="30">
        <f>+BX7/BW7</f>
        <v>6.0242844190192342</v>
      </c>
      <c r="BZ7" s="93"/>
      <c r="CA7" s="94"/>
      <c r="CB7" s="48" t="e">
        <f>+CA7/BZ7</f>
        <v>#DIV/0!</v>
      </c>
      <c r="CC7" s="492"/>
      <c r="CD7" s="109">
        <v>161.19999999999999</v>
      </c>
      <c r="CE7" s="110">
        <v>15914.42</v>
      </c>
      <c r="CF7" s="83">
        <f>+CE7/CD7</f>
        <v>98.724689826302736</v>
      </c>
      <c r="CG7" s="113">
        <v>0</v>
      </c>
      <c r="CH7" s="114"/>
      <c r="CI7" s="114"/>
      <c r="CJ7" s="30" t="e">
        <f>+CI7/CH7</f>
        <v>#DIV/0!</v>
      </c>
      <c r="CK7" s="115"/>
      <c r="CL7" s="114"/>
      <c r="CM7" s="83" t="e">
        <f>+CL7/CK7</f>
        <v>#DIV/0!</v>
      </c>
      <c r="CN7" s="712">
        <v>180</v>
      </c>
      <c r="CO7" s="706">
        <f>+CN7/CD7</f>
        <v>1.1166253101736974</v>
      </c>
      <c r="CP7" s="653"/>
      <c r="CQ7" s="722"/>
      <c r="CR7" s="340">
        <v>48.400000000000006</v>
      </c>
      <c r="CS7" s="342">
        <v>4414.74</v>
      </c>
      <c r="CT7" s="343">
        <f t="shared" ref="CT7:CT37" si="0">CS7/CR7</f>
        <v>91.213636363636354</v>
      </c>
      <c r="CU7" s="400">
        <v>1</v>
      </c>
      <c r="CV7" s="400">
        <v>5</v>
      </c>
      <c r="CW7" s="400">
        <v>7602.9699999999993</v>
      </c>
      <c r="CX7" s="401">
        <f>CW7/CV7</f>
        <v>1520.5939999999998</v>
      </c>
      <c r="CY7" s="400"/>
      <c r="CZ7" s="400"/>
      <c r="DA7" s="690" t="e">
        <f>CZ7/CY7</f>
        <v>#DIV/0!</v>
      </c>
      <c r="DB7" s="681"/>
      <c r="DC7" s="691"/>
      <c r="DD7" s="691" t="e">
        <f>DC7/DB7</f>
        <v>#DIV/0!</v>
      </c>
      <c r="DE7" s="691">
        <v>43</v>
      </c>
      <c r="DF7" s="691">
        <v>264</v>
      </c>
      <c r="DG7" s="691"/>
      <c r="DH7" s="691">
        <f>(DG7+DF7)/DE7</f>
        <v>6.1395348837209305</v>
      </c>
      <c r="DI7" s="569"/>
      <c r="DJ7" s="124">
        <v>55.2</v>
      </c>
      <c r="DK7" s="125">
        <v>4413.9589483962036</v>
      </c>
      <c r="DL7" s="15">
        <f>+DK7/DJ7</f>
        <v>79.963024427467445</v>
      </c>
      <c r="DM7" s="126"/>
      <c r="DN7" s="127"/>
      <c r="DO7" s="127"/>
      <c r="DP7" s="18">
        <v>20</v>
      </c>
      <c r="DQ7" s="127"/>
      <c r="DR7" s="127"/>
      <c r="DS7" s="18" t="e">
        <f>+DR7/DQ7</f>
        <v>#DIV/0!</v>
      </c>
      <c r="DT7" s="124"/>
      <c r="DU7" s="125"/>
      <c r="DV7" s="31" t="e">
        <f>+DU7/DT7</f>
        <v>#DIV/0!</v>
      </c>
      <c r="DW7" s="569"/>
      <c r="DX7" s="600">
        <v>17</v>
      </c>
      <c r="DY7" s="601">
        <v>359.4389265049262</v>
      </c>
      <c r="DZ7" s="542">
        <f>+DY7/DX7</f>
        <v>21.143466264995659</v>
      </c>
      <c r="EA7" s="604">
        <v>53</v>
      </c>
      <c r="EB7" s="608">
        <v>813.29798575796087</v>
      </c>
      <c r="EC7" s="542">
        <f>+EB7/EA7</f>
        <v>15.345245014301149</v>
      </c>
      <c r="ED7" s="604">
        <v>196</v>
      </c>
      <c r="EE7" s="601">
        <v>2267.1199287925788</v>
      </c>
      <c r="EF7" s="542">
        <f>+EE7/ED7</f>
        <v>11.566938412207035</v>
      </c>
      <c r="EG7" s="485"/>
      <c r="EH7" s="610"/>
      <c r="EI7" s="611"/>
      <c r="EJ7" s="548" t="e">
        <f>EI7/EH7</f>
        <v>#DIV/0!</v>
      </c>
      <c r="EK7" s="610">
        <v>59</v>
      </c>
      <c r="EL7" s="614">
        <v>826</v>
      </c>
      <c r="EM7" s="616">
        <f t="shared" ref="EM7:EM36" si="1">EL7/EK7</f>
        <v>14</v>
      </c>
      <c r="EN7" s="603">
        <v>145</v>
      </c>
      <c r="EO7" s="603">
        <v>1661.07</v>
      </c>
      <c r="EP7" s="622">
        <f>EO7/EN7</f>
        <v>11.455655172413792</v>
      </c>
      <c r="EQ7" s="603">
        <f>+(EK7+EN7)*3</f>
        <v>612</v>
      </c>
      <c r="ER7" s="603">
        <v>500</v>
      </c>
      <c r="ES7" s="551">
        <f>+ER7/EQ7</f>
        <v>0.81699346405228757</v>
      </c>
      <c r="EU7" s="204">
        <v>30</v>
      </c>
      <c r="EV7" s="345">
        <v>2729.71</v>
      </c>
      <c r="EW7" s="554">
        <f t="shared" ref="EW7:EW37" si="2">EV7/EU7</f>
        <v>90.990333333333339</v>
      </c>
      <c r="EX7" s="143"/>
      <c r="EY7" s="143"/>
      <c r="EZ7" s="400">
        <v>1547.22</v>
      </c>
      <c r="FA7" s="405">
        <f>+EZ7/EU7</f>
        <v>51.573999999999998</v>
      </c>
      <c r="FB7" s="405"/>
      <c r="FC7" s="406">
        <f>+FB7/EU7</f>
        <v>0</v>
      </c>
      <c r="FD7" s="542">
        <f>+FC7/EU7</f>
        <v>0</v>
      </c>
      <c r="FE7" s="671"/>
      <c r="FF7" s="400"/>
      <c r="FG7" s="400"/>
      <c r="FH7" s="400"/>
      <c r="FI7" s="433"/>
      <c r="FJ7" s="400"/>
      <c r="FK7" s="400">
        <f>FF7*0.2+(SUM(FG7:FJ7)*0.4)</f>
        <v>0</v>
      </c>
      <c r="FL7" s="401"/>
      <c r="FM7" s="402" t="e">
        <f>FL7/FK7</f>
        <v>#DIV/0!</v>
      </c>
      <c r="FN7" s="399"/>
      <c r="FO7" s="400"/>
      <c r="FP7" s="400"/>
      <c r="FQ7" s="403" t="e">
        <f>FP7/FO7</f>
        <v>#DIV/0!</v>
      </c>
      <c r="FR7" s="400"/>
      <c r="FS7" s="400"/>
      <c r="FT7" s="404" t="e">
        <f>FS7/FR7</f>
        <v>#DIV/0!</v>
      </c>
    </row>
    <row r="8" spans="1:176" ht="14.4" customHeight="1">
      <c r="A8" s="12">
        <v>2</v>
      </c>
      <c r="B8" s="13">
        <v>65.2</v>
      </c>
      <c r="C8" s="14">
        <v>6574.52</v>
      </c>
      <c r="D8" s="15">
        <f t="shared" ref="D8:D37" si="3">+C8/B8</f>
        <v>100.83619631901841</v>
      </c>
      <c r="E8" s="16"/>
      <c r="F8" s="320"/>
      <c r="G8" s="558" t="e">
        <f t="shared" ref="G8:G37" si="4">F8/E8</f>
        <v>#DIV/0!</v>
      </c>
      <c r="H8" s="17">
        <v>4</v>
      </c>
      <c r="I8" s="17">
        <v>54.6</v>
      </c>
      <c r="J8" s="18">
        <f>+I8/H8</f>
        <v>13.65</v>
      </c>
      <c r="K8" s="17"/>
      <c r="L8" s="17"/>
      <c r="M8" s="30" t="e">
        <f>+L8/K8</f>
        <v>#DIV/0!</v>
      </c>
      <c r="N8" s="563"/>
      <c r="O8" s="564"/>
      <c r="P8" s="31" t="e">
        <f t="shared" ref="P8:P37" si="5">+O8/N8</f>
        <v>#DIV/0!</v>
      </c>
      <c r="Q8" s="32"/>
      <c r="R8" s="44"/>
      <c r="S8" s="45" t="e">
        <f t="shared" ref="S8:S37" si="6">+R8/Q8</f>
        <v>#DIV/0!</v>
      </c>
      <c r="T8" s="492"/>
      <c r="U8" s="570">
        <v>101</v>
      </c>
      <c r="V8" s="566">
        <v>6037.8728306612675</v>
      </c>
      <c r="W8" s="567">
        <f t="shared" ref="W8:W36" si="7">+V8/U8</f>
        <v>59.780919115458097</v>
      </c>
      <c r="X8" s="492"/>
      <c r="Y8" s="46">
        <v>370.40000000000003</v>
      </c>
      <c r="Z8" s="51">
        <v>29440.54</v>
      </c>
      <c r="AA8" s="48">
        <f t="shared" ref="AA8:AA37" si="8">+Z8/Y8</f>
        <v>79.483099352051838</v>
      </c>
      <c r="AB8" s="49"/>
      <c r="AC8" s="50">
        <v>35</v>
      </c>
      <c r="AD8" s="50">
        <v>487.95</v>
      </c>
      <c r="AE8" s="30">
        <f t="shared" ref="AE8:AE37" si="9">+AD8/AC8</f>
        <v>13.94142857142857</v>
      </c>
      <c r="AF8" s="49">
        <v>125</v>
      </c>
      <c r="AG8" s="49">
        <v>865.94999999999993</v>
      </c>
      <c r="AH8" s="30">
        <f>+AG8/AF8</f>
        <v>6.9275999999999991</v>
      </c>
      <c r="AI8" s="62">
        <v>150</v>
      </c>
      <c r="AJ8" s="47">
        <v>2607.0238563013982</v>
      </c>
      <c r="AK8" s="30">
        <f t="shared" ref="AK8:AK37" si="10">+AJ8/AI8</f>
        <v>17.380159042009321</v>
      </c>
      <c r="AL8" s="568"/>
      <c r="AM8" s="46">
        <v>47</v>
      </c>
      <c r="AN8" s="47">
        <v>2909.01</v>
      </c>
      <c r="AO8" s="48">
        <f t="shared" ref="AO8:AO37" si="11">+AN8/AM8</f>
        <v>61.893829787234047</v>
      </c>
      <c r="AP8" s="46">
        <v>75</v>
      </c>
      <c r="AQ8" s="47">
        <v>4681.674</v>
      </c>
      <c r="AR8" s="48">
        <f t="shared" ref="AR8:AR37" si="12">+AQ8/AP8</f>
        <v>62.422319999999999</v>
      </c>
      <c r="AS8" s="46">
        <v>25</v>
      </c>
      <c r="AT8" s="71">
        <v>3435.08</v>
      </c>
      <c r="AU8" s="48">
        <f t="shared" ref="AU8:AU37" si="13">+AT8/AS8</f>
        <v>137.4032</v>
      </c>
      <c r="AV8" s="492"/>
      <c r="AW8" s="645">
        <v>81.2</v>
      </c>
      <c r="AX8" s="78">
        <v>5280.96</v>
      </c>
      <c r="AY8" s="30">
        <f t="shared" ref="AY8:AY37" si="14">+AX8/AW8</f>
        <v>65.036453201970446</v>
      </c>
      <c r="AZ8" s="85"/>
      <c r="BA8" s="85"/>
      <c r="BB8" s="85">
        <v>12</v>
      </c>
      <c r="BC8" s="85">
        <v>84</v>
      </c>
      <c r="BD8" s="30">
        <f>+BC8/BB8</f>
        <v>7</v>
      </c>
      <c r="BE8" s="86">
        <v>0</v>
      </c>
      <c r="BF8" s="86"/>
      <c r="BG8" s="30" t="e">
        <f>+BF8/BE8</f>
        <v>#DIV/0!</v>
      </c>
      <c r="BH8" s="646"/>
      <c r="BI8" s="77"/>
      <c r="BJ8" s="78"/>
      <c r="BK8" s="634" t="e">
        <f t="shared" ref="BK8:BK37" si="15">+BJ8/BI8</f>
        <v>#DIV/0!</v>
      </c>
      <c r="BL8" s="633">
        <v>77.2</v>
      </c>
      <c r="BM8" s="587">
        <v>3474.27</v>
      </c>
      <c r="BN8" s="634">
        <f t="shared" ref="BN8:BN36" si="16">+BM8/BL8</f>
        <v>45.003497409326421</v>
      </c>
      <c r="BO8" s="492"/>
      <c r="BP8" s="93">
        <v>180.4</v>
      </c>
      <c r="BQ8" s="94">
        <v>12343.803082322223</v>
      </c>
      <c r="BR8" s="83">
        <f t="shared" ref="BR8:BR37" si="17">+BQ8/BP8</f>
        <v>68.42462905943583</v>
      </c>
      <c r="BS8" s="100"/>
      <c r="BT8" s="101">
        <v>3</v>
      </c>
      <c r="BU8" s="101">
        <v>44.509871750192545</v>
      </c>
      <c r="BV8" s="30">
        <f>+BU8/BT8</f>
        <v>14.836623916730849</v>
      </c>
      <c r="BW8" s="101">
        <v>86</v>
      </c>
      <c r="BX8" s="101">
        <v>593.05860502825658</v>
      </c>
      <c r="BY8" s="30">
        <f>+BX8/BW8</f>
        <v>6.8960302910262392</v>
      </c>
      <c r="BZ8" s="93"/>
      <c r="CA8" s="94"/>
      <c r="CB8" s="48" t="e">
        <f t="shared" ref="CB8:CB37" si="18">+CA8/BZ8</f>
        <v>#DIV/0!</v>
      </c>
      <c r="CC8" s="492"/>
      <c r="CD8" s="109">
        <v>156.80000000000001</v>
      </c>
      <c r="CE8" s="110">
        <v>13850.4</v>
      </c>
      <c r="CF8" s="83">
        <f t="shared" ref="CF8:CF37" si="19">+CE8/CD8</f>
        <v>88.33163265306122</v>
      </c>
      <c r="CG8" s="113">
        <v>0</v>
      </c>
      <c r="CH8" s="114"/>
      <c r="CI8" s="114"/>
      <c r="CJ8" s="30" t="e">
        <f t="shared" ref="CJ8:CJ37" si="20">+CI8/CH8</f>
        <v>#DIV/0!</v>
      </c>
      <c r="CK8" s="115"/>
      <c r="CL8" s="114"/>
      <c r="CM8" s="83" t="e">
        <f>+CL8/CK8</f>
        <v>#DIV/0!</v>
      </c>
      <c r="CN8" s="712">
        <v>134</v>
      </c>
      <c r="CO8" s="706">
        <f t="shared" ref="CO8:CO37" si="21">+CN8/CD8</f>
        <v>0.85459183673469385</v>
      </c>
      <c r="CP8" s="653"/>
      <c r="CQ8" s="722"/>
      <c r="CR8" s="718">
        <v>50.2</v>
      </c>
      <c r="CS8" s="345">
        <v>5789.94</v>
      </c>
      <c r="CT8" s="687">
        <f t="shared" si="0"/>
        <v>115.33745019920318</v>
      </c>
      <c r="CU8" s="411"/>
      <c r="CV8" s="411"/>
      <c r="CW8" s="413"/>
      <c r="CX8" s="403" t="e">
        <f t="shared" ref="CX8:CX38" si="22">CW8/CV8</f>
        <v>#DIV/0!</v>
      </c>
      <c r="CY8" s="411">
        <v>3</v>
      </c>
      <c r="CZ8" s="411">
        <v>360.54</v>
      </c>
      <c r="DA8" s="417">
        <f t="shared" ref="DA8:DA37" si="23">CZ8/CY8</f>
        <v>120.18</v>
      </c>
      <c r="DB8" s="682"/>
      <c r="DC8" s="688"/>
      <c r="DD8" s="688" t="e">
        <f t="shared" ref="DD8:DD37" si="24">DC8/DB8</f>
        <v>#DIV/0!</v>
      </c>
      <c r="DE8" s="688">
        <v>48</v>
      </c>
      <c r="DF8" s="688">
        <v>450</v>
      </c>
      <c r="DG8" s="688"/>
      <c r="DH8" s="688">
        <f t="shared" ref="DH8:DH37" si="25">(DG8+DF8)/DE8</f>
        <v>9.375</v>
      </c>
      <c r="DI8" s="569"/>
      <c r="DJ8" s="124">
        <v>54.6</v>
      </c>
      <c r="DK8" s="125">
        <v>4774.5568506723221</v>
      </c>
      <c r="DL8" s="15">
        <f t="shared" ref="DL8:DL37" si="26">+DK8/DJ8</f>
        <v>87.446096166159748</v>
      </c>
      <c r="DM8" s="126"/>
      <c r="DN8" s="127"/>
      <c r="DO8" s="127"/>
      <c r="DP8" s="18">
        <v>32</v>
      </c>
      <c r="DQ8" s="127"/>
      <c r="DR8" s="127"/>
      <c r="DS8" s="18" t="e">
        <f>+DR8/DQ8</f>
        <v>#DIV/0!</v>
      </c>
      <c r="DT8" s="124"/>
      <c r="DU8" s="125"/>
      <c r="DV8" s="31" t="e">
        <f t="shared" ref="DV8:DV37" si="27">+DU8/DT8</f>
        <v>#DIV/0!</v>
      </c>
      <c r="DW8" s="569"/>
      <c r="DX8" s="600">
        <v>17</v>
      </c>
      <c r="DY8" s="601">
        <v>366.52389001490798</v>
      </c>
      <c r="DZ8" s="542">
        <f t="shared" ref="DZ8:DZ37" si="28">+DY8/DX8</f>
        <v>21.560228824406352</v>
      </c>
      <c r="EA8" s="604">
        <v>53</v>
      </c>
      <c r="EB8" s="608">
        <v>827.94991868725037</v>
      </c>
      <c r="EC8" s="542">
        <f t="shared" ref="EC8:EC37" si="29">+EB8/EA8</f>
        <v>15.621696579004723</v>
      </c>
      <c r="ED8" s="604">
        <v>196</v>
      </c>
      <c r="EE8" s="601">
        <v>2316.6372834267295</v>
      </c>
      <c r="EF8" s="542">
        <f t="shared" ref="EF8:EF37" si="30">+EE8/ED8</f>
        <v>11.819577976666988</v>
      </c>
      <c r="EG8" s="485"/>
      <c r="EH8" s="610"/>
      <c r="EI8" s="612"/>
      <c r="EJ8" s="548" t="e">
        <f t="shared" ref="EJ8:EJ36" si="31">EI8/EH8</f>
        <v>#DIV/0!</v>
      </c>
      <c r="EK8" s="610">
        <v>59</v>
      </c>
      <c r="EL8" s="614">
        <v>826</v>
      </c>
      <c r="EM8" s="616">
        <f t="shared" si="1"/>
        <v>14</v>
      </c>
      <c r="EN8" s="603">
        <v>154</v>
      </c>
      <c r="EO8" s="603">
        <v>1399.39</v>
      </c>
      <c r="EP8" s="622">
        <f t="shared" ref="EP8:EP36" si="32">EO8/EN8</f>
        <v>9.0869480519480526</v>
      </c>
      <c r="EQ8" s="603">
        <f t="shared" ref="EQ8:EQ37" si="33">+(EK8+EN8)*3</f>
        <v>639</v>
      </c>
      <c r="ER8" s="603">
        <v>450</v>
      </c>
      <c r="ES8" s="551">
        <f t="shared" ref="ES8:ES36" si="34">+ER8/EQ8</f>
        <v>0.70422535211267601</v>
      </c>
      <c r="EU8" s="204">
        <v>30</v>
      </c>
      <c r="EV8" s="345">
        <v>2182.77</v>
      </c>
      <c r="EW8" s="554">
        <f t="shared" si="2"/>
        <v>72.759</v>
      </c>
      <c r="EX8" s="143"/>
      <c r="EY8" s="143"/>
      <c r="EZ8" s="698">
        <v>206.35</v>
      </c>
      <c r="FA8" s="405">
        <f t="shared" ref="FA8:FA37" si="35">+EZ8/EU8</f>
        <v>6.878333333333333</v>
      </c>
      <c r="FB8" s="414"/>
      <c r="FC8" s="406">
        <f t="shared" ref="FC8:FC19" si="36">+FB8/EU8</f>
        <v>0</v>
      </c>
      <c r="FD8" s="542">
        <f t="shared" ref="FD8:FD37" si="37">+FC8/EU8</f>
        <v>0</v>
      </c>
      <c r="FE8" s="671"/>
      <c r="FF8" s="400"/>
      <c r="FG8" s="400"/>
      <c r="FH8" s="400"/>
      <c r="FI8" s="433"/>
      <c r="FJ8" s="411"/>
      <c r="FK8" s="400">
        <f t="shared" ref="FK8:FK37" si="38">FF8*0.2+(SUM(FG8:FJ8)*0.4)</f>
        <v>0</v>
      </c>
      <c r="FL8" s="403"/>
      <c r="FM8" s="402" t="e">
        <f t="shared" ref="FM8:FM37" si="39">FL8/FK8</f>
        <v>#DIV/0!</v>
      </c>
      <c r="FN8" s="412"/>
      <c r="FO8" s="400"/>
      <c r="FP8" s="400"/>
      <c r="FQ8" s="403" t="e">
        <f t="shared" ref="FQ8:FQ37" si="40">FP8/FO8</f>
        <v>#DIV/0!</v>
      </c>
      <c r="FR8" s="400"/>
      <c r="FS8" s="400"/>
      <c r="FT8" s="404" t="e">
        <f t="shared" ref="FT8:FT37" si="41">FS8/FR8</f>
        <v>#DIV/0!</v>
      </c>
    </row>
    <row r="9" spans="1:176" ht="14.4" customHeight="1">
      <c r="A9" s="12">
        <v>3</v>
      </c>
      <c r="B9" s="13">
        <v>69</v>
      </c>
      <c r="C9" s="14">
        <v>5069</v>
      </c>
      <c r="D9" s="15">
        <f t="shared" si="3"/>
        <v>73.463768115942031</v>
      </c>
      <c r="E9" s="16"/>
      <c r="F9" s="320"/>
      <c r="G9" s="558" t="e">
        <f t="shared" si="4"/>
        <v>#DIV/0!</v>
      </c>
      <c r="H9" s="17">
        <v>4</v>
      </c>
      <c r="I9" s="17">
        <v>54.72</v>
      </c>
      <c r="J9" s="18">
        <f t="shared" ref="J9:J37" si="42">+I9/H9</f>
        <v>13.68</v>
      </c>
      <c r="K9" s="17"/>
      <c r="L9" s="17"/>
      <c r="M9" s="30" t="e">
        <f t="shared" ref="M9:M37" si="43">+L9/K9</f>
        <v>#DIV/0!</v>
      </c>
      <c r="N9" s="563"/>
      <c r="O9" s="564"/>
      <c r="P9" s="31" t="e">
        <f t="shared" si="5"/>
        <v>#DIV/0!</v>
      </c>
      <c r="Q9" s="32"/>
      <c r="R9" s="44"/>
      <c r="S9" s="45" t="e">
        <f t="shared" si="6"/>
        <v>#DIV/0!</v>
      </c>
      <c r="T9" s="492"/>
      <c r="U9" s="570">
        <v>133.6</v>
      </c>
      <c r="V9" s="566">
        <v>7361.0570682249736</v>
      </c>
      <c r="W9" s="567">
        <f t="shared" si="7"/>
        <v>55.097732546594116</v>
      </c>
      <c r="X9" s="492"/>
      <c r="Y9" s="46">
        <v>370.40000000000003</v>
      </c>
      <c r="Z9" s="47">
        <v>29311.7745</v>
      </c>
      <c r="AA9" s="48">
        <f t="shared" si="8"/>
        <v>79.135460313174931</v>
      </c>
      <c r="AB9" s="317"/>
      <c r="AC9" s="50">
        <v>35</v>
      </c>
      <c r="AD9" s="318">
        <v>490.62</v>
      </c>
      <c r="AE9" s="30">
        <f t="shared" si="9"/>
        <v>14.017714285714286</v>
      </c>
      <c r="AF9" s="49">
        <v>125</v>
      </c>
      <c r="AG9" s="49">
        <v>879.08999999999992</v>
      </c>
      <c r="AH9" s="30">
        <f t="shared" ref="AH9:AH37" si="44">+AG9/AF9</f>
        <v>7.0327199999999994</v>
      </c>
      <c r="AI9" s="62">
        <v>150</v>
      </c>
      <c r="AJ9" s="47">
        <v>2615.5980793347453</v>
      </c>
      <c r="AK9" s="30">
        <f t="shared" si="10"/>
        <v>17.437320528898301</v>
      </c>
      <c r="AL9" s="568"/>
      <c r="AM9" s="46">
        <v>48</v>
      </c>
      <c r="AN9" s="47">
        <v>2224.33</v>
      </c>
      <c r="AO9" s="48">
        <f t="shared" si="11"/>
        <v>46.340208333333329</v>
      </c>
      <c r="AP9" s="46">
        <v>75</v>
      </c>
      <c r="AQ9" s="47">
        <v>4045.6599999999994</v>
      </c>
      <c r="AR9" s="48">
        <f t="shared" si="12"/>
        <v>53.942133333333324</v>
      </c>
      <c r="AS9" s="46">
        <v>25</v>
      </c>
      <c r="AT9" s="71">
        <v>1192.6399999999999</v>
      </c>
      <c r="AU9" s="48">
        <f t="shared" si="13"/>
        <v>47.705599999999997</v>
      </c>
      <c r="AV9" s="492"/>
      <c r="AW9" s="645">
        <v>73.599999999999994</v>
      </c>
      <c r="AX9" s="78">
        <v>5098.04</v>
      </c>
      <c r="AY9" s="30">
        <f t="shared" si="14"/>
        <v>69.266847826086959</v>
      </c>
      <c r="AZ9" s="85"/>
      <c r="BA9" s="85"/>
      <c r="BB9" s="85">
        <v>13</v>
      </c>
      <c r="BC9" s="85">
        <v>92</v>
      </c>
      <c r="BD9" s="30">
        <f t="shared" ref="BD9:BD37" si="45">+BC9/BB9</f>
        <v>7.0769230769230766</v>
      </c>
      <c r="BE9" s="86">
        <v>0</v>
      </c>
      <c r="BF9" s="86">
        <v>0</v>
      </c>
      <c r="BG9" s="30" t="e">
        <f t="shared" ref="BG9:BG37" si="46">+BF9/BE9</f>
        <v>#DIV/0!</v>
      </c>
      <c r="BH9" s="646"/>
      <c r="BI9" s="77"/>
      <c r="BJ9" s="78"/>
      <c r="BK9" s="634" t="e">
        <f t="shared" si="15"/>
        <v>#DIV/0!</v>
      </c>
      <c r="BL9" s="633">
        <v>78.2</v>
      </c>
      <c r="BM9" s="587">
        <v>3519.58</v>
      </c>
      <c r="BN9" s="634">
        <f t="shared" si="16"/>
        <v>45.007416879795393</v>
      </c>
      <c r="BO9" s="492"/>
      <c r="BP9" s="93">
        <v>180.4</v>
      </c>
      <c r="BQ9" s="94">
        <v>12031.234708229626</v>
      </c>
      <c r="BR9" s="83">
        <f t="shared" si="17"/>
        <v>66.691988404820535</v>
      </c>
      <c r="BS9" s="100"/>
      <c r="BT9" s="101">
        <v>18</v>
      </c>
      <c r="BU9" s="101">
        <v>266.53651562914513</v>
      </c>
      <c r="BV9" s="30">
        <f t="shared" ref="BV9:BV37" si="47">+BU9/BT9</f>
        <v>14.807584201619173</v>
      </c>
      <c r="BW9" s="101">
        <v>83</v>
      </c>
      <c r="BX9" s="101">
        <v>526.66247558928421</v>
      </c>
      <c r="BY9" s="30">
        <f t="shared" ref="BY9:BY37" si="48">+BX9/BW9</f>
        <v>6.3453310311961957</v>
      </c>
      <c r="BZ9" s="93"/>
      <c r="CA9" s="94"/>
      <c r="CB9" s="48" t="e">
        <f t="shared" si="18"/>
        <v>#DIV/0!</v>
      </c>
      <c r="CC9" s="492"/>
      <c r="CD9" s="109">
        <v>149.19999999999999</v>
      </c>
      <c r="CE9" s="110">
        <v>13505.58</v>
      </c>
      <c r="CF9" s="83">
        <f t="shared" si="19"/>
        <v>90.519973190348537</v>
      </c>
      <c r="CG9" s="113"/>
      <c r="CH9" s="114"/>
      <c r="CI9" s="114"/>
      <c r="CJ9" s="30" t="e">
        <f t="shared" si="20"/>
        <v>#DIV/0!</v>
      </c>
      <c r="CK9" s="115"/>
      <c r="CL9" s="114"/>
      <c r="CM9" s="83" t="e">
        <f t="shared" ref="CM9:CM37" si="49">+CL9/CK9</f>
        <v>#DIV/0!</v>
      </c>
      <c r="CN9" s="712">
        <v>384.62877697841725</v>
      </c>
      <c r="CO9" s="706">
        <f t="shared" si="21"/>
        <v>2.5779408644666035</v>
      </c>
      <c r="CP9" s="653"/>
      <c r="CQ9" s="722"/>
      <c r="CR9" s="718">
        <v>45.2</v>
      </c>
      <c r="CS9" s="345">
        <v>4442.47</v>
      </c>
      <c r="CT9" s="687">
        <f t="shared" si="0"/>
        <v>98.28473451327433</v>
      </c>
      <c r="CU9" s="411"/>
      <c r="CV9" s="411"/>
      <c r="CW9" s="403"/>
      <c r="CX9" s="403" t="e">
        <f t="shared" si="22"/>
        <v>#DIV/0!</v>
      </c>
      <c r="CY9" s="411">
        <v>3</v>
      </c>
      <c r="CZ9" s="411">
        <v>246.24</v>
      </c>
      <c r="DA9" s="417">
        <f t="shared" si="23"/>
        <v>82.08</v>
      </c>
      <c r="DB9" s="682"/>
      <c r="DC9" s="688"/>
      <c r="DD9" s="688" t="e">
        <f t="shared" si="24"/>
        <v>#DIV/0!</v>
      </c>
      <c r="DE9" s="688">
        <v>46</v>
      </c>
      <c r="DF9" s="688">
        <v>328</v>
      </c>
      <c r="DG9" s="688"/>
      <c r="DH9" s="688">
        <f t="shared" si="25"/>
        <v>7.1304347826086953</v>
      </c>
      <c r="DI9" s="569"/>
      <c r="DJ9" s="124">
        <v>55.2</v>
      </c>
      <c r="DK9" s="125">
        <v>4865.5983866225752</v>
      </c>
      <c r="DL9" s="15">
        <f t="shared" si="26"/>
        <v>88.144898308379979</v>
      </c>
      <c r="DM9" s="126"/>
      <c r="DN9" s="127"/>
      <c r="DO9" s="127"/>
      <c r="DP9" s="18">
        <v>28</v>
      </c>
      <c r="DQ9" s="127"/>
      <c r="DR9" s="127"/>
      <c r="DS9" s="18" t="e">
        <f t="shared" ref="DS9:DS37" si="50">+DR9/DQ9</f>
        <v>#DIV/0!</v>
      </c>
      <c r="DT9" s="124"/>
      <c r="DU9" s="125"/>
      <c r="DV9" s="31" t="e">
        <f t="shared" si="27"/>
        <v>#DIV/0!</v>
      </c>
      <c r="DW9" s="569"/>
      <c r="DX9" s="600">
        <v>17</v>
      </c>
      <c r="DY9" s="601">
        <v>361.37384011882546</v>
      </c>
      <c r="DZ9" s="542">
        <f t="shared" si="28"/>
        <v>21.257284712872085</v>
      </c>
      <c r="EA9" s="603">
        <v>53</v>
      </c>
      <c r="EB9" s="603">
        <v>793.40685197591938</v>
      </c>
      <c r="EC9" s="542">
        <f t="shared" si="29"/>
        <v>14.969940603319234</v>
      </c>
      <c r="ED9" s="604">
        <v>196</v>
      </c>
      <c r="EE9" s="601">
        <v>2456.6420292494718</v>
      </c>
      <c r="EF9" s="542">
        <f t="shared" si="30"/>
        <v>12.533887904334039</v>
      </c>
      <c r="EG9" s="485"/>
      <c r="EH9" s="610"/>
      <c r="EI9" s="612"/>
      <c r="EJ9" s="548" t="e">
        <f t="shared" si="31"/>
        <v>#DIV/0!</v>
      </c>
      <c r="EK9" s="610">
        <v>59</v>
      </c>
      <c r="EL9" s="614">
        <v>826</v>
      </c>
      <c r="EM9" s="616">
        <f t="shared" si="1"/>
        <v>14</v>
      </c>
      <c r="EN9" s="603">
        <v>154</v>
      </c>
      <c r="EO9" s="603">
        <v>1433.68</v>
      </c>
      <c r="EP9" s="622">
        <f t="shared" si="32"/>
        <v>9.3096103896103894</v>
      </c>
      <c r="EQ9" s="603">
        <f t="shared" si="33"/>
        <v>639</v>
      </c>
      <c r="ER9" s="603">
        <v>450</v>
      </c>
      <c r="ES9" s="551">
        <f t="shared" si="34"/>
        <v>0.70422535211267601</v>
      </c>
      <c r="EU9" s="204">
        <v>30</v>
      </c>
      <c r="EV9" s="345">
        <v>2771.46</v>
      </c>
      <c r="EW9" s="554">
        <f t="shared" si="2"/>
        <v>92.382000000000005</v>
      </c>
      <c r="EX9" s="143"/>
      <c r="EY9" s="143"/>
      <c r="EZ9" s="411">
        <v>335.69</v>
      </c>
      <c r="FA9" s="405">
        <f t="shared" si="35"/>
        <v>11.189666666666666</v>
      </c>
      <c r="FB9" s="414"/>
      <c r="FC9" s="406">
        <f t="shared" si="36"/>
        <v>0</v>
      </c>
      <c r="FD9" s="542">
        <f t="shared" si="37"/>
        <v>0</v>
      </c>
      <c r="FE9" s="671"/>
      <c r="FF9" s="400"/>
      <c r="FG9" s="400"/>
      <c r="FH9" s="400"/>
      <c r="FI9" s="433"/>
      <c r="FJ9" s="411"/>
      <c r="FK9" s="400">
        <f t="shared" si="38"/>
        <v>0</v>
      </c>
      <c r="FL9" s="403"/>
      <c r="FM9" s="402" t="e">
        <f t="shared" si="39"/>
        <v>#DIV/0!</v>
      </c>
      <c r="FN9" s="412"/>
      <c r="FO9" s="400"/>
      <c r="FP9" s="400"/>
      <c r="FQ9" s="403" t="e">
        <f t="shared" si="40"/>
        <v>#DIV/0!</v>
      </c>
      <c r="FR9" s="400"/>
      <c r="FS9" s="400"/>
      <c r="FT9" s="404" t="e">
        <f t="shared" si="41"/>
        <v>#DIV/0!</v>
      </c>
    </row>
    <row r="10" spans="1:176" ht="14.4" customHeight="1">
      <c r="A10" s="12">
        <v>4</v>
      </c>
      <c r="B10" s="13">
        <v>50.800000000000004</v>
      </c>
      <c r="C10" s="14">
        <v>5096.9399999999996</v>
      </c>
      <c r="D10" s="15">
        <f t="shared" si="3"/>
        <v>100.33346456692912</v>
      </c>
      <c r="E10" s="16"/>
      <c r="F10" s="320"/>
      <c r="G10" s="558" t="e">
        <f t="shared" si="4"/>
        <v>#DIV/0!</v>
      </c>
      <c r="H10" s="17">
        <v>4</v>
      </c>
      <c r="I10" s="17">
        <v>53.2</v>
      </c>
      <c r="J10" s="18">
        <f t="shared" si="42"/>
        <v>13.3</v>
      </c>
      <c r="K10" s="17"/>
      <c r="L10" s="17"/>
      <c r="M10" s="30" t="e">
        <f t="shared" si="43"/>
        <v>#DIV/0!</v>
      </c>
      <c r="N10" s="563"/>
      <c r="O10" s="564"/>
      <c r="P10" s="31" t="e">
        <f t="shared" si="5"/>
        <v>#DIV/0!</v>
      </c>
      <c r="Q10" s="32"/>
      <c r="R10" s="44"/>
      <c r="S10" s="45" t="e">
        <f t="shared" si="6"/>
        <v>#DIV/0!</v>
      </c>
      <c r="T10" s="492"/>
      <c r="U10" s="570">
        <v>129.80000000000001</v>
      </c>
      <c r="V10" s="566">
        <v>6721.9942303588978</v>
      </c>
      <c r="W10" s="567">
        <f>+V10/U10</f>
        <v>51.787320726956068</v>
      </c>
      <c r="X10" s="492"/>
      <c r="Y10" s="46">
        <v>370.40000000000003</v>
      </c>
      <c r="Z10" s="47">
        <v>29993.720000000005</v>
      </c>
      <c r="AA10" s="48">
        <f t="shared" si="8"/>
        <v>80.976565874730028</v>
      </c>
      <c r="AB10" s="317"/>
      <c r="AC10" s="50">
        <v>35</v>
      </c>
      <c r="AD10" s="318">
        <v>478.5</v>
      </c>
      <c r="AE10" s="30">
        <f t="shared" si="9"/>
        <v>13.671428571428571</v>
      </c>
      <c r="AF10" s="49">
        <v>125</v>
      </c>
      <c r="AG10" s="49">
        <v>860.32999999999993</v>
      </c>
      <c r="AH10" s="30">
        <f t="shared" si="44"/>
        <v>6.8826399999999994</v>
      </c>
      <c r="AI10" s="62">
        <v>150</v>
      </c>
      <c r="AJ10" s="47">
        <v>2676.4340278778509</v>
      </c>
      <c r="AK10" s="30">
        <f t="shared" si="10"/>
        <v>17.842893519185672</v>
      </c>
      <c r="AL10" s="568"/>
      <c r="AM10" s="46">
        <v>48</v>
      </c>
      <c r="AN10" s="71">
        <v>2145.9650000000001</v>
      </c>
      <c r="AO10" s="48">
        <f t="shared" si="11"/>
        <v>44.70760416666667</v>
      </c>
      <c r="AP10" s="46">
        <v>75</v>
      </c>
      <c r="AQ10" s="47">
        <v>3786.7</v>
      </c>
      <c r="AR10" s="48">
        <f t="shared" si="12"/>
        <v>50.489333333333327</v>
      </c>
      <c r="AS10" s="46">
        <v>25</v>
      </c>
      <c r="AT10" s="71">
        <v>2004.5</v>
      </c>
      <c r="AU10" s="48">
        <f t="shared" si="13"/>
        <v>80.180000000000007</v>
      </c>
      <c r="AV10" s="492"/>
      <c r="AW10" s="645">
        <v>65.400000000000006</v>
      </c>
      <c r="AX10" s="78">
        <v>4439.3999999999996</v>
      </c>
      <c r="AY10" s="30">
        <f t="shared" si="14"/>
        <v>67.880733944954116</v>
      </c>
      <c r="AZ10" s="85"/>
      <c r="BA10" s="85"/>
      <c r="BB10" s="85">
        <v>12</v>
      </c>
      <c r="BC10" s="85">
        <v>84</v>
      </c>
      <c r="BD10" s="30">
        <f t="shared" si="45"/>
        <v>7</v>
      </c>
      <c r="BE10" s="86">
        <v>0</v>
      </c>
      <c r="BF10" s="86">
        <v>0</v>
      </c>
      <c r="BG10" s="30" t="e">
        <f t="shared" si="46"/>
        <v>#DIV/0!</v>
      </c>
      <c r="BH10" s="646"/>
      <c r="BI10" s="77"/>
      <c r="BJ10" s="78"/>
      <c r="BK10" s="634" t="e">
        <f t="shared" si="15"/>
        <v>#DIV/0!</v>
      </c>
      <c r="BL10" s="633">
        <v>78.8</v>
      </c>
      <c r="BM10" s="587">
        <v>3545.22</v>
      </c>
      <c r="BN10" s="634">
        <f t="shared" si="16"/>
        <v>44.990101522842636</v>
      </c>
      <c r="BO10" s="492"/>
      <c r="BP10" s="93">
        <v>178</v>
      </c>
      <c r="BQ10" s="94">
        <v>12769.490006790564</v>
      </c>
      <c r="BR10" s="83">
        <f t="shared" si="17"/>
        <v>71.738707903317774</v>
      </c>
      <c r="BS10" s="100"/>
      <c r="BT10" s="101">
        <v>23</v>
      </c>
      <c r="BU10" s="101">
        <v>225.54877117404322</v>
      </c>
      <c r="BV10" s="30">
        <f t="shared" si="47"/>
        <v>9.806468311914923</v>
      </c>
      <c r="BW10" s="101">
        <v>84</v>
      </c>
      <c r="BX10" s="101">
        <v>480.16350136873666</v>
      </c>
      <c r="BY10" s="30">
        <f t="shared" si="48"/>
        <v>5.7162321591516267</v>
      </c>
      <c r="BZ10" s="93"/>
      <c r="CA10" s="94"/>
      <c r="CB10" s="48" t="e">
        <f t="shared" si="18"/>
        <v>#DIV/0!</v>
      </c>
      <c r="CC10" s="492"/>
      <c r="CD10" s="109">
        <v>134</v>
      </c>
      <c r="CE10" s="110">
        <v>13801.45</v>
      </c>
      <c r="CF10" s="83">
        <f t="shared" si="19"/>
        <v>102.99589552238807</v>
      </c>
      <c r="CG10" s="113"/>
      <c r="CH10" s="114"/>
      <c r="CI10" s="114"/>
      <c r="CJ10" s="30" t="e">
        <f t="shared" si="20"/>
        <v>#DIV/0!</v>
      </c>
      <c r="CK10" s="115"/>
      <c r="CL10" s="114"/>
      <c r="CM10" s="83" t="e">
        <f t="shared" si="49"/>
        <v>#DIV/0!</v>
      </c>
      <c r="CN10" s="712">
        <v>400.62877697841725</v>
      </c>
      <c r="CO10" s="706">
        <f t="shared" si="21"/>
        <v>2.9897669923762482</v>
      </c>
      <c r="CP10" s="653"/>
      <c r="CQ10" s="722"/>
      <c r="CR10" s="718">
        <v>28.800000000000004</v>
      </c>
      <c r="CS10" s="345">
        <v>3352.91</v>
      </c>
      <c r="CT10" s="687">
        <f t="shared" si="0"/>
        <v>116.42048611111109</v>
      </c>
      <c r="CU10" s="411"/>
      <c r="CV10" s="411"/>
      <c r="CW10" s="403"/>
      <c r="CX10" s="403" t="e">
        <f t="shared" si="22"/>
        <v>#DIV/0!</v>
      </c>
      <c r="CY10" s="411">
        <v>3</v>
      </c>
      <c r="CZ10" s="411">
        <v>297.19</v>
      </c>
      <c r="DA10" s="417">
        <f t="shared" si="23"/>
        <v>99.063333333333333</v>
      </c>
      <c r="DB10" s="682"/>
      <c r="DC10" s="688"/>
      <c r="DD10" s="688" t="e">
        <f t="shared" si="24"/>
        <v>#DIV/0!</v>
      </c>
      <c r="DE10" s="688">
        <v>26</v>
      </c>
      <c r="DF10" s="688">
        <v>167.47</v>
      </c>
      <c r="DG10" s="688"/>
      <c r="DH10" s="688">
        <f t="shared" si="25"/>
        <v>6.4411538461538465</v>
      </c>
      <c r="DI10" s="569"/>
      <c r="DJ10" s="124">
        <v>53.800000000000004</v>
      </c>
      <c r="DK10" s="125">
        <v>4562.3372384482745</v>
      </c>
      <c r="DL10" s="15">
        <f t="shared" si="26"/>
        <v>84.801807406101744</v>
      </c>
      <c r="DM10" s="126"/>
      <c r="DN10" s="127"/>
      <c r="DO10" s="127"/>
      <c r="DP10" s="18">
        <v>36</v>
      </c>
      <c r="DQ10" s="127"/>
      <c r="DR10" s="127"/>
      <c r="DS10" s="18" t="e">
        <f t="shared" si="50"/>
        <v>#DIV/0!</v>
      </c>
      <c r="DT10" s="124"/>
      <c r="DU10" s="125"/>
      <c r="DV10" s="31" t="e">
        <f t="shared" si="27"/>
        <v>#DIV/0!</v>
      </c>
      <c r="DW10" s="569"/>
      <c r="DX10" s="600">
        <v>17</v>
      </c>
      <c r="DY10" s="601">
        <v>364</v>
      </c>
      <c r="DZ10" s="542">
        <f t="shared" si="28"/>
        <v>21.411764705882351</v>
      </c>
      <c r="EA10" s="603">
        <v>53</v>
      </c>
      <c r="EB10" s="603">
        <v>800</v>
      </c>
      <c r="EC10" s="542">
        <f t="shared" si="29"/>
        <v>15.09433962264151</v>
      </c>
      <c r="ED10" s="604">
        <v>196</v>
      </c>
      <c r="EE10" s="601">
        <v>2329.0225359874812</v>
      </c>
      <c r="EF10" s="542">
        <f t="shared" si="30"/>
        <v>11.882768040752454</v>
      </c>
      <c r="EG10" s="485"/>
      <c r="EH10" s="610"/>
      <c r="EI10" s="612"/>
      <c r="EJ10" s="548" t="e">
        <f t="shared" si="31"/>
        <v>#DIV/0!</v>
      </c>
      <c r="EK10" s="610">
        <v>61</v>
      </c>
      <c r="EL10" s="614">
        <v>854</v>
      </c>
      <c r="EM10" s="616">
        <f t="shared" si="1"/>
        <v>14</v>
      </c>
      <c r="EN10" s="603">
        <v>159</v>
      </c>
      <c r="EO10" s="603">
        <v>1337.86</v>
      </c>
      <c r="EP10" s="622">
        <f t="shared" si="32"/>
        <v>8.4142138364779875</v>
      </c>
      <c r="EQ10" s="603">
        <f t="shared" si="33"/>
        <v>660</v>
      </c>
      <c r="ER10" s="603">
        <v>450</v>
      </c>
      <c r="ES10" s="551">
        <f t="shared" si="34"/>
        <v>0.68181818181818177</v>
      </c>
      <c r="EU10" s="204">
        <v>30</v>
      </c>
      <c r="EV10" s="345">
        <v>2730.06</v>
      </c>
      <c r="EW10" s="554">
        <f t="shared" si="2"/>
        <v>91.001999999999995</v>
      </c>
      <c r="EX10" s="143"/>
      <c r="EY10" s="143"/>
      <c r="EZ10" s="411">
        <v>202.92</v>
      </c>
      <c r="FA10" s="405">
        <f t="shared" si="35"/>
        <v>6.7639999999999993</v>
      </c>
      <c r="FB10" s="414"/>
      <c r="FC10" s="406">
        <f t="shared" si="36"/>
        <v>0</v>
      </c>
      <c r="FD10" s="542">
        <f t="shared" si="37"/>
        <v>0</v>
      </c>
      <c r="FE10" s="671"/>
      <c r="FF10" s="400"/>
      <c r="FG10" s="400"/>
      <c r="FH10" s="400"/>
      <c r="FI10" s="433"/>
      <c r="FJ10" s="411"/>
      <c r="FK10" s="400">
        <f t="shared" si="38"/>
        <v>0</v>
      </c>
      <c r="FL10" s="403"/>
      <c r="FM10" s="402" t="e">
        <f t="shared" si="39"/>
        <v>#DIV/0!</v>
      </c>
      <c r="FN10" s="412"/>
      <c r="FO10" s="400"/>
      <c r="FP10" s="403"/>
      <c r="FQ10" s="403" t="e">
        <f t="shared" si="40"/>
        <v>#DIV/0!</v>
      </c>
      <c r="FR10" s="400"/>
      <c r="FS10" s="400"/>
      <c r="FT10" s="404" t="e">
        <f t="shared" si="41"/>
        <v>#DIV/0!</v>
      </c>
    </row>
    <row r="11" spans="1:176" ht="15" customHeight="1" thickBot="1">
      <c r="A11" s="12">
        <v>5</v>
      </c>
      <c r="B11" s="13">
        <v>35.6</v>
      </c>
      <c r="C11" s="14">
        <v>4451.58</v>
      </c>
      <c r="D11" s="15">
        <f t="shared" si="3"/>
        <v>125.04438202247191</v>
      </c>
      <c r="E11" s="16"/>
      <c r="F11" s="320"/>
      <c r="G11" s="558" t="e">
        <f t="shared" si="4"/>
        <v>#DIV/0!</v>
      </c>
      <c r="H11" s="17">
        <v>3</v>
      </c>
      <c r="I11" s="17">
        <v>50.7</v>
      </c>
      <c r="J11" s="18">
        <f t="shared" si="42"/>
        <v>16.900000000000002</v>
      </c>
      <c r="K11" s="17"/>
      <c r="L11" s="17"/>
      <c r="M11" s="30" t="e">
        <f t="shared" si="43"/>
        <v>#DIV/0!</v>
      </c>
      <c r="N11" s="13"/>
      <c r="O11" s="14"/>
      <c r="P11" s="31" t="e">
        <f t="shared" si="5"/>
        <v>#DIV/0!</v>
      </c>
      <c r="Q11" s="32"/>
      <c r="R11" s="52"/>
      <c r="S11" s="45" t="e">
        <f t="shared" si="6"/>
        <v>#DIV/0!</v>
      </c>
      <c r="T11" s="492"/>
      <c r="U11" s="570">
        <v>133.80000000000001</v>
      </c>
      <c r="V11" s="566">
        <v>4498.2174181058836</v>
      </c>
      <c r="W11" s="567">
        <f t="shared" si="7"/>
        <v>33.618964260881043</v>
      </c>
      <c r="X11" s="492"/>
      <c r="Y11" s="46">
        <v>256.2</v>
      </c>
      <c r="Z11" s="47">
        <v>16973.95</v>
      </c>
      <c r="AA11" s="48">
        <f t="shared" si="8"/>
        <v>66.252732240437169</v>
      </c>
      <c r="AB11" s="317"/>
      <c r="AC11" s="50">
        <v>35</v>
      </c>
      <c r="AD11" s="318">
        <v>482.14</v>
      </c>
      <c r="AE11" s="30">
        <f t="shared" si="9"/>
        <v>13.775428571428572</v>
      </c>
      <c r="AF11" s="49">
        <v>125</v>
      </c>
      <c r="AG11" s="49">
        <v>850.88</v>
      </c>
      <c r="AH11" s="30">
        <f t="shared" si="44"/>
        <v>6.8070399999999998</v>
      </c>
      <c r="AI11" s="62">
        <v>150</v>
      </c>
      <c r="AJ11" s="47">
        <v>2960.0989567093116</v>
      </c>
      <c r="AK11" s="30">
        <f t="shared" si="10"/>
        <v>19.733993044728745</v>
      </c>
      <c r="AL11" s="568"/>
      <c r="AM11" s="46">
        <v>48</v>
      </c>
      <c r="AN11" s="71">
        <v>2255.46</v>
      </c>
      <c r="AO11" s="48">
        <f t="shared" si="11"/>
        <v>46.988750000000003</v>
      </c>
      <c r="AP11" s="46">
        <v>75</v>
      </c>
      <c r="AQ11" s="47">
        <v>3433.56</v>
      </c>
      <c r="AR11" s="48">
        <f t="shared" si="12"/>
        <v>45.780799999999999</v>
      </c>
      <c r="AS11" s="46">
        <v>25</v>
      </c>
      <c r="AT11" s="71">
        <v>1759.26</v>
      </c>
      <c r="AU11" s="48">
        <f t="shared" si="13"/>
        <v>70.370400000000004</v>
      </c>
      <c r="AV11" s="492"/>
      <c r="AW11" s="645">
        <v>64.599999999999994</v>
      </c>
      <c r="AX11" s="78">
        <v>4057.62</v>
      </c>
      <c r="AY11" s="30">
        <f t="shared" si="14"/>
        <v>62.811455108359134</v>
      </c>
      <c r="AZ11" s="85"/>
      <c r="BA11" s="85"/>
      <c r="BB11" s="85">
        <v>5</v>
      </c>
      <c r="BC11" s="85">
        <v>35.130000000000003</v>
      </c>
      <c r="BD11" s="30">
        <f t="shared" si="45"/>
        <v>7.0260000000000007</v>
      </c>
      <c r="BE11" s="86">
        <v>0</v>
      </c>
      <c r="BF11" s="86">
        <v>0</v>
      </c>
      <c r="BG11" s="30" t="e">
        <f t="shared" si="46"/>
        <v>#DIV/0!</v>
      </c>
      <c r="BH11" s="646"/>
      <c r="BI11" s="77"/>
      <c r="BJ11" s="78"/>
      <c r="BK11" s="634" t="e">
        <f t="shared" si="15"/>
        <v>#DIV/0!</v>
      </c>
      <c r="BL11" s="633">
        <v>84.8</v>
      </c>
      <c r="BM11" s="587">
        <v>3816.13</v>
      </c>
      <c r="BN11" s="634">
        <f t="shared" si="16"/>
        <v>45.001533018867924</v>
      </c>
      <c r="BO11" s="492"/>
      <c r="BP11" s="93">
        <v>121.4</v>
      </c>
      <c r="BQ11" s="94">
        <v>8631.0345026349787</v>
      </c>
      <c r="BR11" s="83">
        <f t="shared" si="17"/>
        <v>71.095836100782364</v>
      </c>
      <c r="BS11" s="100"/>
      <c r="BT11" s="101">
        <v>3</v>
      </c>
      <c r="BU11" s="101">
        <v>63.959131839372645</v>
      </c>
      <c r="BV11" s="30">
        <f t="shared" si="47"/>
        <v>21.319710613124215</v>
      </c>
      <c r="BW11" s="101">
        <v>78</v>
      </c>
      <c r="BX11" s="101">
        <v>474.3391734833807</v>
      </c>
      <c r="BY11" s="30">
        <f t="shared" si="48"/>
        <v>6.0812714549151377</v>
      </c>
      <c r="BZ11" s="93"/>
      <c r="CA11" s="94"/>
      <c r="CB11" s="48" t="e">
        <f t="shared" si="18"/>
        <v>#DIV/0!</v>
      </c>
      <c r="CC11" s="492"/>
      <c r="CD11" s="109">
        <v>134</v>
      </c>
      <c r="CE11" s="110">
        <v>12730.72</v>
      </c>
      <c r="CF11" s="83">
        <f t="shared" si="19"/>
        <v>95.005373134328352</v>
      </c>
      <c r="CG11" s="113"/>
      <c r="CH11" s="114"/>
      <c r="CI11" s="114"/>
      <c r="CJ11" s="30" t="e">
        <f t="shared" si="20"/>
        <v>#DIV/0!</v>
      </c>
      <c r="CK11" s="115"/>
      <c r="CL11" s="114"/>
      <c r="CM11" s="83" t="e">
        <f t="shared" si="49"/>
        <v>#DIV/0!</v>
      </c>
      <c r="CN11" s="712">
        <v>300</v>
      </c>
      <c r="CO11" s="706">
        <f t="shared" si="21"/>
        <v>2.2388059701492535</v>
      </c>
      <c r="CP11" s="653"/>
      <c r="CQ11" s="722"/>
      <c r="CR11" s="718">
        <v>19.8</v>
      </c>
      <c r="CS11" s="345">
        <v>3794.48</v>
      </c>
      <c r="CT11" s="687">
        <f t="shared" si="0"/>
        <v>191.64040404040404</v>
      </c>
      <c r="CU11" s="411"/>
      <c r="CV11" s="411"/>
      <c r="CW11" s="403"/>
      <c r="CX11" s="403" t="e">
        <f t="shared" si="22"/>
        <v>#DIV/0!</v>
      </c>
      <c r="CY11" s="411"/>
      <c r="CZ11" s="411"/>
      <c r="DA11" s="417" t="e">
        <f t="shared" si="23"/>
        <v>#DIV/0!</v>
      </c>
      <c r="DB11" s="682"/>
      <c r="DC11" s="688"/>
      <c r="DD11" s="688" t="e">
        <f t="shared" si="24"/>
        <v>#DIV/0!</v>
      </c>
      <c r="DE11" s="688">
        <v>20</v>
      </c>
      <c r="DF11" s="688">
        <v>318.29000000000002</v>
      </c>
      <c r="DG11" s="688"/>
      <c r="DH11" s="688">
        <f t="shared" si="25"/>
        <v>15.9145</v>
      </c>
      <c r="DI11" s="569"/>
      <c r="DJ11" s="124">
        <v>42</v>
      </c>
      <c r="DK11" s="125">
        <v>3389.7714571686624</v>
      </c>
      <c r="DL11" s="15">
        <f t="shared" si="26"/>
        <v>80.708844218301493</v>
      </c>
      <c r="DM11" s="126"/>
      <c r="DN11" s="127"/>
      <c r="DO11" s="127"/>
      <c r="DP11" s="18">
        <v>23</v>
      </c>
      <c r="DQ11" s="127"/>
      <c r="DR11" s="127"/>
      <c r="DS11" s="18" t="e">
        <f t="shared" si="50"/>
        <v>#DIV/0!</v>
      </c>
      <c r="DT11" s="124"/>
      <c r="DU11" s="125"/>
      <c r="DV11" s="31" t="e">
        <f t="shared" si="27"/>
        <v>#DIV/0!</v>
      </c>
      <c r="DW11" s="569"/>
      <c r="DX11" s="600">
        <v>17</v>
      </c>
      <c r="DY11" s="601">
        <v>364</v>
      </c>
      <c r="DZ11" s="542">
        <f t="shared" si="28"/>
        <v>21.411764705882351</v>
      </c>
      <c r="EA11" s="603">
        <v>53</v>
      </c>
      <c r="EB11" s="603">
        <v>800</v>
      </c>
      <c r="EC11" s="542">
        <f t="shared" si="29"/>
        <v>15.09433962264151</v>
      </c>
      <c r="ED11" s="604">
        <v>196</v>
      </c>
      <c r="EE11" s="601">
        <v>2254.992330676926</v>
      </c>
      <c r="EF11" s="542">
        <f t="shared" si="30"/>
        <v>11.505062911616969</v>
      </c>
      <c r="EG11" s="485"/>
      <c r="EH11" s="610"/>
      <c r="EI11" s="612"/>
      <c r="EJ11" s="548" t="e">
        <f t="shared" si="31"/>
        <v>#DIV/0!</v>
      </c>
      <c r="EK11" s="610">
        <v>61</v>
      </c>
      <c r="EL11" s="614">
        <v>854</v>
      </c>
      <c r="EM11" s="617">
        <f t="shared" si="1"/>
        <v>14</v>
      </c>
      <c r="EN11" s="603">
        <v>157</v>
      </c>
      <c r="EO11" s="603">
        <v>1552.19</v>
      </c>
      <c r="EP11" s="622">
        <f t="shared" si="32"/>
        <v>9.8865605095541405</v>
      </c>
      <c r="EQ11" s="603">
        <f t="shared" si="33"/>
        <v>654</v>
      </c>
      <c r="ER11" s="603">
        <v>450</v>
      </c>
      <c r="ES11" s="551">
        <f t="shared" si="34"/>
        <v>0.68807339449541283</v>
      </c>
      <c r="EU11" s="204">
        <v>30</v>
      </c>
      <c r="EV11" s="345">
        <v>2690.04</v>
      </c>
      <c r="EW11" s="554">
        <f t="shared" si="2"/>
        <v>89.667999999999992</v>
      </c>
      <c r="EX11" s="143"/>
      <c r="EY11" s="143"/>
      <c r="EZ11" s="411">
        <v>200.37</v>
      </c>
      <c r="FA11" s="405">
        <f t="shared" si="35"/>
        <v>6.6790000000000003</v>
      </c>
      <c r="FB11" s="414"/>
      <c r="FC11" s="406">
        <f t="shared" si="36"/>
        <v>0</v>
      </c>
      <c r="FD11" s="542">
        <f t="shared" si="37"/>
        <v>0</v>
      </c>
      <c r="FE11" s="671"/>
      <c r="FF11" s="400"/>
      <c r="FG11" s="400"/>
      <c r="FH11" s="400"/>
      <c r="FI11" s="433"/>
      <c r="FJ11" s="411"/>
      <c r="FK11" s="400">
        <f t="shared" si="38"/>
        <v>0</v>
      </c>
      <c r="FL11" s="403"/>
      <c r="FM11" s="402" t="e">
        <f t="shared" si="39"/>
        <v>#DIV/0!</v>
      </c>
      <c r="FN11" s="412"/>
      <c r="FO11" s="400"/>
      <c r="FP11" s="400"/>
      <c r="FQ11" s="403" t="e">
        <f t="shared" si="40"/>
        <v>#DIV/0!</v>
      </c>
      <c r="FR11" s="400"/>
      <c r="FS11" s="400"/>
      <c r="FT11" s="404" t="e">
        <f t="shared" si="41"/>
        <v>#DIV/0!</v>
      </c>
    </row>
    <row r="12" spans="1:176" ht="15" customHeight="1" thickTop="1">
      <c r="A12" s="12">
        <v>6</v>
      </c>
      <c r="B12" s="13">
        <v>35</v>
      </c>
      <c r="C12" s="14">
        <v>4084.69</v>
      </c>
      <c r="D12" s="15">
        <f t="shared" si="3"/>
        <v>116.70542857142857</v>
      </c>
      <c r="E12" s="16"/>
      <c r="F12" s="320"/>
      <c r="G12" s="558" t="e">
        <f t="shared" si="4"/>
        <v>#DIV/0!</v>
      </c>
      <c r="H12" s="17">
        <v>3</v>
      </c>
      <c r="I12" s="17">
        <v>52.02</v>
      </c>
      <c r="J12" s="18">
        <f t="shared" si="42"/>
        <v>17.34</v>
      </c>
      <c r="K12" s="17"/>
      <c r="L12" s="17"/>
      <c r="M12" s="30" t="e">
        <f t="shared" si="43"/>
        <v>#DIV/0!</v>
      </c>
      <c r="N12" s="13"/>
      <c r="O12" s="14"/>
      <c r="P12" s="31" t="e">
        <f t="shared" si="5"/>
        <v>#DIV/0!</v>
      </c>
      <c r="Q12" s="32"/>
      <c r="R12" s="53"/>
      <c r="S12" s="45" t="e">
        <f t="shared" si="6"/>
        <v>#DIV/0!</v>
      </c>
      <c r="T12" s="492"/>
      <c r="U12" s="570">
        <v>148</v>
      </c>
      <c r="V12" s="626">
        <v>10257.491423024552</v>
      </c>
      <c r="W12" s="567">
        <f t="shared" si="7"/>
        <v>69.307374479895628</v>
      </c>
      <c r="X12" s="492"/>
      <c r="Y12" s="46">
        <v>253.4</v>
      </c>
      <c r="Z12" s="47">
        <v>19331.54</v>
      </c>
      <c r="AA12" s="48">
        <f t="shared" si="8"/>
        <v>76.288634569850046</v>
      </c>
      <c r="AB12" s="317"/>
      <c r="AC12" s="50">
        <v>28</v>
      </c>
      <c r="AD12" s="318">
        <v>393.72</v>
      </c>
      <c r="AE12" s="30">
        <f t="shared" si="9"/>
        <v>14.061428571428573</v>
      </c>
      <c r="AF12" s="49">
        <v>11</v>
      </c>
      <c r="AG12" s="49">
        <v>76.44</v>
      </c>
      <c r="AH12" s="30">
        <f t="shared" si="44"/>
        <v>6.9490909090909092</v>
      </c>
      <c r="AI12" s="62">
        <v>150</v>
      </c>
      <c r="AJ12" s="47">
        <v>2912.5421754483264</v>
      </c>
      <c r="AK12" s="30">
        <f t="shared" si="10"/>
        <v>19.416947836322176</v>
      </c>
      <c r="AL12" s="568"/>
      <c r="AM12" s="46">
        <v>48</v>
      </c>
      <c r="AN12" s="71">
        <v>2332.12</v>
      </c>
      <c r="AO12" s="48">
        <f t="shared" si="11"/>
        <v>48.585833333333333</v>
      </c>
      <c r="AP12" s="46">
        <v>75</v>
      </c>
      <c r="AQ12" s="47">
        <v>4467.12</v>
      </c>
      <c r="AR12" s="48">
        <f t="shared" si="12"/>
        <v>59.561599999999999</v>
      </c>
      <c r="AS12" s="46">
        <v>25</v>
      </c>
      <c r="AT12" s="71">
        <v>1421.7</v>
      </c>
      <c r="AU12" s="48">
        <f t="shared" si="13"/>
        <v>56.868000000000002</v>
      </c>
      <c r="AV12" s="492"/>
      <c r="AW12" s="645">
        <v>63.800000000000004</v>
      </c>
      <c r="AX12" s="78">
        <v>4039.8</v>
      </c>
      <c r="AY12" s="30">
        <f t="shared" si="14"/>
        <v>63.319749216300941</v>
      </c>
      <c r="AZ12" s="85"/>
      <c r="BA12" s="85"/>
      <c r="BB12" s="85">
        <v>6</v>
      </c>
      <c r="BC12" s="85">
        <v>41.93</v>
      </c>
      <c r="BD12" s="30">
        <f t="shared" si="45"/>
        <v>6.9883333333333333</v>
      </c>
      <c r="BE12" s="86">
        <v>0</v>
      </c>
      <c r="BF12" s="86">
        <v>0</v>
      </c>
      <c r="BG12" s="30" t="e">
        <f t="shared" si="46"/>
        <v>#DIV/0!</v>
      </c>
      <c r="BH12" s="646"/>
      <c r="BI12" s="77"/>
      <c r="BJ12" s="78"/>
      <c r="BK12" s="634" t="e">
        <f t="shared" si="15"/>
        <v>#DIV/0!</v>
      </c>
      <c r="BL12" s="633">
        <v>84.8</v>
      </c>
      <c r="BM12" s="587">
        <v>3816.14</v>
      </c>
      <c r="BN12" s="634">
        <f t="shared" si="16"/>
        <v>45.001650943396228</v>
      </c>
      <c r="BO12" s="492"/>
      <c r="BP12" s="93">
        <v>120.6</v>
      </c>
      <c r="BQ12" s="94">
        <v>8619.9110606251525</v>
      </c>
      <c r="BR12" s="83">
        <f t="shared" si="17"/>
        <v>71.475216091419185</v>
      </c>
      <c r="BS12" s="100"/>
      <c r="BT12" s="101">
        <v>3</v>
      </c>
      <c r="BU12" s="101">
        <v>47.904479593329803</v>
      </c>
      <c r="BV12" s="30">
        <f t="shared" si="47"/>
        <v>15.968159864443267</v>
      </c>
      <c r="BW12" s="101">
        <v>78</v>
      </c>
      <c r="BX12" s="101">
        <v>424.69757953775263</v>
      </c>
      <c r="BY12" s="30">
        <f t="shared" si="48"/>
        <v>5.444840763304521</v>
      </c>
      <c r="BZ12" s="93"/>
      <c r="CA12" s="94"/>
      <c r="CB12" s="48" t="e">
        <f t="shared" si="18"/>
        <v>#DIV/0!</v>
      </c>
      <c r="CC12" s="492"/>
      <c r="CD12" s="109">
        <v>130</v>
      </c>
      <c r="CE12" s="110">
        <v>11961.44</v>
      </c>
      <c r="CF12" s="83">
        <f t="shared" si="19"/>
        <v>92.011076923076928</v>
      </c>
      <c r="CG12" s="113"/>
      <c r="CH12" s="114"/>
      <c r="CI12" s="114"/>
      <c r="CJ12" s="30" t="e">
        <f t="shared" si="20"/>
        <v>#DIV/0!</v>
      </c>
      <c r="CK12" s="115"/>
      <c r="CL12" s="114"/>
      <c r="CM12" s="83" t="e">
        <f t="shared" si="49"/>
        <v>#DIV/0!</v>
      </c>
      <c r="CN12" s="712"/>
      <c r="CO12" s="706">
        <f t="shared" si="21"/>
        <v>0</v>
      </c>
      <c r="CP12" s="653"/>
      <c r="CQ12" s="722"/>
      <c r="CR12" s="718">
        <v>16.400000000000002</v>
      </c>
      <c r="CS12" s="345">
        <v>3624.64</v>
      </c>
      <c r="CT12" s="687">
        <f t="shared" si="0"/>
        <v>221.01463414634142</v>
      </c>
      <c r="CU12" s="411"/>
      <c r="CV12" s="411"/>
      <c r="CW12" s="403"/>
      <c r="CX12" s="403" t="e">
        <f t="shared" si="22"/>
        <v>#DIV/0!</v>
      </c>
      <c r="CY12" s="411">
        <v>3</v>
      </c>
      <c r="CZ12" s="403">
        <v>634.6</v>
      </c>
      <c r="DA12" s="417">
        <f t="shared" si="23"/>
        <v>211.53333333333333</v>
      </c>
      <c r="DB12" s="682"/>
      <c r="DC12" s="688"/>
      <c r="DD12" s="688" t="e">
        <f t="shared" si="24"/>
        <v>#DIV/0!</v>
      </c>
      <c r="DE12" s="688">
        <v>17</v>
      </c>
      <c r="DF12" s="688">
        <v>402.05</v>
      </c>
      <c r="DG12" s="688"/>
      <c r="DH12" s="688">
        <f t="shared" si="25"/>
        <v>23.650000000000002</v>
      </c>
      <c r="DI12" s="569"/>
      <c r="DJ12" s="124">
        <v>46.2</v>
      </c>
      <c r="DK12" s="125">
        <v>3725.7675908010287</v>
      </c>
      <c r="DL12" s="15">
        <f t="shared" si="26"/>
        <v>80.644320147208404</v>
      </c>
      <c r="DM12" s="126"/>
      <c r="DN12" s="127"/>
      <c r="DO12" s="127"/>
      <c r="DP12" s="18">
        <v>38</v>
      </c>
      <c r="DQ12" s="127"/>
      <c r="DR12" s="127"/>
      <c r="DS12" s="18" t="e">
        <f t="shared" si="50"/>
        <v>#DIV/0!</v>
      </c>
      <c r="DT12" s="124"/>
      <c r="DU12" s="125"/>
      <c r="DV12" s="31" t="e">
        <f t="shared" si="27"/>
        <v>#DIV/0!</v>
      </c>
      <c r="DW12" s="569"/>
      <c r="DX12" s="600">
        <v>17</v>
      </c>
      <c r="DY12" s="601">
        <v>360.9531096469513</v>
      </c>
      <c r="DZ12" s="542">
        <f t="shared" si="28"/>
        <v>21.232535861585372</v>
      </c>
      <c r="EA12" s="603">
        <v>53</v>
      </c>
      <c r="EB12" s="603">
        <v>800</v>
      </c>
      <c r="EC12" s="542">
        <f t="shared" si="29"/>
        <v>15.09433962264151</v>
      </c>
      <c r="ED12" s="604">
        <v>196</v>
      </c>
      <c r="EE12" s="601">
        <v>2317.339094845509</v>
      </c>
      <c r="EF12" s="542">
        <f t="shared" si="30"/>
        <v>11.823158647170963</v>
      </c>
      <c r="EG12" s="485"/>
      <c r="EH12" s="610"/>
      <c r="EI12" s="612"/>
      <c r="EJ12" s="548" t="e">
        <f t="shared" si="31"/>
        <v>#DIV/0!</v>
      </c>
      <c r="EK12" s="610">
        <v>60</v>
      </c>
      <c r="EL12" s="614">
        <v>840</v>
      </c>
      <c r="EM12" s="617">
        <f t="shared" si="1"/>
        <v>14</v>
      </c>
      <c r="EN12" s="603">
        <v>157</v>
      </c>
      <c r="EO12" s="612">
        <v>1298.97</v>
      </c>
      <c r="EP12" s="622">
        <f t="shared" si="32"/>
        <v>8.2736942675159231</v>
      </c>
      <c r="EQ12" s="603">
        <f t="shared" si="33"/>
        <v>651</v>
      </c>
      <c r="ER12" s="603">
        <v>450</v>
      </c>
      <c r="ES12" s="551">
        <f t="shared" si="34"/>
        <v>0.69124423963133641</v>
      </c>
      <c r="EU12" s="204">
        <v>30</v>
      </c>
      <c r="EV12" s="345">
        <v>2968.41</v>
      </c>
      <c r="EW12" s="554">
        <f t="shared" si="2"/>
        <v>98.946999999999989</v>
      </c>
      <c r="EX12" s="143"/>
      <c r="EY12" s="143"/>
      <c r="EZ12" s="411">
        <v>158.07</v>
      </c>
      <c r="FA12" s="405">
        <f t="shared" si="35"/>
        <v>5.2690000000000001</v>
      </c>
      <c r="FB12" s="414">
        <v>101.29</v>
      </c>
      <c r="FC12" s="406">
        <f t="shared" si="36"/>
        <v>3.3763333333333336</v>
      </c>
      <c r="FD12" s="542">
        <f t="shared" si="37"/>
        <v>0.11254444444444446</v>
      </c>
      <c r="FE12" s="671"/>
      <c r="FF12" s="400"/>
      <c r="FG12" s="400"/>
      <c r="FH12" s="400"/>
      <c r="FI12" s="433"/>
      <c r="FJ12" s="411"/>
      <c r="FK12" s="400">
        <f t="shared" si="38"/>
        <v>0</v>
      </c>
      <c r="FL12" s="403"/>
      <c r="FM12" s="402" t="e">
        <f t="shared" si="39"/>
        <v>#DIV/0!</v>
      </c>
      <c r="FN12" s="412"/>
      <c r="FO12" s="400"/>
      <c r="FP12" s="400"/>
      <c r="FQ12" s="403" t="e">
        <f t="shared" si="40"/>
        <v>#DIV/0!</v>
      </c>
      <c r="FR12" s="400"/>
      <c r="FS12" s="400"/>
      <c r="FT12" s="404" t="e">
        <f t="shared" si="41"/>
        <v>#DIV/0!</v>
      </c>
    </row>
    <row r="13" spans="1:176" ht="14.4" customHeight="1">
      <c r="A13" s="12">
        <v>7</v>
      </c>
      <c r="B13" s="13">
        <v>69.400000000000006</v>
      </c>
      <c r="C13" s="14">
        <v>5877.85</v>
      </c>
      <c r="D13" s="15">
        <f t="shared" si="3"/>
        <v>84.695244956772328</v>
      </c>
      <c r="E13" s="16"/>
      <c r="F13" s="320"/>
      <c r="G13" s="558" t="e">
        <f t="shared" si="4"/>
        <v>#DIV/0!</v>
      </c>
      <c r="H13" s="17">
        <v>4</v>
      </c>
      <c r="I13" s="17">
        <v>54.6</v>
      </c>
      <c r="J13" s="18">
        <f t="shared" si="42"/>
        <v>13.65</v>
      </c>
      <c r="K13" s="17"/>
      <c r="L13" s="17"/>
      <c r="M13" s="30" t="e">
        <f t="shared" si="43"/>
        <v>#DIV/0!</v>
      </c>
      <c r="N13" s="13"/>
      <c r="O13" s="14"/>
      <c r="P13" s="31" t="e">
        <f t="shared" si="5"/>
        <v>#DIV/0!</v>
      </c>
      <c r="Q13" s="32"/>
      <c r="R13" s="44"/>
      <c r="S13" s="45" t="e">
        <f t="shared" si="6"/>
        <v>#DIV/0!</v>
      </c>
      <c r="T13" s="492"/>
      <c r="U13" s="570">
        <v>143</v>
      </c>
      <c r="V13" s="626">
        <v>8217.4835789161771</v>
      </c>
      <c r="W13" s="567">
        <f t="shared" si="7"/>
        <v>57.464920132280959</v>
      </c>
      <c r="X13" s="492"/>
      <c r="Y13" s="46">
        <v>384.40000000000003</v>
      </c>
      <c r="Z13" s="47">
        <v>28339.745900000002</v>
      </c>
      <c r="AA13" s="48">
        <f t="shared" si="8"/>
        <v>73.724625130072837</v>
      </c>
      <c r="AB13" s="317"/>
      <c r="AC13" s="50">
        <v>35</v>
      </c>
      <c r="AD13" s="318">
        <v>479.02</v>
      </c>
      <c r="AE13" s="30">
        <f t="shared" si="9"/>
        <v>13.686285714285713</v>
      </c>
      <c r="AF13" s="49">
        <v>125</v>
      </c>
      <c r="AG13" s="49">
        <v>868.18999999999994</v>
      </c>
      <c r="AH13" s="30">
        <f t="shared" si="44"/>
        <v>6.9455199999999992</v>
      </c>
      <c r="AI13" s="62">
        <v>150</v>
      </c>
      <c r="AJ13" s="47">
        <v>3014.6081669200044</v>
      </c>
      <c r="AK13" s="30">
        <f t="shared" si="10"/>
        <v>20.097387779466697</v>
      </c>
      <c r="AL13" s="568"/>
      <c r="AM13" s="46">
        <v>48</v>
      </c>
      <c r="AN13" s="71">
        <v>2165.73</v>
      </c>
      <c r="AO13" s="48">
        <f t="shared" si="11"/>
        <v>45.119374999999998</v>
      </c>
      <c r="AP13" s="46">
        <v>75</v>
      </c>
      <c r="AQ13" s="47">
        <v>3907.9199999999992</v>
      </c>
      <c r="AR13" s="48">
        <f t="shared" si="12"/>
        <v>52.105599999999988</v>
      </c>
      <c r="AS13" s="46">
        <v>25</v>
      </c>
      <c r="AT13" s="71">
        <v>1506.47</v>
      </c>
      <c r="AU13" s="48">
        <f t="shared" si="13"/>
        <v>60.258800000000001</v>
      </c>
      <c r="AV13" s="492"/>
      <c r="AW13" s="645">
        <v>82.600000000000009</v>
      </c>
      <c r="AX13" s="78">
        <v>5204.7700000000004</v>
      </c>
      <c r="AY13" s="30">
        <f t="shared" si="14"/>
        <v>63.011743341404355</v>
      </c>
      <c r="AZ13" s="85"/>
      <c r="BA13" s="85"/>
      <c r="BB13" s="85">
        <v>14</v>
      </c>
      <c r="BC13" s="85">
        <v>98.83</v>
      </c>
      <c r="BD13" s="30">
        <f t="shared" si="45"/>
        <v>7.0592857142857142</v>
      </c>
      <c r="BE13" s="86">
        <v>0</v>
      </c>
      <c r="BF13" s="86">
        <v>0</v>
      </c>
      <c r="BG13" s="30" t="e">
        <f t="shared" si="46"/>
        <v>#DIV/0!</v>
      </c>
      <c r="BH13" s="646"/>
      <c r="BI13" s="77"/>
      <c r="BJ13" s="78"/>
      <c r="BK13" s="634" t="e">
        <f t="shared" si="15"/>
        <v>#DIV/0!</v>
      </c>
      <c r="BL13" s="633">
        <v>87.800000000000011</v>
      </c>
      <c r="BM13" s="587">
        <v>3950.96</v>
      </c>
      <c r="BN13" s="634">
        <f t="shared" si="16"/>
        <v>44.999544419134388</v>
      </c>
      <c r="BO13" s="492"/>
      <c r="BP13" s="93">
        <v>181.20000000000002</v>
      </c>
      <c r="BQ13" s="94">
        <v>12805.207111990147</v>
      </c>
      <c r="BR13" s="83">
        <f t="shared" si="17"/>
        <v>70.668913421579163</v>
      </c>
      <c r="BS13" s="100"/>
      <c r="BT13" s="101">
        <v>18</v>
      </c>
      <c r="BU13" s="101">
        <v>262.06502526729781</v>
      </c>
      <c r="BV13" s="30">
        <f t="shared" si="47"/>
        <v>14.559168070405434</v>
      </c>
      <c r="BW13" s="101">
        <v>84</v>
      </c>
      <c r="BX13" s="101">
        <v>453.48888637046798</v>
      </c>
      <c r="BY13" s="30">
        <f t="shared" si="48"/>
        <v>5.3986772186960472</v>
      </c>
      <c r="BZ13" s="93"/>
      <c r="CA13" s="94"/>
      <c r="CB13" s="48" t="e">
        <f t="shared" si="18"/>
        <v>#DIV/0!</v>
      </c>
      <c r="CC13" s="492"/>
      <c r="CD13" s="109">
        <v>141.19999999999999</v>
      </c>
      <c r="CE13" s="110">
        <v>12961.18</v>
      </c>
      <c r="CF13" s="83">
        <f t="shared" si="19"/>
        <v>91.793059490085</v>
      </c>
      <c r="CG13" s="113"/>
      <c r="CH13" s="114">
        <v>227</v>
      </c>
      <c r="CI13" s="114">
        <v>2658</v>
      </c>
      <c r="CJ13" s="30">
        <f t="shared" si="20"/>
        <v>11.709251101321586</v>
      </c>
      <c r="CK13" s="115"/>
      <c r="CL13" s="114"/>
      <c r="CM13" s="83" t="e">
        <f t="shared" si="49"/>
        <v>#DIV/0!</v>
      </c>
      <c r="CN13" s="712"/>
      <c r="CO13" s="706">
        <f t="shared" si="21"/>
        <v>0</v>
      </c>
      <c r="CP13" s="653"/>
      <c r="CQ13" s="722"/>
      <c r="CR13" s="718">
        <v>36.799999999999997</v>
      </c>
      <c r="CS13" s="345">
        <v>4485.09</v>
      </c>
      <c r="CT13" s="687">
        <f t="shared" si="0"/>
        <v>121.87744565217393</v>
      </c>
      <c r="CU13" s="411"/>
      <c r="CV13" s="411"/>
      <c r="CW13" s="403"/>
      <c r="CX13" s="403" t="e">
        <f t="shared" si="22"/>
        <v>#DIV/0!</v>
      </c>
      <c r="CY13" s="411">
        <v>37</v>
      </c>
      <c r="CZ13" s="411">
        <v>4944.72</v>
      </c>
      <c r="DA13" s="417">
        <f t="shared" si="23"/>
        <v>133.6410810810811</v>
      </c>
      <c r="DB13" s="682"/>
      <c r="DC13" s="688"/>
      <c r="DD13" s="688" t="e">
        <f t="shared" si="24"/>
        <v>#DIV/0!</v>
      </c>
      <c r="DE13" s="688">
        <v>40</v>
      </c>
      <c r="DF13" s="688">
        <v>121.08</v>
      </c>
      <c r="DG13" s="688">
        <v>152.49</v>
      </c>
      <c r="DH13" s="688">
        <f t="shared" si="25"/>
        <v>6.8392499999999998</v>
      </c>
      <c r="DI13" s="569"/>
      <c r="DJ13" s="124">
        <v>54.6</v>
      </c>
      <c r="DK13" s="125">
        <v>5099.4318493642213</v>
      </c>
      <c r="DL13" s="15">
        <f t="shared" si="26"/>
        <v>93.396187717293429</v>
      </c>
      <c r="DM13" s="126"/>
      <c r="DN13" s="127"/>
      <c r="DO13" s="127"/>
      <c r="DP13" s="18">
        <v>20</v>
      </c>
      <c r="DQ13" s="127"/>
      <c r="DR13" s="127"/>
      <c r="DS13" s="18" t="e">
        <f t="shared" si="50"/>
        <v>#DIV/0!</v>
      </c>
      <c r="DT13" s="124"/>
      <c r="DU13" s="125"/>
      <c r="DV13" s="31" t="e">
        <f t="shared" si="27"/>
        <v>#DIV/0!</v>
      </c>
      <c r="DW13" s="569"/>
      <c r="DX13" s="602">
        <v>17</v>
      </c>
      <c r="DY13" s="603">
        <v>353.26396846555201</v>
      </c>
      <c r="DZ13" s="542">
        <f t="shared" si="28"/>
        <v>20.78023343915012</v>
      </c>
      <c r="EA13" s="603">
        <v>53</v>
      </c>
      <c r="EB13" s="603">
        <v>829.5</v>
      </c>
      <c r="EC13" s="542">
        <f t="shared" si="29"/>
        <v>15.650943396226415</v>
      </c>
      <c r="ED13" s="604">
        <v>196</v>
      </c>
      <c r="EE13" s="603">
        <v>2315.5940377713787</v>
      </c>
      <c r="EF13" s="542">
        <f t="shared" si="30"/>
        <v>11.814255294751932</v>
      </c>
      <c r="EG13" s="485"/>
      <c r="EH13" s="610"/>
      <c r="EI13" s="612"/>
      <c r="EJ13" s="548" t="e">
        <f t="shared" si="31"/>
        <v>#DIV/0!</v>
      </c>
      <c r="EK13" s="610">
        <v>60</v>
      </c>
      <c r="EL13" s="614">
        <v>840</v>
      </c>
      <c r="EM13" s="617">
        <f t="shared" si="1"/>
        <v>14</v>
      </c>
      <c r="EN13" s="603">
        <v>157</v>
      </c>
      <c r="EO13" s="603">
        <v>1270.8699999999999</v>
      </c>
      <c r="EP13" s="622">
        <f t="shared" si="32"/>
        <v>8.0947133757961769</v>
      </c>
      <c r="EQ13" s="603">
        <f t="shared" si="33"/>
        <v>651</v>
      </c>
      <c r="ER13" s="603">
        <v>450</v>
      </c>
      <c r="ES13" s="551">
        <f t="shared" si="34"/>
        <v>0.69124423963133641</v>
      </c>
      <c r="EU13" s="204">
        <v>30</v>
      </c>
      <c r="EV13" s="345">
        <v>2889.16</v>
      </c>
      <c r="EW13" s="554">
        <f t="shared" si="2"/>
        <v>96.305333333333323</v>
      </c>
      <c r="EX13" s="143"/>
      <c r="EY13" s="143"/>
      <c r="EZ13" s="411">
        <v>225.9</v>
      </c>
      <c r="FA13" s="405">
        <f t="shared" si="35"/>
        <v>7.53</v>
      </c>
      <c r="FB13" s="414"/>
      <c r="FC13" s="406">
        <f t="shared" si="36"/>
        <v>0</v>
      </c>
      <c r="FD13" s="542">
        <f t="shared" si="37"/>
        <v>0</v>
      </c>
      <c r="FE13" s="671"/>
      <c r="FF13" s="400"/>
      <c r="FG13" s="400"/>
      <c r="FH13" s="400"/>
      <c r="FI13" s="433"/>
      <c r="FJ13" s="411"/>
      <c r="FK13" s="400">
        <f t="shared" si="38"/>
        <v>0</v>
      </c>
      <c r="FL13" s="403"/>
      <c r="FM13" s="402" t="e">
        <f t="shared" si="39"/>
        <v>#DIV/0!</v>
      </c>
      <c r="FN13" s="412"/>
      <c r="FO13" s="400"/>
      <c r="FP13" s="400"/>
      <c r="FQ13" s="403" t="e">
        <f t="shared" si="40"/>
        <v>#DIV/0!</v>
      </c>
      <c r="FR13" s="400"/>
      <c r="FS13" s="400"/>
      <c r="FT13" s="404" t="e">
        <f t="shared" si="41"/>
        <v>#DIV/0!</v>
      </c>
    </row>
    <row r="14" spans="1:176" ht="14.4" customHeight="1">
      <c r="A14" s="12">
        <v>8</v>
      </c>
      <c r="B14" s="13">
        <v>67.600000000000009</v>
      </c>
      <c r="C14" s="14">
        <v>5460.7</v>
      </c>
      <c r="D14" s="15">
        <f t="shared" si="3"/>
        <v>80.779585798816555</v>
      </c>
      <c r="E14" s="16"/>
      <c r="F14" s="320"/>
      <c r="G14" s="558" t="e">
        <f t="shared" si="4"/>
        <v>#DIV/0!</v>
      </c>
      <c r="H14" s="17">
        <v>4</v>
      </c>
      <c r="I14" s="17">
        <v>55.7</v>
      </c>
      <c r="J14" s="18">
        <f t="shared" si="42"/>
        <v>13.925000000000001</v>
      </c>
      <c r="K14" s="17"/>
      <c r="L14" s="17"/>
      <c r="M14" s="30" t="e">
        <f t="shared" si="43"/>
        <v>#DIV/0!</v>
      </c>
      <c r="N14" s="13"/>
      <c r="O14" s="14"/>
      <c r="P14" s="31" t="e">
        <f t="shared" si="5"/>
        <v>#DIV/0!</v>
      </c>
      <c r="Q14" s="32"/>
      <c r="R14" s="44"/>
      <c r="S14" s="45" t="e">
        <f t="shared" si="6"/>
        <v>#DIV/0!</v>
      </c>
      <c r="T14" s="492"/>
      <c r="U14" s="570">
        <v>122.2</v>
      </c>
      <c r="V14" s="626">
        <v>5934.5525982093295</v>
      </c>
      <c r="W14" s="567">
        <f t="shared" si="7"/>
        <v>48.564260214478963</v>
      </c>
      <c r="X14" s="492"/>
      <c r="Y14" s="46">
        <v>370.40000000000003</v>
      </c>
      <c r="Z14" s="47">
        <v>32415.150000000005</v>
      </c>
      <c r="AA14" s="48">
        <f t="shared" si="8"/>
        <v>87.513903887688997</v>
      </c>
      <c r="AB14" s="499"/>
      <c r="AC14" s="500">
        <v>35</v>
      </c>
      <c r="AD14" s="501">
        <v>488.85</v>
      </c>
      <c r="AE14" s="30">
        <f t="shared" si="9"/>
        <v>13.967142857142857</v>
      </c>
      <c r="AF14" s="49">
        <v>125</v>
      </c>
      <c r="AG14" s="49">
        <v>776.81500000000005</v>
      </c>
      <c r="AH14" s="30">
        <f t="shared" si="44"/>
        <v>6.2145200000000003</v>
      </c>
      <c r="AI14" s="62">
        <v>150</v>
      </c>
      <c r="AJ14" s="47">
        <v>2833.0747642767319</v>
      </c>
      <c r="AK14" s="30">
        <f t="shared" si="10"/>
        <v>18.887165095178212</v>
      </c>
      <c r="AL14" s="568"/>
      <c r="AM14" s="46">
        <v>46</v>
      </c>
      <c r="AN14" s="71">
        <v>2447.2224999999999</v>
      </c>
      <c r="AO14" s="48">
        <f t="shared" si="11"/>
        <v>53.200489130434782</v>
      </c>
      <c r="AP14" s="46">
        <v>75</v>
      </c>
      <c r="AQ14" s="47">
        <v>4365.08</v>
      </c>
      <c r="AR14" s="48">
        <f t="shared" si="12"/>
        <v>58.201066666666662</v>
      </c>
      <c r="AS14" s="46">
        <v>25</v>
      </c>
      <c r="AT14" s="71">
        <v>1357.3400000000001</v>
      </c>
      <c r="AU14" s="48">
        <f t="shared" si="13"/>
        <v>54.293600000000005</v>
      </c>
      <c r="AV14" s="492"/>
      <c r="AW14" s="645">
        <v>88.8</v>
      </c>
      <c r="AX14" s="78">
        <v>4922.16</v>
      </c>
      <c r="AY14" s="30">
        <f t="shared" si="14"/>
        <v>55.429729729729729</v>
      </c>
      <c r="AZ14" s="85"/>
      <c r="BA14" s="85"/>
      <c r="BB14" s="85">
        <v>15</v>
      </c>
      <c r="BC14" s="85">
        <v>105.4</v>
      </c>
      <c r="BD14" s="30">
        <f t="shared" si="45"/>
        <v>7.0266666666666673</v>
      </c>
      <c r="BE14" s="86">
        <v>0</v>
      </c>
      <c r="BF14" s="86">
        <v>0</v>
      </c>
      <c r="BG14" s="30" t="e">
        <f t="shared" si="46"/>
        <v>#DIV/0!</v>
      </c>
      <c r="BH14" s="646"/>
      <c r="BI14" s="77"/>
      <c r="BJ14" s="78"/>
      <c r="BK14" s="634" t="e">
        <f t="shared" si="15"/>
        <v>#DIV/0!</v>
      </c>
      <c r="BL14" s="633">
        <v>86.4</v>
      </c>
      <c r="BM14" s="587">
        <v>3888.4</v>
      </c>
      <c r="BN14" s="634">
        <f t="shared" si="16"/>
        <v>45.004629629629626</v>
      </c>
      <c r="BO14" s="492"/>
      <c r="BP14" s="93">
        <v>184.8</v>
      </c>
      <c r="BQ14" s="94">
        <v>12793.23240525238</v>
      </c>
      <c r="BR14" s="83">
        <f t="shared" si="17"/>
        <v>69.227448080370024</v>
      </c>
      <c r="BS14" s="100"/>
      <c r="BT14" s="101">
        <v>18</v>
      </c>
      <c r="BU14" s="101">
        <v>131.30506039311385</v>
      </c>
      <c r="BV14" s="30">
        <f t="shared" si="47"/>
        <v>7.294725577395214</v>
      </c>
      <c r="BW14" s="101">
        <v>91</v>
      </c>
      <c r="BX14" s="101">
        <v>587.70376613680719</v>
      </c>
      <c r="BY14" s="30">
        <f t="shared" si="48"/>
        <v>6.4582831443605189</v>
      </c>
      <c r="BZ14" s="93"/>
      <c r="CA14" s="94"/>
      <c r="CB14" s="48" t="e">
        <f t="shared" si="18"/>
        <v>#DIV/0!</v>
      </c>
      <c r="CC14" s="492"/>
      <c r="CD14" s="109">
        <v>151.19999999999999</v>
      </c>
      <c r="CE14" s="110">
        <v>15238.14</v>
      </c>
      <c r="CF14" s="83">
        <f t="shared" si="19"/>
        <v>100.7813492063492</v>
      </c>
      <c r="CG14" s="113"/>
      <c r="CH14" s="114"/>
      <c r="CI14" s="114"/>
      <c r="CJ14" s="30" t="e">
        <f t="shared" si="20"/>
        <v>#DIV/0!</v>
      </c>
      <c r="CK14" s="115"/>
      <c r="CL14" s="114"/>
      <c r="CM14" s="83" t="e">
        <f t="shared" si="49"/>
        <v>#DIV/0!</v>
      </c>
      <c r="CN14" s="712"/>
      <c r="CO14" s="706">
        <f t="shared" si="21"/>
        <v>0</v>
      </c>
      <c r="CP14" s="653"/>
      <c r="CQ14" s="722"/>
      <c r="CR14" s="718">
        <v>47.2</v>
      </c>
      <c r="CS14" s="345">
        <v>3379.48</v>
      </c>
      <c r="CT14" s="687">
        <f t="shared" si="0"/>
        <v>71.599152542372877</v>
      </c>
      <c r="CU14" s="411">
        <v>1</v>
      </c>
      <c r="CV14" s="411">
        <v>5</v>
      </c>
      <c r="CW14" s="403">
        <v>4016.23</v>
      </c>
      <c r="CX14" s="403">
        <f t="shared" si="22"/>
        <v>803.24599999999998</v>
      </c>
      <c r="CY14" s="411">
        <v>3</v>
      </c>
      <c r="CZ14" s="411">
        <v>1317.17</v>
      </c>
      <c r="DA14" s="417">
        <f t="shared" si="23"/>
        <v>439.05666666666667</v>
      </c>
      <c r="DB14" s="682"/>
      <c r="DC14" s="688"/>
      <c r="DD14" s="688" t="e">
        <f t="shared" si="24"/>
        <v>#DIV/0!</v>
      </c>
      <c r="DE14" s="688">
        <v>45</v>
      </c>
      <c r="DF14" s="688">
        <v>238.8</v>
      </c>
      <c r="DG14" s="688"/>
      <c r="DH14" s="688">
        <f t="shared" si="25"/>
        <v>5.3066666666666666</v>
      </c>
      <c r="DI14" s="569"/>
      <c r="DJ14" s="124">
        <v>54.400000000000006</v>
      </c>
      <c r="DK14" s="125">
        <v>5081.0654430102077</v>
      </c>
      <c r="DL14" s="15">
        <f t="shared" si="26"/>
        <v>93.401938290628806</v>
      </c>
      <c r="DM14" s="126"/>
      <c r="DN14" s="127"/>
      <c r="DO14" s="127"/>
      <c r="DP14" s="18">
        <v>28</v>
      </c>
      <c r="DQ14" s="127"/>
      <c r="DR14" s="127"/>
      <c r="DS14" s="18" t="e">
        <f t="shared" si="50"/>
        <v>#DIV/0!</v>
      </c>
      <c r="DT14" s="124"/>
      <c r="DU14" s="125"/>
      <c r="DV14" s="31" t="e">
        <f t="shared" si="27"/>
        <v>#DIV/0!</v>
      </c>
      <c r="DW14" s="569"/>
      <c r="DX14" s="602">
        <v>17</v>
      </c>
      <c r="DY14" s="603">
        <v>374.05823784642962</v>
      </c>
      <c r="DZ14" s="542">
        <f t="shared" si="28"/>
        <v>22.003425755672332</v>
      </c>
      <c r="EA14" s="603">
        <v>55</v>
      </c>
      <c r="EB14" s="603">
        <v>823.52301704021227</v>
      </c>
      <c r="EC14" s="542">
        <f t="shared" si="29"/>
        <v>14.973145764367496</v>
      </c>
      <c r="ED14" s="603">
        <v>196</v>
      </c>
      <c r="EE14" s="603">
        <v>2320.5647652665448</v>
      </c>
      <c r="EF14" s="542">
        <f t="shared" si="30"/>
        <v>11.839616149319106</v>
      </c>
      <c r="EG14" s="485"/>
      <c r="EH14" s="610"/>
      <c r="EI14" s="612"/>
      <c r="EJ14" s="548" t="e">
        <f t="shared" si="31"/>
        <v>#DIV/0!</v>
      </c>
      <c r="EK14" s="610">
        <v>60</v>
      </c>
      <c r="EL14" s="614">
        <v>840</v>
      </c>
      <c r="EM14" s="616">
        <f t="shared" si="1"/>
        <v>14</v>
      </c>
      <c r="EN14" s="603">
        <v>157</v>
      </c>
      <c r="EO14" s="603">
        <v>1381.48</v>
      </c>
      <c r="EP14" s="622">
        <f t="shared" si="32"/>
        <v>8.7992356687898088</v>
      </c>
      <c r="EQ14" s="603">
        <f t="shared" si="33"/>
        <v>651</v>
      </c>
      <c r="ER14" s="603">
        <v>450</v>
      </c>
      <c r="ES14" s="551">
        <f t="shared" si="34"/>
        <v>0.69124423963133641</v>
      </c>
      <c r="EU14" s="204">
        <v>30</v>
      </c>
      <c r="EV14" s="345">
        <v>2908.09</v>
      </c>
      <c r="EW14" s="554">
        <f t="shared" si="2"/>
        <v>96.936333333333337</v>
      </c>
      <c r="EX14" s="143"/>
      <c r="EY14" s="143"/>
      <c r="EZ14" s="411">
        <v>89.2</v>
      </c>
      <c r="FA14" s="405">
        <f t="shared" si="35"/>
        <v>2.9733333333333336</v>
      </c>
      <c r="FB14" s="414"/>
      <c r="FC14" s="406">
        <f t="shared" si="36"/>
        <v>0</v>
      </c>
      <c r="FD14" s="542">
        <f t="shared" si="37"/>
        <v>0</v>
      </c>
      <c r="FE14" s="671"/>
      <c r="FF14" s="400"/>
      <c r="FG14" s="400"/>
      <c r="FH14" s="400"/>
      <c r="FI14" s="433"/>
      <c r="FJ14" s="411"/>
      <c r="FK14" s="400">
        <f t="shared" si="38"/>
        <v>0</v>
      </c>
      <c r="FL14" s="403"/>
      <c r="FM14" s="402" t="e">
        <f t="shared" si="39"/>
        <v>#DIV/0!</v>
      </c>
      <c r="FN14" s="412"/>
      <c r="FO14" s="400"/>
      <c r="FP14" s="400"/>
      <c r="FQ14" s="403" t="e">
        <f t="shared" si="40"/>
        <v>#DIV/0!</v>
      </c>
      <c r="FR14" s="400"/>
      <c r="FS14" s="400"/>
      <c r="FT14" s="404" t="e">
        <f t="shared" si="41"/>
        <v>#DIV/0!</v>
      </c>
    </row>
    <row r="15" spans="1:176" ht="14.4" customHeight="1">
      <c r="A15" s="12">
        <v>9</v>
      </c>
      <c r="B15" s="13">
        <v>67</v>
      </c>
      <c r="C15" s="14">
        <v>9100.7000000000007</v>
      </c>
      <c r="D15" s="15">
        <f t="shared" si="3"/>
        <v>135.8313432835821</v>
      </c>
      <c r="E15" s="16"/>
      <c r="F15" s="320"/>
      <c r="G15" s="558" t="e">
        <f t="shared" si="4"/>
        <v>#DIV/0!</v>
      </c>
      <c r="H15" s="17">
        <v>4</v>
      </c>
      <c r="I15" s="17">
        <v>55.7</v>
      </c>
      <c r="J15" s="18">
        <f t="shared" si="42"/>
        <v>13.925000000000001</v>
      </c>
      <c r="K15" s="17"/>
      <c r="L15" s="17"/>
      <c r="M15" s="30" t="e">
        <f t="shared" si="43"/>
        <v>#DIV/0!</v>
      </c>
      <c r="N15" s="13"/>
      <c r="O15" s="14"/>
      <c r="P15" s="31" t="e">
        <f t="shared" si="5"/>
        <v>#DIV/0!</v>
      </c>
      <c r="Q15" s="32"/>
      <c r="R15" s="44"/>
      <c r="S15" s="45" t="e">
        <f t="shared" si="6"/>
        <v>#DIV/0!</v>
      </c>
      <c r="T15" s="492"/>
      <c r="U15" s="570">
        <v>134.4</v>
      </c>
      <c r="V15" s="626">
        <v>7400.3148840962003</v>
      </c>
      <c r="W15" s="567">
        <f t="shared" si="7"/>
        <v>55.061866697144346</v>
      </c>
      <c r="X15" s="492"/>
      <c r="Y15" s="46">
        <v>389.6</v>
      </c>
      <c r="Z15" s="47">
        <v>29589.158599999999</v>
      </c>
      <c r="AA15" s="30">
        <f t="shared" si="8"/>
        <v>75.947532340862409</v>
      </c>
      <c r="AB15" s="499"/>
      <c r="AC15" s="500">
        <v>35</v>
      </c>
      <c r="AD15" s="501">
        <v>489.20000000000005</v>
      </c>
      <c r="AE15" s="30">
        <f t="shared" si="9"/>
        <v>13.977142857142859</v>
      </c>
      <c r="AF15" s="63">
        <v>126</v>
      </c>
      <c r="AG15" s="55">
        <v>889.5</v>
      </c>
      <c r="AH15" s="30">
        <f t="shared" si="44"/>
        <v>7.0595238095238093</v>
      </c>
      <c r="AI15" s="62">
        <v>150</v>
      </c>
      <c r="AJ15" s="47">
        <v>2990.494636931794</v>
      </c>
      <c r="AK15" s="30">
        <f t="shared" si="10"/>
        <v>19.936630912878627</v>
      </c>
      <c r="AL15" s="568"/>
      <c r="AM15" s="46">
        <v>46</v>
      </c>
      <c r="AN15" s="71">
        <v>2272.16</v>
      </c>
      <c r="AO15" s="48">
        <f t="shared" si="11"/>
        <v>49.39478260869565</v>
      </c>
      <c r="AP15" s="46">
        <v>75</v>
      </c>
      <c r="AQ15" s="47">
        <v>4130.96</v>
      </c>
      <c r="AR15" s="48">
        <f t="shared" si="12"/>
        <v>55.079466666666669</v>
      </c>
      <c r="AS15" s="46">
        <v>25</v>
      </c>
      <c r="AT15" s="71">
        <v>1416.2950000000001</v>
      </c>
      <c r="AU15" s="48">
        <f t="shared" si="13"/>
        <v>56.651800000000001</v>
      </c>
      <c r="AV15" s="492"/>
      <c r="AW15" s="645">
        <v>81.8</v>
      </c>
      <c r="AX15" s="78">
        <v>4935.6099999999997</v>
      </c>
      <c r="AY15" s="30">
        <f t="shared" si="14"/>
        <v>60.337530562347183</v>
      </c>
      <c r="AZ15" s="85"/>
      <c r="BA15" s="85"/>
      <c r="BB15" s="85">
        <v>15</v>
      </c>
      <c r="BC15" s="85">
        <v>105.23</v>
      </c>
      <c r="BD15" s="30">
        <f t="shared" si="45"/>
        <v>7.0153333333333334</v>
      </c>
      <c r="BE15" s="86">
        <v>0</v>
      </c>
      <c r="BF15" s="86">
        <v>0</v>
      </c>
      <c r="BG15" s="30" t="e">
        <f t="shared" si="46"/>
        <v>#DIV/0!</v>
      </c>
      <c r="BH15" s="646"/>
      <c r="BI15" s="77"/>
      <c r="BJ15" s="78"/>
      <c r="BK15" s="634" t="e">
        <f t="shared" si="15"/>
        <v>#DIV/0!</v>
      </c>
      <c r="BL15" s="633">
        <v>86.4</v>
      </c>
      <c r="BM15" s="587">
        <v>3888.63</v>
      </c>
      <c r="BN15" s="634">
        <f t="shared" si="16"/>
        <v>45.007291666666667</v>
      </c>
      <c r="BO15" s="492"/>
      <c r="BP15" s="93">
        <v>182.8</v>
      </c>
      <c r="BQ15" s="94">
        <v>13081.183176862534</v>
      </c>
      <c r="BR15" s="83">
        <f t="shared" si="17"/>
        <v>71.560083024412108</v>
      </c>
      <c r="BS15" s="100"/>
      <c r="BT15" s="101">
        <v>3</v>
      </c>
      <c r="BU15" s="101">
        <v>36.509871750192545</v>
      </c>
      <c r="BV15" s="30">
        <f t="shared" si="47"/>
        <v>12.169957250064181</v>
      </c>
      <c r="BW15" s="101">
        <v>83</v>
      </c>
      <c r="BX15" s="101">
        <v>583.07172661342315</v>
      </c>
      <c r="BY15" s="30">
        <f t="shared" si="48"/>
        <v>7.0249605616075081</v>
      </c>
      <c r="BZ15" s="93"/>
      <c r="CA15" s="94"/>
      <c r="CB15" s="48" t="e">
        <f t="shared" si="18"/>
        <v>#DIV/0!</v>
      </c>
      <c r="CC15" s="492"/>
      <c r="CD15" s="109">
        <v>142.80000000000001</v>
      </c>
      <c r="CE15" s="110">
        <v>15064.4</v>
      </c>
      <c r="CF15" s="83">
        <f t="shared" si="19"/>
        <v>105.49299719887954</v>
      </c>
      <c r="CG15" s="113"/>
      <c r="CH15" s="114"/>
      <c r="CI15" s="114"/>
      <c r="CJ15" s="30" t="e">
        <f t="shared" si="20"/>
        <v>#DIV/0!</v>
      </c>
      <c r="CK15" s="115"/>
      <c r="CL15" s="114"/>
      <c r="CM15" s="83" t="e">
        <f t="shared" si="49"/>
        <v>#DIV/0!</v>
      </c>
      <c r="CN15" s="712"/>
      <c r="CO15" s="706">
        <f t="shared" si="21"/>
        <v>0</v>
      </c>
      <c r="CP15" s="653"/>
      <c r="CQ15" s="722"/>
      <c r="CR15" s="718">
        <v>46</v>
      </c>
      <c r="CS15" s="345">
        <v>3803.35</v>
      </c>
      <c r="CT15" s="687">
        <f t="shared" si="0"/>
        <v>82.681521739130432</v>
      </c>
      <c r="CU15" s="411"/>
      <c r="CV15" s="411"/>
      <c r="CW15" s="403"/>
      <c r="CX15" s="403" t="e">
        <f t="shared" si="22"/>
        <v>#DIV/0!</v>
      </c>
      <c r="CY15" s="411">
        <v>3</v>
      </c>
      <c r="CZ15" s="411">
        <v>2413.1799999999998</v>
      </c>
      <c r="DA15" s="417">
        <f t="shared" si="23"/>
        <v>804.39333333333332</v>
      </c>
      <c r="DB15" s="682"/>
      <c r="DC15" s="688"/>
      <c r="DD15" s="688" t="e">
        <f t="shared" si="24"/>
        <v>#DIV/0!</v>
      </c>
      <c r="DE15" s="688">
        <v>48</v>
      </c>
      <c r="DF15" s="688">
        <v>618.72</v>
      </c>
      <c r="DG15" s="688"/>
      <c r="DH15" s="688">
        <f t="shared" si="25"/>
        <v>12.89</v>
      </c>
      <c r="DI15" s="569"/>
      <c r="DJ15" s="124">
        <v>54</v>
      </c>
      <c r="DK15" s="125">
        <v>4874.6047687996979</v>
      </c>
      <c r="DL15" s="15">
        <f t="shared" si="26"/>
        <v>90.270458681475887</v>
      </c>
      <c r="DM15" s="126"/>
      <c r="DN15" s="127"/>
      <c r="DO15" s="127"/>
      <c r="DP15" s="18">
        <v>20</v>
      </c>
      <c r="DQ15" s="127"/>
      <c r="DR15" s="127"/>
      <c r="DS15" s="18" t="e">
        <f t="shared" si="50"/>
        <v>#DIV/0!</v>
      </c>
      <c r="DT15" s="124"/>
      <c r="DU15" s="125"/>
      <c r="DV15" s="31" t="e">
        <f t="shared" si="27"/>
        <v>#DIV/0!</v>
      </c>
      <c r="DW15" s="569"/>
      <c r="DX15" s="603">
        <v>17</v>
      </c>
      <c r="DY15" s="603">
        <v>337.28156811743156</v>
      </c>
      <c r="DZ15" s="542">
        <f t="shared" si="28"/>
        <v>19.840092242201855</v>
      </c>
      <c r="EA15" s="603">
        <v>55</v>
      </c>
      <c r="EB15" s="603">
        <v>819.52388309253081</v>
      </c>
      <c r="EC15" s="542">
        <f t="shared" si="29"/>
        <v>14.900434238046016</v>
      </c>
      <c r="ED15" s="603">
        <v>185</v>
      </c>
      <c r="EE15" s="603">
        <v>2199.8271155203734</v>
      </c>
      <c r="EF15" s="542">
        <f t="shared" si="30"/>
        <v>11.890957381191207</v>
      </c>
      <c r="EG15" s="485"/>
      <c r="EH15" s="610"/>
      <c r="EI15" s="612"/>
      <c r="EJ15" s="548" t="e">
        <f t="shared" si="31"/>
        <v>#DIV/0!</v>
      </c>
      <c r="EK15" s="610">
        <v>60</v>
      </c>
      <c r="EL15" s="614">
        <v>840</v>
      </c>
      <c r="EM15" s="616">
        <f t="shared" si="1"/>
        <v>14</v>
      </c>
      <c r="EN15" s="603">
        <v>157</v>
      </c>
      <c r="EO15" s="603">
        <v>1493</v>
      </c>
      <c r="EP15" s="622">
        <f t="shared" si="32"/>
        <v>9.5095541401273884</v>
      </c>
      <c r="EQ15" s="603">
        <f t="shared" si="33"/>
        <v>651</v>
      </c>
      <c r="ER15" s="603">
        <v>450</v>
      </c>
      <c r="ES15" s="551">
        <f t="shared" si="34"/>
        <v>0.69124423963133641</v>
      </c>
      <c r="EU15" s="204">
        <v>30</v>
      </c>
      <c r="EV15" s="345">
        <v>6366.44</v>
      </c>
      <c r="EW15" s="554">
        <f t="shared" si="2"/>
        <v>212.21466666666666</v>
      </c>
      <c r="EX15" s="143"/>
      <c r="EY15" s="143"/>
      <c r="EZ15" s="411">
        <v>113.37</v>
      </c>
      <c r="FA15" s="405">
        <f t="shared" si="35"/>
        <v>3.7790000000000004</v>
      </c>
      <c r="FB15" s="414"/>
      <c r="FC15" s="406">
        <f t="shared" si="36"/>
        <v>0</v>
      </c>
      <c r="FD15" s="542">
        <f t="shared" si="37"/>
        <v>0</v>
      </c>
      <c r="FE15" s="672"/>
      <c r="FF15" s="411"/>
      <c r="FG15" s="411"/>
      <c r="FH15" s="411"/>
      <c r="FI15" s="433"/>
      <c r="FJ15" s="411"/>
      <c r="FK15" s="400">
        <f t="shared" si="38"/>
        <v>0</v>
      </c>
      <c r="FL15" s="403"/>
      <c r="FM15" s="402" t="e">
        <f t="shared" si="39"/>
        <v>#DIV/0!</v>
      </c>
      <c r="FN15" s="412"/>
      <c r="FO15" s="400"/>
      <c r="FP15" s="400"/>
      <c r="FQ15" s="403" t="e">
        <f t="shared" si="40"/>
        <v>#DIV/0!</v>
      </c>
      <c r="FR15" s="400"/>
      <c r="FS15" s="400"/>
      <c r="FT15" s="404" t="e">
        <f t="shared" si="41"/>
        <v>#DIV/0!</v>
      </c>
    </row>
    <row r="16" spans="1:176" ht="14.4" customHeight="1">
      <c r="A16" s="12">
        <v>10</v>
      </c>
      <c r="B16" s="13">
        <v>63.800000000000004</v>
      </c>
      <c r="C16" s="14">
        <v>6403.03</v>
      </c>
      <c r="D16" s="15">
        <f t="shared" si="3"/>
        <v>100.36097178683384</v>
      </c>
      <c r="E16" s="16"/>
      <c r="F16" s="320"/>
      <c r="G16" s="558" t="e">
        <f t="shared" si="4"/>
        <v>#DIV/0!</v>
      </c>
      <c r="H16" s="17">
        <v>4</v>
      </c>
      <c r="I16" s="17">
        <v>57.1</v>
      </c>
      <c r="J16" s="18">
        <f t="shared" si="42"/>
        <v>14.275</v>
      </c>
      <c r="K16" s="17"/>
      <c r="L16" s="17"/>
      <c r="M16" s="30" t="e">
        <f t="shared" si="43"/>
        <v>#DIV/0!</v>
      </c>
      <c r="N16" s="13"/>
      <c r="O16" s="14"/>
      <c r="P16" s="31" t="e">
        <f t="shared" si="5"/>
        <v>#DIV/0!</v>
      </c>
      <c r="Q16" s="32"/>
      <c r="R16" s="44"/>
      <c r="S16" s="45" t="e">
        <f t="shared" si="6"/>
        <v>#DIV/0!</v>
      </c>
      <c r="T16" s="492"/>
      <c r="U16" s="570">
        <v>76.2</v>
      </c>
      <c r="V16" s="626">
        <v>8007.8764850479247</v>
      </c>
      <c r="W16" s="567">
        <f t="shared" si="7"/>
        <v>105.09024258593077</v>
      </c>
      <c r="X16" s="492"/>
      <c r="Y16" s="46">
        <v>367.20000000000005</v>
      </c>
      <c r="Z16" s="47">
        <v>28788.49</v>
      </c>
      <c r="AA16" s="30">
        <f t="shared" si="8"/>
        <v>78.400027233115466</v>
      </c>
      <c r="AB16" s="502"/>
      <c r="AC16" s="500">
        <v>35</v>
      </c>
      <c r="AD16" s="500">
        <v>488.88</v>
      </c>
      <c r="AE16" s="30">
        <f t="shared" si="9"/>
        <v>13.968</v>
      </c>
      <c r="AF16" s="63">
        <v>126</v>
      </c>
      <c r="AG16" s="55">
        <v>884.76</v>
      </c>
      <c r="AH16" s="30">
        <f t="shared" si="44"/>
        <v>7.0219047619047616</v>
      </c>
      <c r="AI16" s="62">
        <v>150</v>
      </c>
      <c r="AJ16" s="47">
        <v>2878.4321956393342</v>
      </c>
      <c r="AK16" s="30">
        <f t="shared" si="10"/>
        <v>19.189547970928896</v>
      </c>
      <c r="AL16" s="568"/>
      <c r="AM16" s="46">
        <v>48</v>
      </c>
      <c r="AN16" s="71">
        <v>3182.4</v>
      </c>
      <c r="AO16" s="48">
        <f t="shared" si="11"/>
        <v>66.3</v>
      </c>
      <c r="AP16" s="46">
        <v>75</v>
      </c>
      <c r="AQ16" s="47">
        <v>4380.66</v>
      </c>
      <c r="AR16" s="48">
        <f t="shared" si="12"/>
        <v>58.408799999999999</v>
      </c>
      <c r="AS16" s="46">
        <v>25</v>
      </c>
      <c r="AT16" s="71">
        <v>1585.15</v>
      </c>
      <c r="AU16" s="48">
        <f t="shared" si="13"/>
        <v>63.406000000000006</v>
      </c>
      <c r="AV16" s="492"/>
      <c r="AW16" s="645">
        <v>80.600000000000009</v>
      </c>
      <c r="AX16" s="78">
        <v>4911.68</v>
      </c>
      <c r="AY16" s="30">
        <f t="shared" si="14"/>
        <v>60.938957816377169</v>
      </c>
      <c r="AZ16" s="85"/>
      <c r="BA16" s="85"/>
      <c r="BB16" s="85">
        <v>12</v>
      </c>
      <c r="BC16" s="85">
        <v>84.23</v>
      </c>
      <c r="BD16" s="30">
        <f t="shared" si="45"/>
        <v>7.019166666666667</v>
      </c>
      <c r="BE16" s="86">
        <v>0</v>
      </c>
      <c r="BF16" s="86">
        <v>0</v>
      </c>
      <c r="BG16" s="30" t="e">
        <f t="shared" si="46"/>
        <v>#DIV/0!</v>
      </c>
      <c r="BH16" s="646"/>
      <c r="BI16" s="77"/>
      <c r="BJ16" s="78"/>
      <c r="BK16" s="634" t="e">
        <f t="shared" si="15"/>
        <v>#DIV/0!</v>
      </c>
      <c r="BL16" s="633"/>
      <c r="BM16" s="587"/>
      <c r="BN16" s="634" t="e">
        <f t="shared" si="16"/>
        <v>#DIV/0!</v>
      </c>
      <c r="BO16" s="492"/>
      <c r="BP16" s="93">
        <v>185.20000000000002</v>
      </c>
      <c r="BQ16" s="94">
        <v>13138.598747846732</v>
      </c>
      <c r="BR16" s="83">
        <f t="shared" si="17"/>
        <v>70.942757817746923</v>
      </c>
      <c r="BS16" s="100"/>
      <c r="BT16" s="101">
        <v>18</v>
      </c>
      <c r="BU16" s="101">
        <v>214.48291178393171</v>
      </c>
      <c r="BV16" s="30">
        <f t="shared" si="47"/>
        <v>11.91571732132954</v>
      </c>
      <c r="BW16" s="101">
        <v>83</v>
      </c>
      <c r="BX16" s="101">
        <v>498.64023569160668</v>
      </c>
      <c r="BY16" s="30">
        <f t="shared" si="48"/>
        <v>6.0077136830314055</v>
      </c>
      <c r="BZ16" s="93"/>
      <c r="CA16" s="94"/>
      <c r="CB16" s="48" t="e">
        <f t="shared" si="18"/>
        <v>#DIV/0!</v>
      </c>
      <c r="CC16" s="492"/>
      <c r="CD16" s="109">
        <v>139.6</v>
      </c>
      <c r="CE16" s="110">
        <v>9483.7199999999993</v>
      </c>
      <c r="CF16" s="83">
        <f t="shared" si="19"/>
        <v>67.934957020057311</v>
      </c>
      <c r="CG16" s="113"/>
      <c r="CH16" s="114"/>
      <c r="CI16" s="114"/>
      <c r="CJ16" s="30" t="e">
        <f t="shared" si="20"/>
        <v>#DIV/0!</v>
      </c>
      <c r="CK16" s="115">
        <v>20</v>
      </c>
      <c r="CL16" s="114">
        <v>4923.96</v>
      </c>
      <c r="CM16" s="83">
        <f t="shared" si="49"/>
        <v>246.19800000000001</v>
      </c>
      <c r="CN16" s="712">
        <v>119</v>
      </c>
      <c r="CO16" s="706">
        <f t="shared" si="21"/>
        <v>0.85243553008595996</v>
      </c>
      <c r="CP16" s="653"/>
      <c r="CQ16" s="722"/>
      <c r="CR16" s="718">
        <v>41.800000000000004</v>
      </c>
      <c r="CS16" s="345">
        <v>4266.09</v>
      </c>
      <c r="CT16" s="687">
        <f t="shared" si="0"/>
        <v>102.05956937799043</v>
      </c>
      <c r="CU16" s="411">
        <v>1</v>
      </c>
      <c r="CV16" s="411">
        <v>5</v>
      </c>
      <c r="CW16" s="403">
        <v>2236.17</v>
      </c>
      <c r="CX16" s="403">
        <f t="shared" si="22"/>
        <v>447.23400000000004</v>
      </c>
      <c r="CY16" s="411">
        <v>3</v>
      </c>
      <c r="CZ16" s="411">
        <v>724.44</v>
      </c>
      <c r="DA16" s="417">
        <f t="shared" si="23"/>
        <v>241.48000000000002</v>
      </c>
      <c r="DB16" s="682"/>
      <c r="DC16" s="688"/>
      <c r="DD16" s="688" t="e">
        <f t="shared" si="24"/>
        <v>#DIV/0!</v>
      </c>
      <c r="DE16" s="688">
        <v>44</v>
      </c>
      <c r="DF16" s="688">
        <v>1026.4100000000001</v>
      </c>
      <c r="DG16" s="688">
        <v>263</v>
      </c>
      <c r="DH16" s="688">
        <f t="shared" si="25"/>
        <v>29.304772727272731</v>
      </c>
      <c r="DI16" s="569"/>
      <c r="DJ16" s="124">
        <v>54</v>
      </c>
      <c r="DK16" s="125">
        <v>5826.5841506572442</v>
      </c>
      <c r="DL16" s="15">
        <f t="shared" si="26"/>
        <v>107.89970649365267</v>
      </c>
      <c r="DM16" s="126"/>
      <c r="DN16" s="127"/>
      <c r="DO16" s="127"/>
      <c r="DP16" s="18">
        <v>19</v>
      </c>
      <c r="DQ16" s="127"/>
      <c r="DR16" s="127"/>
      <c r="DS16" s="18" t="e">
        <f t="shared" si="50"/>
        <v>#DIV/0!</v>
      </c>
      <c r="DT16" s="124"/>
      <c r="DU16" s="125"/>
      <c r="DV16" s="31" t="e">
        <f t="shared" si="27"/>
        <v>#DIV/0!</v>
      </c>
      <c r="DW16" s="569"/>
      <c r="DX16" s="604">
        <v>17</v>
      </c>
      <c r="DY16" s="605">
        <v>478.0747396283395</v>
      </c>
      <c r="DZ16" s="542">
        <f t="shared" si="28"/>
        <v>28.122043507549382</v>
      </c>
      <c r="EA16" s="603">
        <v>55</v>
      </c>
      <c r="EB16" s="603">
        <v>1110.0961042912361</v>
      </c>
      <c r="EC16" s="542">
        <f t="shared" si="29"/>
        <v>20.183565532567929</v>
      </c>
      <c r="ED16" s="603">
        <v>185</v>
      </c>
      <c r="EE16" s="603">
        <v>2453.1154858987097</v>
      </c>
      <c r="EF16" s="542">
        <f t="shared" si="30"/>
        <v>13.260083707560593</v>
      </c>
      <c r="EG16" s="485"/>
      <c r="EH16" s="610"/>
      <c r="EI16" s="612"/>
      <c r="EJ16" s="548" t="e">
        <f t="shared" si="31"/>
        <v>#DIV/0!</v>
      </c>
      <c r="EK16" s="610">
        <v>60</v>
      </c>
      <c r="EL16" s="614">
        <v>1147.3399999999999</v>
      </c>
      <c r="EM16" s="616">
        <f t="shared" si="1"/>
        <v>19.122333333333334</v>
      </c>
      <c r="EN16" s="603">
        <v>157</v>
      </c>
      <c r="EO16" s="603">
        <v>1776.33</v>
      </c>
      <c r="EP16" s="622">
        <f t="shared" si="32"/>
        <v>11.314203821656051</v>
      </c>
      <c r="EQ16" s="603">
        <f t="shared" si="33"/>
        <v>651</v>
      </c>
      <c r="ER16" s="603">
        <v>480</v>
      </c>
      <c r="ES16" s="551">
        <f t="shared" si="34"/>
        <v>0.73732718894009219</v>
      </c>
      <c r="EU16" s="204">
        <v>30</v>
      </c>
      <c r="EV16" s="345">
        <v>2901.94</v>
      </c>
      <c r="EW16" s="554">
        <f t="shared" si="2"/>
        <v>96.731333333333339</v>
      </c>
      <c r="EX16" s="143"/>
      <c r="EY16" s="143"/>
      <c r="EZ16" s="411">
        <v>646.12</v>
      </c>
      <c r="FA16" s="405">
        <f t="shared" si="35"/>
        <v>21.537333333333333</v>
      </c>
      <c r="FB16" s="414">
        <v>200</v>
      </c>
      <c r="FC16" s="406">
        <f t="shared" si="36"/>
        <v>6.666666666666667</v>
      </c>
      <c r="FD16" s="542">
        <f t="shared" si="37"/>
        <v>0.22222222222222224</v>
      </c>
      <c r="FE16" s="672"/>
      <c r="FF16" s="411"/>
      <c r="FG16" s="411"/>
      <c r="FH16" s="411"/>
      <c r="FI16" s="433"/>
      <c r="FJ16" s="411"/>
      <c r="FK16" s="400">
        <f t="shared" si="38"/>
        <v>0</v>
      </c>
      <c r="FL16" s="403"/>
      <c r="FM16" s="402" t="e">
        <f t="shared" si="39"/>
        <v>#DIV/0!</v>
      </c>
      <c r="FN16" s="412"/>
      <c r="FO16" s="400"/>
      <c r="FP16" s="400"/>
      <c r="FQ16" s="403" t="e">
        <f t="shared" si="40"/>
        <v>#DIV/0!</v>
      </c>
      <c r="FR16" s="400"/>
      <c r="FS16" s="400"/>
      <c r="FT16" s="404" t="e">
        <f t="shared" si="41"/>
        <v>#DIV/0!</v>
      </c>
    </row>
    <row r="17" spans="1:176" ht="14.4" customHeight="1">
      <c r="A17" s="12">
        <v>11</v>
      </c>
      <c r="B17" s="13">
        <v>48.6</v>
      </c>
      <c r="C17" s="14">
        <v>4841.9399999999996</v>
      </c>
      <c r="D17" s="15">
        <f t="shared" si="3"/>
        <v>99.628395061728384</v>
      </c>
      <c r="E17" s="16"/>
      <c r="F17" s="320"/>
      <c r="G17" s="558" t="e">
        <f t="shared" si="4"/>
        <v>#DIV/0!</v>
      </c>
      <c r="H17" s="17">
        <v>4</v>
      </c>
      <c r="I17" s="17">
        <v>53.2</v>
      </c>
      <c r="J17" s="18">
        <f t="shared" si="42"/>
        <v>13.3</v>
      </c>
      <c r="K17" s="17"/>
      <c r="L17" s="17"/>
      <c r="M17" s="30" t="e">
        <f t="shared" si="43"/>
        <v>#DIV/0!</v>
      </c>
      <c r="N17" s="314"/>
      <c r="O17" s="14"/>
      <c r="P17" s="31" t="e">
        <f t="shared" si="5"/>
        <v>#DIV/0!</v>
      </c>
      <c r="Q17" s="32"/>
      <c r="R17" s="44"/>
      <c r="S17" s="45" t="e">
        <f t="shared" si="6"/>
        <v>#DIV/0!</v>
      </c>
      <c r="T17" s="492"/>
      <c r="U17" s="570">
        <v>75</v>
      </c>
      <c r="V17" s="626">
        <v>8114.3667812751155</v>
      </c>
      <c r="W17" s="567">
        <f t="shared" si="7"/>
        <v>108.1915570836682</v>
      </c>
      <c r="X17" s="492"/>
      <c r="Y17" s="46">
        <v>367.20000000000005</v>
      </c>
      <c r="Z17" s="47">
        <v>28399.055</v>
      </c>
      <c r="AA17" s="30">
        <f t="shared" si="8"/>
        <v>77.339474400871453</v>
      </c>
      <c r="AB17" s="502"/>
      <c r="AC17" s="500">
        <v>35</v>
      </c>
      <c r="AD17" s="500">
        <v>489.51</v>
      </c>
      <c r="AE17" s="30">
        <f t="shared" si="9"/>
        <v>13.985999999999999</v>
      </c>
      <c r="AF17" s="63">
        <v>126</v>
      </c>
      <c r="AG17" s="55">
        <v>887.44</v>
      </c>
      <c r="AH17" s="30">
        <f t="shared" si="44"/>
        <v>7.0431746031746032</v>
      </c>
      <c r="AI17" s="62">
        <v>150</v>
      </c>
      <c r="AJ17" s="47">
        <v>3060.2044708137801</v>
      </c>
      <c r="AK17" s="30">
        <f t="shared" si="10"/>
        <v>20.401363138758533</v>
      </c>
      <c r="AL17" s="568"/>
      <c r="AM17" s="46">
        <v>48</v>
      </c>
      <c r="AN17" s="71">
        <v>2128.2300000000005</v>
      </c>
      <c r="AO17" s="48">
        <f t="shared" si="11"/>
        <v>44.338125000000012</v>
      </c>
      <c r="AP17" s="46">
        <v>75</v>
      </c>
      <c r="AQ17" s="47">
        <v>4662.1400000000003</v>
      </c>
      <c r="AR17" s="48">
        <f t="shared" si="12"/>
        <v>62.161866666666668</v>
      </c>
      <c r="AS17" s="46">
        <v>25</v>
      </c>
      <c r="AT17" s="71">
        <v>1562.6599999999999</v>
      </c>
      <c r="AU17" s="48">
        <f t="shared" si="13"/>
        <v>62.506399999999992</v>
      </c>
      <c r="AV17" s="492"/>
      <c r="AW17" s="645">
        <v>69</v>
      </c>
      <c r="AX17" s="78">
        <v>4151.7</v>
      </c>
      <c r="AY17" s="30">
        <f t="shared" si="14"/>
        <v>60.169565217391302</v>
      </c>
      <c r="AZ17" s="85"/>
      <c r="BA17" s="85"/>
      <c r="BB17" s="85">
        <v>11</v>
      </c>
      <c r="BC17" s="85">
        <v>78.69</v>
      </c>
      <c r="BD17" s="30">
        <f t="shared" si="45"/>
        <v>7.1536363636363633</v>
      </c>
      <c r="BE17" s="86">
        <v>0</v>
      </c>
      <c r="BF17" s="86">
        <v>0</v>
      </c>
      <c r="BG17" s="30" t="e">
        <f t="shared" si="46"/>
        <v>#DIV/0!</v>
      </c>
      <c r="BH17" s="646"/>
      <c r="BI17" s="77"/>
      <c r="BJ17" s="78"/>
      <c r="BK17" s="634" t="e">
        <f t="shared" si="15"/>
        <v>#DIV/0!</v>
      </c>
      <c r="BL17" s="635"/>
      <c r="BM17" s="588"/>
      <c r="BN17" s="634" t="e">
        <f t="shared" si="16"/>
        <v>#DIV/0!</v>
      </c>
      <c r="BO17" s="492"/>
      <c r="BP17" s="93">
        <v>180</v>
      </c>
      <c r="BQ17" s="94">
        <v>12797.635176030446</v>
      </c>
      <c r="BR17" s="83">
        <f t="shared" si="17"/>
        <v>71.09797320016915</v>
      </c>
      <c r="BS17" s="100"/>
      <c r="BT17" s="101">
        <v>23</v>
      </c>
      <c r="BU17" s="101">
        <v>247.90289730025069</v>
      </c>
      <c r="BV17" s="30">
        <f t="shared" si="47"/>
        <v>10.778386839141334</v>
      </c>
      <c r="BW17" s="101">
        <v>83</v>
      </c>
      <c r="BX17" s="101">
        <v>510.46613011028546</v>
      </c>
      <c r="BY17" s="30">
        <f t="shared" si="48"/>
        <v>6.1501943386781379</v>
      </c>
      <c r="BZ17" s="93"/>
      <c r="CA17" s="94"/>
      <c r="CB17" s="48" t="e">
        <f t="shared" si="18"/>
        <v>#DIV/0!</v>
      </c>
      <c r="CC17" s="492"/>
      <c r="CD17" s="109">
        <v>126</v>
      </c>
      <c r="CE17" s="110">
        <v>11893.44</v>
      </c>
      <c r="CF17" s="83">
        <f t="shared" si="19"/>
        <v>94.392380952380961</v>
      </c>
      <c r="CG17" s="113"/>
      <c r="CH17" s="114"/>
      <c r="CI17" s="114"/>
      <c r="CJ17" s="30" t="e">
        <f t="shared" si="20"/>
        <v>#DIV/0!</v>
      </c>
      <c r="CK17" s="115"/>
      <c r="CL17" s="114"/>
      <c r="CM17" s="83" t="e">
        <f t="shared" si="49"/>
        <v>#DIV/0!</v>
      </c>
      <c r="CN17" s="712">
        <v>203</v>
      </c>
      <c r="CO17" s="706">
        <f t="shared" si="21"/>
        <v>1.6111111111111112</v>
      </c>
      <c r="CP17" s="653"/>
      <c r="CQ17" s="722"/>
      <c r="CR17" s="718">
        <v>27.8</v>
      </c>
      <c r="CS17" s="345">
        <v>2189.2399999999998</v>
      </c>
      <c r="CT17" s="687">
        <f t="shared" si="0"/>
        <v>78.749640287769779</v>
      </c>
      <c r="CU17" s="411"/>
      <c r="CV17" s="411"/>
      <c r="CW17" s="403"/>
      <c r="CX17" s="403" t="e">
        <f t="shared" si="22"/>
        <v>#DIV/0!</v>
      </c>
      <c r="CY17" s="411">
        <v>3</v>
      </c>
      <c r="CZ17" s="411">
        <v>226.8</v>
      </c>
      <c r="DA17" s="417">
        <f t="shared" si="23"/>
        <v>75.600000000000009</v>
      </c>
      <c r="DB17" s="682"/>
      <c r="DC17" s="688"/>
      <c r="DD17" s="688" t="e">
        <f t="shared" si="24"/>
        <v>#DIV/0!</v>
      </c>
      <c r="DE17" s="688">
        <v>29</v>
      </c>
      <c r="DF17" s="688">
        <v>387.32</v>
      </c>
      <c r="DG17" s="688">
        <v>148.5</v>
      </c>
      <c r="DH17" s="688">
        <f t="shared" si="25"/>
        <v>18.476551724137927</v>
      </c>
      <c r="DI17" s="569"/>
      <c r="DJ17" s="124">
        <v>50.800000000000004</v>
      </c>
      <c r="DK17" s="125">
        <v>4904.5708953867243</v>
      </c>
      <c r="DL17" s="15">
        <f t="shared" si="26"/>
        <v>96.546671169029992</v>
      </c>
      <c r="DM17" s="126"/>
      <c r="DN17" s="127"/>
      <c r="DO17" s="127"/>
      <c r="DP17" s="18">
        <v>31</v>
      </c>
      <c r="DQ17" s="127"/>
      <c r="DR17" s="127"/>
      <c r="DS17" s="18" t="e">
        <f t="shared" si="50"/>
        <v>#DIV/0!</v>
      </c>
      <c r="DT17" s="124"/>
      <c r="DU17" s="125"/>
      <c r="DV17" s="31" t="e">
        <f t="shared" si="27"/>
        <v>#DIV/0!</v>
      </c>
      <c r="DW17" s="569"/>
      <c r="DX17" s="603">
        <v>17</v>
      </c>
      <c r="DY17" s="603">
        <v>378.00168777527608</v>
      </c>
      <c r="DZ17" s="542">
        <f>+DY17/DX17</f>
        <v>22.235393398545654</v>
      </c>
      <c r="EA17" s="603">
        <v>56</v>
      </c>
      <c r="EB17" s="603">
        <v>860.85628799526899</v>
      </c>
      <c r="EC17" s="542">
        <f>+EB17/EA17</f>
        <v>15.372433714201232</v>
      </c>
      <c r="ED17" s="603">
        <v>180</v>
      </c>
      <c r="EE17" s="603">
        <v>2389.2277755834511</v>
      </c>
      <c r="EF17" s="542">
        <f t="shared" si="30"/>
        <v>13.273487642130284</v>
      </c>
      <c r="EG17" s="485"/>
      <c r="EH17" s="610"/>
      <c r="EI17" s="612"/>
      <c r="EJ17" s="548" t="e">
        <f t="shared" si="31"/>
        <v>#DIV/0!</v>
      </c>
      <c r="EK17" s="610">
        <v>60</v>
      </c>
      <c r="EL17" s="614">
        <v>874.4</v>
      </c>
      <c r="EM17" s="616">
        <f t="shared" si="1"/>
        <v>14.573333333333332</v>
      </c>
      <c r="EN17" s="603">
        <v>153</v>
      </c>
      <c r="EO17" s="603">
        <v>1824.965625465032</v>
      </c>
      <c r="EP17" s="622">
        <f t="shared" si="32"/>
        <v>11.927879905000209</v>
      </c>
      <c r="EQ17" s="603">
        <f t="shared" si="33"/>
        <v>639</v>
      </c>
      <c r="ER17" s="603">
        <v>480</v>
      </c>
      <c r="ES17" s="551">
        <f t="shared" si="34"/>
        <v>0.75117370892018775</v>
      </c>
      <c r="EU17" s="204">
        <v>30</v>
      </c>
      <c r="EV17" s="345">
        <v>2958.98</v>
      </c>
      <c r="EW17" s="554">
        <f t="shared" si="2"/>
        <v>98.632666666666665</v>
      </c>
      <c r="EX17" s="143"/>
      <c r="EY17" s="143"/>
      <c r="EZ17" s="411">
        <v>427.89</v>
      </c>
      <c r="FA17" s="405">
        <f t="shared" si="35"/>
        <v>14.263</v>
      </c>
      <c r="FB17" s="414"/>
      <c r="FC17" s="406">
        <f t="shared" si="36"/>
        <v>0</v>
      </c>
      <c r="FD17" s="542">
        <f t="shared" si="37"/>
        <v>0</v>
      </c>
      <c r="FE17" s="672"/>
      <c r="FF17" s="411"/>
      <c r="FG17" s="411"/>
      <c r="FH17" s="411"/>
      <c r="FI17" s="433"/>
      <c r="FJ17" s="411"/>
      <c r="FK17" s="400">
        <f t="shared" si="38"/>
        <v>0</v>
      </c>
      <c r="FL17" s="403"/>
      <c r="FM17" s="402" t="e">
        <f t="shared" si="39"/>
        <v>#DIV/0!</v>
      </c>
      <c r="FN17" s="412"/>
      <c r="FO17" s="411"/>
      <c r="FP17" s="403"/>
      <c r="FQ17" s="403" t="e">
        <f t="shared" si="40"/>
        <v>#DIV/0!</v>
      </c>
      <c r="FR17" s="400"/>
      <c r="FS17" s="400"/>
      <c r="FT17" s="404" t="e">
        <f t="shared" si="41"/>
        <v>#DIV/0!</v>
      </c>
    </row>
    <row r="18" spans="1:176" ht="14.4" customHeight="1">
      <c r="A18" s="12">
        <v>12</v>
      </c>
      <c r="B18" s="13">
        <v>36.4</v>
      </c>
      <c r="C18" s="14">
        <v>3667.36</v>
      </c>
      <c r="D18" s="15">
        <f t="shared" si="3"/>
        <v>100.75164835164836</v>
      </c>
      <c r="E18" s="16"/>
      <c r="F18" s="320"/>
      <c r="G18" s="558" t="e">
        <f t="shared" si="4"/>
        <v>#DIV/0!</v>
      </c>
      <c r="H18" s="17">
        <v>3</v>
      </c>
      <c r="I18" s="17">
        <v>50.7</v>
      </c>
      <c r="J18" s="18">
        <f t="shared" si="42"/>
        <v>16.900000000000002</v>
      </c>
      <c r="K18" s="17"/>
      <c r="L18" s="17"/>
      <c r="M18" s="30" t="e">
        <f t="shared" si="43"/>
        <v>#DIV/0!</v>
      </c>
      <c r="N18" s="13"/>
      <c r="O18" s="14"/>
      <c r="P18" s="31" t="e">
        <f t="shared" si="5"/>
        <v>#DIV/0!</v>
      </c>
      <c r="Q18" s="32"/>
      <c r="R18" s="44"/>
      <c r="S18" s="45" t="e">
        <f t="shared" si="6"/>
        <v>#DIV/0!</v>
      </c>
      <c r="T18" s="492"/>
      <c r="U18" s="570">
        <v>85</v>
      </c>
      <c r="V18" s="626">
        <v>6514.0277297385519</v>
      </c>
      <c r="W18" s="567">
        <f t="shared" si="7"/>
        <v>76.63562034986532</v>
      </c>
      <c r="X18" s="492"/>
      <c r="Y18" s="46">
        <v>243.8</v>
      </c>
      <c r="Z18" s="47">
        <v>16659</v>
      </c>
      <c r="AA18" s="30">
        <f t="shared" si="8"/>
        <v>68.330598851517635</v>
      </c>
      <c r="AB18" s="502"/>
      <c r="AC18" s="572">
        <v>28</v>
      </c>
      <c r="AD18" s="572">
        <v>388.78000000000003</v>
      </c>
      <c r="AE18" s="30">
        <f t="shared" si="9"/>
        <v>13.885000000000002</v>
      </c>
      <c r="AF18" s="63">
        <v>11</v>
      </c>
      <c r="AG18" s="55">
        <v>77.760000000000005</v>
      </c>
      <c r="AH18" s="30">
        <f t="shared" si="44"/>
        <v>7.0690909090909093</v>
      </c>
      <c r="AI18" s="62">
        <v>150</v>
      </c>
      <c r="AJ18" s="47">
        <v>2865.1425198945008</v>
      </c>
      <c r="AK18" s="30">
        <f t="shared" si="10"/>
        <v>19.100950132630004</v>
      </c>
      <c r="AL18" s="568"/>
      <c r="AM18" s="50">
        <v>48</v>
      </c>
      <c r="AN18" s="50">
        <v>2421.0700000000002</v>
      </c>
      <c r="AO18" s="48">
        <f t="shared" si="11"/>
        <v>50.438958333333339</v>
      </c>
      <c r="AP18" s="46">
        <v>75</v>
      </c>
      <c r="AQ18" s="47">
        <v>4339.6799999999994</v>
      </c>
      <c r="AR18" s="48">
        <f t="shared" si="12"/>
        <v>57.862399999999994</v>
      </c>
      <c r="AS18" s="46">
        <v>25</v>
      </c>
      <c r="AT18" s="71">
        <v>1443.4</v>
      </c>
      <c r="AU18" s="48">
        <f t="shared" si="13"/>
        <v>57.736000000000004</v>
      </c>
      <c r="AV18" s="492"/>
      <c r="AW18" s="645">
        <v>66.399999999999991</v>
      </c>
      <c r="AX18" s="78">
        <v>3907.42</v>
      </c>
      <c r="AY18" s="30">
        <f t="shared" si="14"/>
        <v>58.846686746987963</v>
      </c>
      <c r="AZ18" s="85"/>
      <c r="BA18" s="85"/>
      <c r="BB18" s="85">
        <v>6</v>
      </c>
      <c r="BC18" s="85">
        <v>43.07</v>
      </c>
      <c r="BD18" s="30">
        <f t="shared" si="45"/>
        <v>7.1783333333333337</v>
      </c>
      <c r="BE18" s="86">
        <v>0</v>
      </c>
      <c r="BF18" s="86">
        <v>0</v>
      </c>
      <c r="BG18" s="30" t="e">
        <f t="shared" si="46"/>
        <v>#DIV/0!</v>
      </c>
      <c r="BH18" s="646"/>
      <c r="BI18" s="77"/>
      <c r="BJ18" s="78"/>
      <c r="BK18" s="634" t="e">
        <f t="shared" si="15"/>
        <v>#DIV/0!</v>
      </c>
      <c r="BL18" s="633"/>
      <c r="BM18" s="587"/>
      <c r="BN18" s="634" t="e">
        <f t="shared" si="16"/>
        <v>#DIV/0!</v>
      </c>
      <c r="BO18" s="492"/>
      <c r="BP18" s="93">
        <v>125</v>
      </c>
      <c r="BQ18" s="94">
        <v>9460.4537919308386</v>
      </c>
      <c r="BR18" s="83">
        <f t="shared" si="17"/>
        <v>75.683630335446708</v>
      </c>
      <c r="BS18" s="100"/>
      <c r="BT18" s="101">
        <v>3</v>
      </c>
      <c r="BU18" s="101">
        <v>50.322686542357005</v>
      </c>
      <c r="BV18" s="30">
        <f t="shared" si="47"/>
        <v>16.774228847452335</v>
      </c>
      <c r="BW18" s="101">
        <v>78</v>
      </c>
      <c r="BX18" s="101">
        <v>474.2443322552956</v>
      </c>
      <c r="BY18" s="30">
        <f t="shared" si="48"/>
        <v>6.0800555417345592</v>
      </c>
      <c r="BZ18" s="93"/>
      <c r="CA18" s="94"/>
      <c r="CB18" s="48" t="e">
        <f t="shared" si="18"/>
        <v>#DIV/0!</v>
      </c>
      <c r="CC18" s="492"/>
      <c r="CD18" s="109">
        <v>129.20000000000002</v>
      </c>
      <c r="CE18" s="110">
        <v>10849.64</v>
      </c>
      <c r="CF18" s="83">
        <f t="shared" si="19"/>
        <v>83.97554179566562</v>
      </c>
      <c r="CG18" s="113"/>
      <c r="CH18" s="114"/>
      <c r="CI18" s="114"/>
      <c r="CJ18" s="30" t="e">
        <f t="shared" si="20"/>
        <v>#DIV/0!</v>
      </c>
      <c r="CK18" s="115"/>
      <c r="CL18" s="114"/>
      <c r="CM18" s="83" t="e">
        <f t="shared" si="49"/>
        <v>#DIV/0!</v>
      </c>
      <c r="CN18" s="712">
        <v>284.99</v>
      </c>
      <c r="CO18" s="706">
        <f t="shared" si="21"/>
        <v>2.2058049535603712</v>
      </c>
      <c r="CP18" s="653"/>
      <c r="CQ18" s="722"/>
      <c r="CR18" s="718">
        <v>14.200000000000001</v>
      </c>
      <c r="CS18" s="345">
        <v>1571.5</v>
      </c>
      <c r="CT18" s="687">
        <f t="shared" si="0"/>
        <v>110.66901408450704</v>
      </c>
      <c r="CU18" s="411"/>
      <c r="CV18" s="411"/>
      <c r="CW18" s="403"/>
      <c r="CX18" s="403" t="e">
        <f t="shared" si="22"/>
        <v>#DIV/0!</v>
      </c>
      <c r="CY18" s="411"/>
      <c r="CZ18" s="411"/>
      <c r="DA18" s="417" t="e">
        <f t="shared" si="23"/>
        <v>#DIV/0!</v>
      </c>
      <c r="DB18" s="682"/>
      <c r="DC18" s="688"/>
      <c r="DD18" s="688" t="e">
        <f t="shared" si="24"/>
        <v>#DIV/0!</v>
      </c>
      <c r="DE18" s="688">
        <v>15</v>
      </c>
      <c r="DF18" s="688">
        <v>248.91</v>
      </c>
      <c r="DG18" s="688"/>
      <c r="DH18" s="688">
        <f t="shared" si="25"/>
        <v>16.594000000000001</v>
      </c>
      <c r="DI18" s="569"/>
      <c r="DJ18" s="124">
        <v>41.2</v>
      </c>
      <c r="DK18" s="125">
        <v>3324.1272306459264</v>
      </c>
      <c r="DL18" s="15">
        <f t="shared" si="26"/>
        <v>80.682699772959367</v>
      </c>
      <c r="DM18" s="126"/>
      <c r="DN18" s="127"/>
      <c r="DO18" s="127"/>
      <c r="DP18" s="18">
        <v>20</v>
      </c>
      <c r="DQ18" s="127"/>
      <c r="DR18" s="127"/>
      <c r="DS18" s="18" t="e">
        <f t="shared" si="50"/>
        <v>#DIV/0!</v>
      </c>
      <c r="DT18" s="124"/>
      <c r="DU18" s="125"/>
      <c r="DV18" s="31" t="e">
        <f t="shared" si="27"/>
        <v>#DIV/0!</v>
      </c>
      <c r="DW18" s="569"/>
      <c r="DX18" s="603">
        <v>17</v>
      </c>
      <c r="DY18" s="603">
        <v>386.51740853983944</v>
      </c>
      <c r="DZ18" s="542">
        <f t="shared" si="28"/>
        <v>22.736318149402319</v>
      </c>
      <c r="EA18" s="603">
        <v>56</v>
      </c>
      <c r="EB18" s="603">
        <v>892.33252880047758</v>
      </c>
      <c r="EC18" s="542">
        <f t="shared" si="29"/>
        <v>15.934509442865672</v>
      </c>
      <c r="ED18" s="603">
        <v>180</v>
      </c>
      <c r="EE18" s="603">
        <v>2473.7924145003067</v>
      </c>
      <c r="EF18" s="542">
        <f t="shared" si="30"/>
        <v>13.743291191668371</v>
      </c>
      <c r="EG18" s="485"/>
      <c r="EH18" s="610"/>
      <c r="EI18" s="612"/>
      <c r="EJ18" s="548" t="e">
        <f t="shared" si="31"/>
        <v>#DIV/0!</v>
      </c>
      <c r="EK18" s="610">
        <v>60</v>
      </c>
      <c r="EL18" s="614">
        <v>835.97</v>
      </c>
      <c r="EM18" s="616">
        <f t="shared" si="1"/>
        <v>13.932833333333333</v>
      </c>
      <c r="EN18" s="603">
        <v>148</v>
      </c>
      <c r="EO18" s="603">
        <v>1933.0986820637359</v>
      </c>
      <c r="EP18" s="622">
        <f t="shared" si="32"/>
        <v>13.061477581511729</v>
      </c>
      <c r="EQ18" s="603">
        <f t="shared" si="33"/>
        <v>624</v>
      </c>
      <c r="ER18" s="603">
        <v>480</v>
      </c>
      <c r="ES18" s="551">
        <f t="shared" si="34"/>
        <v>0.76923076923076927</v>
      </c>
      <c r="EU18" s="204">
        <v>30</v>
      </c>
      <c r="EV18" s="345">
        <v>2904.73</v>
      </c>
      <c r="EW18" s="554">
        <f t="shared" si="2"/>
        <v>96.824333333333328</v>
      </c>
      <c r="EX18" s="143"/>
      <c r="EY18" s="143"/>
      <c r="EZ18" s="411">
        <v>67.83</v>
      </c>
      <c r="FA18" s="405">
        <f t="shared" si="35"/>
        <v>2.2610000000000001</v>
      </c>
      <c r="FB18" s="414"/>
      <c r="FC18" s="406">
        <f t="shared" si="36"/>
        <v>0</v>
      </c>
      <c r="FD18" s="542">
        <f t="shared" si="37"/>
        <v>0</v>
      </c>
      <c r="FE18" s="672"/>
      <c r="FF18" s="411"/>
      <c r="FG18" s="411"/>
      <c r="FH18" s="411"/>
      <c r="FI18" s="433"/>
      <c r="FJ18" s="411"/>
      <c r="FK18" s="400">
        <f t="shared" si="38"/>
        <v>0</v>
      </c>
      <c r="FL18" s="403"/>
      <c r="FM18" s="402" t="e">
        <f t="shared" si="39"/>
        <v>#DIV/0!</v>
      </c>
      <c r="FN18" s="412"/>
      <c r="FO18" s="411"/>
      <c r="FP18" s="400"/>
      <c r="FQ18" s="403" t="e">
        <f t="shared" si="40"/>
        <v>#DIV/0!</v>
      </c>
      <c r="FR18" s="400"/>
      <c r="FS18" s="400"/>
      <c r="FT18" s="404" t="e">
        <f t="shared" si="41"/>
        <v>#DIV/0!</v>
      </c>
    </row>
    <row r="19" spans="1:176" ht="14.4" customHeight="1">
      <c r="A19" s="12">
        <v>13</v>
      </c>
      <c r="B19" s="13">
        <v>37.800000000000004</v>
      </c>
      <c r="C19" s="14">
        <v>3662.29</v>
      </c>
      <c r="D19" s="15">
        <f t="shared" si="3"/>
        <v>96.885978835978818</v>
      </c>
      <c r="E19" s="16"/>
      <c r="F19" s="320"/>
      <c r="G19" s="558" t="e">
        <f t="shared" si="4"/>
        <v>#DIV/0!</v>
      </c>
      <c r="H19" s="17">
        <v>3</v>
      </c>
      <c r="I19" s="17">
        <v>52.65</v>
      </c>
      <c r="J19" s="18">
        <f t="shared" si="42"/>
        <v>17.55</v>
      </c>
      <c r="K19" s="17"/>
      <c r="L19" s="17"/>
      <c r="M19" s="30" t="e">
        <f t="shared" si="43"/>
        <v>#DIV/0!</v>
      </c>
      <c r="N19" s="13"/>
      <c r="O19" s="14"/>
      <c r="P19" s="31" t="e">
        <f t="shared" si="5"/>
        <v>#DIV/0!</v>
      </c>
      <c r="Q19" s="32"/>
      <c r="R19" s="44"/>
      <c r="S19" s="45" t="e">
        <f t="shared" si="6"/>
        <v>#DIV/0!</v>
      </c>
      <c r="T19" s="492"/>
      <c r="U19" s="570">
        <v>73.800000000000011</v>
      </c>
      <c r="V19" s="626">
        <v>6711.8784282431252</v>
      </c>
      <c r="W19" s="571">
        <f t="shared" si="7"/>
        <v>90.946862171316042</v>
      </c>
      <c r="X19" s="492"/>
      <c r="Y19" s="46">
        <v>243.8</v>
      </c>
      <c r="Z19" s="47">
        <v>18068.280000000006</v>
      </c>
      <c r="AA19" s="30">
        <f t="shared" si="8"/>
        <v>74.11107465135359</v>
      </c>
      <c r="AB19" s="502"/>
      <c r="AC19" s="572">
        <v>28</v>
      </c>
      <c r="AD19" s="572">
        <v>392.22</v>
      </c>
      <c r="AE19" s="30">
        <f t="shared" si="9"/>
        <v>14.007857142857144</v>
      </c>
      <c r="AF19" s="55">
        <v>11</v>
      </c>
      <c r="AG19" s="55">
        <v>77.180000000000007</v>
      </c>
      <c r="AH19" s="30">
        <f t="shared" si="44"/>
        <v>7.0163636363636366</v>
      </c>
      <c r="AI19" s="62">
        <v>150</v>
      </c>
      <c r="AJ19" s="47">
        <v>2811.0297785136227</v>
      </c>
      <c r="AK19" s="30">
        <f t="shared" si="10"/>
        <v>18.740198523424151</v>
      </c>
      <c r="AL19" s="568"/>
      <c r="AM19" s="50">
        <v>48</v>
      </c>
      <c r="AN19" s="50">
        <v>2446.6019999999999</v>
      </c>
      <c r="AO19" s="48">
        <f t="shared" si="11"/>
        <v>50.970874999999999</v>
      </c>
      <c r="AP19" s="46">
        <v>75</v>
      </c>
      <c r="AQ19" s="47">
        <v>9315.1799999999985</v>
      </c>
      <c r="AR19" s="48">
        <f t="shared" si="12"/>
        <v>124.20239999999998</v>
      </c>
      <c r="AS19" s="46">
        <v>25</v>
      </c>
      <c r="AT19" s="71">
        <v>1573.5</v>
      </c>
      <c r="AU19" s="48">
        <f t="shared" si="13"/>
        <v>62.94</v>
      </c>
      <c r="AV19" s="492"/>
      <c r="AW19" s="645">
        <v>65</v>
      </c>
      <c r="AX19" s="78">
        <v>3874.34</v>
      </c>
      <c r="AY19" s="30">
        <f t="shared" si="14"/>
        <v>59.605230769230772</v>
      </c>
      <c r="AZ19" s="85"/>
      <c r="BA19" s="85"/>
      <c r="BB19" s="85">
        <v>5</v>
      </c>
      <c r="BC19" s="85">
        <v>35.4</v>
      </c>
      <c r="BD19" s="30">
        <f t="shared" si="45"/>
        <v>7.08</v>
      </c>
      <c r="BE19" s="86">
        <v>0</v>
      </c>
      <c r="BF19" s="86">
        <v>0</v>
      </c>
      <c r="BG19" s="30" t="e">
        <f t="shared" si="46"/>
        <v>#DIV/0!</v>
      </c>
      <c r="BH19" s="646"/>
      <c r="BI19" s="77"/>
      <c r="BJ19" s="78"/>
      <c r="BK19" s="634" t="e">
        <f t="shared" si="15"/>
        <v>#DIV/0!</v>
      </c>
      <c r="BL19" s="633"/>
      <c r="BM19" s="587"/>
      <c r="BN19" s="634" t="e">
        <f t="shared" si="16"/>
        <v>#DIV/0!</v>
      </c>
      <c r="BO19" s="492"/>
      <c r="BP19" s="93">
        <v>134.20000000000002</v>
      </c>
      <c r="BQ19" s="94">
        <v>8707.3464397228508</v>
      </c>
      <c r="BR19" s="83">
        <f t="shared" si="17"/>
        <v>64.883356480796195</v>
      </c>
      <c r="BS19" s="100"/>
      <c r="BT19" s="101">
        <v>3</v>
      </c>
      <c r="BU19" s="101">
        <v>36.509871750192545</v>
      </c>
      <c r="BV19" s="30">
        <f t="shared" si="47"/>
        <v>12.169957250064181</v>
      </c>
      <c r="BW19" s="101">
        <v>78</v>
      </c>
      <c r="BX19" s="101">
        <v>323.27093398006645</v>
      </c>
      <c r="BY19" s="30">
        <f t="shared" si="48"/>
        <v>4.1444991535905951</v>
      </c>
      <c r="BZ19" s="93"/>
      <c r="CA19" s="94"/>
      <c r="CB19" s="48" t="e">
        <f t="shared" si="18"/>
        <v>#DIV/0!</v>
      </c>
      <c r="CC19" s="492"/>
      <c r="CD19" s="109">
        <v>127.6</v>
      </c>
      <c r="CE19" s="110">
        <v>13820.52</v>
      </c>
      <c r="CF19" s="83">
        <f t="shared" si="19"/>
        <v>108.31128526645769</v>
      </c>
      <c r="CG19" s="113"/>
      <c r="CH19" s="114"/>
      <c r="CI19" s="114"/>
      <c r="CJ19" s="30" t="e">
        <f t="shared" si="20"/>
        <v>#DIV/0!</v>
      </c>
      <c r="CK19" s="115"/>
      <c r="CL19" s="114"/>
      <c r="CM19" s="83" t="e">
        <f t="shared" si="49"/>
        <v>#DIV/0!</v>
      </c>
      <c r="CN19" s="708">
        <v>180</v>
      </c>
      <c r="CO19" s="706">
        <f t="shared" si="21"/>
        <v>1.4106583072100314</v>
      </c>
      <c r="CP19" s="653"/>
      <c r="CQ19" s="722"/>
      <c r="CR19" s="718">
        <v>16.8</v>
      </c>
      <c r="CS19" s="345">
        <v>1566.03</v>
      </c>
      <c r="CT19" s="486">
        <f t="shared" si="0"/>
        <v>93.216071428571425</v>
      </c>
      <c r="CU19" s="411"/>
      <c r="CV19" s="411"/>
      <c r="CW19" s="403"/>
      <c r="CX19" s="403" t="e">
        <f t="shared" si="22"/>
        <v>#DIV/0!</v>
      </c>
      <c r="CY19" s="411">
        <v>3</v>
      </c>
      <c r="CZ19" s="403">
        <v>216.78</v>
      </c>
      <c r="DA19" s="417">
        <f t="shared" si="23"/>
        <v>72.260000000000005</v>
      </c>
      <c r="DB19" s="682"/>
      <c r="DC19" s="688"/>
      <c r="DD19" s="688" t="e">
        <f t="shared" si="24"/>
        <v>#DIV/0!</v>
      </c>
      <c r="DE19" s="688">
        <v>17</v>
      </c>
      <c r="DF19" s="688">
        <v>426.44</v>
      </c>
      <c r="DG19" s="688">
        <v>120</v>
      </c>
      <c r="DH19" s="688">
        <f t="shared" si="25"/>
        <v>32.14352941176471</v>
      </c>
      <c r="DI19" s="569"/>
      <c r="DJ19" s="124">
        <v>46.800000000000004</v>
      </c>
      <c r="DK19" s="125">
        <v>3470.9632381121992</v>
      </c>
      <c r="DL19" s="15">
        <f t="shared" si="26"/>
        <v>74.165881156243572</v>
      </c>
      <c r="DM19" s="126"/>
      <c r="DN19" s="127"/>
      <c r="DO19" s="127"/>
      <c r="DP19" s="18">
        <v>32</v>
      </c>
      <c r="DQ19" s="127"/>
      <c r="DR19" s="127"/>
      <c r="DS19" s="18" t="e">
        <f t="shared" si="50"/>
        <v>#DIV/0!</v>
      </c>
      <c r="DT19" s="124"/>
      <c r="DU19" s="125"/>
      <c r="DV19" s="31" t="e">
        <f t="shared" si="27"/>
        <v>#DIV/0!</v>
      </c>
      <c r="DW19" s="569"/>
      <c r="DX19" s="602">
        <v>17</v>
      </c>
      <c r="DY19" s="603">
        <v>365.34084436327612</v>
      </c>
      <c r="DZ19" s="542">
        <f t="shared" si="28"/>
        <v>21.490637903722124</v>
      </c>
      <c r="EA19" s="603">
        <v>56</v>
      </c>
      <c r="EB19" s="603">
        <v>793.95972850542717</v>
      </c>
      <c r="EC19" s="542">
        <f t="shared" si="29"/>
        <v>14.17785229473977</v>
      </c>
      <c r="ED19" s="603">
        <v>180</v>
      </c>
      <c r="EE19" s="603">
        <v>2097.6628991790672</v>
      </c>
      <c r="EF19" s="542">
        <f t="shared" si="30"/>
        <v>11.65368277321704</v>
      </c>
      <c r="EG19" s="485"/>
      <c r="EH19" s="610"/>
      <c r="EI19" s="612"/>
      <c r="EJ19" s="548" t="e">
        <f t="shared" si="31"/>
        <v>#DIV/0!</v>
      </c>
      <c r="EK19" s="610">
        <v>62</v>
      </c>
      <c r="EL19" s="614">
        <v>851.07</v>
      </c>
      <c r="EM19" s="616">
        <f t="shared" si="1"/>
        <v>13.726935483870969</v>
      </c>
      <c r="EN19" s="603">
        <v>163</v>
      </c>
      <c r="EO19" s="612">
        <v>1655.2324622379992</v>
      </c>
      <c r="EP19" s="622">
        <f t="shared" si="32"/>
        <v>10.154800381828217</v>
      </c>
      <c r="EQ19" s="603">
        <f t="shared" si="33"/>
        <v>675</v>
      </c>
      <c r="ER19" s="603">
        <v>480</v>
      </c>
      <c r="ES19" s="551">
        <f t="shared" si="34"/>
        <v>0.71111111111111114</v>
      </c>
      <c r="EU19" s="204">
        <v>30</v>
      </c>
      <c r="EV19" s="345">
        <v>2919.01</v>
      </c>
      <c r="EW19" s="554">
        <f t="shared" si="2"/>
        <v>97.300333333333342</v>
      </c>
      <c r="EX19" s="143"/>
      <c r="EY19" s="143"/>
      <c r="EZ19" s="411">
        <v>50.48</v>
      </c>
      <c r="FA19" s="405">
        <f t="shared" si="35"/>
        <v>1.6826666666666665</v>
      </c>
      <c r="FB19" s="414"/>
      <c r="FC19" s="406">
        <f t="shared" si="36"/>
        <v>0</v>
      </c>
      <c r="FD19" s="542">
        <f t="shared" si="37"/>
        <v>0</v>
      </c>
      <c r="FE19" s="672"/>
      <c r="FF19" s="411"/>
      <c r="FG19" s="411"/>
      <c r="FH19" s="411"/>
      <c r="FI19" s="433"/>
      <c r="FJ19" s="411"/>
      <c r="FK19" s="400">
        <f t="shared" si="38"/>
        <v>0</v>
      </c>
      <c r="FL19" s="403"/>
      <c r="FM19" s="402" t="e">
        <f t="shared" si="39"/>
        <v>#DIV/0!</v>
      </c>
      <c r="FN19" s="412"/>
      <c r="FO19" s="411"/>
      <c r="FP19" s="400"/>
      <c r="FQ19" s="403" t="e">
        <f t="shared" si="40"/>
        <v>#DIV/0!</v>
      </c>
      <c r="FR19" s="400"/>
      <c r="FS19" s="400"/>
      <c r="FT19" s="404" t="e">
        <f t="shared" si="41"/>
        <v>#DIV/0!</v>
      </c>
    </row>
    <row r="20" spans="1:176" ht="14.4" customHeight="1">
      <c r="A20" s="12">
        <v>14</v>
      </c>
      <c r="B20" s="13">
        <v>59.2</v>
      </c>
      <c r="C20" s="14">
        <v>7843.69</v>
      </c>
      <c r="D20" s="15">
        <f t="shared" si="3"/>
        <v>132.4947635135135</v>
      </c>
      <c r="E20" s="16"/>
      <c r="F20" s="320"/>
      <c r="G20" s="558" t="e">
        <f t="shared" si="4"/>
        <v>#DIV/0!</v>
      </c>
      <c r="H20" s="17">
        <v>4</v>
      </c>
      <c r="I20" s="17">
        <v>54.6</v>
      </c>
      <c r="J20" s="18">
        <f t="shared" si="42"/>
        <v>13.65</v>
      </c>
      <c r="K20" s="17"/>
      <c r="L20" s="17"/>
      <c r="M20" s="30" t="e">
        <f t="shared" si="43"/>
        <v>#DIV/0!</v>
      </c>
      <c r="N20" s="314"/>
      <c r="O20" s="14"/>
      <c r="P20" s="31" t="e">
        <f t="shared" si="5"/>
        <v>#DIV/0!</v>
      </c>
      <c r="Q20" s="32"/>
      <c r="R20" s="44"/>
      <c r="S20" s="45" t="e">
        <f t="shared" si="6"/>
        <v>#DIV/0!</v>
      </c>
      <c r="T20" s="492"/>
      <c r="U20" s="570">
        <v>59.400000000000006</v>
      </c>
      <c r="V20" s="566">
        <v>5812.1830986160239</v>
      </c>
      <c r="W20" s="571">
        <f t="shared" si="7"/>
        <v>97.848200313401065</v>
      </c>
      <c r="X20" s="492"/>
      <c r="Y20" s="46">
        <v>367.20000000000005</v>
      </c>
      <c r="Z20" s="47">
        <v>32166.59910000001</v>
      </c>
      <c r="AA20" s="30">
        <f t="shared" si="8"/>
        <v>87.599670751634008</v>
      </c>
      <c r="AB20" s="502"/>
      <c r="AC20" s="572">
        <v>190</v>
      </c>
      <c r="AD20" s="572">
        <v>2476.5200000000004</v>
      </c>
      <c r="AE20" s="30">
        <f t="shared" si="9"/>
        <v>13.034315789473686</v>
      </c>
      <c r="AF20" s="55">
        <v>128</v>
      </c>
      <c r="AG20" s="55">
        <v>586.8900000000001</v>
      </c>
      <c r="AH20" s="30">
        <f t="shared" si="44"/>
        <v>4.5850781250000008</v>
      </c>
      <c r="AI20" s="62">
        <v>150</v>
      </c>
      <c r="AJ20" s="47">
        <v>2761.0239925368778</v>
      </c>
      <c r="AK20" s="30">
        <f t="shared" si="10"/>
        <v>18.406826616912518</v>
      </c>
      <c r="AL20" s="568"/>
      <c r="AM20" s="50">
        <v>47</v>
      </c>
      <c r="AN20" s="50">
        <v>2811.48</v>
      </c>
      <c r="AO20" s="48">
        <f t="shared" si="11"/>
        <v>59.818723404255323</v>
      </c>
      <c r="AP20" s="46">
        <v>75</v>
      </c>
      <c r="AQ20" s="47">
        <v>1482.8300000000002</v>
      </c>
      <c r="AR20" s="48">
        <f t="shared" si="12"/>
        <v>19.77106666666667</v>
      </c>
      <c r="AS20" s="46">
        <v>25</v>
      </c>
      <c r="AT20" s="71">
        <v>1638.7400000000002</v>
      </c>
      <c r="AU20" s="48">
        <f t="shared" si="13"/>
        <v>65.549600000000012</v>
      </c>
      <c r="AV20" s="492"/>
      <c r="AW20" s="645">
        <v>84.800000000000011</v>
      </c>
      <c r="AX20" s="78">
        <v>5313.94</v>
      </c>
      <c r="AY20" s="30">
        <f t="shared" si="14"/>
        <v>62.664386792452817</v>
      </c>
      <c r="AZ20" s="85"/>
      <c r="BA20" s="85"/>
      <c r="BB20" s="85">
        <v>14</v>
      </c>
      <c r="BC20" s="85">
        <v>98.31</v>
      </c>
      <c r="BD20" s="30">
        <f t="shared" si="45"/>
        <v>7.0221428571428577</v>
      </c>
      <c r="BE20" s="86">
        <v>0</v>
      </c>
      <c r="BF20" s="86">
        <v>0</v>
      </c>
      <c r="BG20" s="30" t="e">
        <f t="shared" si="46"/>
        <v>#DIV/0!</v>
      </c>
      <c r="BH20" s="646"/>
      <c r="BI20" s="77"/>
      <c r="BJ20" s="78"/>
      <c r="BK20" s="634" t="e">
        <f t="shared" si="15"/>
        <v>#DIV/0!</v>
      </c>
      <c r="BL20" s="633"/>
      <c r="BM20" s="587"/>
      <c r="BN20" s="634" t="e">
        <f t="shared" si="16"/>
        <v>#DIV/0!</v>
      </c>
      <c r="BO20" s="492"/>
      <c r="BP20" s="93">
        <v>178.8</v>
      </c>
      <c r="BQ20" s="94">
        <v>12830.615185003164</v>
      </c>
      <c r="BR20" s="83">
        <f t="shared" si="17"/>
        <v>71.759592757288388</v>
      </c>
      <c r="BS20" s="102"/>
      <c r="BT20" s="101">
        <v>18</v>
      </c>
      <c r="BU20" s="101">
        <v>226.65405458575665</v>
      </c>
      <c r="BV20" s="30">
        <f t="shared" si="47"/>
        <v>12.591891921430925</v>
      </c>
      <c r="BW20" s="101">
        <v>83</v>
      </c>
      <c r="BX20" s="101">
        <v>509.56472622828846</v>
      </c>
      <c r="BY20" s="30">
        <f t="shared" si="48"/>
        <v>6.1393340509432344</v>
      </c>
      <c r="BZ20" s="93"/>
      <c r="CA20" s="94"/>
      <c r="CB20" s="48" t="e">
        <f t="shared" si="18"/>
        <v>#DIV/0!</v>
      </c>
      <c r="CC20" s="492"/>
      <c r="CD20" s="109">
        <v>140</v>
      </c>
      <c r="CE20" s="110">
        <v>12965.6</v>
      </c>
      <c r="CF20" s="83">
        <f t="shared" si="19"/>
        <v>92.611428571428576</v>
      </c>
      <c r="CG20" s="113"/>
      <c r="CH20" s="114"/>
      <c r="CI20" s="114"/>
      <c r="CJ20" s="30" t="e">
        <f t="shared" si="20"/>
        <v>#DIV/0!</v>
      </c>
      <c r="CK20" s="115"/>
      <c r="CL20" s="114"/>
      <c r="CM20" s="83" t="e">
        <f t="shared" si="49"/>
        <v>#DIV/0!</v>
      </c>
      <c r="CN20" s="708"/>
      <c r="CO20" s="706">
        <f t="shared" si="21"/>
        <v>0</v>
      </c>
      <c r="CP20" s="653"/>
      <c r="CQ20" s="722"/>
      <c r="CR20" s="718">
        <v>38.799999999999997</v>
      </c>
      <c r="CS20" s="345">
        <v>2307.15</v>
      </c>
      <c r="CT20" s="486">
        <f t="shared" si="0"/>
        <v>59.46262886597939</v>
      </c>
      <c r="CU20" s="411"/>
      <c r="CV20" s="411"/>
      <c r="CW20" s="403"/>
      <c r="CX20" s="403" t="e">
        <f t="shared" si="22"/>
        <v>#DIV/0!</v>
      </c>
      <c r="CY20" s="411">
        <v>42</v>
      </c>
      <c r="CZ20" s="411">
        <v>4323.5600000000004</v>
      </c>
      <c r="DA20" s="417">
        <f t="shared" si="23"/>
        <v>102.94190476190477</v>
      </c>
      <c r="DB20" s="682"/>
      <c r="DC20" s="688"/>
      <c r="DD20" s="688" t="e">
        <f t="shared" si="24"/>
        <v>#DIV/0!</v>
      </c>
      <c r="DE20" s="688">
        <v>41</v>
      </c>
      <c r="DF20" s="688">
        <v>369.94</v>
      </c>
      <c r="DG20" s="688"/>
      <c r="DH20" s="688">
        <f t="shared" si="25"/>
        <v>9.0229268292682931</v>
      </c>
      <c r="DI20" s="569"/>
      <c r="DJ20" s="124">
        <v>49.800000000000004</v>
      </c>
      <c r="DK20" s="125">
        <v>5699.9146454215606</v>
      </c>
      <c r="DL20" s="15">
        <f t="shared" si="26"/>
        <v>114.45611737794297</v>
      </c>
      <c r="DM20" s="126"/>
      <c r="DN20" s="127"/>
      <c r="DO20" s="127"/>
      <c r="DP20" s="18">
        <v>19</v>
      </c>
      <c r="DQ20" s="127"/>
      <c r="DR20" s="127"/>
      <c r="DS20" s="18" t="e">
        <f t="shared" si="50"/>
        <v>#DIV/0!</v>
      </c>
      <c r="DT20" s="124"/>
      <c r="DU20" s="125"/>
      <c r="DV20" s="31" t="e">
        <f t="shared" si="27"/>
        <v>#DIV/0!</v>
      </c>
      <c r="DW20" s="569"/>
      <c r="DX20" s="602">
        <v>17</v>
      </c>
      <c r="DY20" s="603">
        <v>376.09788560544507</v>
      </c>
      <c r="DZ20" s="542">
        <f t="shared" si="28"/>
        <v>22.123405035614415</v>
      </c>
      <c r="EA20" s="603">
        <v>56</v>
      </c>
      <c r="EB20" s="603">
        <v>864.92154792660835</v>
      </c>
      <c r="EC20" s="542">
        <f t="shared" si="29"/>
        <v>15.445027641546577</v>
      </c>
      <c r="ED20" s="603">
        <v>180</v>
      </c>
      <c r="EE20" s="603">
        <v>2393.3613138794658</v>
      </c>
      <c r="EF20" s="542">
        <f t="shared" si="30"/>
        <v>13.29645174377481</v>
      </c>
      <c r="EG20" s="485"/>
      <c r="EH20" s="610"/>
      <c r="EI20" s="612"/>
      <c r="EJ20" s="548" t="e">
        <f t="shared" si="31"/>
        <v>#DIV/0!</v>
      </c>
      <c r="EK20" s="610">
        <v>62</v>
      </c>
      <c r="EL20" s="614">
        <v>831.94</v>
      </c>
      <c r="EM20" s="616">
        <f t="shared" si="1"/>
        <v>13.418387096774195</v>
      </c>
      <c r="EN20" s="603">
        <v>163</v>
      </c>
      <c r="EO20" s="603">
        <v>1478.1477008746986</v>
      </c>
      <c r="EP20" s="622">
        <f t="shared" si="32"/>
        <v>9.068390802912262</v>
      </c>
      <c r="EQ20" s="603">
        <f t="shared" si="33"/>
        <v>675</v>
      </c>
      <c r="ER20" s="603">
        <v>480</v>
      </c>
      <c r="ES20" s="551">
        <f t="shared" si="34"/>
        <v>0.71111111111111114</v>
      </c>
      <c r="EU20" s="204">
        <v>30</v>
      </c>
      <c r="EV20" s="345">
        <v>2978.14</v>
      </c>
      <c r="EW20" s="554">
        <f t="shared" si="2"/>
        <v>99.271333333333331</v>
      </c>
      <c r="EX20" s="143"/>
      <c r="EY20" s="143"/>
      <c r="EZ20" s="411">
        <v>411.61</v>
      </c>
      <c r="FA20" s="405">
        <f t="shared" si="35"/>
        <v>13.720333333333334</v>
      </c>
      <c r="FB20" s="414"/>
      <c r="FC20" s="406" t="e">
        <f t="shared" ref="FC20:FC37" si="51">+FB20/EY20</f>
        <v>#DIV/0!</v>
      </c>
      <c r="FD20" s="542" t="e">
        <f t="shared" si="37"/>
        <v>#DIV/0!</v>
      </c>
      <c r="FE20" s="672"/>
      <c r="FF20" s="663"/>
      <c r="FG20" s="663"/>
      <c r="FH20" s="663"/>
      <c r="FI20" s="433"/>
      <c r="FJ20" s="411"/>
      <c r="FK20" s="400">
        <f t="shared" si="38"/>
        <v>0</v>
      </c>
      <c r="FL20" s="403"/>
      <c r="FM20" s="402" t="e">
        <f t="shared" si="39"/>
        <v>#DIV/0!</v>
      </c>
      <c r="FN20" s="412"/>
      <c r="FO20" s="411"/>
      <c r="FP20" s="400"/>
      <c r="FQ20" s="403" t="e">
        <f t="shared" si="40"/>
        <v>#DIV/0!</v>
      </c>
      <c r="FR20" s="400"/>
      <c r="FS20" s="400"/>
      <c r="FT20" s="404" t="e">
        <f t="shared" si="41"/>
        <v>#DIV/0!</v>
      </c>
    </row>
    <row r="21" spans="1:176" ht="14.4" customHeight="1">
      <c r="A21" s="12">
        <v>15</v>
      </c>
      <c r="B21" s="13">
        <v>65.8</v>
      </c>
      <c r="C21" s="14">
        <v>6820.78</v>
      </c>
      <c r="D21" s="15">
        <f t="shared" si="3"/>
        <v>103.65927051671733</v>
      </c>
      <c r="E21" s="16"/>
      <c r="F21" s="320"/>
      <c r="G21" s="558" t="e">
        <f t="shared" si="4"/>
        <v>#DIV/0!</v>
      </c>
      <c r="H21" s="17">
        <v>4</v>
      </c>
      <c r="I21" s="17">
        <v>54.65</v>
      </c>
      <c r="J21" s="18">
        <f t="shared" si="42"/>
        <v>13.6625</v>
      </c>
      <c r="K21" s="17"/>
      <c r="L21" s="17"/>
      <c r="M21" s="30" t="e">
        <f t="shared" si="43"/>
        <v>#DIV/0!</v>
      </c>
      <c r="N21" s="13"/>
      <c r="O21" s="14"/>
      <c r="P21" s="31" t="e">
        <f t="shared" si="5"/>
        <v>#DIV/0!</v>
      </c>
      <c r="Q21" s="32"/>
      <c r="R21" s="44"/>
      <c r="S21" s="45" t="e">
        <f t="shared" si="6"/>
        <v>#DIV/0!</v>
      </c>
      <c r="T21" s="492"/>
      <c r="U21" s="570">
        <v>54</v>
      </c>
      <c r="V21" s="566">
        <v>4157.0792166494221</v>
      </c>
      <c r="W21" s="571">
        <f t="shared" si="7"/>
        <v>76.98294845647078</v>
      </c>
      <c r="X21" s="492"/>
      <c r="Y21" s="46">
        <v>378.40000000000003</v>
      </c>
      <c r="Z21" s="47">
        <v>32245.670000000002</v>
      </c>
      <c r="AA21" s="30">
        <f t="shared" si="8"/>
        <v>85.21582980972515</v>
      </c>
      <c r="AB21" s="49"/>
      <c r="AC21" s="50">
        <v>35</v>
      </c>
      <c r="AD21" s="50">
        <v>489.51</v>
      </c>
      <c r="AE21" s="30">
        <f t="shared" si="9"/>
        <v>13.985999999999999</v>
      </c>
      <c r="AF21" s="55">
        <v>128</v>
      </c>
      <c r="AG21" s="55">
        <v>896.06</v>
      </c>
      <c r="AH21" s="30">
        <f t="shared" si="44"/>
        <v>7.0004687499999996</v>
      </c>
      <c r="AI21" s="62">
        <v>150</v>
      </c>
      <c r="AJ21" s="47">
        <v>3098.9960481152557</v>
      </c>
      <c r="AK21" s="30">
        <f t="shared" si="10"/>
        <v>20.659973654101705</v>
      </c>
      <c r="AL21" s="568"/>
      <c r="AM21" s="46">
        <v>47</v>
      </c>
      <c r="AN21" s="71">
        <v>2720.22</v>
      </c>
      <c r="AO21" s="48">
        <f t="shared" si="11"/>
        <v>57.877021276595741</v>
      </c>
      <c r="AP21" s="46">
        <v>75</v>
      </c>
      <c r="AQ21" s="47">
        <v>4362.8199999999979</v>
      </c>
      <c r="AR21" s="48">
        <f t="shared" si="12"/>
        <v>58.170933333333302</v>
      </c>
      <c r="AS21" s="46">
        <v>25</v>
      </c>
      <c r="AT21" s="71">
        <v>1650.8999999999999</v>
      </c>
      <c r="AU21" s="48">
        <f t="shared" si="13"/>
        <v>66.036000000000001</v>
      </c>
      <c r="AV21" s="492"/>
      <c r="AW21" s="645">
        <v>86.600000000000009</v>
      </c>
      <c r="AX21" s="78">
        <v>4963.46</v>
      </c>
      <c r="AY21" s="30">
        <f t="shared" si="14"/>
        <v>57.314780600461887</v>
      </c>
      <c r="AZ21" s="85"/>
      <c r="BA21" s="85"/>
      <c r="BB21" s="85">
        <v>14</v>
      </c>
      <c r="BC21" s="85">
        <v>99.77</v>
      </c>
      <c r="BD21" s="30">
        <f t="shared" si="45"/>
        <v>7.1264285714285709</v>
      </c>
      <c r="BE21" s="86">
        <v>0</v>
      </c>
      <c r="BF21" s="86">
        <v>0</v>
      </c>
      <c r="BG21" s="30" t="e">
        <f t="shared" si="46"/>
        <v>#DIV/0!</v>
      </c>
      <c r="BH21" s="646"/>
      <c r="BI21" s="77"/>
      <c r="BJ21" s="78"/>
      <c r="BK21" s="634" t="e">
        <f t="shared" si="15"/>
        <v>#DIV/0!</v>
      </c>
      <c r="BL21" s="633"/>
      <c r="BM21" s="587"/>
      <c r="BN21" s="634" t="e">
        <f t="shared" si="16"/>
        <v>#DIV/0!</v>
      </c>
      <c r="BO21" s="492"/>
      <c r="BP21" s="93">
        <v>179.60000000000002</v>
      </c>
      <c r="BQ21" s="94">
        <v>12914.287310479951</v>
      </c>
      <c r="BR21" s="83">
        <f t="shared" si="17"/>
        <v>71.905831350111072</v>
      </c>
      <c r="BS21" s="102"/>
      <c r="BT21" s="101">
        <v>18</v>
      </c>
      <c r="BU21" s="101">
        <v>174.07444302032272</v>
      </c>
      <c r="BV21" s="30">
        <f t="shared" si="47"/>
        <v>9.6708023900179292</v>
      </c>
      <c r="BW21" s="101">
        <v>85</v>
      </c>
      <c r="BX21" s="101">
        <v>573.39815560936438</v>
      </c>
      <c r="BY21" s="30">
        <f t="shared" si="48"/>
        <v>6.7458606542278163</v>
      </c>
      <c r="BZ21" s="93"/>
      <c r="CA21" s="94"/>
      <c r="CB21" s="48" t="e">
        <f t="shared" si="18"/>
        <v>#DIV/0!</v>
      </c>
      <c r="CC21" s="492"/>
      <c r="CD21" s="109">
        <v>142.80000000000001</v>
      </c>
      <c r="CE21" s="110">
        <v>13392.18</v>
      </c>
      <c r="CF21" s="83">
        <f t="shared" si="19"/>
        <v>93.782773109243692</v>
      </c>
      <c r="CG21" s="113"/>
      <c r="CH21" s="114"/>
      <c r="CI21" s="114"/>
      <c r="CJ21" s="30" t="e">
        <f t="shared" si="20"/>
        <v>#DIV/0!</v>
      </c>
      <c r="CK21" s="115"/>
      <c r="CL21" s="114"/>
      <c r="CM21" s="30" t="e">
        <f t="shared" si="49"/>
        <v>#DIV/0!</v>
      </c>
      <c r="CN21" s="707"/>
      <c r="CO21" s="706">
        <f t="shared" si="21"/>
        <v>0</v>
      </c>
      <c r="CP21" s="653"/>
      <c r="CQ21" s="722"/>
      <c r="CR21" s="340">
        <v>39.6</v>
      </c>
      <c r="CS21" s="345">
        <v>2075.46</v>
      </c>
      <c r="CT21" s="486">
        <f t="shared" si="0"/>
        <v>52.410606060606057</v>
      </c>
      <c r="CU21" s="411">
        <v>1</v>
      </c>
      <c r="CV21" s="411">
        <v>5</v>
      </c>
      <c r="CW21" s="403">
        <v>4598.17</v>
      </c>
      <c r="CX21" s="403">
        <f t="shared" si="22"/>
        <v>919.63400000000001</v>
      </c>
      <c r="CY21" s="411">
        <v>3</v>
      </c>
      <c r="CZ21" s="411">
        <v>157.86000000000001</v>
      </c>
      <c r="DA21" s="417">
        <f t="shared" si="23"/>
        <v>52.620000000000005</v>
      </c>
      <c r="DB21" s="682"/>
      <c r="DC21" s="688"/>
      <c r="DD21" s="688" t="e">
        <f t="shared" si="24"/>
        <v>#DIV/0!</v>
      </c>
      <c r="DE21" s="688">
        <v>41</v>
      </c>
      <c r="DF21" s="688">
        <v>206.36</v>
      </c>
      <c r="DG21" s="688"/>
      <c r="DH21" s="688">
        <f t="shared" si="25"/>
        <v>5.0331707317073171</v>
      </c>
      <c r="DI21" s="569"/>
      <c r="DJ21" s="124">
        <v>49.800000000000004</v>
      </c>
      <c r="DK21" s="125">
        <v>4489.6927022914788</v>
      </c>
      <c r="DL21" s="15">
        <f t="shared" si="26"/>
        <v>90.154471933563826</v>
      </c>
      <c r="DM21" s="126"/>
      <c r="DN21" s="127"/>
      <c r="DO21" s="127"/>
      <c r="DP21" s="18">
        <v>28</v>
      </c>
      <c r="DQ21" s="127"/>
      <c r="DR21" s="127"/>
      <c r="DS21" s="18" t="e">
        <f t="shared" si="50"/>
        <v>#DIV/0!</v>
      </c>
      <c r="DT21" s="124"/>
      <c r="DU21" s="125"/>
      <c r="DV21" s="31" t="e">
        <f t="shared" si="27"/>
        <v>#DIV/0!</v>
      </c>
      <c r="DW21" s="569"/>
      <c r="DX21" s="602">
        <v>17</v>
      </c>
      <c r="DY21" s="603">
        <v>362.28577025170426</v>
      </c>
      <c r="DZ21" s="542">
        <f t="shared" si="28"/>
        <v>21.310927661864955</v>
      </c>
      <c r="EA21" s="603">
        <v>56</v>
      </c>
      <c r="EB21" s="603">
        <v>813.22151545401857</v>
      </c>
      <c r="EC21" s="542">
        <f t="shared" si="29"/>
        <v>14.521812775964618</v>
      </c>
      <c r="ED21" s="603">
        <v>180</v>
      </c>
      <c r="EE21" s="603">
        <v>2376.1277072688467</v>
      </c>
      <c r="EF21" s="542">
        <f t="shared" si="30"/>
        <v>13.200709484826927</v>
      </c>
      <c r="EG21" s="485"/>
      <c r="EH21" s="610"/>
      <c r="EI21" s="612"/>
      <c r="EJ21" s="548" t="e">
        <f t="shared" si="31"/>
        <v>#DIV/0!</v>
      </c>
      <c r="EK21" s="610">
        <v>59</v>
      </c>
      <c r="EL21" s="614">
        <v>822.67266142778044</v>
      </c>
      <c r="EM21" s="616">
        <f t="shared" si="1"/>
        <v>13.943604430979329</v>
      </c>
      <c r="EN21" s="603">
        <v>165</v>
      </c>
      <c r="EO21" s="603">
        <v>1667.3581096619171</v>
      </c>
      <c r="EP21" s="622">
        <f t="shared" si="32"/>
        <v>10.10520066461768</v>
      </c>
      <c r="EQ21" s="603">
        <f t="shared" si="33"/>
        <v>672</v>
      </c>
      <c r="ER21" s="603">
        <v>480</v>
      </c>
      <c r="ES21" s="551">
        <f t="shared" si="34"/>
        <v>0.7142857142857143</v>
      </c>
      <c r="EU21" s="204">
        <v>30</v>
      </c>
      <c r="EV21" s="345">
        <v>2525.14</v>
      </c>
      <c r="EW21" s="554">
        <f t="shared" si="2"/>
        <v>84.171333333333322</v>
      </c>
      <c r="EX21" s="143"/>
      <c r="EY21" s="143"/>
      <c r="EZ21" s="411">
        <v>182.03</v>
      </c>
      <c r="FA21" s="405">
        <f t="shared" si="35"/>
        <v>6.0676666666666668</v>
      </c>
      <c r="FB21" s="414"/>
      <c r="FC21" s="406" t="e">
        <f t="shared" si="51"/>
        <v>#DIV/0!</v>
      </c>
      <c r="FD21" s="542" t="e">
        <f t="shared" si="37"/>
        <v>#DIV/0!</v>
      </c>
      <c r="FE21" s="672"/>
      <c r="FF21" s="411"/>
      <c r="FG21" s="411"/>
      <c r="FH21" s="411"/>
      <c r="FI21" s="433"/>
      <c r="FJ21" s="411"/>
      <c r="FK21" s="400">
        <f t="shared" si="38"/>
        <v>0</v>
      </c>
      <c r="FL21" s="403"/>
      <c r="FM21" s="402" t="e">
        <f t="shared" si="39"/>
        <v>#DIV/0!</v>
      </c>
      <c r="FN21" s="412"/>
      <c r="FO21" s="411"/>
      <c r="FP21" s="400"/>
      <c r="FQ21" s="403" t="e">
        <f t="shared" si="40"/>
        <v>#DIV/0!</v>
      </c>
      <c r="FR21" s="400"/>
      <c r="FS21" s="400"/>
      <c r="FT21" s="404" t="e">
        <f t="shared" si="41"/>
        <v>#DIV/0!</v>
      </c>
    </row>
    <row r="22" spans="1:176" ht="14.4" customHeight="1">
      <c r="A22" s="12">
        <v>16</v>
      </c>
      <c r="B22" s="13">
        <v>66.599999999999994</v>
      </c>
      <c r="C22" s="14">
        <v>8295.1200000000008</v>
      </c>
      <c r="D22" s="15">
        <f t="shared" si="3"/>
        <v>124.55135135135137</v>
      </c>
      <c r="E22" s="16"/>
      <c r="F22" s="320"/>
      <c r="G22" s="558" t="e">
        <f t="shared" si="4"/>
        <v>#DIV/0!</v>
      </c>
      <c r="H22" s="17">
        <v>4</v>
      </c>
      <c r="I22" s="17">
        <v>55.74</v>
      </c>
      <c r="J22" s="18">
        <f t="shared" si="42"/>
        <v>13.935</v>
      </c>
      <c r="K22" s="17"/>
      <c r="L22" s="17"/>
      <c r="M22" s="30" t="e">
        <f t="shared" si="43"/>
        <v>#DIV/0!</v>
      </c>
      <c r="N22" s="13"/>
      <c r="O22" s="14"/>
      <c r="P22" s="31" t="e">
        <f t="shared" si="5"/>
        <v>#DIV/0!</v>
      </c>
      <c r="Q22" s="32"/>
      <c r="R22" s="44"/>
      <c r="S22" s="45" t="e">
        <f t="shared" si="6"/>
        <v>#DIV/0!</v>
      </c>
      <c r="T22" s="492"/>
      <c r="U22" s="570">
        <v>67.8</v>
      </c>
      <c r="V22" s="566">
        <v>4947.4778581387463</v>
      </c>
      <c r="W22" s="571">
        <f t="shared" si="7"/>
        <v>72.971649825055252</v>
      </c>
      <c r="X22" s="492"/>
      <c r="Y22" s="46">
        <v>378.8</v>
      </c>
      <c r="Z22" s="47">
        <v>28566.639999999996</v>
      </c>
      <c r="AA22" s="30">
        <f t="shared" si="8"/>
        <v>75.413516367476234</v>
      </c>
      <c r="AB22" s="49"/>
      <c r="AC22" s="50">
        <v>35</v>
      </c>
      <c r="AD22" s="50">
        <v>488.06</v>
      </c>
      <c r="AE22" s="30">
        <f t="shared" si="9"/>
        <v>13.944571428571429</v>
      </c>
      <c r="AF22" s="55">
        <v>128</v>
      </c>
      <c r="AG22" s="55">
        <v>888.90000000000009</v>
      </c>
      <c r="AH22" s="30">
        <f t="shared" si="44"/>
        <v>6.9445312500000007</v>
      </c>
      <c r="AI22" s="62">
        <v>150</v>
      </c>
      <c r="AJ22" s="47">
        <v>2927.4945455615025</v>
      </c>
      <c r="AK22" s="30">
        <f t="shared" si="10"/>
        <v>19.516630303743352</v>
      </c>
      <c r="AL22" s="568"/>
      <c r="AM22" s="46">
        <v>48</v>
      </c>
      <c r="AN22" s="71">
        <v>2579.8049999999998</v>
      </c>
      <c r="AO22" s="48">
        <f t="shared" si="11"/>
        <v>53.745937499999997</v>
      </c>
      <c r="AP22" s="46">
        <v>75</v>
      </c>
      <c r="AQ22" s="47">
        <v>4206.16</v>
      </c>
      <c r="AR22" s="48">
        <f t="shared" si="12"/>
        <v>56.082133333333331</v>
      </c>
      <c r="AS22" s="46">
        <v>25</v>
      </c>
      <c r="AT22" s="71">
        <v>1575</v>
      </c>
      <c r="AU22" s="48">
        <f t="shared" si="13"/>
        <v>63</v>
      </c>
      <c r="AV22" s="492"/>
      <c r="AW22" s="645">
        <v>85.4</v>
      </c>
      <c r="AX22" s="78">
        <v>5179.18</v>
      </c>
      <c r="AY22" s="30">
        <f t="shared" si="14"/>
        <v>60.646135831381734</v>
      </c>
      <c r="AZ22" s="85"/>
      <c r="BA22" s="85"/>
      <c r="BB22" s="85">
        <v>15</v>
      </c>
      <c r="BC22" s="85">
        <v>105.12</v>
      </c>
      <c r="BD22" s="30">
        <f t="shared" si="45"/>
        <v>7.008</v>
      </c>
      <c r="BE22" s="86"/>
      <c r="BF22" s="86"/>
      <c r="BG22" s="30" t="e">
        <f t="shared" si="46"/>
        <v>#DIV/0!</v>
      </c>
      <c r="BH22" s="646"/>
      <c r="BI22" s="77"/>
      <c r="BJ22" s="78"/>
      <c r="BK22" s="634" t="e">
        <f t="shared" si="15"/>
        <v>#DIV/0!</v>
      </c>
      <c r="BL22" s="633"/>
      <c r="BM22" s="587"/>
      <c r="BN22" s="634" t="e">
        <f t="shared" si="16"/>
        <v>#DIV/0!</v>
      </c>
      <c r="BO22" s="492"/>
      <c r="BP22" s="93">
        <v>180.4</v>
      </c>
      <c r="BQ22" s="94">
        <v>13190.127020139356</v>
      </c>
      <c r="BR22" s="83">
        <f t="shared" si="17"/>
        <v>73.116003437579579</v>
      </c>
      <c r="BS22" s="102"/>
      <c r="BT22" s="101">
        <v>3</v>
      </c>
      <c r="BU22" s="101">
        <v>219.30083302731697</v>
      </c>
      <c r="BV22" s="30">
        <f t="shared" si="47"/>
        <v>73.100277675772318</v>
      </c>
      <c r="BW22" s="101">
        <v>83</v>
      </c>
      <c r="BX22" s="101">
        <v>452.63609580487724</v>
      </c>
      <c r="BY22" s="30">
        <f t="shared" si="48"/>
        <v>5.4534469374081596</v>
      </c>
      <c r="BZ22" s="93"/>
      <c r="CA22" s="94"/>
      <c r="CB22" s="48" t="e">
        <f t="shared" si="18"/>
        <v>#DIV/0!</v>
      </c>
      <c r="CC22" s="492"/>
      <c r="CD22" s="109">
        <v>142.80000000000001</v>
      </c>
      <c r="CE22" s="110">
        <v>15382.93</v>
      </c>
      <c r="CF22" s="83">
        <f t="shared" si="19"/>
        <v>107.72359943977591</v>
      </c>
      <c r="CG22" s="113"/>
      <c r="CH22" s="114"/>
      <c r="CI22" s="114"/>
      <c r="CJ22" s="30" t="e">
        <f t="shared" si="20"/>
        <v>#DIV/0!</v>
      </c>
      <c r="CK22" s="115"/>
      <c r="CL22" s="114"/>
      <c r="CM22" s="30" t="e">
        <f t="shared" si="49"/>
        <v>#DIV/0!</v>
      </c>
      <c r="CN22" s="707">
        <v>367.5</v>
      </c>
      <c r="CO22" s="706">
        <f t="shared" si="21"/>
        <v>2.5735294117647056</v>
      </c>
      <c r="CP22" s="653"/>
      <c r="CQ22" s="722"/>
      <c r="CR22" s="340">
        <v>41.6</v>
      </c>
      <c r="CS22" s="345">
        <v>2717.82</v>
      </c>
      <c r="CT22" s="486">
        <f t="shared" si="0"/>
        <v>65.332211538461536</v>
      </c>
      <c r="CU22" s="411">
        <v>1</v>
      </c>
      <c r="CV22" s="411">
        <v>5</v>
      </c>
      <c r="CW22" s="403">
        <v>3401.73</v>
      </c>
      <c r="CX22" s="403">
        <f t="shared" si="22"/>
        <v>680.346</v>
      </c>
      <c r="CY22" s="411">
        <v>3</v>
      </c>
      <c r="CZ22" s="411">
        <v>504.73</v>
      </c>
      <c r="DA22" s="417">
        <f t="shared" si="23"/>
        <v>168.24333333333334</v>
      </c>
      <c r="DB22" s="682"/>
      <c r="DC22" s="688"/>
      <c r="DD22" s="688" t="e">
        <f t="shared" si="24"/>
        <v>#DIV/0!</v>
      </c>
      <c r="DE22" s="688">
        <v>44</v>
      </c>
      <c r="DF22" s="688">
        <v>230.91</v>
      </c>
      <c r="DG22" s="688"/>
      <c r="DH22" s="688">
        <f t="shared" si="25"/>
        <v>5.2479545454545455</v>
      </c>
      <c r="DI22" s="569"/>
      <c r="DJ22" s="124">
        <v>49.2</v>
      </c>
      <c r="DK22" s="125">
        <v>4040.2585847550354</v>
      </c>
      <c r="DL22" s="15">
        <f t="shared" si="26"/>
        <v>82.119076925915351</v>
      </c>
      <c r="DM22" s="126"/>
      <c r="DN22" s="127"/>
      <c r="DO22" s="127"/>
      <c r="DP22" s="18" t="e">
        <f t="shared" ref="DP22:DP37" si="52">+DO22/DN22</f>
        <v>#DIV/0!</v>
      </c>
      <c r="DQ22" s="127"/>
      <c r="DR22" s="127"/>
      <c r="DS22" s="18" t="e">
        <f t="shared" si="50"/>
        <v>#DIV/0!</v>
      </c>
      <c r="DT22" s="124"/>
      <c r="DU22" s="125"/>
      <c r="DV22" s="31" t="e">
        <f t="shared" si="27"/>
        <v>#DIV/0!</v>
      </c>
      <c r="DW22" s="569"/>
      <c r="DX22" s="602">
        <v>17</v>
      </c>
      <c r="DY22" s="603">
        <v>367.59671592606367</v>
      </c>
      <c r="DZ22" s="542">
        <f t="shared" si="28"/>
        <v>21.623336230944922</v>
      </c>
      <c r="EA22" s="603">
        <v>56</v>
      </c>
      <c r="EB22" s="603">
        <v>880.31728184049962</v>
      </c>
      <c r="EC22" s="542">
        <f t="shared" si="29"/>
        <v>15.719951461437493</v>
      </c>
      <c r="ED22" s="603">
        <v>180</v>
      </c>
      <c r="EE22" s="603">
        <v>2299.4882538310126</v>
      </c>
      <c r="EF22" s="542">
        <f t="shared" si="30"/>
        <v>12.774934743505625</v>
      </c>
      <c r="EG22" s="485"/>
      <c r="EH22" s="610"/>
      <c r="EI22" s="612"/>
      <c r="EJ22" s="548" t="e">
        <f t="shared" si="31"/>
        <v>#DIV/0!</v>
      </c>
      <c r="EK22" s="610">
        <v>59</v>
      </c>
      <c r="EL22" s="614">
        <v>826.83109474398645</v>
      </c>
      <c r="EM22" s="616">
        <f t="shared" si="1"/>
        <v>14.01408635159299</v>
      </c>
      <c r="EN22" s="603">
        <v>176</v>
      </c>
      <c r="EO22" s="603">
        <v>1643.8519151325202</v>
      </c>
      <c r="EP22" s="622">
        <f t="shared" si="32"/>
        <v>9.3400676996165917</v>
      </c>
      <c r="EQ22" s="603">
        <f t="shared" si="33"/>
        <v>705</v>
      </c>
      <c r="ER22" s="603">
        <v>480</v>
      </c>
      <c r="ES22" s="551">
        <f t="shared" si="34"/>
        <v>0.68085106382978722</v>
      </c>
      <c r="EU22" s="204">
        <v>30</v>
      </c>
      <c r="EV22" s="345">
        <v>2745.4300000000003</v>
      </c>
      <c r="EW22" s="554">
        <f t="shared" si="2"/>
        <v>91.51433333333334</v>
      </c>
      <c r="EX22" s="143"/>
      <c r="EY22" s="143"/>
      <c r="EZ22" s="411">
        <v>219.5</v>
      </c>
      <c r="FA22" s="405">
        <f t="shared" si="35"/>
        <v>7.3166666666666664</v>
      </c>
      <c r="FB22" s="414"/>
      <c r="FC22" s="406" t="e">
        <f t="shared" si="51"/>
        <v>#DIV/0!</v>
      </c>
      <c r="FD22" s="542" t="e">
        <f t="shared" si="37"/>
        <v>#DIV/0!</v>
      </c>
      <c r="FE22" s="672"/>
      <c r="FF22" s="411"/>
      <c r="FG22" s="411"/>
      <c r="FH22" s="411"/>
      <c r="FI22" s="433"/>
      <c r="FJ22" s="411"/>
      <c r="FK22" s="400">
        <f t="shared" si="38"/>
        <v>0</v>
      </c>
      <c r="FL22" s="403"/>
      <c r="FM22" s="402" t="e">
        <f t="shared" si="39"/>
        <v>#DIV/0!</v>
      </c>
      <c r="FN22" s="412"/>
      <c r="FO22" s="411"/>
      <c r="FP22" s="403"/>
      <c r="FQ22" s="403" t="e">
        <f t="shared" si="40"/>
        <v>#DIV/0!</v>
      </c>
      <c r="FR22" s="400"/>
      <c r="FS22" s="400"/>
      <c r="FT22" s="404" t="e">
        <f t="shared" si="41"/>
        <v>#DIV/0!</v>
      </c>
    </row>
    <row r="23" spans="1:176" ht="14.4" customHeight="1">
      <c r="A23" s="12">
        <v>17</v>
      </c>
      <c r="B23" s="13">
        <v>61.800000000000004</v>
      </c>
      <c r="C23" s="14">
        <v>8621.2199999999993</v>
      </c>
      <c r="D23" s="15">
        <f t="shared" si="3"/>
        <v>139.5019417475728</v>
      </c>
      <c r="E23" s="16"/>
      <c r="F23" s="320"/>
      <c r="G23" s="558" t="e">
        <f t="shared" si="4"/>
        <v>#DIV/0!</v>
      </c>
      <c r="H23" s="17">
        <v>4</v>
      </c>
      <c r="I23" s="17">
        <v>54</v>
      </c>
      <c r="J23" s="18">
        <f t="shared" si="42"/>
        <v>13.5</v>
      </c>
      <c r="K23" s="17"/>
      <c r="L23" s="17"/>
      <c r="M23" s="30" t="e">
        <f t="shared" si="43"/>
        <v>#DIV/0!</v>
      </c>
      <c r="N23" s="13"/>
      <c r="O23" s="14"/>
      <c r="P23" s="31" t="e">
        <f t="shared" si="5"/>
        <v>#DIV/0!</v>
      </c>
      <c r="Q23" s="32"/>
      <c r="R23" s="44"/>
      <c r="S23" s="45" t="e">
        <f t="shared" si="6"/>
        <v>#DIV/0!</v>
      </c>
      <c r="T23" s="492"/>
      <c r="U23" s="570">
        <v>77.8</v>
      </c>
      <c r="V23" s="566">
        <v>5825.590961350973</v>
      </c>
      <c r="W23" s="571">
        <f t="shared" si="7"/>
        <v>74.879061199883978</v>
      </c>
      <c r="X23" s="492"/>
      <c r="Y23" s="46">
        <v>387.20000000000005</v>
      </c>
      <c r="Z23" s="47">
        <v>31129.38</v>
      </c>
      <c r="AA23" s="30">
        <f t="shared" si="8"/>
        <v>80.39612603305784</v>
      </c>
      <c r="AB23" s="49"/>
      <c r="AC23" s="50">
        <v>35</v>
      </c>
      <c r="AD23" s="50">
        <v>491.71000000000004</v>
      </c>
      <c r="AE23" s="30">
        <f t="shared" si="9"/>
        <v>14.048857142857145</v>
      </c>
      <c r="AF23" s="55">
        <v>128</v>
      </c>
      <c r="AG23" s="55">
        <v>885.08</v>
      </c>
      <c r="AH23" s="30">
        <f t="shared" si="44"/>
        <v>6.9146875000000003</v>
      </c>
      <c r="AI23" s="62">
        <v>150</v>
      </c>
      <c r="AJ23" s="47">
        <v>2786.0830922540313</v>
      </c>
      <c r="AK23" s="30">
        <f t="shared" si="10"/>
        <v>18.573887281693541</v>
      </c>
      <c r="AL23" s="568"/>
      <c r="AM23" s="72">
        <v>48</v>
      </c>
      <c r="AN23" s="73">
        <v>2329.41</v>
      </c>
      <c r="AO23" s="48">
        <f t="shared" si="11"/>
        <v>48.529374999999995</v>
      </c>
      <c r="AP23" s="46">
        <v>75</v>
      </c>
      <c r="AQ23" s="47">
        <v>4269.8999999999996</v>
      </c>
      <c r="AR23" s="48">
        <f t="shared" si="12"/>
        <v>56.931999999999995</v>
      </c>
      <c r="AS23" s="46">
        <v>25</v>
      </c>
      <c r="AT23" s="71">
        <v>1589.6100000000001</v>
      </c>
      <c r="AU23" s="48">
        <f t="shared" si="13"/>
        <v>63.584400000000002</v>
      </c>
      <c r="AV23" s="492"/>
      <c r="AW23" s="645">
        <v>88.4</v>
      </c>
      <c r="AX23" s="78">
        <v>5175.87</v>
      </c>
      <c r="AY23" s="30">
        <f t="shared" si="14"/>
        <v>58.550565610859721</v>
      </c>
      <c r="AZ23" s="85"/>
      <c r="BA23" s="85"/>
      <c r="BB23" s="85">
        <v>20</v>
      </c>
      <c r="BC23" s="85">
        <v>142.72</v>
      </c>
      <c r="BD23" s="30">
        <f t="shared" si="45"/>
        <v>7.1360000000000001</v>
      </c>
      <c r="BE23" s="86"/>
      <c r="BF23" s="86"/>
      <c r="BG23" s="30" t="e">
        <f t="shared" si="46"/>
        <v>#DIV/0!</v>
      </c>
      <c r="BH23" s="646"/>
      <c r="BI23" s="77"/>
      <c r="BJ23" s="78"/>
      <c r="BK23" s="634" t="e">
        <f t="shared" si="15"/>
        <v>#DIV/0!</v>
      </c>
      <c r="BL23" s="633"/>
      <c r="BM23" s="587"/>
      <c r="BN23" s="634" t="e">
        <f t="shared" si="16"/>
        <v>#DIV/0!</v>
      </c>
      <c r="BO23" s="492"/>
      <c r="BP23" s="93">
        <v>179.60000000000002</v>
      </c>
      <c r="BQ23" s="94">
        <v>12695.61430700575</v>
      </c>
      <c r="BR23" s="83">
        <f t="shared" si="17"/>
        <v>70.688275651479671</v>
      </c>
      <c r="BS23" s="102"/>
      <c r="BT23" s="101">
        <v>18</v>
      </c>
      <c r="BU23" s="101">
        <v>31.630727272727274</v>
      </c>
      <c r="BV23" s="30">
        <f t="shared" si="47"/>
        <v>1.7572626262626263</v>
      </c>
      <c r="BW23" s="101">
        <v>83</v>
      </c>
      <c r="BX23" s="101">
        <v>445.86044596717937</v>
      </c>
      <c r="BY23" s="30">
        <f t="shared" si="48"/>
        <v>5.3718126020142094</v>
      </c>
      <c r="BZ23" s="93"/>
      <c r="CA23" s="94"/>
      <c r="CB23" s="48" t="e">
        <f t="shared" si="18"/>
        <v>#DIV/0!</v>
      </c>
      <c r="CC23" s="492"/>
      <c r="CD23" s="109">
        <v>142.80000000000001</v>
      </c>
      <c r="CE23" s="110">
        <v>14070.92</v>
      </c>
      <c r="CF23" s="83">
        <f t="shared" si="19"/>
        <v>98.53585434173668</v>
      </c>
      <c r="CG23" s="113"/>
      <c r="CH23" s="114"/>
      <c r="CI23" s="114"/>
      <c r="CJ23" s="30" t="e">
        <f t="shared" si="20"/>
        <v>#DIV/0!</v>
      </c>
      <c r="CK23" s="115"/>
      <c r="CL23" s="114"/>
      <c r="CM23" s="30" t="e">
        <f t="shared" si="49"/>
        <v>#DIV/0!</v>
      </c>
      <c r="CN23" s="707">
        <v>247.5</v>
      </c>
      <c r="CO23" s="706">
        <f t="shared" si="21"/>
        <v>1.7331932773109242</v>
      </c>
      <c r="CP23" s="653"/>
      <c r="CQ23" s="722"/>
      <c r="CR23" s="340">
        <v>43.2</v>
      </c>
      <c r="CS23" s="345">
        <v>2149.48</v>
      </c>
      <c r="CT23" s="486">
        <f t="shared" si="0"/>
        <v>49.75648148148148</v>
      </c>
      <c r="CU23" s="411"/>
      <c r="CV23" s="411"/>
      <c r="CW23" s="403"/>
      <c r="CX23" s="403" t="e">
        <f t="shared" si="22"/>
        <v>#DIV/0!</v>
      </c>
      <c r="CY23" s="411">
        <v>3</v>
      </c>
      <c r="CZ23" s="411">
        <v>191.78</v>
      </c>
      <c r="DA23" s="417">
        <f t="shared" si="23"/>
        <v>63.926666666666669</v>
      </c>
      <c r="DB23" s="682"/>
      <c r="DC23" s="688"/>
      <c r="DD23" s="688" t="e">
        <f t="shared" si="24"/>
        <v>#DIV/0!</v>
      </c>
      <c r="DE23" s="688">
        <v>44</v>
      </c>
      <c r="DF23" s="688">
        <v>610.20000000000005</v>
      </c>
      <c r="DG23" s="688">
        <v>81.11</v>
      </c>
      <c r="DH23" s="688">
        <f t="shared" si="25"/>
        <v>15.71159090909091</v>
      </c>
      <c r="DI23" s="569"/>
      <c r="DJ23" s="124">
        <v>50</v>
      </c>
      <c r="DK23" s="125">
        <v>4814.5083452474282</v>
      </c>
      <c r="DL23" s="15">
        <f t="shared" si="26"/>
        <v>96.290166904948563</v>
      </c>
      <c r="DM23" s="126"/>
      <c r="DN23" s="127"/>
      <c r="DO23" s="127"/>
      <c r="DP23" s="18" t="e">
        <f t="shared" si="52"/>
        <v>#DIV/0!</v>
      </c>
      <c r="DQ23" s="127"/>
      <c r="DR23" s="127"/>
      <c r="DS23" s="18" t="e">
        <f t="shared" si="50"/>
        <v>#DIV/0!</v>
      </c>
      <c r="DT23" s="124"/>
      <c r="DU23" s="125"/>
      <c r="DV23" s="31" t="e">
        <f t="shared" si="27"/>
        <v>#DIV/0!</v>
      </c>
      <c r="DW23" s="569"/>
      <c r="DX23" s="602">
        <v>17</v>
      </c>
      <c r="DY23" s="603">
        <v>363.82889530921352</v>
      </c>
      <c r="DZ23" s="542">
        <f t="shared" si="28"/>
        <v>21.401699724071385</v>
      </c>
      <c r="EA23" s="603">
        <v>56</v>
      </c>
      <c r="EB23" s="603">
        <v>862.09453521864657</v>
      </c>
      <c r="EC23" s="542">
        <f t="shared" si="29"/>
        <v>15.394545271761546</v>
      </c>
      <c r="ED23" s="603">
        <v>180</v>
      </c>
      <c r="EE23" s="603">
        <v>2446.157807328409</v>
      </c>
      <c r="EF23" s="542">
        <f t="shared" si="30"/>
        <v>13.58976559626894</v>
      </c>
      <c r="EG23" s="485"/>
      <c r="EH23" s="610"/>
      <c r="EI23" s="612"/>
      <c r="EJ23" s="548" t="e">
        <f t="shared" si="31"/>
        <v>#DIV/0!</v>
      </c>
      <c r="EK23" s="610">
        <v>61</v>
      </c>
      <c r="EL23" s="614">
        <v>875.21127823936376</v>
      </c>
      <c r="EM23" s="616">
        <f t="shared" si="1"/>
        <v>14.347725872776454</v>
      </c>
      <c r="EN23" s="603">
        <v>176</v>
      </c>
      <c r="EO23" s="603">
        <v>1449.2172526261356</v>
      </c>
      <c r="EP23" s="622">
        <f t="shared" si="32"/>
        <v>8.2341889353757711</v>
      </c>
      <c r="EQ23" s="603">
        <f t="shared" si="33"/>
        <v>711</v>
      </c>
      <c r="ER23" s="603">
        <v>480</v>
      </c>
      <c r="ES23" s="551">
        <f t="shared" si="34"/>
        <v>0.67510548523206748</v>
      </c>
      <c r="EU23" s="204">
        <v>30</v>
      </c>
      <c r="EV23" s="345">
        <v>2694.38</v>
      </c>
      <c r="EW23" s="554">
        <f t="shared" si="2"/>
        <v>89.812666666666672</v>
      </c>
      <c r="EX23" s="143"/>
      <c r="EY23" s="143"/>
      <c r="EZ23" s="411">
        <v>571.33000000000004</v>
      </c>
      <c r="FA23" s="405">
        <f t="shared" si="35"/>
        <v>19.044333333333334</v>
      </c>
      <c r="FB23" s="414"/>
      <c r="FC23" s="406" t="e">
        <f t="shared" si="51"/>
        <v>#DIV/0!</v>
      </c>
      <c r="FD23" s="542" t="e">
        <f t="shared" si="37"/>
        <v>#DIV/0!</v>
      </c>
      <c r="FE23" s="672"/>
      <c r="FF23" s="411"/>
      <c r="FG23" s="411"/>
      <c r="FH23" s="411"/>
      <c r="FI23" s="433"/>
      <c r="FJ23" s="411"/>
      <c r="FK23" s="400">
        <f t="shared" si="38"/>
        <v>0</v>
      </c>
      <c r="FL23" s="403"/>
      <c r="FM23" s="402" t="e">
        <f t="shared" si="39"/>
        <v>#DIV/0!</v>
      </c>
      <c r="FN23" s="412"/>
      <c r="FO23" s="411"/>
      <c r="FP23" s="400"/>
      <c r="FQ23" s="403" t="e">
        <f t="shared" si="40"/>
        <v>#DIV/0!</v>
      </c>
      <c r="FR23" s="400"/>
      <c r="FS23" s="400"/>
      <c r="FT23" s="404" t="e">
        <f t="shared" si="41"/>
        <v>#DIV/0!</v>
      </c>
    </row>
    <row r="24" spans="1:176" ht="14.4" customHeight="1">
      <c r="A24" s="12">
        <v>18</v>
      </c>
      <c r="B24" s="13">
        <v>45.2</v>
      </c>
      <c r="C24" s="14">
        <v>4606.75</v>
      </c>
      <c r="D24" s="15">
        <f t="shared" si="3"/>
        <v>101.91924778761062</v>
      </c>
      <c r="E24" s="16"/>
      <c r="F24" s="320"/>
      <c r="G24" s="558" t="e">
        <f t="shared" si="4"/>
        <v>#DIV/0!</v>
      </c>
      <c r="H24" s="17">
        <v>4</v>
      </c>
      <c r="I24" s="17">
        <v>54</v>
      </c>
      <c r="J24" s="18">
        <f t="shared" si="42"/>
        <v>13.5</v>
      </c>
      <c r="K24" s="17"/>
      <c r="L24" s="17"/>
      <c r="M24" s="30" t="e">
        <f t="shared" si="43"/>
        <v>#DIV/0!</v>
      </c>
      <c r="N24" s="13"/>
      <c r="O24" s="14"/>
      <c r="P24" s="31" t="e">
        <f t="shared" si="5"/>
        <v>#DIV/0!</v>
      </c>
      <c r="Q24" s="32"/>
      <c r="R24" s="44"/>
      <c r="S24" s="45" t="e">
        <f t="shared" si="6"/>
        <v>#DIV/0!</v>
      </c>
      <c r="T24" s="492"/>
      <c r="U24" s="570">
        <v>85</v>
      </c>
      <c r="V24" s="566">
        <v>6167.3545455476969</v>
      </c>
      <c r="W24" s="571">
        <f t="shared" si="7"/>
        <v>72.557112300561144</v>
      </c>
      <c r="X24" s="492"/>
      <c r="Y24" s="46">
        <v>367.20000000000005</v>
      </c>
      <c r="Z24" s="47">
        <v>27500.125800000005</v>
      </c>
      <c r="AA24" s="30">
        <f t="shared" si="8"/>
        <v>74.891410130718953</v>
      </c>
      <c r="AB24" s="49"/>
      <c r="AC24" s="50">
        <v>35</v>
      </c>
      <c r="AD24" s="50">
        <v>479.86</v>
      </c>
      <c r="AE24" s="30">
        <f t="shared" si="9"/>
        <v>13.710285714285714</v>
      </c>
      <c r="AF24" s="55">
        <v>128</v>
      </c>
      <c r="AG24" s="55">
        <v>895.23</v>
      </c>
      <c r="AH24" s="30">
        <f t="shared" si="44"/>
        <v>6.9939843750000001</v>
      </c>
      <c r="AI24" s="62">
        <v>150</v>
      </c>
      <c r="AJ24" s="47">
        <v>2591.3277915503159</v>
      </c>
      <c r="AK24" s="30">
        <f t="shared" si="10"/>
        <v>17.275518610335439</v>
      </c>
      <c r="AL24" s="568"/>
      <c r="AM24" s="72">
        <v>48</v>
      </c>
      <c r="AN24" s="74">
        <v>2729.59</v>
      </c>
      <c r="AO24" s="48">
        <f t="shared" si="11"/>
        <v>56.866458333333334</v>
      </c>
      <c r="AP24" s="46">
        <v>75</v>
      </c>
      <c r="AQ24" s="47">
        <v>4910.1000000000004</v>
      </c>
      <c r="AR24" s="48">
        <f t="shared" si="12"/>
        <v>65.468000000000004</v>
      </c>
      <c r="AS24" s="46">
        <v>25</v>
      </c>
      <c r="AT24" s="71">
        <v>1412.2550000000001</v>
      </c>
      <c r="AU24" s="48">
        <f t="shared" si="13"/>
        <v>56.490200000000002</v>
      </c>
      <c r="AV24" s="492"/>
      <c r="AW24" s="645">
        <v>76.399999999999991</v>
      </c>
      <c r="AX24" s="78">
        <v>4453.1000000000004</v>
      </c>
      <c r="AY24" s="30">
        <f t="shared" si="14"/>
        <v>58.286649214659697</v>
      </c>
      <c r="AZ24" s="85"/>
      <c r="BA24" s="85"/>
      <c r="BB24" s="85">
        <v>16</v>
      </c>
      <c r="BC24" s="85">
        <v>113.35</v>
      </c>
      <c r="BD24" s="30">
        <f t="shared" si="45"/>
        <v>7.0843749999999996</v>
      </c>
      <c r="BE24" s="86"/>
      <c r="BF24" s="86"/>
      <c r="BG24" s="30" t="e">
        <f t="shared" si="46"/>
        <v>#DIV/0!</v>
      </c>
      <c r="BH24" s="646"/>
      <c r="BI24" s="77"/>
      <c r="BJ24" s="78"/>
      <c r="BK24" s="634" t="e">
        <f t="shared" si="15"/>
        <v>#DIV/0!</v>
      </c>
      <c r="BL24" s="633"/>
      <c r="BM24" s="587"/>
      <c r="BN24" s="634" t="e">
        <f t="shared" si="16"/>
        <v>#DIV/0!</v>
      </c>
      <c r="BO24" s="492"/>
      <c r="BP24" s="93">
        <v>180.4</v>
      </c>
      <c r="BQ24" s="94">
        <v>12828.946566303426</v>
      </c>
      <c r="BR24" s="83">
        <f t="shared" si="17"/>
        <v>71.11389449170413</v>
      </c>
      <c r="BS24" s="102"/>
      <c r="BT24" s="101">
        <v>23</v>
      </c>
      <c r="BU24" s="101">
        <v>258.34712212655916</v>
      </c>
      <c r="BV24" s="30">
        <f t="shared" si="47"/>
        <v>11.232483570719964</v>
      </c>
      <c r="BW24" s="101">
        <v>83</v>
      </c>
      <c r="BX24" s="101">
        <v>578.89679886160206</v>
      </c>
      <c r="BY24" s="30">
        <f t="shared" si="48"/>
        <v>6.9746602272482177</v>
      </c>
      <c r="BZ24" s="93"/>
      <c r="CA24" s="94"/>
      <c r="CB24" s="48" t="e">
        <f t="shared" si="18"/>
        <v>#DIV/0!</v>
      </c>
      <c r="CC24" s="492"/>
      <c r="CD24" s="109">
        <v>132.4</v>
      </c>
      <c r="CE24" s="110">
        <v>13892.67</v>
      </c>
      <c r="CF24" s="83">
        <f t="shared" si="19"/>
        <v>104.92953172205438</v>
      </c>
      <c r="CG24" s="113"/>
      <c r="CH24" s="114"/>
      <c r="CI24" s="114"/>
      <c r="CJ24" s="30" t="e">
        <f t="shared" si="20"/>
        <v>#DIV/0!</v>
      </c>
      <c r="CK24" s="115"/>
      <c r="CL24" s="114"/>
      <c r="CM24" s="30" t="e">
        <f t="shared" si="49"/>
        <v>#DIV/0!</v>
      </c>
      <c r="CN24" s="707">
        <v>272.5</v>
      </c>
      <c r="CO24" s="706">
        <f t="shared" si="21"/>
        <v>2.0581570996978851</v>
      </c>
      <c r="CP24" s="653"/>
      <c r="CQ24" s="722"/>
      <c r="CR24" s="340">
        <v>30</v>
      </c>
      <c r="CS24" s="345">
        <v>2266.1799999999998</v>
      </c>
      <c r="CT24" s="486">
        <f t="shared" si="0"/>
        <v>75.539333333333332</v>
      </c>
      <c r="CU24" s="411"/>
      <c r="CV24" s="411"/>
      <c r="CW24" s="403"/>
      <c r="CX24" s="403" t="e">
        <f t="shared" si="22"/>
        <v>#DIV/0!</v>
      </c>
      <c r="CY24" s="411">
        <v>3</v>
      </c>
      <c r="CZ24" s="403">
        <v>233.9</v>
      </c>
      <c r="DA24" s="417">
        <f t="shared" si="23"/>
        <v>77.966666666666669</v>
      </c>
      <c r="DB24" s="682"/>
      <c r="DC24" s="688"/>
      <c r="DD24" s="688" t="e">
        <f t="shared" si="24"/>
        <v>#DIV/0!</v>
      </c>
      <c r="DE24" s="688">
        <v>32</v>
      </c>
      <c r="DF24" s="688">
        <v>362.89</v>
      </c>
      <c r="DG24" s="688"/>
      <c r="DH24" s="688">
        <f t="shared" si="25"/>
        <v>11.3403125</v>
      </c>
      <c r="DI24" s="569"/>
      <c r="DJ24" s="124">
        <v>51.400000000000006</v>
      </c>
      <c r="DK24" s="125">
        <v>4506.9462132035487</v>
      </c>
      <c r="DL24" s="15">
        <f t="shared" si="26"/>
        <v>87.683778466995108</v>
      </c>
      <c r="DM24" s="126"/>
      <c r="DN24" s="127"/>
      <c r="DO24" s="127"/>
      <c r="DP24" s="18" t="e">
        <f t="shared" si="52"/>
        <v>#DIV/0!</v>
      </c>
      <c r="DQ24" s="127"/>
      <c r="DR24" s="127"/>
      <c r="DS24" s="18" t="e">
        <f t="shared" si="50"/>
        <v>#DIV/0!</v>
      </c>
      <c r="DT24" s="124"/>
      <c r="DU24" s="125"/>
      <c r="DV24" s="31" t="e">
        <f t="shared" si="27"/>
        <v>#DIV/0!</v>
      </c>
      <c r="DW24" s="569"/>
      <c r="DX24" s="602">
        <v>17</v>
      </c>
      <c r="DY24" s="603">
        <v>385.65682181678426</v>
      </c>
      <c r="DZ24" s="542">
        <f t="shared" si="28"/>
        <v>22.68569540098731</v>
      </c>
      <c r="EA24" s="603">
        <v>56</v>
      </c>
      <c r="EB24" s="603">
        <v>866.3479751325965</v>
      </c>
      <c r="EC24" s="542">
        <f t="shared" si="29"/>
        <v>15.470499555939224</v>
      </c>
      <c r="ED24" s="603">
        <v>180</v>
      </c>
      <c r="EE24" s="603">
        <v>2420.6983268763929</v>
      </c>
      <c r="EF24" s="542">
        <f t="shared" si="30"/>
        <v>13.448324038202182</v>
      </c>
      <c r="EG24" s="485"/>
      <c r="EH24" s="610"/>
      <c r="EI24" s="612"/>
      <c r="EJ24" s="548" t="e">
        <f t="shared" si="31"/>
        <v>#DIV/0!</v>
      </c>
      <c r="EK24" s="610">
        <v>61</v>
      </c>
      <c r="EL24" s="614">
        <v>868.32233637183299</v>
      </c>
      <c r="EM24" s="616">
        <f t="shared" si="1"/>
        <v>14.234792399538247</v>
      </c>
      <c r="EN24" s="603">
        <v>176</v>
      </c>
      <c r="EO24" s="612">
        <v>1773.6285172278356</v>
      </c>
      <c r="EP24" s="622">
        <f t="shared" si="32"/>
        <v>10.077434756976338</v>
      </c>
      <c r="EQ24" s="603">
        <f t="shared" si="33"/>
        <v>711</v>
      </c>
      <c r="ER24" s="603">
        <v>480</v>
      </c>
      <c r="ES24" s="551">
        <f t="shared" si="34"/>
        <v>0.67510548523206748</v>
      </c>
      <c r="EU24" s="204">
        <v>30</v>
      </c>
      <c r="EV24" s="345">
        <v>2504.2799999999997</v>
      </c>
      <c r="EW24" s="554">
        <f t="shared" si="2"/>
        <v>83.475999999999985</v>
      </c>
      <c r="EX24" s="143"/>
      <c r="EY24" s="143"/>
      <c r="EZ24" s="411">
        <v>128.47</v>
      </c>
      <c r="FA24" s="405">
        <f t="shared" si="35"/>
        <v>4.2823333333333329</v>
      </c>
      <c r="FB24" s="414"/>
      <c r="FC24" s="406" t="e">
        <f t="shared" si="51"/>
        <v>#DIV/0!</v>
      </c>
      <c r="FD24" s="542" t="e">
        <f t="shared" si="37"/>
        <v>#DIV/0!</v>
      </c>
      <c r="FE24" s="672"/>
      <c r="FF24" s="411"/>
      <c r="FG24" s="411"/>
      <c r="FH24" s="411"/>
      <c r="FI24" s="433"/>
      <c r="FJ24" s="411"/>
      <c r="FK24" s="400">
        <f t="shared" si="38"/>
        <v>0</v>
      </c>
      <c r="FL24" s="403"/>
      <c r="FM24" s="402" t="e">
        <f t="shared" si="39"/>
        <v>#DIV/0!</v>
      </c>
      <c r="FN24" s="412"/>
      <c r="FO24" s="411"/>
      <c r="FP24" s="403"/>
      <c r="FQ24" s="403" t="e">
        <f t="shared" si="40"/>
        <v>#DIV/0!</v>
      </c>
      <c r="FR24" s="400"/>
      <c r="FS24" s="400"/>
      <c r="FT24" s="404" t="e">
        <f t="shared" si="41"/>
        <v>#DIV/0!</v>
      </c>
    </row>
    <row r="25" spans="1:176" ht="14.4" customHeight="1">
      <c r="A25" s="12">
        <v>19</v>
      </c>
      <c r="B25" s="13">
        <v>34.800000000000004</v>
      </c>
      <c r="C25" s="14">
        <v>3612.72</v>
      </c>
      <c r="D25" s="15">
        <f t="shared" si="3"/>
        <v>103.81379310344826</v>
      </c>
      <c r="E25" s="16"/>
      <c r="F25" s="320"/>
      <c r="G25" s="558" t="e">
        <f t="shared" si="4"/>
        <v>#DIV/0!</v>
      </c>
      <c r="H25" s="17">
        <v>3</v>
      </c>
      <c r="I25" s="17">
        <v>50.1</v>
      </c>
      <c r="J25" s="18">
        <f t="shared" si="42"/>
        <v>16.7</v>
      </c>
      <c r="K25" s="17"/>
      <c r="L25" s="17"/>
      <c r="M25" s="30" t="e">
        <f t="shared" si="43"/>
        <v>#DIV/0!</v>
      </c>
      <c r="N25" s="13"/>
      <c r="O25" s="14"/>
      <c r="P25" s="31" t="e">
        <f t="shared" si="5"/>
        <v>#DIV/0!</v>
      </c>
      <c r="Q25" s="32"/>
      <c r="R25" s="44"/>
      <c r="S25" s="45" t="e">
        <f t="shared" si="6"/>
        <v>#DIV/0!</v>
      </c>
      <c r="T25" s="492"/>
      <c r="U25" s="570"/>
      <c r="V25" s="566"/>
      <c r="W25" s="571" t="e">
        <f t="shared" si="7"/>
        <v>#DIV/0!</v>
      </c>
      <c r="X25" s="492"/>
      <c r="Y25" s="46">
        <v>244.20000000000002</v>
      </c>
      <c r="Z25" s="47">
        <v>21386.589999999997</v>
      </c>
      <c r="AA25" s="30">
        <f t="shared" si="8"/>
        <v>87.578173628173602</v>
      </c>
      <c r="AB25" s="49"/>
      <c r="AC25" s="50">
        <v>28</v>
      </c>
      <c r="AD25" s="50">
        <v>391.23</v>
      </c>
      <c r="AE25" s="30">
        <f t="shared" si="9"/>
        <v>13.9725</v>
      </c>
      <c r="AF25" s="55">
        <v>11</v>
      </c>
      <c r="AG25" s="55">
        <v>74.290000000000006</v>
      </c>
      <c r="AH25" s="30">
        <f t="shared" si="44"/>
        <v>6.7536363636363639</v>
      </c>
      <c r="AI25" s="62">
        <v>150</v>
      </c>
      <c r="AJ25" s="47">
        <v>2848.4212631360342</v>
      </c>
      <c r="AK25" s="30">
        <f t="shared" si="10"/>
        <v>18.989475087573563</v>
      </c>
      <c r="AL25" s="568"/>
      <c r="AM25" s="46">
        <v>48</v>
      </c>
      <c r="AN25" s="71">
        <v>2375.0200000000004</v>
      </c>
      <c r="AO25" s="48">
        <f t="shared" si="11"/>
        <v>49.479583333333345</v>
      </c>
      <c r="AP25" s="46">
        <v>75</v>
      </c>
      <c r="AQ25" s="47">
        <v>4691.57</v>
      </c>
      <c r="AR25" s="48">
        <f t="shared" si="12"/>
        <v>62.554266666666663</v>
      </c>
      <c r="AS25" s="46">
        <v>25</v>
      </c>
      <c r="AT25" s="71">
        <v>1430.46</v>
      </c>
      <c r="AU25" s="48">
        <f t="shared" si="13"/>
        <v>57.218400000000003</v>
      </c>
      <c r="AV25" s="492"/>
      <c r="AW25" s="645">
        <v>78.600000000000009</v>
      </c>
      <c r="AX25" s="78">
        <v>4688.32</v>
      </c>
      <c r="AY25" s="30">
        <f t="shared" si="14"/>
        <v>59.647837150127216</v>
      </c>
      <c r="AZ25" s="85"/>
      <c r="BA25" s="85"/>
      <c r="BB25" s="85">
        <v>11</v>
      </c>
      <c r="BC25" s="85">
        <v>76.7</v>
      </c>
      <c r="BD25" s="30">
        <f t="shared" si="45"/>
        <v>6.9727272727272727</v>
      </c>
      <c r="BE25" s="86"/>
      <c r="BF25" s="86"/>
      <c r="BG25" s="30" t="e">
        <f t="shared" si="46"/>
        <v>#DIV/0!</v>
      </c>
      <c r="BH25" s="646"/>
      <c r="BI25" s="77"/>
      <c r="BJ25" s="78"/>
      <c r="BK25" s="634" t="e">
        <f t="shared" si="15"/>
        <v>#DIV/0!</v>
      </c>
      <c r="BL25" s="633"/>
      <c r="BM25" s="587"/>
      <c r="BN25" s="634" t="e">
        <f t="shared" si="16"/>
        <v>#DIV/0!</v>
      </c>
      <c r="BO25" s="492"/>
      <c r="BP25" s="93">
        <v>133.80000000000001</v>
      </c>
      <c r="BQ25" s="94">
        <v>8542.996928155475</v>
      </c>
      <c r="BR25" s="83">
        <f t="shared" si="17"/>
        <v>63.849005442118639</v>
      </c>
      <c r="BS25" s="102"/>
      <c r="BT25" s="101">
        <v>3</v>
      </c>
      <c r="BU25" s="101">
        <v>70.462446562580226</v>
      </c>
      <c r="BV25" s="30">
        <f t="shared" si="47"/>
        <v>23.487482187526741</v>
      </c>
      <c r="BW25" s="101">
        <v>78</v>
      </c>
      <c r="BX25" s="101">
        <v>530.12125535142195</v>
      </c>
      <c r="BY25" s="30">
        <f t="shared" si="48"/>
        <v>6.7964263506592557</v>
      </c>
      <c r="BZ25" s="93"/>
      <c r="CA25" s="94"/>
      <c r="CB25" s="48" t="e">
        <f t="shared" si="18"/>
        <v>#DIV/0!</v>
      </c>
      <c r="CC25" s="492"/>
      <c r="CD25" s="109">
        <v>130.80000000000001</v>
      </c>
      <c r="CE25" s="110">
        <v>10730.63</v>
      </c>
      <c r="CF25" s="83">
        <f t="shared" si="19"/>
        <v>82.038455657492335</v>
      </c>
      <c r="CG25" s="113"/>
      <c r="CH25" s="114"/>
      <c r="CI25" s="114"/>
      <c r="CJ25" s="30" t="e">
        <f t="shared" si="20"/>
        <v>#DIV/0!</v>
      </c>
      <c r="CK25" s="115"/>
      <c r="CL25" s="114"/>
      <c r="CM25" s="30" t="e">
        <f t="shared" si="49"/>
        <v>#DIV/0!</v>
      </c>
      <c r="CN25" s="707"/>
      <c r="CO25" s="706">
        <f t="shared" si="21"/>
        <v>0</v>
      </c>
      <c r="CP25" s="653"/>
      <c r="CQ25" s="722"/>
      <c r="CR25" s="340">
        <v>19</v>
      </c>
      <c r="CS25" s="345">
        <v>1680.38</v>
      </c>
      <c r="CT25" s="486">
        <f t="shared" si="0"/>
        <v>88.441052631578955</v>
      </c>
      <c r="CU25" s="411"/>
      <c r="CV25" s="411"/>
      <c r="CW25" s="403"/>
      <c r="CX25" s="403" t="e">
        <f t="shared" si="22"/>
        <v>#DIV/0!</v>
      </c>
      <c r="CY25" s="411">
        <v>3</v>
      </c>
      <c r="CZ25" s="411">
        <v>206.99</v>
      </c>
      <c r="DA25" s="417">
        <f t="shared" si="23"/>
        <v>68.99666666666667</v>
      </c>
      <c r="DB25" s="682"/>
      <c r="DC25" s="688"/>
      <c r="DD25" s="688" t="e">
        <f t="shared" si="24"/>
        <v>#DIV/0!</v>
      </c>
      <c r="DE25" s="688">
        <v>23</v>
      </c>
      <c r="DF25" s="688">
        <v>205.49</v>
      </c>
      <c r="DG25" s="688">
        <v>120</v>
      </c>
      <c r="DH25" s="688">
        <f t="shared" si="25"/>
        <v>14.151739130434782</v>
      </c>
      <c r="DI25" s="569"/>
      <c r="DJ25" s="124">
        <v>41.2</v>
      </c>
      <c r="DK25" s="125">
        <v>2889.0463811323716</v>
      </c>
      <c r="DL25" s="15">
        <f t="shared" si="26"/>
        <v>70.12248497894106</v>
      </c>
      <c r="DM25" s="126"/>
      <c r="DN25" s="127"/>
      <c r="DO25" s="127"/>
      <c r="DP25" s="18" t="e">
        <f t="shared" si="52"/>
        <v>#DIV/0!</v>
      </c>
      <c r="DQ25" s="127"/>
      <c r="DR25" s="127"/>
      <c r="DS25" s="18" t="e">
        <f t="shared" si="50"/>
        <v>#DIV/0!</v>
      </c>
      <c r="DT25" s="124"/>
      <c r="DU25" s="125"/>
      <c r="DV25" s="31" t="e">
        <f t="shared" si="27"/>
        <v>#DIV/0!</v>
      </c>
      <c r="DW25" s="569"/>
      <c r="DX25" s="602">
        <v>17</v>
      </c>
      <c r="DY25" s="603">
        <v>384.26390459171148</v>
      </c>
      <c r="DZ25" s="542">
        <f t="shared" si="28"/>
        <v>22.603759093630089</v>
      </c>
      <c r="EA25" s="603">
        <v>56</v>
      </c>
      <c r="EB25" s="603">
        <v>936.61076584187788</v>
      </c>
      <c r="EC25" s="542">
        <f t="shared" si="29"/>
        <v>16.725192247176391</v>
      </c>
      <c r="ED25" s="603">
        <v>180</v>
      </c>
      <c r="EE25" s="603">
        <v>2527.8148559061547</v>
      </c>
      <c r="EF25" s="542">
        <f t="shared" si="30"/>
        <v>14.043415866145304</v>
      </c>
      <c r="EG25" s="485"/>
      <c r="EH25" s="610"/>
      <c r="EI25" s="612"/>
      <c r="EJ25" s="548" t="e">
        <f t="shared" si="31"/>
        <v>#DIV/0!</v>
      </c>
      <c r="EK25" s="610">
        <v>61</v>
      </c>
      <c r="EL25" s="614">
        <v>944.34675743962759</v>
      </c>
      <c r="EM25" s="616">
        <f t="shared" si="1"/>
        <v>15.48109438425619</v>
      </c>
      <c r="EN25" s="603">
        <v>176</v>
      </c>
      <c r="EO25" s="603">
        <v>1835.9109224804827</v>
      </c>
      <c r="EP25" s="622">
        <f t="shared" si="32"/>
        <v>10.431312059548198</v>
      </c>
      <c r="EQ25" s="603">
        <f t="shared" si="33"/>
        <v>711</v>
      </c>
      <c r="ER25" s="603">
        <v>480</v>
      </c>
      <c r="ES25" s="551">
        <f t="shared" si="34"/>
        <v>0.67510548523206748</v>
      </c>
      <c r="EU25" s="204">
        <v>30</v>
      </c>
      <c r="EV25" s="345">
        <v>2314.23</v>
      </c>
      <c r="EW25" s="554">
        <f t="shared" si="2"/>
        <v>77.141000000000005</v>
      </c>
      <c r="EX25" s="143"/>
      <c r="EY25" s="143"/>
      <c r="EZ25" s="411"/>
      <c r="FA25" s="405">
        <f t="shared" si="35"/>
        <v>0</v>
      </c>
      <c r="FB25" s="414"/>
      <c r="FC25" s="406" t="e">
        <f t="shared" si="51"/>
        <v>#DIV/0!</v>
      </c>
      <c r="FD25" s="542" t="e">
        <f t="shared" si="37"/>
        <v>#DIV/0!</v>
      </c>
      <c r="FE25" s="672"/>
      <c r="FF25" s="411"/>
      <c r="FG25" s="411"/>
      <c r="FH25" s="411"/>
      <c r="FI25" s="433"/>
      <c r="FJ25" s="411"/>
      <c r="FK25" s="400">
        <f t="shared" si="38"/>
        <v>0</v>
      </c>
      <c r="FL25" s="403"/>
      <c r="FM25" s="402" t="e">
        <f t="shared" si="39"/>
        <v>#DIV/0!</v>
      </c>
      <c r="FN25" s="412"/>
      <c r="FO25" s="411"/>
      <c r="FP25" s="400"/>
      <c r="FQ25" s="403" t="e">
        <f t="shared" si="40"/>
        <v>#DIV/0!</v>
      </c>
      <c r="FR25" s="400"/>
      <c r="FS25" s="400"/>
      <c r="FT25" s="404" t="e">
        <f t="shared" si="41"/>
        <v>#DIV/0!</v>
      </c>
    </row>
    <row r="26" spans="1:176" ht="14.4" customHeight="1">
      <c r="A26" s="12">
        <v>20</v>
      </c>
      <c r="B26" s="13">
        <v>36.199999999999996</v>
      </c>
      <c r="C26" s="14">
        <v>4315.9399999999996</v>
      </c>
      <c r="D26" s="15">
        <f t="shared" si="3"/>
        <v>119.22486187845304</v>
      </c>
      <c r="E26" s="16"/>
      <c r="F26" s="320"/>
      <c r="G26" s="558" t="e">
        <f t="shared" si="4"/>
        <v>#DIV/0!</v>
      </c>
      <c r="H26" s="17">
        <v>3</v>
      </c>
      <c r="I26" s="17">
        <v>54.9</v>
      </c>
      <c r="J26" s="18">
        <f t="shared" si="42"/>
        <v>18.3</v>
      </c>
      <c r="K26" s="17"/>
      <c r="L26" s="17"/>
      <c r="M26" s="30" t="e">
        <f t="shared" si="43"/>
        <v>#DIV/0!</v>
      </c>
      <c r="N26" s="13"/>
      <c r="O26" s="14"/>
      <c r="P26" s="31" t="e">
        <f t="shared" si="5"/>
        <v>#DIV/0!</v>
      </c>
      <c r="Q26" s="32"/>
      <c r="R26" s="44"/>
      <c r="S26" s="45" t="e">
        <f t="shared" si="6"/>
        <v>#DIV/0!</v>
      </c>
      <c r="T26" s="492"/>
      <c r="U26" s="570"/>
      <c r="V26" s="566"/>
      <c r="W26" s="571" t="e">
        <f t="shared" si="7"/>
        <v>#DIV/0!</v>
      </c>
      <c r="X26" s="492"/>
      <c r="Y26" s="46">
        <v>243.8</v>
      </c>
      <c r="Z26" s="47">
        <v>17180.79</v>
      </c>
      <c r="AA26" s="30">
        <f t="shared" si="8"/>
        <v>70.470836751435598</v>
      </c>
      <c r="AB26" s="49"/>
      <c r="AC26" s="50">
        <v>28</v>
      </c>
      <c r="AD26" s="50">
        <v>388.12</v>
      </c>
      <c r="AE26" s="30">
        <f t="shared" si="9"/>
        <v>13.861428571428572</v>
      </c>
      <c r="AF26" s="55">
        <v>11</v>
      </c>
      <c r="AG26" s="55">
        <v>75.599999999999994</v>
      </c>
      <c r="AH26" s="30">
        <f t="shared" si="44"/>
        <v>6.8727272727272721</v>
      </c>
      <c r="AI26" s="62">
        <v>150</v>
      </c>
      <c r="AJ26" s="47">
        <v>2836.5413111060739</v>
      </c>
      <c r="AK26" s="30">
        <f t="shared" si="10"/>
        <v>18.910275407373828</v>
      </c>
      <c r="AL26" s="568"/>
      <c r="AM26" s="46">
        <v>48</v>
      </c>
      <c r="AN26" s="71">
        <v>2358.16</v>
      </c>
      <c r="AO26" s="48">
        <f t="shared" si="11"/>
        <v>49.12833333333333</v>
      </c>
      <c r="AP26" s="46">
        <v>75</v>
      </c>
      <c r="AQ26" s="47">
        <v>4925.82</v>
      </c>
      <c r="AR26" s="48">
        <f t="shared" si="12"/>
        <v>65.677599999999998</v>
      </c>
      <c r="AS26" s="46">
        <v>25</v>
      </c>
      <c r="AT26" s="71">
        <v>1662.24</v>
      </c>
      <c r="AU26" s="48">
        <f t="shared" si="13"/>
        <v>66.489599999999996</v>
      </c>
      <c r="AV26" s="492"/>
      <c r="AW26" s="645">
        <v>69.400000000000006</v>
      </c>
      <c r="AX26" s="78">
        <v>4315.16</v>
      </c>
      <c r="AY26" s="30">
        <f t="shared" si="14"/>
        <v>62.178097982708927</v>
      </c>
      <c r="AZ26" s="85"/>
      <c r="BA26" s="85"/>
      <c r="BB26" s="85">
        <v>14</v>
      </c>
      <c r="BC26" s="85">
        <v>99.5</v>
      </c>
      <c r="BD26" s="30">
        <f t="shared" si="45"/>
        <v>7.1071428571428568</v>
      </c>
      <c r="BE26" s="86"/>
      <c r="BF26" s="86"/>
      <c r="BG26" s="30" t="e">
        <f t="shared" si="46"/>
        <v>#DIV/0!</v>
      </c>
      <c r="BH26" s="646"/>
      <c r="BI26" s="77"/>
      <c r="BJ26" s="78"/>
      <c r="BK26" s="634" t="e">
        <f t="shared" si="15"/>
        <v>#DIV/0!</v>
      </c>
      <c r="BL26" s="633"/>
      <c r="BM26" s="587"/>
      <c r="BN26" s="634" t="e">
        <f t="shared" si="16"/>
        <v>#DIV/0!</v>
      </c>
      <c r="BO26" s="492"/>
      <c r="BP26" s="93">
        <v>128.6</v>
      </c>
      <c r="BQ26" s="94">
        <v>9542.3407756679517</v>
      </c>
      <c r="BR26" s="83">
        <f t="shared" si="17"/>
        <v>74.20171676258127</v>
      </c>
      <c r="BS26" s="102"/>
      <c r="BT26" s="101">
        <v>3</v>
      </c>
      <c r="BU26" s="101">
        <v>43.785406075378006</v>
      </c>
      <c r="BV26" s="30">
        <f t="shared" si="47"/>
        <v>14.595135358459336</v>
      </c>
      <c r="BW26" s="101">
        <v>78</v>
      </c>
      <c r="BX26" s="101">
        <v>531.60720011809053</v>
      </c>
      <c r="BY26" s="30">
        <f t="shared" si="48"/>
        <v>6.8154769245909046</v>
      </c>
      <c r="BZ26" s="93"/>
      <c r="CA26" s="94"/>
      <c r="CB26" s="48" t="e">
        <f t="shared" si="18"/>
        <v>#DIV/0!</v>
      </c>
      <c r="CC26" s="492"/>
      <c r="CD26" s="109">
        <v>131.20000000000002</v>
      </c>
      <c r="CE26" s="110">
        <v>13584.66</v>
      </c>
      <c r="CF26" s="83">
        <f t="shared" si="19"/>
        <v>103.54161585365853</v>
      </c>
      <c r="CG26" s="113"/>
      <c r="CH26" s="114"/>
      <c r="CI26" s="114"/>
      <c r="CJ26" s="30" t="e">
        <f t="shared" si="20"/>
        <v>#DIV/0!</v>
      </c>
      <c r="CK26" s="115"/>
      <c r="CL26" s="114"/>
      <c r="CM26" s="30" t="e">
        <f t="shared" si="49"/>
        <v>#DIV/0!</v>
      </c>
      <c r="CN26" s="707">
        <v>379.99</v>
      </c>
      <c r="CO26" s="706">
        <f t="shared" si="21"/>
        <v>2.8962652439024388</v>
      </c>
      <c r="CP26" s="653"/>
      <c r="CQ26" s="722"/>
      <c r="CR26" s="340">
        <v>20</v>
      </c>
      <c r="CS26" s="345">
        <v>1918.37</v>
      </c>
      <c r="CT26" s="486">
        <f t="shared" si="0"/>
        <v>95.918499999999995</v>
      </c>
      <c r="CU26" s="411"/>
      <c r="CV26" s="411"/>
      <c r="CW26" s="403"/>
      <c r="CX26" s="403" t="e">
        <f t="shared" si="22"/>
        <v>#DIV/0!</v>
      </c>
      <c r="CY26" s="411">
        <v>3</v>
      </c>
      <c r="CZ26" s="411">
        <v>1281.7</v>
      </c>
      <c r="DA26" s="417">
        <f t="shared" si="23"/>
        <v>427.23333333333335</v>
      </c>
      <c r="DB26" s="682"/>
      <c r="DC26" s="688"/>
      <c r="DD26" s="688" t="e">
        <f t="shared" si="24"/>
        <v>#DIV/0!</v>
      </c>
      <c r="DE26" s="688">
        <v>20</v>
      </c>
      <c r="DF26" s="688">
        <v>300.69</v>
      </c>
      <c r="DG26" s="688"/>
      <c r="DH26" s="688">
        <f t="shared" si="25"/>
        <v>15.0345</v>
      </c>
      <c r="DI26" s="569"/>
      <c r="DJ26" s="124">
        <v>50</v>
      </c>
      <c r="DK26" s="125">
        <v>3632.322074711471</v>
      </c>
      <c r="DL26" s="15">
        <f t="shared" si="26"/>
        <v>72.646441494229421</v>
      </c>
      <c r="DM26" s="126"/>
      <c r="DN26" s="127"/>
      <c r="DO26" s="127"/>
      <c r="DP26" s="18" t="e">
        <f t="shared" si="52"/>
        <v>#DIV/0!</v>
      </c>
      <c r="DQ26" s="127"/>
      <c r="DR26" s="127"/>
      <c r="DS26" s="18" t="e">
        <f t="shared" si="50"/>
        <v>#DIV/0!</v>
      </c>
      <c r="DT26" s="124"/>
      <c r="DU26" s="125"/>
      <c r="DV26" s="31" t="e">
        <f t="shared" si="27"/>
        <v>#DIV/0!</v>
      </c>
      <c r="DW26" s="569"/>
      <c r="DX26" s="602">
        <v>15</v>
      </c>
      <c r="DY26" s="603">
        <v>374.07484845448812</v>
      </c>
      <c r="DZ26" s="542">
        <f t="shared" si="28"/>
        <v>24.938323230299208</v>
      </c>
      <c r="EA26" s="603">
        <v>60</v>
      </c>
      <c r="EB26" s="603">
        <v>882.71438794874837</v>
      </c>
      <c r="EC26" s="542">
        <f t="shared" si="29"/>
        <v>14.711906465812472</v>
      </c>
      <c r="ED26" s="603">
        <v>192</v>
      </c>
      <c r="EE26" s="603">
        <v>2717.0478081254596</v>
      </c>
      <c r="EF26" s="542">
        <f t="shared" si="30"/>
        <v>14.151290667320103</v>
      </c>
      <c r="EG26" s="485"/>
      <c r="EH26" s="610"/>
      <c r="EI26" s="612"/>
      <c r="EJ26" s="548" t="e">
        <f t="shared" si="31"/>
        <v>#DIV/0!</v>
      </c>
      <c r="EK26" s="610">
        <v>62</v>
      </c>
      <c r="EL26" s="614">
        <v>857.51453063323174</v>
      </c>
      <c r="EM26" s="616">
        <f t="shared" si="1"/>
        <v>13.830879526342448</v>
      </c>
      <c r="EN26" s="603">
        <v>176</v>
      </c>
      <c r="EO26" s="603">
        <v>1803.7272172232069</v>
      </c>
      <c r="EP26" s="622">
        <f t="shared" si="32"/>
        <v>10.248450097859131</v>
      </c>
      <c r="EQ26" s="603">
        <f t="shared" si="33"/>
        <v>714</v>
      </c>
      <c r="ER26" s="603">
        <v>480</v>
      </c>
      <c r="ES26" s="551">
        <f t="shared" si="34"/>
        <v>0.67226890756302526</v>
      </c>
      <c r="EU26" s="204">
        <v>30</v>
      </c>
      <c r="EV26" s="345">
        <v>2403.04</v>
      </c>
      <c r="EW26" s="554">
        <f t="shared" si="2"/>
        <v>80.101333333333329</v>
      </c>
      <c r="EX26" s="143"/>
      <c r="EY26" s="143"/>
      <c r="EZ26" s="411">
        <v>296.72000000000003</v>
      </c>
      <c r="FA26" s="405">
        <f t="shared" si="35"/>
        <v>9.890666666666668</v>
      </c>
      <c r="FB26" s="414"/>
      <c r="FC26" s="406" t="e">
        <f t="shared" si="51"/>
        <v>#DIV/0!</v>
      </c>
      <c r="FD26" s="542" t="e">
        <f t="shared" si="37"/>
        <v>#DIV/0!</v>
      </c>
      <c r="FE26" s="672"/>
      <c r="FF26" s="411"/>
      <c r="FG26" s="411"/>
      <c r="FH26" s="411"/>
      <c r="FI26" s="433"/>
      <c r="FJ26" s="411"/>
      <c r="FK26" s="400">
        <f t="shared" si="38"/>
        <v>0</v>
      </c>
      <c r="FL26" s="403"/>
      <c r="FM26" s="402" t="e">
        <f t="shared" si="39"/>
        <v>#DIV/0!</v>
      </c>
      <c r="FN26" s="412"/>
      <c r="FO26" s="411"/>
      <c r="FP26" s="400"/>
      <c r="FQ26" s="403" t="e">
        <f t="shared" si="40"/>
        <v>#DIV/0!</v>
      </c>
      <c r="FR26" s="400"/>
      <c r="FS26" s="400"/>
      <c r="FT26" s="404" t="e">
        <f t="shared" si="41"/>
        <v>#DIV/0!</v>
      </c>
    </row>
    <row r="27" spans="1:176" ht="14.4" customHeight="1">
      <c r="A27" s="12">
        <v>21</v>
      </c>
      <c r="B27" s="13">
        <v>60.6</v>
      </c>
      <c r="C27" s="14">
        <v>6590.17</v>
      </c>
      <c r="D27" s="15">
        <f t="shared" si="3"/>
        <v>108.74867986798679</v>
      </c>
      <c r="E27" s="16"/>
      <c r="F27" s="320"/>
      <c r="G27" s="558" t="e">
        <f t="shared" si="4"/>
        <v>#DIV/0!</v>
      </c>
      <c r="H27" s="17">
        <v>4</v>
      </c>
      <c r="I27" s="17">
        <v>54.6</v>
      </c>
      <c r="J27" s="18">
        <f t="shared" si="42"/>
        <v>13.65</v>
      </c>
      <c r="K27" s="17"/>
      <c r="L27" s="17"/>
      <c r="M27" s="30" t="e">
        <f t="shared" si="43"/>
        <v>#DIV/0!</v>
      </c>
      <c r="N27" s="13"/>
      <c r="O27" s="14"/>
      <c r="P27" s="31" t="e">
        <f t="shared" si="5"/>
        <v>#DIV/0!</v>
      </c>
      <c r="Q27" s="32"/>
      <c r="R27" s="44"/>
      <c r="S27" s="45" t="e">
        <f t="shared" si="6"/>
        <v>#DIV/0!</v>
      </c>
      <c r="T27" s="492"/>
      <c r="U27" s="570"/>
      <c r="V27" s="566"/>
      <c r="W27" s="571" t="e">
        <f t="shared" si="7"/>
        <v>#DIV/0!</v>
      </c>
      <c r="X27" s="492"/>
      <c r="Y27" s="46">
        <v>370</v>
      </c>
      <c r="Z27" s="47">
        <v>31645.520700000005</v>
      </c>
      <c r="AA27" s="30">
        <f t="shared" si="8"/>
        <v>85.528434324324337</v>
      </c>
      <c r="AB27" s="49"/>
      <c r="AC27" s="50">
        <v>172</v>
      </c>
      <c r="AD27" s="50">
        <v>2585.1600000000003</v>
      </c>
      <c r="AE27" s="30">
        <f t="shared" si="9"/>
        <v>15.030000000000001</v>
      </c>
      <c r="AF27" s="55">
        <v>130</v>
      </c>
      <c r="AG27" s="55">
        <v>909.27</v>
      </c>
      <c r="AH27" s="30">
        <f t="shared" si="44"/>
        <v>6.9943846153846154</v>
      </c>
      <c r="AI27" s="62">
        <v>150</v>
      </c>
      <c r="AJ27" s="47">
        <v>3004.6768562815491</v>
      </c>
      <c r="AK27" s="30">
        <f t="shared" si="10"/>
        <v>20.031179041876996</v>
      </c>
      <c r="AL27" s="568"/>
      <c r="AM27" s="46">
        <v>48</v>
      </c>
      <c r="AN27" s="71">
        <v>2723.2599999999998</v>
      </c>
      <c r="AO27" s="48">
        <f t="shared" si="11"/>
        <v>56.734583333333326</v>
      </c>
      <c r="AP27" s="46">
        <v>75</v>
      </c>
      <c r="AQ27" s="47">
        <v>5283.9</v>
      </c>
      <c r="AR27" s="48">
        <f t="shared" si="12"/>
        <v>70.451999999999998</v>
      </c>
      <c r="AS27" s="46">
        <v>25</v>
      </c>
      <c r="AT27" s="71">
        <v>1380.14</v>
      </c>
      <c r="AU27" s="48">
        <f t="shared" si="13"/>
        <v>55.205600000000004</v>
      </c>
      <c r="AV27" s="492"/>
      <c r="AW27" s="645">
        <v>80.400000000000006</v>
      </c>
      <c r="AX27" s="78">
        <v>5463.42</v>
      </c>
      <c r="AY27" s="30">
        <f t="shared" si="14"/>
        <v>67.952985074626866</v>
      </c>
      <c r="AZ27" s="85"/>
      <c r="BA27" s="85"/>
      <c r="BB27" s="85">
        <v>15</v>
      </c>
      <c r="BC27" s="85">
        <v>106.19</v>
      </c>
      <c r="BD27" s="30">
        <f t="shared" si="45"/>
        <v>7.0793333333333335</v>
      </c>
      <c r="BE27" s="86"/>
      <c r="BF27" s="86"/>
      <c r="BG27" s="30" t="e">
        <f t="shared" si="46"/>
        <v>#DIV/0!</v>
      </c>
      <c r="BH27" s="646"/>
      <c r="BI27" s="77"/>
      <c r="BJ27" s="78"/>
      <c r="BK27" s="634" t="e">
        <f t="shared" si="15"/>
        <v>#DIV/0!</v>
      </c>
      <c r="BL27" s="633"/>
      <c r="BM27" s="587"/>
      <c r="BN27" s="634" t="e">
        <f t="shared" si="16"/>
        <v>#DIV/0!</v>
      </c>
      <c r="BO27" s="492"/>
      <c r="BP27" s="93">
        <v>184.4</v>
      </c>
      <c r="BQ27" s="94">
        <v>13178.583368060474</v>
      </c>
      <c r="BR27" s="83">
        <f t="shared" si="17"/>
        <v>71.467371844145731</v>
      </c>
      <c r="BS27" s="102"/>
      <c r="BT27" s="101">
        <v>18</v>
      </c>
      <c r="BU27" s="101">
        <v>64.734507593938559</v>
      </c>
      <c r="BV27" s="30">
        <f t="shared" si="47"/>
        <v>3.5963615329965868</v>
      </c>
      <c r="BW27" s="101">
        <v>83</v>
      </c>
      <c r="BX27" s="101">
        <v>316.79114413112148</v>
      </c>
      <c r="BY27" s="30">
        <f t="shared" si="48"/>
        <v>3.8167607726641144</v>
      </c>
      <c r="BZ27" s="93"/>
      <c r="CA27" s="94"/>
      <c r="CB27" s="48" t="e">
        <f t="shared" si="18"/>
        <v>#DIV/0!</v>
      </c>
      <c r="CC27" s="492"/>
      <c r="CD27" s="109">
        <v>148</v>
      </c>
      <c r="CE27" s="110">
        <v>13667.88</v>
      </c>
      <c r="CF27" s="83">
        <f t="shared" si="19"/>
        <v>92.350540540540536</v>
      </c>
      <c r="CG27" s="113"/>
      <c r="CH27" s="114"/>
      <c r="CI27" s="114"/>
      <c r="CJ27" s="30" t="e">
        <f t="shared" si="20"/>
        <v>#DIV/0!</v>
      </c>
      <c r="CK27" s="115"/>
      <c r="CL27" s="114"/>
      <c r="CM27" s="30" t="e">
        <f t="shared" si="49"/>
        <v>#DIV/0!</v>
      </c>
      <c r="CN27" s="707">
        <v>367.5</v>
      </c>
      <c r="CO27" s="706">
        <f t="shared" si="21"/>
        <v>2.4831081081081079</v>
      </c>
      <c r="CP27" s="653"/>
      <c r="CQ27" s="722"/>
      <c r="CR27" s="340">
        <v>43.8</v>
      </c>
      <c r="CS27" s="345">
        <v>2239.92</v>
      </c>
      <c r="CT27" s="486">
        <f t="shared" si="0"/>
        <v>51.139726027397266</v>
      </c>
      <c r="CU27" s="411"/>
      <c r="CV27" s="411"/>
      <c r="CW27" s="403"/>
      <c r="CX27" s="403" t="e">
        <f t="shared" si="22"/>
        <v>#DIV/0!</v>
      </c>
      <c r="CY27" s="411">
        <v>49</v>
      </c>
      <c r="CZ27" s="411">
        <v>5005.99</v>
      </c>
      <c r="DA27" s="417">
        <f t="shared" si="23"/>
        <v>102.16306122448979</v>
      </c>
      <c r="DB27" s="682"/>
      <c r="DC27" s="688"/>
      <c r="DD27" s="688" t="e">
        <f t="shared" si="24"/>
        <v>#DIV/0!</v>
      </c>
      <c r="DE27" s="688">
        <v>46</v>
      </c>
      <c r="DF27" s="688">
        <v>432.09</v>
      </c>
      <c r="DG27" s="688">
        <v>120</v>
      </c>
      <c r="DH27" s="688">
        <f t="shared" si="25"/>
        <v>12.001956521739128</v>
      </c>
      <c r="DI27" s="569"/>
      <c r="DJ27" s="124">
        <v>50.2</v>
      </c>
      <c r="DK27" s="125">
        <v>4058.6368186978152</v>
      </c>
      <c r="DL27" s="15">
        <f t="shared" si="26"/>
        <v>80.849339017884759</v>
      </c>
      <c r="DM27" s="126"/>
      <c r="DN27" s="127"/>
      <c r="DO27" s="127"/>
      <c r="DP27" s="18" t="e">
        <f t="shared" si="52"/>
        <v>#DIV/0!</v>
      </c>
      <c r="DQ27" s="127"/>
      <c r="DR27" s="127"/>
      <c r="DS27" s="18" t="e">
        <f t="shared" si="50"/>
        <v>#DIV/0!</v>
      </c>
      <c r="DT27" s="124"/>
      <c r="DU27" s="125"/>
      <c r="DV27" s="31" t="e">
        <f t="shared" si="27"/>
        <v>#DIV/0!</v>
      </c>
      <c r="DW27" s="569"/>
      <c r="DX27" s="602">
        <v>15</v>
      </c>
      <c r="DY27" s="603">
        <v>375.69526855125815</v>
      </c>
      <c r="DZ27" s="542">
        <f t="shared" si="28"/>
        <v>25.046351236750542</v>
      </c>
      <c r="EA27" s="603">
        <v>60</v>
      </c>
      <c r="EB27" s="603">
        <v>850.86680516244928</v>
      </c>
      <c r="EC27" s="542">
        <f t="shared" si="29"/>
        <v>14.181113419374155</v>
      </c>
      <c r="ED27" s="603">
        <v>192</v>
      </c>
      <c r="EE27" s="603">
        <v>2610.0688261020982</v>
      </c>
      <c r="EF27" s="542">
        <f t="shared" si="30"/>
        <v>13.594108469281762</v>
      </c>
      <c r="EG27" s="485"/>
      <c r="EH27" s="610"/>
      <c r="EI27" s="612"/>
      <c r="EJ27" s="548" t="e">
        <f t="shared" si="31"/>
        <v>#DIV/0!</v>
      </c>
      <c r="EK27" s="610">
        <v>62</v>
      </c>
      <c r="EL27" s="614">
        <v>864.76777076597466</v>
      </c>
      <c r="EM27" s="616">
        <f t="shared" si="1"/>
        <v>13.947867270418946</v>
      </c>
      <c r="EN27" s="603">
        <v>176</v>
      </c>
      <c r="EO27" s="603">
        <v>1785.8165200854623</v>
      </c>
      <c r="EP27" s="622">
        <f t="shared" si="32"/>
        <v>10.146684773212854</v>
      </c>
      <c r="EQ27" s="603">
        <f t="shared" si="33"/>
        <v>714</v>
      </c>
      <c r="ER27" s="603">
        <v>480</v>
      </c>
      <c r="ES27" s="551">
        <f t="shared" si="34"/>
        <v>0.67226890756302526</v>
      </c>
      <c r="EU27" s="204">
        <v>30</v>
      </c>
      <c r="EV27" s="345">
        <v>2047.58</v>
      </c>
      <c r="EW27" s="554">
        <f t="shared" si="2"/>
        <v>68.25266666666667</v>
      </c>
      <c r="EX27" s="143"/>
      <c r="EY27" s="143"/>
      <c r="EZ27" s="411">
        <v>104.3</v>
      </c>
      <c r="FA27" s="405">
        <f t="shared" si="35"/>
        <v>3.4766666666666666</v>
      </c>
      <c r="FB27" s="414">
        <v>137.47</v>
      </c>
      <c r="FC27" s="406" t="e">
        <f t="shared" si="51"/>
        <v>#DIV/0!</v>
      </c>
      <c r="FD27" s="542" t="e">
        <f t="shared" si="37"/>
        <v>#DIV/0!</v>
      </c>
      <c r="FE27" s="672"/>
      <c r="FF27" s="411"/>
      <c r="FG27" s="411"/>
      <c r="FH27" s="411"/>
      <c r="FI27" s="433"/>
      <c r="FJ27" s="411"/>
      <c r="FK27" s="400">
        <f t="shared" si="38"/>
        <v>0</v>
      </c>
      <c r="FL27" s="403"/>
      <c r="FM27" s="402" t="e">
        <f t="shared" si="39"/>
        <v>#DIV/0!</v>
      </c>
      <c r="FN27" s="412"/>
      <c r="FO27" s="411"/>
      <c r="FP27" s="400"/>
      <c r="FQ27" s="403" t="e">
        <f t="shared" si="40"/>
        <v>#DIV/0!</v>
      </c>
      <c r="FR27" s="400"/>
      <c r="FS27" s="400"/>
      <c r="FT27" s="404" t="e">
        <f t="shared" si="41"/>
        <v>#DIV/0!</v>
      </c>
    </row>
    <row r="28" spans="1:176" ht="14.4" customHeight="1">
      <c r="A28" s="12">
        <v>22</v>
      </c>
      <c r="B28" s="13">
        <v>68.600000000000009</v>
      </c>
      <c r="C28" s="14">
        <v>4790.12</v>
      </c>
      <c r="D28" s="15">
        <f t="shared" si="3"/>
        <v>69.826822157434393</v>
      </c>
      <c r="E28" s="16"/>
      <c r="F28" s="320"/>
      <c r="G28" s="558" t="e">
        <f t="shared" si="4"/>
        <v>#DIV/0!</v>
      </c>
      <c r="H28" s="17">
        <v>4</v>
      </c>
      <c r="I28" s="17">
        <v>54.6</v>
      </c>
      <c r="J28" s="18">
        <f t="shared" si="42"/>
        <v>13.65</v>
      </c>
      <c r="K28" s="17"/>
      <c r="L28" s="17"/>
      <c r="M28" s="30" t="e">
        <f t="shared" si="43"/>
        <v>#DIV/0!</v>
      </c>
      <c r="N28" s="13"/>
      <c r="O28" s="14"/>
      <c r="P28" s="31" t="e">
        <f t="shared" si="5"/>
        <v>#DIV/0!</v>
      </c>
      <c r="Q28" s="32"/>
      <c r="R28" s="44"/>
      <c r="S28" s="45" t="e">
        <f t="shared" si="6"/>
        <v>#DIV/0!</v>
      </c>
      <c r="T28" s="492"/>
      <c r="U28" s="570"/>
      <c r="V28" s="566"/>
      <c r="W28" s="571" t="e">
        <f t="shared" si="7"/>
        <v>#DIV/0!</v>
      </c>
      <c r="X28" s="492"/>
      <c r="Y28" s="46">
        <v>382.8</v>
      </c>
      <c r="Z28" s="47">
        <v>31846.369999999984</v>
      </c>
      <c r="AA28" s="30">
        <f t="shared" si="8"/>
        <v>83.193234064785742</v>
      </c>
      <c r="AB28" s="49"/>
      <c r="AC28" s="50">
        <v>35</v>
      </c>
      <c r="AD28" s="50">
        <v>490.98</v>
      </c>
      <c r="AE28" s="30">
        <f t="shared" si="9"/>
        <v>14.028</v>
      </c>
      <c r="AF28" s="55">
        <v>130</v>
      </c>
      <c r="AG28" s="55">
        <v>908.84</v>
      </c>
      <c r="AH28" s="30">
        <f t="shared" si="44"/>
        <v>6.991076923076923</v>
      </c>
      <c r="AI28" s="62">
        <v>150</v>
      </c>
      <c r="AJ28" s="47">
        <v>2733.2054177568475</v>
      </c>
      <c r="AK28" s="30">
        <f t="shared" si="10"/>
        <v>18.221369451712317</v>
      </c>
      <c r="AL28" s="568"/>
      <c r="AM28" s="46">
        <v>48</v>
      </c>
      <c r="AN28" s="71">
        <v>2614.2649999999999</v>
      </c>
      <c r="AO28" s="48">
        <f t="shared" si="11"/>
        <v>54.463854166666664</v>
      </c>
      <c r="AP28" s="46">
        <v>75</v>
      </c>
      <c r="AQ28" s="47">
        <v>4606.26</v>
      </c>
      <c r="AR28" s="48">
        <f t="shared" si="12"/>
        <v>61.416800000000002</v>
      </c>
      <c r="AS28" s="46">
        <v>25</v>
      </c>
      <c r="AT28" s="71">
        <v>1395.2</v>
      </c>
      <c r="AU28" s="48">
        <f t="shared" si="13"/>
        <v>55.808</v>
      </c>
      <c r="AV28" s="492"/>
      <c r="AW28" s="645">
        <v>78.000000000000014</v>
      </c>
      <c r="AX28" s="78">
        <v>4850.08</v>
      </c>
      <c r="AY28" s="30">
        <f t="shared" si="14"/>
        <v>62.18051282051281</v>
      </c>
      <c r="AZ28" s="85"/>
      <c r="BA28" s="85"/>
      <c r="BB28" s="85">
        <v>13</v>
      </c>
      <c r="BC28" s="85">
        <v>91.44</v>
      </c>
      <c r="BD28" s="30">
        <f t="shared" si="45"/>
        <v>7.0338461538461541</v>
      </c>
      <c r="BE28" s="86"/>
      <c r="BF28" s="86"/>
      <c r="BG28" s="30" t="e">
        <f t="shared" si="46"/>
        <v>#DIV/0!</v>
      </c>
      <c r="BH28" s="646"/>
      <c r="BI28" s="77"/>
      <c r="BJ28" s="78"/>
      <c r="BK28" s="634" t="e">
        <f t="shared" si="15"/>
        <v>#DIV/0!</v>
      </c>
      <c r="BL28" s="633"/>
      <c r="BM28" s="587"/>
      <c r="BN28" s="634" t="e">
        <f t="shared" si="16"/>
        <v>#DIV/0!</v>
      </c>
      <c r="BO28" s="492"/>
      <c r="BP28" s="93">
        <v>183.20000000000002</v>
      </c>
      <c r="BQ28" s="94">
        <v>13538.715113190356</v>
      </c>
      <c r="BR28" s="83">
        <f t="shared" si="17"/>
        <v>73.901283368942984</v>
      </c>
      <c r="BS28" s="102"/>
      <c r="BT28" s="101">
        <v>18</v>
      </c>
      <c r="BU28" s="101">
        <v>228.95692247738319</v>
      </c>
      <c r="BV28" s="30">
        <f t="shared" si="47"/>
        <v>12.719829026521289</v>
      </c>
      <c r="BW28" s="101">
        <v>87</v>
      </c>
      <c r="BX28" s="101">
        <v>583.4464342320988</v>
      </c>
      <c r="BY28" s="30">
        <f t="shared" si="48"/>
        <v>6.7062808532425153</v>
      </c>
      <c r="BZ28" s="93"/>
      <c r="CA28" s="94"/>
      <c r="CB28" s="48" t="e">
        <f t="shared" si="18"/>
        <v>#DIV/0!</v>
      </c>
      <c r="CC28" s="492"/>
      <c r="CD28" s="109">
        <v>143.19999999999999</v>
      </c>
      <c r="CE28" s="110">
        <v>17712.73</v>
      </c>
      <c r="CF28" s="83">
        <f t="shared" si="19"/>
        <v>123.69224860335196</v>
      </c>
      <c r="CG28" s="113"/>
      <c r="CH28" s="114"/>
      <c r="CI28" s="114"/>
      <c r="CJ28" s="30" t="e">
        <f t="shared" si="20"/>
        <v>#DIV/0!</v>
      </c>
      <c r="CK28" s="115"/>
      <c r="CL28" s="114"/>
      <c r="CM28" s="30" t="e">
        <f t="shared" si="49"/>
        <v>#DIV/0!</v>
      </c>
      <c r="CN28" s="707"/>
      <c r="CO28" s="706">
        <f t="shared" si="21"/>
        <v>0</v>
      </c>
      <c r="CP28" s="653"/>
      <c r="CQ28" s="722"/>
      <c r="CR28" s="340">
        <v>43.2</v>
      </c>
      <c r="CS28" s="345">
        <v>2326.75</v>
      </c>
      <c r="CT28" s="486">
        <f t="shared" si="0"/>
        <v>53.859953703703702</v>
      </c>
      <c r="CU28" s="411"/>
      <c r="CV28" s="411"/>
      <c r="CW28" s="403"/>
      <c r="CX28" s="403" t="e">
        <f t="shared" si="22"/>
        <v>#DIV/0!</v>
      </c>
      <c r="CY28" s="411">
        <v>44</v>
      </c>
      <c r="CZ28" s="403">
        <v>1153.2</v>
      </c>
      <c r="DA28" s="417">
        <f t="shared" si="23"/>
        <v>26.209090909090911</v>
      </c>
      <c r="DB28" s="682"/>
      <c r="DC28" s="688"/>
      <c r="DD28" s="688" t="e">
        <f t="shared" si="24"/>
        <v>#DIV/0!</v>
      </c>
      <c r="DE28" s="688">
        <v>44</v>
      </c>
      <c r="DF28" s="688">
        <v>600.28</v>
      </c>
      <c r="DG28" s="688"/>
      <c r="DH28" s="688">
        <f t="shared" si="25"/>
        <v>13.642727272727273</v>
      </c>
      <c r="DI28" s="569"/>
      <c r="DJ28" s="124">
        <v>48.8</v>
      </c>
      <c r="DK28" s="125">
        <v>4163.6774301569594</v>
      </c>
      <c r="DL28" s="15">
        <f t="shared" si="26"/>
        <v>85.321258814691802</v>
      </c>
      <c r="DM28" s="126"/>
      <c r="DN28" s="127"/>
      <c r="DO28" s="127"/>
      <c r="DP28" s="18" t="e">
        <f t="shared" si="52"/>
        <v>#DIV/0!</v>
      </c>
      <c r="DQ28" s="127"/>
      <c r="DR28" s="127"/>
      <c r="DS28" s="18" t="e">
        <f t="shared" si="50"/>
        <v>#DIV/0!</v>
      </c>
      <c r="DT28" s="124"/>
      <c r="DU28" s="125"/>
      <c r="DV28" s="31" t="e">
        <f t="shared" si="27"/>
        <v>#DIV/0!</v>
      </c>
      <c r="DW28" s="569"/>
      <c r="DX28" s="602">
        <v>15</v>
      </c>
      <c r="DY28" s="603">
        <v>383.84</v>
      </c>
      <c r="DZ28" s="542">
        <f t="shared" si="28"/>
        <v>25.589333333333332</v>
      </c>
      <c r="EA28" s="603">
        <v>60</v>
      </c>
      <c r="EB28" s="603">
        <v>842.47</v>
      </c>
      <c r="EC28" s="542">
        <f t="shared" si="29"/>
        <v>14.041166666666667</v>
      </c>
      <c r="ED28" s="603">
        <v>192</v>
      </c>
      <c r="EE28" s="603">
        <v>2671.21</v>
      </c>
      <c r="EF28" s="542">
        <f t="shared" si="30"/>
        <v>13.912552083333333</v>
      </c>
      <c r="EG28" s="485"/>
      <c r="EH28" s="610"/>
      <c r="EI28" s="612"/>
      <c r="EJ28" s="548" t="e">
        <f t="shared" si="31"/>
        <v>#DIV/0!</v>
      </c>
      <c r="EK28" s="610">
        <v>62</v>
      </c>
      <c r="EL28" s="614">
        <v>885.06</v>
      </c>
      <c r="EM28" s="616">
        <f t="shared" si="1"/>
        <v>14.275161290322579</v>
      </c>
      <c r="EN28" s="603">
        <v>176</v>
      </c>
      <c r="EO28" s="612">
        <v>1774.82</v>
      </c>
      <c r="EP28" s="622">
        <f t="shared" si="32"/>
        <v>10.084204545454545</v>
      </c>
      <c r="EQ28" s="603">
        <f t="shared" si="33"/>
        <v>714</v>
      </c>
      <c r="ER28" s="603">
        <v>480</v>
      </c>
      <c r="ES28" s="551">
        <f t="shared" si="34"/>
        <v>0.67226890756302526</v>
      </c>
      <c r="EU28" s="204">
        <v>30</v>
      </c>
      <c r="EV28" s="345">
        <v>2311.39</v>
      </c>
      <c r="EW28" s="554">
        <f t="shared" si="2"/>
        <v>77.046333333333322</v>
      </c>
      <c r="EX28" s="143"/>
      <c r="EY28" s="143"/>
      <c r="EZ28" s="411">
        <v>192.1</v>
      </c>
      <c r="FA28" s="405">
        <f t="shared" si="35"/>
        <v>6.4033333333333333</v>
      </c>
      <c r="FB28" s="414"/>
      <c r="FC28" s="406" t="e">
        <f t="shared" si="51"/>
        <v>#DIV/0!</v>
      </c>
      <c r="FD28" s="542" t="e">
        <f t="shared" si="37"/>
        <v>#DIV/0!</v>
      </c>
      <c r="FE28" s="672"/>
      <c r="FF28" s="411"/>
      <c r="FG28" s="411"/>
      <c r="FH28" s="411"/>
      <c r="FI28" s="433"/>
      <c r="FJ28" s="411"/>
      <c r="FK28" s="400">
        <f t="shared" si="38"/>
        <v>0</v>
      </c>
      <c r="FL28" s="403"/>
      <c r="FM28" s="402" t="e">
        <f t="shared" si="39"/>
        <v>#DIV/0!</v>
      </c>
      <c r="FN28" s="412"/>
      <c r="FO28" s="411"/>
      <c r="FP28" s="400"/>
      <c r="FQ28" s="403" t="e">
        <f t="shared" si="40"/>
        <v>#DIV/0!</v>
      </c>
      <c r="FR28" s="400"/>
      <c r="FS28" s="400"/>
      <c r="FT28" s="404" t="e">
        <f t="shared" si="41"/>
        <v>#DIV/0!</v>
      </c>
    </row>
    <row r="29" spans="1:176" ht="14.4" customHeight="1">
      <c r="A29" s="12">
        <v>23</v>
      </c>
      <c r="B29" s="13">
        <v>63.6</v>
      </c>
      <c r="C29" s="14">
        <v>17452.86</v>
      </c>
      <c r="D29" s="15">
        <f t="shared" si="3"/>
        <v>274.41603773584905</v>
      </c>
      <c r="E29" s="16"/>
      <c r="F29" s="320"/>
      <c r="G29" s="558" t="e">
        <f t="shared" si="4"/>
        <v>#DIV/0!</v>
      </c>
      <c r="H29" s="17">
        <v>4</v>
      </c>
      <c r="I29" s="17">
        <v>55.15</v>
      </c>
      <c r="J29" s="18">
        <f t="shared" si="42"/>
        <v>13.7875</v>
      </c>
      <c r="K29" s="17"/>
      <c r="L29" s="17"/>
      <c r="M29" s="30" t="e">
        <f t="shared" si="43"/>
        <v>#DIV/0!</v>
      </c>
      <c r="N29" s="13"/>
      <c r="O29" s="14"/>
      <c r="P29" s="31" t="e">
        <f t="shared" si="5"/>
        <v>#DIV/0!</v>
      </c>
      <c r="Q29" s="32"/>
      <c r="R29" s="44"/>
      <c r="S29" s="45" t="e">
        <f t="shared" si="6"/>
        <v>#DIV/0!</v>
      </c>
      <c r="T29" s="492"/>
      <c r="U29" s="570"/>
      <c r="V29" s="566"/>
      <c r="W29" s="571" t="e">
        <f t="shared" si="7"/>
        <v>#DIV/0!</v>
      </c>
      <c r="X29" s="492"/>
      <c r="Y29" s="46">
        <v>377.6</v>
      </c>
      <c r="Z29" s="47">
        <v>30515.134999999995</v>
      </c>
      <c r="AA29" s="30">
        <f t="shared" si="8"/>
        <v>80.813387182203371</v>
      </c>
      <c r="AB29" s="49"/>
      <c r="AC29" s="50">
        <v>37</v>
      </c>
      <c r="AD29" s="50">
        <v>517.55999999999995</v>
      </c>
      <c r="AE29" s="30">
        <f t="shared" si="9"/>
        <v>13.988108108108106</v>
      </c>
      <c r="AF29" s="55">
        <v>126</v>
      </c>
      <c r="AG29" s="55">
        <v>889.28</v>
      </c>
      <c r="AH29" s="30">
        <f t="shared" si="44"/>
        <v>7.0577777777777779</v>
      </c>
      <c r="AI29" s="62">
        <v>150</v>
      </c>
      <c r="AJ29" s="47">
        <v>3041.9570643925817</v>
      </c>
      <c r="AK29" s="30">
        <f t="shared" si="10"/>
        <v>20.279713762617213</v>
      </c>
      <c r="AL29" s="568"/>
      <c r="AM29" s="46">
        <v>44</v>
      </c>
      <c r="AN29" s="71">
        <v>2359.2925</v>
      </c>
      <c r="AO29" s="48">
        <f t="shared" si="11"/>
        <v>53.620284090909088</v>
      </c>
      <c r="AP29" s="46">
        <v>75</v>
      </c>
      <c r="AQ29" s="47">
        <v>4844.49</v>
      </c>
      <c r="AR29" s="48">
        <f t="shared" si="12"/>
        <v>64.593199999999996</v>
      </c>
      <c r="AS29" s="46">
        <v>25</v>
      </c>
      <c r="AT29" s="71">
        <v>1453.48</v>
      </c>
      <c r="AU29" s="48">
        <f t="shared" si="13"/>
        <v>58.139200000000002</v>
      </c>
      <c r="AV29" s="492"/>
      <c r="AW29" s="645">
        <v>77</v>
      </c>
      <c r="AX29" s="78">
        <v>5115.1400000000003</v>
      </c>
      <c r="AY29" s="30">
        <f t="shared" si="14"/>
        <v>66.430389610389611</v>
      </c>
      <c r="AZ29" s="85"/>
      <c r="BA29" s="85">
        <v>6340.14</v>
      </c>
      <c r="BB29" s="85">
        <v>14</v>
      </c>
      <c r="BC29" s="85">
        <v>98.24</v>
      </c>
      <c r="BD29" s="30">
        <f t="shared" si="45"/>
        <v>7.0171428571428569</v>
      </c>
      <c r="BE29" s="86"/>
      <c r="BF29" s="86"/>
      <c r="BG29" s="30" t="e">
        <f t="shared" si="46"/>
        <v>#DIV/0!</v>
      </c>
      <c r="BH29" s="646"/>
      <c r="BI29" s="77"/>
      <c r="BJ29" s="78"/>
      <c r="BK29" s="634" t="e">
        <f t="shared" si="15"/>
        <v>#DIV/0!</v>
      </c>
      <c r="BL29" s="633"/>
      <c r="BM29" s="587"/>
      <c r="BN29" s="634" t="e">
        <f t="shared" si="16"/>
        <v>#DIV/0!</v>
      </c>
      <c r="BO29" s="492"/>
      <c r="BP29" s="93">
        <v>185.20000000000002</v>
      </c>
      <c r="BQ29" s="94">
        <v>11307.887001920681</v>
      </c>
      <c r="BR29" s="83">
        <f t="shared" si="17"/>
        <v>61.057705193956153</v>
      </c>
      <c r="BS29" s="102">
        <v>14025.72</v>
      </c>
      <c r="BT29" s="101">
        <v>3</v>
      </c>
      <c r="BU29" s="101">
        <v>283.1651379573176</v>
      </c>
      <c r="BV29" s="30">
        <f t="shared" si="47"/>
        <v>94.388379319105866</v>
      </c>
      <c r="BW29" s="101">
        <v>85</v>
      </c>
      <c r="BX29" s="101">
        <v>500.48126239352183</v>
      </c>
      <c r="BY29" s="30">
        <f t="shared" si="48"/>
        <v>5.8880148516884923</v>
      </c>
      <c r="BZ29" s="93"/>
      <c r="CA29" s="94"/>
      <c r="CB29" s="48" t="e">
        <f t="shared" si="18"/>
        <v>#DIV/0!</v>
      </c>
      <c r="CC29" s="492"/>
      <c r="CD29" s="109">
        <v>142</v>
      </c>
      <c r="CE29" s="110">
        <v>9826.83</v>
      </c>
      <c r="CF29" s="83">
        <f t="shared" si="19"/>
        <v>69.20302816901409</v>
      </c>
      <c r="CG29" s="439"/>
      <c r="CH29" s="114"/>
      <c r="CI29" s="114"/>
      <c r="CJ29" s="30" t="e">
        <f t="shared" si="20"/>
        <v>#DIV/0!</v>
      </c>
      <c r="CK29" s="115"/>
      <c r="CL29" s="114"/>
      <c r="CM29" s="30" t="e">
        <f t="shared" si="49"/>
        <v>#DIV/0!</v>
      </c>
      <c r="CN29" s="707">
        <v>221.25</v>
      </c>
      <c r="CO29" s="706">
        <f t="shared" si="21"/>
        <v>1.5580985915492958</v>
      </c>
      <c r="CP29" s="653"/>
      <c r="CQ29" s="722"/>
      <c r="CR29" s="340">
        <v>33.800000000000004</v>
      </c>
      <c r="CS29" s="345">
        <v>912.66</v>
      </c>
      <c r="CT29" s="486">
        <f t="shared" si="0"/>
        <v>27.001775147928988</v>
      </c>
      <c r="CU29" s="411">
        <v>1</v>
      </c>
      <c r="CV29" s="411">
        <v>195</v>
      </c>
      <c r="CW29" s="403">
        <v>23793.48</v>
      </c>
      <c r="CX29" s="403">
        <f t="shared" si="22"/>
        <v>122.01784615384615</v>
      </c>
      <c r="CY29" s="411">
        <v>3</v>
      </c>
      <c r="CZ29" s="403">
        <v>326.01</v>
      </c>
      <c r="DA29" s="417">
        <f t="shared" si="23"/>
        <v>108.67</v>
      </c>
      <c r="DB29" s="682"/>
      <c r="DC29" s="688"/>
      <c r="DD29" s="688" t="e">
        <f t="shared" si="24"/>
        <v>#DIV/0!</v>
      </c>
      <c r="DE29" s="688">
        <v>58</v>
      </c>
      <c r="DF29" s="688">
        <v>312.94</v>
      </c>
      <c r="DG29" s="688"/>
      <c r="DH29" s="688">
        <f t="shared" si="25"/>
        <v>5.3955172413793102</v>
      </c>
      <c r="DI29" s="569"/>
      <c r="DJ29" s="124">
        <v>45.2</v>
      </c>
      <c r="DK29" s="125">
        <v>2955.8563400286871</v>
      </c>
      <c r="DL29" s="15">
        <f t="shared" si="26"/>
        <v>65.395051770546175</v>
      </c>
      <c r="DM29" s="126"/>
      <c r="DN29" s="127"/>
      <c r="DO29" s="127"/>
      <c r="DP29" s="18" t="e">
        <f t="shared" si="52"/>
        <v>#DIV/0!</v>
      </c>
      <c r="DQ29" s="127"/>
      <c r="DR29" s="127"/>
      <c r="DS29" s="18" t="e">
        <f t="shared" si="50"/>
        <v>#DIV/0!</v>
      </c>
      <c r="DT29" s="124"/>
      <c r="DU29" s="125"/>
      <c r="DV29" s="31" t="e">
        <f t="shared" si="27"/>
        <v>#DIV/0!</v>
      </c>
      <c r="DW29" s="569"/>
      <c r="DX29" s="602">
        <v>15</v>
      </c>
      <c r="DY29" s="603">
        <v>407.29</v>
      </c>
      <c r="DZ29" s="542">
        <f t="shared" si="28"/>
        <v>27.152666666666669</v>
      </c>
      <c r="EA29" s="603">
        <v>60</v>
      </c>
      <c r="EB29" s="603">
        <v>859.99</v>
      </c>
      <c r="EC29" s="542">
        <f t="shared" si="29"/>
        <v>14.333166666666667</v>
      </c>
      <c r="ED29" s="603">
        <v>192</v>
      </c>
      <c r="EE29" s="603">
        <v>2611.29</v>
      </c>
      <c r="EF29" s="542">
        <f t="shared" si="30"/>
        <v>13.600468749999999</v>
      </c>
      <c r="EG29" s="485"/>
      <c r="EH29" s="610"/>
      <c r="EI29" s="612"/>
      <c r="EJ29" s="548" t="e">
        <f t="shared" si="31"/>
        <v>#DIV/0!</v>
      </c>
      <c r="EK29" s="610">
        <v>71</v>
      </c>
      <c r="EL29" s="614">
        <v>858.31</v>
      </c>
      <c r="EM29" s="616">
        <f t="shared" si="1"/>
        <v>12.088873239436619</v>
      </c>
      <c r="EN29" s="603">
        <v>176</v>
      </c>
      <c r="EO29" s="612">
        <v>1771.72</v>
      </c>
      <c r="EP29" s="622">
        <f t="shared" si="32"/>
        <v>10.066590909090909</v>
      </c>
      <c r="EQ29" s="603">
        <f t="shared" si="33"/>
        <v>741</v>
      </c>
      <c r="ER29" s="603">
        <v>480</v>
      </c>
      <c r="ES29" s="551">
        <f t="shared" si="34"/>
        <v>0.64777327935222673</v>
      </c>
      <c r="EU29" s="204">
        <v>30</v>
      </c>
      <c r="EV29" s="345">
        <v>2902.27</v>
      </c>
      <c r="EW29" s="554">
        <f t="shared" si="2"/>
        <v>96.742333333333335</v>
      </c>
      <c r="EX29" s="143"/>
      <c r="EY29" s="143"/>
      <c r="EZ29" s="411">
        <v>281.64</v>
      </c>
      <c r="FA29" s="405">
        <f t="shared" si="35"/>
        <v>9.3879999999999999</v>
      </c>
      <c r="FB29" s="414"/>
      <c r="FC29" s="406" t="e">
        <f t="shared" si="51"/>
        <v>#DIV/0!</v>
      </c>
      <c r="FD29" s="542" t="e">
        <f t="shared" si="37"/>
        <v>#DIV/0!</v>
      </c>
      <c r="FE29" s="672"/>
      <c r="FF29" s="411"/>
      <c r="FG29" s="411"/>
      <c r="FH29" s="411"/>
      <c r="FI29" s="433"/>
      <c r="FJ29" s="411"/>
      <c r="FK29" s="400">
        <f t="shared" si="38"/>
        <v>0</v>
      </c>
      <c r="FL29" s="403"/>
      <c r="FM29" s="402" t="e">
        <f t="shared" si="39"/>
        <v>#DIV/0!</v>
      </c>
      <c r="FN29" s="412"/>
      <c r="FO29" s="411"/>
      <c r="FP29" s="400"/>
      <c r="FQ29" s="403" t="e">
        <f t="shared" si="40"/>
        <v>#DIV/0!</v>
      </c>
      <c r="FR29" s="400"/>
      <c r="FS29" s="400"/>
      <c r="FT29" s="404" t="e">
        <f t="shared" si="41"/>
        <v>#DIV/0!</v>
      </c>
    </row>
    <row r="30" spans="1:176" ht="14.4" customHeight="1">
      <c r="A30" s="12">
        <v>24</v>
      </c>
      <c r="B30" s="13">
        <v>47.6</v>
      </c>
      <c r="C30" s="14">
        <v>3689.37</v>
      </c>
      <c r="D30" s="15">
        <f t="shared" si="3"/>
        <v>77.507773109243686</v>
      </c>
      <c r="E30" s="16"/>
      <c r="F30" s="320"/>
      <c r="G30" s="558" t="e">
        <f t="shared" si="4"/>
        <v>#DIV/0!</v>
      </c>
      <c r="H30" s="17">
        <v>4</v>
      </c>
      <c r="I30" s="17">
        <v>55.7</v>
      </c>
      <c r="J30" s="18">
        <f t="shared" si="42"/>
        <v>13.925000000000001</v>
      </c>
      <c r="K30" s="17"/>
      <c r="L30" s="17"/>
      <c r="M30" s="30" t="e">
        <f t="shared" si="43"/>
        <v>#DIV/0!</v>
      </c>
      <c r="N30" s="13"/>
      <c r="O30" s="14"/>
      <c r="P30" s="31" t="e">
        <f t="shared" si="5"/>
        <v>#DIV/0!</v>
      </c>
      <c r="Q30" s="32"/>
      <c r="R30" s="44"/>
      <c r="S30" s="45" t="e">
        <f t="shared" si="6"/>
        <v>#DIV/0!</v>
      </c>
      <c r="T30" s="492"/>
      <c r="U30" s="570"/>
      <c r="V30" s="566"/>
      <c r="W30" s="571" t="e">
        <f t="shared" si="7"/>
        <v>#DIV/0!</v>
      </c>
      <c r="X30" s="492"/>
      <c r="Y30" s="46">
        <v>367.20000000000005</v>
      </c>
      <c r="Z30" s="47">
        <v>26303.99</v>
      </c>
      <c r="AA30" s="30">
        <f t="shared" si="8"/>
        <v>71.633959694989102</v>
      </c>
      <c r="AB30" s="49"/>
      <c r="AC30" s="50">
        <v>37</v>
      </c>
      <c r="AD30" s="50">
        <v>516.9</v>
      </c>
      <c r="AE30" s="30">
        <f t="shared" si="9"/>
        <v>13.970270270270269</v>
      </c>
      <c r="AF30" s="55">
        <v>126</v>
      </c>
      <c r="AG30" s="55">
        <v>872.40000000000009</v>
      </c>
      <c r="AH30" s="30">
        <f t="shared" si="44"/>
        <v>6.923809523809525</v>
      </c>
      <c r="AI30" s="62">
        <v>150</v>
      </c>
      <c r="AJ30" s="47">
        <v>2701.050446227945</v>
      </c>
      <c r="AK30" s="30">
        <f t="shared" si="10"/>
        <v>18.007002974852966</v>
      </c>
      <c r="AL30" s="568"/>
      <c r="AM30" s="46">
        <v>48</v>
      </c>
      <c r="AN30" s="71">
        <v>2397.7725</v>
      </c>
      <c r="AO30" s="48">
        <f t="shared" si="11"/>
        <v>49.953593750000003</v>
      </c>
      <c r="AP30" s="46">
        <v>75</v>
      </c>
      <c r="AQ30" s="47">
        <v>4712.8900000000003</v>
      </c>
      <c r="AR30" s="48">
        <f t="shared" si="12"/>
        <v>62.838533333333338</v>
      </c>
      <c r="AS30" s="46">
        <v>25</v>
      </c>
      <c r="AT30" s="71">
        <v>1636.22</v>
      </c>
      <c r="AU30" s="48">
        <f t="shared" si="13"/>
        <v>65.448800000000006</v>
      </c>
      <c r="AV30" s="492"/>
      <c r="AW30" s="645">
        <v>67.800000000000011</v>
      </c>
      <c r="AX30" s="78">
        <v>3701.02</v>
      </c>
      <c r="AY30" s="30">
        <f t="shared" si="14"/>
        <v>54.587315634218278</v>
      </c>
      <c r="AZ30" s="85"/>
      <c r="BA30" s="85"/>
      <c r="BB30" s="85">
        <v>11</v>
      </c>
      <c r="BC30" s="85">
        <v>77.88</v>
      </c>
      <c r="BD30" s="30">
        <f t="shared" si="45"/>
        <v>7.0799999999999992</v>
      </c>
      <c r="BE30" s="86"/>
      <c r="BF30" s="86"/>
      <c r="BG30" s="30" t="e">
        <f t="shared" si="46"/>
        <v>#DIV/0!</v>
      </c>
      <c r="BH30" s="646"/>
      <c r="BI30" s="77"/>
      <c r="BJ30" s="78"/>
      <c r="BK30" s="634" t="e">
        <f t="shared" si="15"/>
        <v>#DIV/0!</v>
      </c>
      <c r="BL30" s="633"/>
      <c r="BM30" s="587"/>
      <c r="BN30" s="634" t="e">
        <f t="shared" si="16"/>
        <v>#DIV/0!</v>
      </c>
      <c r="BO30" s="492"/>
      <c r="BP30" s="93">
        <v>178.4</v>
      </c>
      <c r="BQ30" s="94">
        <v>13470.619949632553</v>
      </c>
      <c r="BR30" s="83">
        <f t="shared" si="17"/>
        <v>75.507959358926868</v>
      </c>
      <c r="BS30" s="102"/>
      <c r="BT30" s="101">
        <v>18</v>
      </c>
      <c r="BU30" s="101">
        <v>27.509871750192545</v>
      </c>
      <c r="BV30" s="30">
        <f t="shared" si="47"/>
        <v>1.5283262083440303</v>
      </c>
      <c r="BW30" s="101">
        <v>83</v>
      </c>
      <c r="BX30" s="101">
        <v>447.52836050612694</v>
      </c>
      <c r="BY30" s="30">
        <f t="shared" si="48"/>
        <v>5.3919079579051443</v>
      </c>
      <c r="BZ30" s="93"/>
      <c r="CA30" s="94"/>
      <c r="CB30" s="48" t="e">
        <f t="shared" si="18"/>
        <v>#DIV/0!</v>
      </c>
      <c r="CC30" s="492"/>
      <c r="CD30" s="109">
        <v>134.80000000000001</v>
      </c>
      <c r="CE30" s="110">
        <v>14740.1</v>
      </c>
      <c r="CF30" s="83">
        <f t="shared" si="19"/>
        <v>109.34792284866468</v>
      </c>
      <c r="CG30" s="113"/>
      <c r="CH30" s="114"/>
      <c r="CI30" s="114"/>
      <c r="CJ30" s="30" t="e">
        <f t="shared" si="20"/>
        <v>#DIV/0!</v>
      </c>
      <c r="CK30" s="115"/>
      <c r="CL30" s="114"/>
      <c r="CM30" s="30" t="e">
        <f t="shared" si="49"/>
        <v>#DIV/0!</v>
      </c>
      <c r="CN30" s="707">
        <v>256.25</v>
      </c>
      <c r="CO30" s="706">
        <f t="shared" si="21"/>
        <v>1.9009643916913945</v>
      </c>
      <c r="CP30" s="653"/>
      <c r="CQ30" s="722"/>
      <c r="CR30" s="340">
        <v>26.6</v>
      </c>
      <c r="CS30" s="204">
        <v>1755.57</v>
      </c>
      <c r="CT30" s="486">
        <f t="shared" si="0"/>
        <v>65.998872180451116</v>
      </c>
      <c r="CU30" s="411"/>
      <c r="CV30" s="411"/>
      <c r="CW30" s="403"/>
      <c r="CX30" s="403" t="e">
        <f t="shared" si="22"/>
        <v>#DIV/0!</v>
      </c>
      <c r="CY30" s="411">
        <v>3</v>
      </c>
      <c r="CZ30" s="411">
        <v>575.98</v>
      </c>
      <c r="DA30" s="417">
        <f t="shared" si="23"/>
        <v>191.99333333333334</v>
      </c>
      <c r="DB30" s="682"/>
      <c r="DC30" s="688"/>
      <c r="DD30" s="688" t="e">
        <f t="shared" si="24"/>
        <v>#DIV/0!</v>
      </c>
      <c r="DE30" s="688">
        <v>27</v>
      </c>
      <c r="DF30" s="688">
        <v>159.97</v>
      </c>
      <c r="DG30" s="688">
        <v>18.5</v>
      </c>
      <c r="DH30" s="688">
        <f t="shared" si="25"/>
        <v>6.61</v>
      </c>
      <c r="DI30" s="569"/>
      <c r="DJ30" s="124">
        <v>48.4</v>
      </c>
      <c r="DK30" s="125">
        <v>3427.7560478654423</v>
      </c>
      <c r="DL30" s="15">
        <f t="shared" si="26"/>
        <v>70.82140594763311</v>
      </c>
      <c r="DM30" s="126"/>
      <c r="DN30" s="127"/>
      <c r="DO30" s="127"/>
      <c r="DP30" s="18" t="e">
        <f t="shared" si="52"/>
        <v>#DIV/0!</v>
      </c>
      <c r="DQ30" s="127"/>
      <c r="DR30" s="127"/>
      <c r="DS30" s="18" t="e">
        <f t="shared" si="50"/>
        <v>#DIV/0!</v>
      </c>
      <c r="DT30" s="124"/>
      <c r="DU30" s="125"/>
      <c r="DV30" s="31" t="e">
        <f t="shared" si="27"/>
        <v>#DIV/0!</v>
      </c>
      <c r="DW30" s="569"/>
      <c r="DX30" s="602">
        <v>15</v>
      </c>
      <c r="DY30" s="603">
        <v>420.09</v>
      </c>
      <c r="DZ30" s="542">
        <f t="shared" si="28"/>
        <v>28.005999999999997</v>
      </c>
      <c r="EA30" s="603">
        <v>60</v>
      </c>
      <c r="EB30" s="603">
        <v>836.79</v>
      </c>
      <c r="EC30" s="542">
        <f t="shared" si="29"/>
        <v>13.946499999999999</v>
      </c>
      <c r="ED30" s="603">
        <v>192</v>
      </c>
      <c r="EE30" s="603">
        <v>2623.77</v>
      </c>
      <c r="EF30" s="542">
        <f t="shared" si="30"/>
        <v>13.66546875</v>
      </c>
      <c r="EG30" s="485"/>
      <c r="EH30" s="610"/>
      <c r="EI30" s="603"/>
      <c r="EJ30" s="548" t="e">
        <f t="shared" si="31"/>
        <v>#DIV/0!</v>
      </c>
      <c r="EK30" s="610">
        <v>71</v>
      </c>
      <c r="EL30" s="614">
        <v>893.15</v>
      </c>
      <c r="EM30" s="617">
        <f t="shared" si="1"/>
        <v>12.579577464788732</v>
      </c>
      <c r="EN30" s="603">
        <v>176</v>
      </c>
      <c r="EO30" s="603">
        <v>1826.13</v>
      </c>
      <c r="EP30" s="622">
        <f t="shared" si="32"/>
        <v>10.375738636363637</v>
      </c>
      <c r="EQ30" s="603">
        <f t="shared" si="33"/>
        <v>741</v>
      </c>
      <c r="ER30" s="603">
        <v>480</v>
      </c>
      <c r="ES30" s="552">
        <f>+ER30/EQ30</f>
        <v>0.64777327935222673</v>
      </c>
      <c r="EU30" s="204">
        <v>30</v>
      </c>
      <c r="EV30" s="204">
        <v>2635.96</v>
      </c>
      <c r="EW30" s="554">
        <f t="shared" si="2"/>
        <v>87.865333333333339</v>
      </c>
      <c r="EX30" s="143"/>
      <c r="EY30" s="143"/>
      <c r="EZ30" s="411">
        <v>329.33</v>
      </c>
      <c r="FA30" s="405">
        <f t="shared" si="35"/>
        <v>10.977666666666666</v>
      </c>
      <c r="FB30" s="414"/>
      <c r="FC30" s="406" t="e">
        <f t="shared" si="51"/>
        <v>#DIV/0!</v>
      </c>
      <c r="FD30" s="542" t="e">
        <f t="shared" si="37"/>
        <v>#DIV/0!</v>
      </c>
      <c r="FE30" s="672"/>
      <c r="FF30" s="411"/>
      <c r="FG30" s="411"/>
      <c r="FH30" s="411"/>
      <c r="FI30" s="433"/>
      <c r="FJ30" s="411"/>
      <c r="FK30" s="400">
        <f t="shared" si="38"/>
        <v>0</v>
      </c>
      <c r="FL30" s="403"/>
      <c r="FM30" s="402" t="e">
        <f t="shared" si="39"/>
        <v>#DIV/0!</v>
      </c>
      <c r="FN30" s="412"/>
      <c r="FO30" s="411"/>
      <c r="FP30" s="400"/>
      <c r="FQ30" s="403" t="e">
        <f t="shared" si="40"/>
        <v>#DIV/0!</v>
      </c>
      <c r="FR30" s="400"/>
      <c r="FS30" s="400"/>
      <c r="FT30" s="404" t="e">
        <f t="shared" si="41"/>
        <v>#DIV/0!</v>
      </c>
    </row>
    <row r="31" spans="1:176" ht="14.4" customHeight="1">
      <c r="A31" s="12">
        <v>25</v>
      </c>
      <c r="B31" s="13">
        <v>44.6</v>
      </c>
      <c r="C31" s="14">
        <v>4160.82</v>
      </c>
      <c r="D31" s="15">
        <f t="shared" si="3"/>
        <v>93.291928251121064</v>
      </c>
      <c r="E31" s="16"/>
      <c r="F31" s="320"/>
      <c r="G31" s="558" t="e">
        <f t="shared" si="4"/>
        <v>#DIV/0!</v>
      </c>
      <c r="H31" s="17">
        <v>4</v>
      </c>
      <c r="I31" s="17">
        <v>54.6</v>
      </c>
      <c r="J31" s="18">
        <f t="shared" si="42"/>
        <v>13.65</v>
      </c>
      <c r="K31" s="17"/>
      <c r="L31" s="17"/>
      <c r="M31" s="30" t="e">
        <f t="shared" si="43"/>
        <v>#DIV/0!</v>
      </c>
      <c r="N31" s="13"/>
      <c r="O31" s="14"/>
      <c r="P31" s="31" t="e">
        <f t="shared" si="5"/>
        <v>#DIV/0!</v>
      </c>
      <c r="Q31" s="32"/>
      <c r="R31" s="44"/>
      <c r="S31" s="45" t="e">
        <f t="shared" si="6"/>
        <v>#DIV/0!</v>
      </c>
      <c r="T31" s="492"/>
      <c r="U31" s="570"/>
      <c r="V31" s="566"/>
      <c r="W31" s="571" t="e">
        <f t="shared" si="7"/>
        <v>#DIV/0!</v>
      </c>
      <c r="X31" s="492"/>
      <c r="Y31" s="46">
        <v>367.20000000000005</v>
      </c>
      <c r="Z31" s="47">
        <v>25543.9499</v>
      </c>
      <c r="AA31" s="30">
        <f t="shared" si="8"/>
        <v>69.564133714596935</v>
      </c>
      <c r="AB31" s="49"/>
      <c r="AC31" s="50">
        <v>37</v>
      </c>
      <c r="AD31" s="50">
        <v>513.34999999999991</v>
      </c>
      <c r="AE31" s="30">
        <f t="shared" si="9"/>
        <v>13.874324324324322</v>
      </c>
      <c r="AF31" s="55">
        <v>126</v>
      </c>
      <c r="AG31" s="55">
        <v>875</v>
      </c>
      <c r="AH31" s="30">
        <f t="shared" si="44"/>
        <v>6.9444444444444446</v>
      </c>
      <c r="AI31" s="62">
        <v>150</v>
      </c>
      <c r="AJ31" s="47">
        <v>3085.9277434446253</v>
      </c>
      <c r="AK31" s="30">
        <f t="shared" si="10"/>
        <v>20.572851622964169</v>
      </c>
      <c r="AL31" s="568"/>
      <c r="AM31" s="46">
        <v>48</v>
      </c>
      <c r="AN31" s="71">
        <v>2533.8100000000004</v>
      </c>
      <c r="AO31" s="48">
        <f t="shared" si="11"/>
        <v>52.787708333333342</v>
      </c>
      <c r="AP31" s="46">
        <v>75</v>
      </c>
      <c r="AQ31" s="47">
        <v>5192.01</v>
      </c>
      <c r="AR31" s="48">
        <f t="shared" si="12"/>
        <v>69.226799999999997</v>
      </c>
      <c r="AS31" s="46">
        <v>25</v>
      </c>
      <c r="AT31" s="71">
        <v>1430.46</v>
      </c>
      <c r="AU31" s="48">
        <f t="shared" si="13"/>
        <v>57.218400000000003</v>
      </c>
      <c r="AV31" s="492"/>
      <c r="AW31" s="645">
        <v>67.600000000000009</v>
      </c>
      <c r="AX31" s="78">
        <v>3802.71</v>
      </c>
      <c r="AY31" s="30">
        <f t="shared" si="14"/>
        <v>56.253106508875732</v>
      </c>
      <c r="AZ31" s="85"/>
      <c r="BA31" s="85"/>
      <c r="BB31" s="85">
        <v>8</v>
      </c>
      <c r="BC31" s="85">
        <v>56.49</v>
      </c>
      <c r="BD31" s="30">
        <f t="shared" si="45"/>
        <v>7.0612500000000002</v>
      </c>
      <c r="BE31" s="86"/>
      <c r="BF31" s="86"/>
      <c r="BG31" s="30" t="e">
        <f t="shared" si="46"/>
        <v>#DIV/0!</v>
      </c>
      <c r="BH31" s="646"/>
      <c r="BI31" s="77"/>
      <c r="BJ31" s="78"/>
      <c r="BK31" s="634" t="e">
        <f t="shared" si="15"/>
        <v>#DIV/0!</v>
      </c>
      <c r="BL31" s="633"/>
      <c r="BM31" s="587"/>
      <c r="BN31" s="634" t="e">
        <f t="shared" si="16"/>
        <v>#DIV/0!</v>
      </c>
      <c r="BO31" s="492"/>
      <c r="BP31" s="93">
        <v>178.4</v>
      </c>
      <c r="BQ31" s="94">
        <v>13459.319629321828</v>
      </c>
      <c r="BR31" s="83">
        <f t="shared" si="17"/>
        <v>75.444616756288269</v>
      </c>
      <c r="BS31" s="102"/>
      <c r="BT31" s="101">
        <v>23</v>
      </c>
      <c r="BU31" s="101">
        <v>190.44353525419262</v>
      </c>
      <c r="BV31" s="30">
        <f t="shared" si="47"/>
        <v>8.2801537067040272</v>
      </c>
      <c r="BW31" s="101">
        <v>83</v>
      </c>
      <c r="BX31" s="101">
        <v>457.87771484026877</v>
      </c>
      <c r="BY31" s="30">
        <f t="shared" si="48"/>
        <v>5.5165989739791419</v>
      </c>
      <c r="BZ31" s="93"/>
      <c r="CA31" s="94"/>
      <c r="CB31" s="48" t="e">
        <f t="shared" si="18"/>
        <v>#DIV/0!</v>
      </c>
      <c r="CC31" s="492"/>
      <c r="CD31" s="109">
        <v>140</v>
      </c>
      <c r="CE31" s="110">
        <v>14433.06</v>
      </c>
      <c r="CF31" s="83">
        <f t="shared" si="19"/>
        <v>103.09328571428571</v>
      </c>
      <c r="CG31" s="113"/>
      <c r="CH31" s="114"/>
      <c r="CI31" s="114"/>
      <c r="CJ31" s="30" t="e">
        <f t="shared" si="20"/>
        <v>#DIV/0!</v>
      </c>
      <c r="CK31" s="115"/>
      <c r="CL31" s="114"/>
      <c r="CM31" s="30" t="e">
        <f t="shared" si="49"/>
        <v>#DIV/0!</v>
      </c>
      <c r="CN31" s="707">
        <v>126.25</v>
      </c>
      <c r="CO31" s="706">
        <f t="shared" si="21"/>
        <v>0.9017857142857143</v>
      </c>
      <c r="CP31" s="653"/>
      <c r="CQ31" s="722"/>
      <c r="CR31" s="340">
        <v>29.200000000000003</v>
      </c>
      <c r="CS31" s="204">
        <v>1746.33</v>
      </c>
      <c r="CT31" s="486">
        <f t="shared" si="0"/>
        <v>59.80582191780821</v>
      </c>
      <c r="CU31" s="411"/>
      <c r="CV31" s="411"/>
      <c r="CW31" s="403"/>
      <c r="CX31" s="403" t="e">
        <f t="shared" si="22"/>
        <v>#DIV/0!</v>
      </c>
      <c r="CY31" s="411">
        <v>8</v>
      </c>
      <c r="CZ31" s="411">
        <v>1063.97</v>
      </c>
      <c r="DA31" s="417">
        <f t="shared" si="23"/>
        <v>132.99625</v>
      </c>
      <c r="DB31" s="682"/>
      <c r="DC31" s="688"/>
      <c r="DD31" s="688" t="e">
        <f t="shared" si="24"/>
        <v>#DIV/0!</v>
      </c>
      <c r="DE31" s="688">
        <v>30</v>
      </c>
      <c r="DF31" s="688">
        <v>699.12</v>
      </c>
      <c r="DG31" s="688">
        <v>180</v>
      </c>
      <c r="DH31" s="688">
        <f t="shared" si="25"/>
        <v>29.303999999999998</v>
      </c>
      <c r="DI31" s="569"/>
      <c r="DJ31" s="124">
        <v>49.000000000000007</v>
      </c>
      <c r="DK31" s="125">
        <v>3365.3602757348558</v>
      </c>
      <c r="DL31" s="15">
        <f t="shared" si="26"/>
        <v>68.680821953772551</v>
      </c>
      <c r="DM31" s="126"/>
      <c r="DN31" s="127"/>
      <c r="DO31" s="127"/>
      <c r="DP31" s="18" t="e">
        <f t="shared" si="52"/>
        <v>#DIV/0!</v>
      </c>
      <c r="DQ31" s="127"/>
      <c r="DR31" s="127"/>
      <c r="DS31" s="18" t="e">
        <f t="shared" si="50"/>
        <v>#DIV/0!</v>
      </c>
      <c r="DT31" s="124"/>
      <c r="DU31" s="125"/>
      <c r="DV31" s="31" t="e">
        <f t="shared" si="27"/>
        <v>#DIV/0!</v>
      </c>
      <c r="DW31" s="569"/>
      <c r="DX31" s="602">
        <v>15</v>
      </c>
      <c r="DY31" s="603">
        <v>411.04</v>
      </c>
      <c r="DZ31" s="542">
        <f t="shared" si="28"/>
        <v>27.402666666666669</v>
      </c>
      <c r="EA31" s="603">
        <v>60</v>
      </c>
      <c r="EB31" s="603">
        <v>847.96</v>
      </c>
      <c r="EC31" s="542">
        <f t="shared" si="29"/>
        <v>14.132666666666667</v>
      </c>
      <c r="ED31" s="603">
        <v>192</v>
      </c>
      <c r="EE31" s="603">
        <v>2676.82</v>
      </c>
      <c r="EF31" s="542">
        <f t="shared" si="30"/>
        <v>13.941770833333335</v>
      </c>
      <c r="EG31" s="485"/>
      <c r="EH31" s="610"/>
      <c r="EI31" s="603"/>
      <c r="EJ31" s="548" t="e">
        <f t="shared" si="31"/>
        <v>#DIV/0!</v>
      </c>
      <c r="EK31" s="610">
        <v>71</v>
      </c>
      <c r="EL31" s="614">
        <v>896.85</v>
      </c>
      <c r="EM31" s="617">
        <f t="shared" si="1"/>
        <v>12.631690140845071</v>
      </c>
      <c r="EN31" s="603">
        <v>176</v>
      </c>
      <c r="EO31" s="603">
        <v>1823.53</v>
      </c>
      <c r="EP31" s="622">
        <f t="shared" si="32"/>
        <v>10.360965909090909</v>
      </c>
      <c r="EQ31" s="603">
        <f t="shared" si="33"/>
        <v>741</v>
      </c>
      <c r="ER31" s="603">
        <v>480</v>
      </c>
      <c r="ES31" s="552">
        <f>+ER31/EQ31</f>
        <v>0.64777327935222673</v>
      </c>
      <c r="EU31" s="204">
        <v>30</v>
      </c>
      <c r="EV31" s="204">
        <v>2388.8200000000002</v>
      </c>
      <c r="EW31" s="554">
        <f t="shared" si="2"/>
        <v>79.62733333333334</v>
      </c>
      <c r="EX31" s="143"/>
      <c r="EY31" s="143"/>
      <c r="EZ31" s="411">
        <v>169.58</v>
      </c>
      <c r="FA31" s="405">
        <f t="shared" si="35"/>
        <v>5.6526666666666667</v>
      </c>
      <c r="FB31" s="414"/>
      <c r="FC31" s="406" t="e">
        <f t="shared" si="51"/>
        <v>#DIV/0!</v>
      </c>
      <c r="FD31" s="542" t="e">
        <f t="shared" si="37"/>
        <v>#DIV/0!</v>
      </c>
      <c r="FE31" s="672"/>
      <c r="FF31" s="411"/>
      <c r="FG31" s="411"/>
      <c r="FH31" s="411"/>
      <c r="FI31" s="433"/>
      <c r="FJ31" s="411"/>
      <c r="FK31" s="400">
        <f t="shared" si="38"/>
        <v>0</v>
      </c>
      <c r="FL31" s="403"/>
      <c r="FM31" s="402" t="e">
        <f t="shared" si="39"/>
        <v>#DIV/0!</v>
      </c>
      <c r="FN31" s="412"/>
      <c r="FO31" s="411"/>
      <c r="FP31" s="403"/>
      <c r="FQ31" s="403" t="e">
        <f t="shared" si="40"/>
        <v>#DIV/0!</v>
      </c>
      <c r="FR31" s="400"/>
      <c r="FS31" s="400"/>
      <c r="FT31" s="404" t="e">
        <f t="shared" si="41"/>
        <v>#DIV/0!</v>
      </c>
    </row>
    <row r="32" spans="1:176" ht="14.4" customHeight="1">
      <c r="A32" s="12">
        <v>26</v>
      </c>
      <c r="B32" s="13">
        <v>36.6</v>
      </c>
      <c r="C32" s="14">
        <v>3271.29</v>
      </c>
      <c r="D32" s="15">
        <f t="shared" si="3"/>
        <v>89.379508196721304</v>
      </c>
      <c r="E32" s="16"/>
      <c r="F32" s="320"/>
      <c r="G32" s="558" t="e">
        <f t="shared" si="4"/>
        <v>#DIV/0!</v>
      </c>
      <c r="H32" s="17">
        <v>3</v>
      </c>
      <c r="I32" s="17">
        <v>53.2</v>
      </c>
      <c r="J32" s="18">
        <f t="shared" si="42"/>
        <v>17.733333333333334</v>
      </c>
      <c r="K32" s="17"/>
      <c r="L32" s="17"/>
      <c r="M32" s="30" t="e">
        <f t="shared" si="43"/>
        <v>#DIV/0!</v>
      </c>
      <c r="N32" s="13"/>
      <c r="O32" s="14"/>
      <c r="P32" s="31" t="e">
        <f t="shared" si="5"/>
        <v>#DIV/0!</v>
      </c>
      <c r="Q32" s="32"/>
      <c r="R32" s="44"/>
      <c r="S32" s="45" t="e">
        <f t="shared" si="6"/>
        <v>#DIV/0!</v>
      </c>
      <c r="T32" s="492"/>
      <c r="U32" s="570"/>
      <c r="V32" s="566"/>
      <c r="W32" s="571" t="e">
        <f t="shared" si="7"/>
        <v>#DIV/0!</v>
      </c>
      <c r="X32" s="492"/>
      <c r="Y32" s="46">
        <v>243.8</v>
      </c>
      <c r="Z32" s="47">
        <v>13765.53</v>
      </c>
      <c r="AA32" s="30">
        <f t="shared" si="8"/>
        <v>56.462387202625102</v>
      </c>
      <c r="AB32" s="49"/>
      <c r="AC32" s="50">
        <v>28</v>
      </c>
      <c r="AD32" s="50">
        <v>377.91</v>
      </c>
      <c r="AE32" s="30">
        <f t="shared" si="9"/>
        <v>13.496785714285716</v>
      </c>
      <c r="AF32" s="55">
        <v>11</v>
      </c>
      <c r="AG32" s="55">
        <v>83.98</v>
      </c>
      <c r="AH32" s="30">
        <f t="shared" si="44"/>
        <v>7.6345454545454547</v>
      </c>
      <c r="AI32" s="62">
        <v>150</v>
      </c>
      <c r="AJ32" s="47">
        <v>2837.2740807365144</v>
      </c>
      <c r="AK32" s="30">
        <f t="shared" si="10"/>
        <v>18.91516053824343</v>
      </c>
      <c r="AL32" s="568"/>
      <c r="AM32" s="46">
        <v>48</v>
      </c>
      <c r="AN32" s="71">
        <v>2350.8000000000002</v>
      </c>
      <c r="AO32" s="48">
        <f t="shared" si="11"/>
        <v>48.975000000000001</v>
      </c>
      <c r="AP32" s="46">
        <v>75</v>
      </c>
      <c r="AQ32" s="47">
        <v>4482.9948000000004</v>
      </c>
      <c r="AR32" s="48">
        <f t="shared" si="12"/>
        <v>59.773264000000005</v>
      </c>
      <c r="AS32" s="46">
        <v>25</v>
      </c>
      <c r="AT32" s="71">
        <v>1542.72</v>
      </c>
      <c r="AU32" s="48">
        <f t="shared" si="13"/>
        <v>61.708800000000004</v>
      </c>
      <c r="AV32" s="492"/>
      <c r="AW32" s="645">
        <v>69.8</v>
      </c>
      <c r="AX32" s="78">
        <v>4075.33</v>
      </c>
      <c r="AY32" s="30">
        <f t="shared" si="14"/>
        <v>58.385816618911178</v>
      </c>
      <c r="AZ32" s="85"/>
      <c r="BA32" s="85"/>
      <c r="BB32" s="85">
        <v>6</v>
      </c>
      <c r="BC32" s="85">
        <v>43.3</v>
      </c>
      <c r="BD32" s="30">
        <f t="shared" si="45"/>
        <v>7.2166666666666659</v>
      </c>
      <c r="BE32" s="86"/>
      <c r="BF32" s="86"/>
      <c r="BG32" s="30" t="e">
        <f t="shared" si="46"/>
        <v>#DIV/0!</v>
      </c>
      <c r="BH32" s="646"/>
      <c r="BI32" s="77"/>
      <c r="BJ32" s="78"/>
      <c r="BK32" s="634" t="e">
        <f t="shared" si="15"/>
        <v>#DIV/0!</v>
      </c>
      <c r="BL32" s="633"/>
      <c r="BM32" s="587"/>
      <c r="BN32" s="634" t="e">
        <f t="shared" si="16"/>
        <v>#DIV/0!</v>
      </c>
      <c r="BO32" s="492"/>
      <c r="BP32" s="93">
        <v>127.4</v>
      </c>
      <c r="BQ32" s="94">
        <v>8789.2254555290237</v>
      </c>
      <c r="BR32" s="83">
        <f t="shared" si="17"/>
        <v>68.989210796931104</v>
      </c>
      <c r="BS32" s="102"/>
      <c r="BT32" s="101">
        <v>3</v>
      </c>
      <c r="BU32" s="101">
        <v>197.45218127419039</v>
      </c>
      <c r="BV32" s="30">
        <f t="shared" si="47"/>
        <v>65.81739375806346</v>
      </c>
      <c r="BW32" s="101">
        <v>78</v>
      </c>
      <c r="BX32" s="101">
        <v>482.22656098825149</v>
      </c>
      <c r="BY32" s="30">
        <f t="shared" si="48"/>
        <v>6.1823918075416859</v>
      </c>
      <c r="BZ32" s="93"/>
      <c r="CA32" s="94"/>
      <c r="CB32" s="48" t="e">
        <f t="shared" si="18"/>
        <v>#DIV/0!</v>
      </c>
      <c r="CC32" s="492"/>
      <c r="CD32" s="109">
        <v>139.6</v>
      </c>
      <c r="CE32" s="110">
        <v>10981.14</v>
      </c>
      <c r="CF32" s="83">
        <f t="shared" si="19"/>
        <v>78.661461318051579</v>
      </c>
      <c r="CG32" s="113"/>
      <c r="CH32" s="114"/>
      <c r="CI32" s="114"/>
      <c r="CJ32" s="30" t="e">
        <f t="shared" si="20"/>
        <v>#DIV/0!</v>
      </c>
      <c r="CK32" s="115"/>
      <c r="CL32" s="114"/>
      <c r="CM32" s="30" t="e">
        <f t="shared" si="49"/>
        <v>#DIV/0!</v>
      </c>
      <c r="CN32" s="707">
        <v>137.5</v>
      </c>
      <c r="CO32" s="706">
        <f t="shared" si="21"/>
        <v>0.98495702005730668</v>
      </c>
      <c r="CP32" s="653"/>
      <c r="CQ32" s="722"/>
      <c r="CR32" s="340">
        <v>20.8</v>
      </c>
      <c r="CS32" s="204">
        <v>1793.12</v>
      </c>
      <c r="CT32" s="486">
        <f t="shared" si="0"/>
        <v>86.207692307692298</v>
      </c>
      <c r="CU32" s="411"/>
      <c r="CV32" s="411"/>
      <c r="CW32" s="411"/>
      <c r="CX32" s="403" t="e">
        <f t="shared" si="22"/>
        <v>#DIV/0!</v>
      </c>
      <c r="CY32" s="411">
        <v>2</v>
      </c>
      <c r="CZ32" s="411">
        <v>419.31</v>
      </c>
      <c r="DA32" s="417">
        <f t="shared" si="23"/>
        <v>209.655</v>
      </c>
      <c r="DB32" s="682"/>
      <c r="DC32" s="688"/>
      <c r="DD32" s="688" t="e">
        <f t="shared" si="24"/>
        <v>#DIV/0!</v>
      </c>
      <c r="DE32" s="688">
        <v>21</v>
      </c>
      <c r="DF32" s="688">
        <v>254.89</v>
      </c>
      <c r="DG32" s="688"/>
      <c r="DH32" s="688">
        <f t="shared" si="25"/>
        <v>12.137619047619047</v>
      </c>
      <c r="DI32" s="569"/>
      <c r="DJ32" s="124">
        <v>49.400000000000006</v>
      </c>
      <c r="DK32" s="125">
        <v>3567.8894702318403</v>
      </c>
      <c r="DL32" s="15">
        <f t="shared" si="26"/>
        <v>72.224483203073675</v>
      </c>
      <c r="DM32" s="126"/>
      <c r="DN32" s="127"/>
      <c r="DO32" s="127"/>
      <c r="DP32" s="18" t="e">
        <f t="shared" si="52"/>
        <v>#DIV/0!</v>
      </c>
      <c r="DQ32" s="127"/>
      <c r="DR32" s="127"/>
      <c r="DS32" s="18" t="e">
        <f t="shared" si="50"/>
        <v>#DIV/0!</v>
      </c>
      <c r="DT32" s="124"/>
      <c r="DU32" s="125"/>
      <c r="DV32" s="31" t="e">
        <f t="shared" si="27"/>
        <v>#DIV/0!</v>
      </c>
      <c r="DW32" s="569"/>
      <c r="DX32" s="602">
        <v>15</v>
      </c>
      <c r="DY32" s="603">
        <v>413.85</v>
      </c>
      <c r="DZ32" s="542">
        <f t="shared" si="28"/>
        <v>27.59</v>
      </c>
      <c r="EA32" s="603">
        <v>60</v>
      </c>
      <c r="EB32" s="603">
        <v>857.23</v>
      </c>
      <c r="EC32" s="542">
        <f t="shared" si="29"/>
        <v>14.287166666666668</v>
      </c>
      <c r="ED32" s="603">
        <v>187</v>
      </c>
      <c r="EE32" s="603">
        <v>2671.76</v>
      </c>
      <c r="EF32" s="542">
        <f t="shared" si="30"/>
        <v>14.287486631016044</v>
      </c>
      <c r="EG32" s="485"/>
      <c r="EH32" s="610"/>
      <c r="EI32" s="603"/>
      <c r="EJ32" s="548" t="e">
        <f t="shared" si="31"/>
        <v>#DIV/0!</v>
      </c>
      <c r="EK32" s="610">
        <v>73</v>
      </c>
      <c r="EL32" s="614">
        <v>894.09</v>
      </c>
      <c r="EM32" s="617">
        <f t="shared" si="1"/>
        <v>12.247808219178083</v>
      </c>
      <c r="EN32" s="603">
        <v>170</v>
      </c>
      <c r="EO32" s="603">
        <v>1844.28</v>
      </c>
      <c r="EP32" s="622">
        <f t="shared" si="32"/>
        <v>10.848705882352942</v>
      </c>
      <c r="EQ32" s="603">
        <f t="shared" si="33"/>
        <v>729</v>
      </c>
      <c r="ER32" s="603">
        <v>480</v>
      </c>
      <c r="ES32" s="552">
        <f t="shared" si="34"/>
        <v>0.65843621399176955</v>
      </c>
      <c r="EU32" s="204">
        <v>30</v>
      </c>
      <c r="EV32" s="204">
        <v>2431.06</v>
      </c>
      <c r="EW32" s="554">
        <f t="shared" si="2"/>
        <v>81.035333333333327</v>
      </c>
      <c r="EX32" s="143"/>
      <c r="EY32" s="143"/>
      <c r="EZ32" s="411">
        <v>122.11</v>
      </c>
      <c r="FA32" s="405">
        <f t="shared" si="35"/>
        <v>4.0703333333333331</v>
      </c>
      <c r="FB32" s="414"/>
      <c r="FC32" s="406" t="e">
        <f t="shared" si="51"/>
        <v>#DIV/0!</v>
      </c>
      <c r="FD32" s="542" t="e">
        <f t="shared" si="37"/>
        <v>#DIV/0!</v>
      </c>
      <c r="FE32" s="672"/>
      <c r="FF32" s="411"/>
      <c r="FG32" s="411"/>
      <c r="FH32" s="411"/>
      <c r="FI32" s="433"/>
      <c r="FJ32" s="411"/>
      <c r="FK32" s="400">
        <f t="shared" si="38"/>
        <v>0</v>
      </c>
      <c r="FL32" s="403"/>
      <c r="FM32" s="402" t="e">
        <f t="shared" si="39"/>
        <v>#DIV/0!</v>
      </c>
      <c r="FN32" s="412"/>
      <c r="FO32" s="411"/>
      <c r="FP32" s="400"/>
      <c r="FQ32" s="403" t="e">
        <f t="shared" si="40"/>
        <v>#DIV/0!</v>
      </c>
      <c r="FR32" s="400"/>
      <c r="FS32" s="400"/>
      <c r="FT32" s="404" t="e">
        <f t="shared" si="41"/>
        <v>#DIV/0!</v>
      </c>
    </row>
    <row r="33" spans="1:176" ht="14.4" customHeight="1">
      <c r="A33" s="12">
        <v>27</v>
      </c>
      <c r="B33" s="13">
        <v>38.200000000000003</v>
      </c>
      <c r="C33" s="14">
        <v>3640.79</v>
      </c>
      <c r="D33" s="15">
        <f t="shared" si="3"/>
        <v>95.308638743455489</v>
      </c>
      <c r="E33" s="16"/>
      <c r="F33" s="320"/>
      <c r="G33" s="558" t="e">
        <f t="shared" si="4"/>
        <v>#DIV/0!</v>
      </c>
      <c r="H33" s="17">
        <v>3</v>
      </c>
      <c r="I33" s="17">
        <v>54.6</v>
      </c>
      <c r="J33" s="18">
        <f t="shared" si="42"/>
        <v>18.2</v>
      </c>
      <c r="K33" s="17"/>
      <c r="L33" s="17"/>
      <c r="M33" s="30" t="e">
        <f t="shared" si="43"/>
        <v>#DIV/0!</v>
      </c>
      <c r="N33" s="13"/>
      <c r="O33" s="14"/>
      <c r="P33" s="31" t="e">
        <f t="shared" si="5"/>
        <v>#DIV/0!</v>
      </c>
      <c r="Q33" s="32"/>
      <c r="R33" s="44"/>
      <c r="S33" s="45" t="e">
        <f t="shared" si="6"/>
        <v>#DIV/0!</v>
      </c>
      <c r="T33" s="492"/>
      <c r="U33" s="570"/>
      <c r="V33" s="566"/>
      <c r="W33" s="571" t="e">
        <f t="shared" si="7"/>
        <v>#DIV/0!</v>
      </c>
      <c r="X33" s="492"/>
      <c r="Y33" s="46">
        <v>243.8</v>
      </c>
      <c r="Z33" s="47">
        <v>17888.2</v>
      </c>
      <c r="AA33" s="30">
        <f t="shared" si="8"/>
        <v>73.372436423297785</v>
      </c>
      <c r="AB33" s="49"/>
      <c r="AC33" s="50">
        <v>28</v>
      </c>
      <c r="AD33" s="50">
        <v>398.90500000000003</v>
      </c>
      <c r="AE33" s="30">
        <f t="shared" si="9"/>
        <v>14.246607142857144</v>
      </c>
      <c r="AF33" s="55">
        <v>11</v>
      </c>
      <c r="AG33" s="55">
        <v>62.984999999999999</v>
      </c>
      <c r="AH33" s="30">
        <f t="shared" si="44"/>
        <v>5.7259090909090906</v>
      </c>
      <c r="AI33" s="62">
        <v>150</v>
      </c>
      <c r="AJ33" s="47">
        <v>3043.9116930810137</v>
      </c>
      <c r="AK33" s="30">
        <f t="shared" si="10"/>
        <v>20.292744620540091</v>
      </c>
      <c r="AL33" s="568"/>
      <c r="AM33" s="46">
        <v>48</v>
      </c>
      <c r="AN33" s="71">
        <v>2529.52</v>
      </c>
      <c r="AO33" s="48">
        <f t="shared" si="11"/>
        <v>52.698333333333331</v>
      </c>
      <c r="AP33" s="46">
        <v>75</v>
      </c>
      <c r="AQ33" s="47">
        <v>5527.01</v>
      </c>
      <c r="AR33" s="48">
        <f t="shared" si="12"/>
        <v>73.693466666666666</v>
      </c>
      <c r="AS33" s="46">
        <v>25</v>
      </c>
      <c r="AT33" s="71">
        <v>1633.56</v>
      </c>
      <c r="AU33" s="48">
        <f t="shared" si="13"/>
        <v>65.342399999999998</v>
      </c>
      <c r="AV33" s="492"/>
      <c r="AW33" s="645">
        <v>69.2</v>
      </c>
      <c r="AX33" s="78">
        <v>3742.77</v>
      </c>
      <c r="AY33" s="30">
        <f t="shared" si="14"/>
        <v>54.086271676300576</v>
      </c>
      <c r="AZ33" s="85"/>
      <c r="BA33" s="85"/>
      <c r="BB33" s="85">
        <v>7</v>
      </c>
      <c r="BC33" s="85">
        <v>48.67</v>
      </c>
      <c r="BD33" s="30">
        <f t="shared" si="45"/>
        <v>6.9528571428571428</v>
      </c>
      <c r="BE33" s="86"/>
      <c r="BF33" s="86"/>
      <c r="BG33" s="30" t="e">
        <f t="shared" si="46"/>
        <v>#DIV/0!</v>
      </c>
      <c r="BH33" s="646"/>
      <c r="BI33" s="77"/>
      <c r="BJ33" s="78"/>
      <c r="BK33" s="634" t="e">
        <f t="shared" si="15"/>
        <v>#DIV/0!</v>
      </c>
      <c r="BL33" s="633"/>
      <c r="BM33" s="587"/>
      <c r="BN33" s="634" t="e">
        <f t="shared" si="16"/>
        <v>#DIV/0!</v>
      </c>
      <c r="BO33" s="492"/>
      <c r="BP33" s="93">
        <v>121</v>
      </c>
      <c r="BQ33" s="94">
        <v>9257.2275158364719</v>
      </c>
      <c r="BR33" s="83">
        <f t="shared" si="17"/>
        <v>76.506012527574143</v>
      </c>
      <c r="BS33" s="102"/>
      <c r="BT33" s="101">
        <v>3</v>
      </c>
      <c r="BU33" s="101">
        <v>56.08987779220837</v>
      </c>
      <c r="BV33" s="30">
        <f t="shared" si="47"/>
        <v>18.696625930736122</v>
      </c>
      <c r="BW33" s="101">
        <v>78</v>
      </c>
      <c r="BX33" s="101">
        <v>470.14989734340367</v>
      </c>
      <c r="BY33" s="30">
        <f t="shared" si="48"/>
        <v>6.0275627864538928</v>
      </c>
      <c r="BZ33" s="93"/>
      <c r="CA33" s="94"/>
      <c r="CB33" s="48" t="e">
        <f t="shared" si="18"/>
        <v>#DIV/0!</v>
      </c>
      <c r="CC33" s="492"/>
      <c r="CD33" s="109">
        <v>139.20000000000002</v>
      </c>
      <c r="CE33" s="110">
        <v>10541.71</v>
      </c>
      <c r="CF33" s="83">
        <f t="shared" si="19"/>
        <v>75.730675287356306</v>
      </c>
      <c r="CG33" s="113"/>
      <c r="CH33" s="114"/>
      <c r="CI33" s="114"/>
      <c r="CJ33" s="30" t="e">
        <f t="shared" si="20"/>
        <v>#DIV/0!</v>
      </c>
      <c r="CK33" s="114"/>
      <c r="CL33" s="114"/>
      <c r="CM33" s="30" t="e">
        <f t="shared" si="49"/>
        <v>#DIV/0!</v>
      </c>
      <c r="CN33" s="707">
        <v>151.25</v>
      </c>
      <c r="CO33" s="706">
        <f t="shared" si="21"/>
        <v>1.0865660919540228</v>
      </c>
      <c r="CP33" s="653"/>
      <c r="CQ33" s="722"/>
      <c r="CR33" s="340">
        <v>24.8</v>
      </c>
      <c r="CS33" s="204">
        <v>1847.87</v>
      </c>
      <c r="CT33" s="486">
        <f t="shared" si="0"/>
        <v>74.510887096774184</v>
      </c>
      <c r="CU33" s="411"/>
      <c r="CV33" s="411"/>
      <c r="CW33" s="411"/>
      <c r="CX33" s="403" t="e">
        <f t="shared" si="22"/>
        <v>#DIV/0!</v>
      </c>
      <c r="CY33" s="411">
        <v>2</v>
      </c>
      <c r="CZ33" s="411">
        <v>347.32</v>
      </c>
      <c r="DA33" s="417">
        <f t="shared" si="23"/>
        <v>173.66</v>
      </c>
      <c r="DB33" s="682"/>
      <c r="DC33" s="688"/>
      <c r="DD33" s="688" t="e">
        <f t="shared" si="24"/>
        <v>#DIV/0!</v>
      </c>
      <c r="DE33" s="688">
        <v>25</v>
      </c>
      <c r="DF33" s="688">
        <v>371.65</v>
      </c>
      <c r="DG33" s="688"/>
      <c r="DH33" s="688">
        <f t="shared" si="25"/>
        <v>14.866</v>
      </c>
      <c r="DI33" s="569"/>
      <c r="DJ33" s="124">
        <v>49.2</v>
      </c>
      <c r="DK33" s="125">
        <v>3254.989182091706</v>
      </c>
      <c r="DL33" s="15">
        <f t="shared" si="26"/>
        <v>66.158316709181008</v>
      </c>
      <c r="DM33" s="126"/>
      <c r="DN33" s="127"/>
      <c r="DO33" s="127"/>
      <c r="DP33" s="18" t="e">
        <f t="shared" si="52"/>
        <v>#DIV/0!</v>
      </c>
      <c r="DQ33" s="127"/>
      <c r="DR33" s="127"/>
      <c r="DS33" s="18" t="e">
        <f t="shared" si="50"/>
        <v>#DIV/0!</v>
      </c>
      <c r="DT33" s="124"/>
      <c r="DU33" s="125"/>
      <c r="DV33" s="31" t="e">
        <f t="shared" si="27"/>
        <v>#DIV/0!</v>
      </c>
      <c r="DW33" s="569"/>
      <c r="DX33" s="602">
        <v>17</v>
      </c>
      <c r="DY33" s="603">
        <v>405.94</v>
      </c>
      <c r="DZ33" s="542">
        <f t="shared" si="28"/>
        <v>23.878823529411765</v>
      </c>
      <c r="EA33" s="603">
        <v>60</v>
      </c>
      <c r="EB33" s="603">
        <v>853.78</v>
      </c>
      <c r="EC33" s="542">
        <f t="shared" si="29"/>
        <v>14.229666666666667</v>
      </c>
      <c r="ED33" s="603">
        <v>195</v>
      </c>
      <c r="EE33" s="603">
        <v>2634.28</v>
      </c>
      <c r="EF33" s="542">
        <f t="shared" si="30"/>
        <v>13.509128205128206</v>
      </c>
      <c r="EG33" s="485"/>
      <c r="EH33" s="610"/>
      <c r="EI33" s="603"/>
      <c r="EJ33" s="548" t="e">
        <f t="shared" si="31"/>
        <v>#DIV/0!</v>
      </c>
      <c r="EK33" s="610">
        <v>74</v>
      </c>
      <c r="EL33" s="614">
        <v>873.49</v>
      </c>
      <c r="EM33" s="617">
        <f t="shared" si="1"/>
        <v>11.803918918918919</v>
      </c>
      <c r="EN33" s="603">
        <v>170</v>
      </c>
      <c r="EO33" s="603">
        <v>1806.45</v>
      </c>
      <c r="EP33" s="622">
        <f t="shared" si="32"/>
        <v>10.626176470588236</v>
      </c>
      <c r="EQ33" s="603">
        <f t="shared" si="33"/>
        <v>732</v>
      </c>
      <c r="ER33" s="603">
        <v>480</v>
      </c>
      <c r="ES33" s="552">
        <f>+ER33/EQ33</f>
        <v>0.65573770491803274</v>
      </c>
      <c r="EU33" s="204">
        <v>30</v>
      </c>
      <c r="EV33" s="204">
        <v>2069.73</v>
      </c>
      <c r="EW33" s="554">
        <f t="shared" si="2"/>
        <v>68.991</v>
      </c>
      <c r="EX33" s="143"/>
      <c r="EY33" s="143"/>
      <c r="EZ33" s="411">
        <v>64.73</v>
      </c>
      <c r="FA33" s="405">
        <f t="shared" si="35"/>
        <v>2.1576666666666666</v>
      </c>
      <c r="FB33" s="414"/>
      <c r="FC33" s="406" t="e">
        <f t="shared" si="51"/>
        <v>#DIV/0!</v>
      </c>
      <c r="FD33" s="542" t="e">
        <f t="shared" si="37"/>
        <v>#DIV/0!</v>
      </c>
      <c r="FE33" s="672"/>
      <c r="FF33" s="411"/>
      <c r="FG33" s="411"/>
      <c r="FH33" s="411"/>
      <c r="FI33" s="433"/>
      <c r="FJ33" s="411"/>
      <c r="FK33" s="400">
        <f t="shared" si="38"/>
        <v>0</v>
      </c>
      <c r="FL33" s="403"/>
      <c r="FM33" s="402" t="e">
        <f t="shared" si="39"/>
        <v>#DIV/0!</v>
      </c>
      <c r="FN33" s="412"/>
      <c r="FO33" s="411"/>
      <c r="FP33" s="400"/>
      <c r="FQ33" s="403" t="e">
        <f t="shared" si="40"/>
        <v>#DIV/0!</v>
      </c>
      <c r="FR33" s="400"/>
      <c r="FS33" s="400"/>
      <c r="FT33" s="404" t="e">
        <f t="shared" si="41"/>
        <v>#DIV/0!</v>
      </c>
    </row>
    <row r="34" spans="1:176" ht="14.4" customHeight="1">
      <c r="A34" s="12">
        <v>28</v>
      </c>
      <c r="B34" s="13">
        <v>60.6</v>
      </c>
      <c r="C34" s="14">
        <v>6938.97</v>
      </c>
      <c r="D34" s="15">
        <f t="shared" si="3"/>
        <v>114.50445544554455</v>
      </c>
      <c r="E34" s="16"/>
      <c r="F34" s="320"/>
      <c r="G34" s="558" t="e">
        <f t="shared" si="4"/>
        <v>#DIV/0!</v>
      </c>
      <c r="H34" s="17">
        <v>4</v>
      </c>
      <c r="I34" s="17">
        <v>55.7</v>
      </c>
      <c r="J34" s="18">
        <f t="shared" si="42"/>
        <v>13.925000000000001</v>
      </c>
      <c r="K34" s="17"/>
      <c r="L34" s="17"/>
      <c r="M34" s="30" t="e">
        <f t="shared" si="43"/>
        <v>#DIV/0!</v>
      </c>
      <c r="N34" s="13"/>
      <c r="O34" s="14"/>
      <c r="P34" s="31" t="e">
        <f t="shared" si="5"/>
        <v>#DIV/0!</v>
      </c>
      <c r="Q34" s="32"/>
      <c r="R34" s="44"/>
      <c r="S34" s="45" t="e">
        <f t="shared" si="6"/>
        <v>#DIV/0!</v>
      </c>
      <c r="T34" s="492"/>
      <c r="U34" s="570"/>
      <c r="V34" s="566"/>
      <c r="W34" s="571" t="e">
        <f t="shared" si="7"/>
        <v>#DIV/0!</v>
      </c>
      <c r="X34" s="492"/>
      <c r="Y34" s="46">
        <v>375.20000000000005</v>
      </c>
      <c r="Z34" s="47">
        <v>27683.590000000004</v>
      </c>
      <c r="AA34" s="30">
        <f t="shared" si="8"/>
        <v>73.783555437100219</v>
      </c>
      <c r="AB34" s="54"/>
      <c r="AC34" s="50">
        <v>177</v>
      </c>
      <c r="AD34" s="50">
        <v>2324.1600000000003</v>
      </c>
      <c r="AE34" s="30">
        <f t="shared" si="9"/>
        <v>13.130847457627121</v>
      </c>
      <c r="AF34" s="55">
        <v>128</v>
      </c>
      <c r="AG34" s="55">
        <v>881.79000000000008</v>
      </c>
      <c r="AH34" s="30">
        <f t="shared" si="44"/>
        <v>6.8889843750000006</v>
      </c>
      <c r="AI34" s="62">
        <v>150</v>
      </c>
      <c r="AJ34" s="47">
        <v>2970.1758782713255</v>
      </c>
      <c r="AK34" s="30">
        <f t="shared" si="10"/>
        <v>19.801172521808837</v>
      </c>
      <c r="AL34" s="568"/>
      <c r="AM34" s="46">
        <v>48</v>
      </c>
      <c r="AN34" s="71">
        <v>2684.5150000000003</v>
      </c>
      <c r="AO34" s="48">
        <f t="shared" si="11"/>
        <v>55.927395833333343</v>
      </c>
      <c r="AP34" s="46">
        <v>75</v>
      </c>
      <c r="AQ34" s="47">
        <v>4777.7500000000009</v>
      </c>
      <c r="AR34" s="48">
        <f t="shared" si="12"/>
        <v>63.703333333333347</v>
      </c>
      <c r="AS34" s="46">
        <v>25</v>
      </c>
      <c r="AT34" s="71">
        <v>1754.62</v>
      </c>
      <c r="AU34" s="48">
        <f t="shared" si="13"/>
        <v>70.184799999999996</v>
      </c>
      <c r="AV34" s="492"/>
      <c r="AW34" s="645">
        <v>80.600000000000009</v>
      </c>
      <c r="AX34" s="78">
        <v>5196.1400000000003</v>
      </c>
      <c r="AY34" s="30">
        <f t="shared" si="14"/>
        <v>64.468238213399502</v>
      </c>
      <c r="AZ34" s="85"/>
      <c r="BA34" s="85"/>
      <c r="BB34" s="85">
        <v>14</v>
      </c>
      <c r="BC34" s="85">
        <v>98.54</v>
      </c>
      <c r="BD34" s="30">
        <f t="shared" si="45"/>
        <v>7.0385714285714291</v>
      </c>
      <c r="BE34" s="86"/>
      <c r="BF34" s="86"/>
      <c r="BG34" s="30" t="e">
        <f t="shared" si="46"/>
        <v>#DIV/0!</v>
      </c>
      <c r="BH34" s="646"/>
      <c r="BI34" s="77"/>
      <c r="BJ34" s="78"/>
      <c r="BK34" s="634" t="e">
        <f t="shared" si="15"/>
        <v>#DIV/0!</v>
      </c>
      <c r="BL34" s="633"/>
      <c r="BM34" s="587"/>
      <c r="BN34" s="634" t="e">
        <f t="shared" si="16"/>
        <v>#DIV/0!</v>
      </c>
      <c r="BO34" s="492"/>
      <c r="BP34" s="93">
        <v>182.4</v>
      </c>
      <c r="BQ34" s="94">
        <v>14284.425356109843</v>
      </c>
      <c r="BR34" s="83">
        <f t="shared" si="17"/>
        <v>78.313735504988173</v>
      </c>
      <c r="BS34" s="102"/>
      <c r="BT34" s="101">
        <v>18</v>
      </c>
      <c r="BU34" s="101">
        <v>238.86628810997533</v>
      </c>
      <c r="BV34" s="30">
        <f t="shared" si="47"/>
        <v>13.270349339443074</v>
      </c>
      <c r="BW34" s="101">
        <v>83</v>
      </c>
      <c r="BX34" s="101">
        <v>534.93955192752594</v>
      </c>
      <c r="BY34" s="30">
        <f t="shared" si="48"/>
        <v>6.4450548425003129</v>
      </c>
      <c r="BZ34" s="93"/>
      <c r="CA34" s="94"/>
      <c r="CB34" s="48" t="e">
        <f t="shared" si="18"/>
        <v>#DIV/0!</v>
      </c>
      <c r="CC34" s="492"/>
      <c r="CD34" s="109">
        <v>156.4</v>
      </c>
      <c r="CE34" s="110">
        <v>14014.41</v>
      </c>
      <c r="CF34" s="83">
        <f t="shared" si="19"/>
        <v>89.606202046035804</v>
      </c>
      <c r="CG34" s="113"/>
      <c r="CH34" s="114"/>
      <c r="CI34" s="114"/>
      <c r="CJ34" s="30" t="e">
        <f t="shared" si="20"/>
        <v>#DIV/0!</v>
      </c>
      <c r="CK34" s="114"/>
      <c r="CL34" s="114"/>
      <c r="CM34" s="30" t="e">
        <f t="shared" si="49"/>
        <v>#DIV/0!</v>
      </c>
      <c r="CN34" s="708">
        <v>70</v>
      </c>
      <c r="CO34" s="706">
        <f t="shared" si="21"/>
        <v>0.4475703324808184</v>
      </c>
      <c r="CP34" s="653"/>
      <c r="CQ34" s="722"/>
      <c r="CR34" s="340">
        <v>44.2</v>
      </c>
      <c r="CS34" s="204">
        <v>3173.9</v>
      </c>
      <c r="CT34" s="486">
        <f t="shared" si="0"/>
        <v>71.807692307692307</v>
      </c>
      <c r="CU34" s="411"/>
      <c r="CV34" s="411"/>
      <c r="CW34" s="411"/>
      <c r="CX34" s="403" t="e">
        <f t="shared" si="22"/>
        <v>#DIV/0!</v>
      </c>
      <c r="CY34" s="411">
        <v>52</v>
      </c>
      <c r="CZ34" s="411">
        <v>7503.88</v>
      </c>
      <c r="DA34" s="417">
        <f t="shared" si="23"/>
        <v>144.30538461538461</v>
      </c>
      <c r="DB34" s="682"/>
      <c r="DC34" s="688"/>
      <c r="DD34" s="688" t="e">
        <f t="shared" si="24"/>
        <v>#DIV/0!</v>
      </c>
      <c r="DE34" s="688">
        <v>47</v>
      </c>
      <c r="DF34" s="688">
        <v>487.84</v>
      </c>
      <c r="DG34" s="688">
        <v>145</v>
      </c>
      <c r="DH34" s="688">
        <f t="shared" si="25"/>
        <v>13.464680851063829</v>
      </c>
      <c r="DI34" s="569"/>
      <c r="DJ34" s="124">
        <v>49.400000000000006</v>
      </c>
      <c r="DK34" s="125">
        <v>3174.666677212344</v>
      </c>
      <c r="DL34" s="15">
        <f t="shared" si="26"/>
        <v>64.264507635877408</v>
      </c>
      <c r="DM34" s="126"/>
      <c r="DN34" s="127"/>
      <c r="DO34" s="127"/>
      <c r="DP34" s="18" t="e">
        <f t="shared" si="52"/>
        <v>#DIV/0!</v>
      </c>
      <c r="DQ34" s="127"/>
      <c r="DR34" s="127"/>
      <c r="DS34" s="18" t="e">
        <f t="shared" si="50"/>
        <v>#DIV/0!</v>
      </c>
      <c r="DT34" s="124"/>
      <c r="DU34" s="125"/>
      <c r="DV34" s="31" t="e">
        <f t="shared" si="27"/>
        <v>#DIV/0!</v>
      </c>
      <c r="DW34" s="569"/>
      <c r="DX34" s="602">
        <v>17</v>
      </c>
      <c r="DY34" s="603">
        <v>405.86</v>
      </c>
      <c r="DZ34" s="542">
        <f t="shared" si="28"/>
        <v>23.874117647058824</v>
      </c>
      <c r="EA34" s="603">
        <v>60</v>
      </c>
      <c r="EB34" s="603">
        <v>852.46</v>
      </c>
      <c r="EC34" s="542">
        <f t="shared" si="29"/>
        <v>14.207666666666666</v>
      </c>
      <c r="ED34" s="603">
        <v>195</v>
      </c>
      <c r="EE34" s="603">
        <v>2563.37</v>
      </c>
      <c r="EF34" s="542">
        <f t="shared" si="30"/>
        <v>13.145487179487178</v>
      </c>
      <c r="EG34" s="485"/>
      <c r="EH34" s="610"/>
      <c r="EI34" s="607"/>
      <c r="EJ34" s="548" t="e">
        <f t="shared" si="31"/>
        <v>#DIV/0!</v>
      </c>
      <c r="EK34" s="610">
        <v>74</v>
      </c>
      <c r="EL34" s="614">
        <v>867.9</v>
      </c>
      <c r="EM34" s="617">
        <f t="shared" si="1"/>
        <v>11.728378378378379</v>
      </c>
      <c r="EN34" s="603">
        <v>170</v>
      </c>
      <c r="EO34" s="603">
        <v>1919.62</v>
      </c>
      <c r="EP34" s="622">
        <f t="shared" si="32"/>
        <v>11.291882352941176</v>
      </c>
      <c r="EQ34" s="603">
        <f t="shared" si="33"/>
        <v>732</v>
      </c>
      <c r="ER34" s="603">
        <v>480</v>
      </c>
      <c r="ES34" s="552">
        <f>+ER34/EQ34</f>
        <v>0.65573770491803274</v>
      </c>
      <c r="EU34" s="204">
        <v>30</v>
      </c>
      <c r="EV34" s="204">
        <v>2092.33</v>
      </c>
      <c r="EW34" s="554">
        <f t="shared" si="2"/>
        <v>69.74433333333333</v>
      </c>
      <c r="EX34" s="143"/>
      <c r="EY34" s="143"/>
      <c r="EZ34" s="442">
        <v>182.17</v>
      </c>
      <c r="FA34" s="405">
        <f t="shared" si="35"/>
        <v>6.0723333333333329</v>
      </c>
      <c r="FB34" s="444"/>
      <c r="FC34" s="406" t="e">
        <f t="shared" si="51"/>
        <v>#DIV/0!</v>
      </c>
      <c r="FD34" s="542" t="e">
        <f t="shared" si="37"/>
        <v>#DIV/0!</v>
      </c>
      <c r="FE34" s="672"/>
      <c r="FF34" s="411"/>
      <c r="FG34" s="411"/>
      <c r="FH34" s="411"/>
      <c r="FI34" s="433"/>
      <c r="FJ34" s="442"/>
      <c r="FK34" s="400">
        <f t="shared" si="38"/>
        <v>0</v>
      </c>
      <c r="FL34" s="442"/>
      <c r="FM34" s="402" t="e">
        <f t="shared" si="39"/>
        <v>#DIV/0!</v>
      </c>
      <c r="FN34" s="468"/>
      <c r="FO34" s="442"/>
      <c r="FP34" s="400"/>
      <c r="FQ34" s="403" t="e">
        <f t="shared" si="40"/>
        <v>#DIV/0!</v>
      </c>
      <c r="FR34" s="400"/>
      <c r="FS34" s="400"/>
      <c r="FT34" s="404" t="e">
        <f t="shared" si="41"/>
        <v>#DIV/0!</v>
      </c>
    </row>
    <row r="35" spans="1:176" ht="14.4" customHeight="1">
      <c r="A35" s="12">
        <v>29</v>
      </c>
      <c r="B35" s="13">
        <v>64.800000000000011</v>
      </c>
      <c r="C35" s="14">
        <v>6100.16</v>
      </c>
      <c r="D35" s="15">
        <f t="shared" si="3"/>
        <v>94.138271604938254</v>
      </c>
      <c r="E35" s="16"/>
      <c r="F35" s="320"/>
      <c r="G35" s="558" t="e">
        <f t="shared" si="4"/>
        <v>#DIV/0!</v>
      </c>
      <c r="H35" s="17">
        <v>5</v>
      </c>
      <c r="I35" s="17">
        <v>55.7</v>
      </c>
      <c r="J35" s="18">
        <f t="shared" si="42"/>
        <v>11.14</v>
      </c>
      <c r="K35" s="17"/>
      <c r="L35" s="17"/>
      <c r="M35" s="30" t="e">
        <f t="shared" si="43"/>
        <v>#DIV/0!</v>
      </c>
      <c r="N35" s="13"/>
      <c r="O35" s="14"/>
      <c r="P35" s="31" t="e">
        <f t="shared" si="5"/>
        <v>#DIV/0!</v>
      </c>
      <c r="Q35" s="32"/>
      <c r="R35" s="44"/>
      <c r="S35" s="45" t="e">
        <f t="shared" si="6"/>
        <v>#DIV/0!</v>
      </c>
      <c r="T35" s="492"/>
      <c r="U35" s="570"/>
      <c r="V35" s="566"/>
      <c r="W35" s="571" t="e">
        <f t="shared" si="7"/>
        <v>#DIV/0!</v>
      </c>
      <c r="X35" s="492"/>
      <c r="Y35" s="46">
        <v>383.6</v>
      </c>
      <c r="Z35" s="47">
        <v>33510.679999999993</v>
      </c>
      <c r="AA35" s="30">
        <f t="shared" si="8"/>
        <v>87.358394160583913</v>
      </c>
      <c r="AB35" s="54"/>
      <c r="AC35" s="55">
        <v>36</v>
      </c>
      <c r="AD35" s="55">
        <v>502.91</v>
      </c>
      <c r="AE35" s="30">
        <f t="shared" si="9"/>
        <v>13.969722222222224</v>
      </c>
      <c r="AF35" s="55">
        <v>128</v>
      </c>
      <c r="AG35" s="55">
        <v>893.55</v>
      </c>
      <c r="AH35" s="30">
        <f t="shared" si="44"/>
        <v>6.9808593749999996</v>
      </c>
      <c r="AI35" s="62">
        <v>150</v>
      </c>
      <c r="AJ35" s="47">
        <v>3248.160919125788</v>
      </c>
      <c r="AK35" s="30">
        <f t="shared" si="10"/>
        <v>21.654406127505254</v>
      </c>
      <c r="AL35" s="568"/>
      <c r="AM35" s="46">
        <v>48</v>
      </c>
      <c r="AN35" s="71">
        <v>2823.8649999999998</v>
      </c>
      <c r="AO35" s="48">
        <f t="shared" si="11"/>
        <v>58.830520833333331</v>
      </c>
      <c r="AP35" s="46">
        <v>75</v>
      </c>
      <c r="AQ35" s="47">
        <v>4512.4599999999991</v>
      </c>
      <c r="AR35" s="48">
        <f t="shared" si="12"/>
        <v>60.16613333333332</v>
      </c>
      <c r="AS35" s="46">
        <v>25</v>
      </c>
      <c r="AT35" s="71">
        <v>1443.48</v>
      </c>
      <c r="AU35" s="48">
        <f t="shared" si="13"/>
        <v>57.739200000000004</v>
      </c>
      <c r="AV35" s="492"/>
      <c r="AW35" s="647">
        <v>83.2</v>
      </c>
      <c r="AX35" s="78">
        <v>5144.5600000000004</v>
      </c>
      <c r="AY35" s="30">
        <f t="shared" si="14"/>
        <v>61.833653846153851</v>
      </c>
      <c r="AZ35" s="85"/>
      <c r="BA35" s="85"/>
      <c r="BB35" s="85">
        <v>14</v>
      </c>
      <c r="BC35" s="85">
        <v>100.94</v>
      </c>
      <c r="BD35" s="30">
        <f t="shared" si="45"/>
        <v>7.21</v>
      </c>
      <c r="BE35" s="86"/>
      <c r="BF35" s="86"/>
      <c r="BG35" s="30" t="e">
        <f t="shared" si="46"/>
        <v>#DIV/0!</v>
      </c>
      <c r="BH35" s="646"/>
      <c r="BI35" s="77"/>
      <c r="BJ35" s="78"/>
      <c r="BK35" s="634" t="e">
        <f t="shared" si="15"/>
        <v>#DIV/0!</v>
      </c>
      <c r="BL35" s="633"/>
      <c r="BM35" s="587"/>
      <c r="BN35" s="634" t="e">
        <f t="shared" si="16"/>
        <v>#DIV/0!</v>
      </c>
      <c r="BO35" s="492"/>
      <c r="BP35" s="592">
        <v>184</v>
      </c>
      <c r="BQ35" s="94">
        <v>13012.893986553241</v>
      </c>
      <c r="BR35" s="83">
        <f t="shared" si="17"/>
        <v>70.722249926919787</v>
      </c>
      <c r="BS35" s="102"/>
      <c r="BT35" s="101">
        <v>18</v>
      </c>
      <c r="BU35" s="101">
        <v>199.79193746002903</v>
      </c>
      <c r="BV35" s="30">
        <f t="shared" si="47"/>
        <v>11.099552081112725</v>
      </c>
      <c r="BW35" s="101">
        <v>85</v>
      </c>
      <c r="BX35" s="101">
        <v>474.57691969577729</v>
      </c>
      <c r="BY35" s="30">
        <f t="shared" si="48"/>
        <v>5.5832578787738507</v>
      </c>
      <c r="BZ35" s="93"/>
      <c r="CA35" s="94"/>
      <c r="CB35" s="48" t="e">
        <f t="shared" si="18"/>
        <v>#DIV/0!</v>
      </c>
      <c r="CC35" s="492"/>
      <c r="CD35" s="109">
        <v>162.4</v>
      </c>
      <c r="CE35" s="110">
        <v>17940.669999999998</v>
      </c>
      <c r="CF35" s="83">
        <f t="shared" si="19"/>
        <v>110.47210591133003</v>
      </c>
      <c r="CG35" s="113"/>
      <c r="CH35" s="114"/>
      <c r="CI35" s="114"/>
      <c r="CJ35" s="30" t="e">
        <f t="shared" si="20"/>
        <v>#DIV/0!</v>
      </c>
      <c r="CK35" s="114"/>
      <c r="CL35" s="114"/>
      <c r="CM35" s="30" t="e">
        <f t="shared" si="49"/>
        <v>#DIV/0!</v>
      </c>
      <c r="CN35" s="708">
        <v>320</v>
      </c>
      <c r="CO35" s="706">
        <f t="shared" si="21"/>
        <v>1.9704433497536946</v>
      </c>
      <c r="CP35" s="653"/>
      <c r="CQ35" s="722"/>
      <c r="CR35" s="340">
        <v>51.2</v>
      </c>
      <c r="CS35" s="204">
        <v>3857.63</v>
      </c>
      <c r="CT35" s="486">
        <f t="shared" si="0"/>
        <v>75.344335937499991</v>
      </c>
      <c r="CU35" s="411">
        <v>1</v>
      </c>
      <c r="CV35" s="411">
        <v>5</v>
      </c>
      <c r="CW35" s="411">
        <v>4800.0200000000004</v>
      </c>
      <c r="CX35" s="403">
        <f t="shared" si="22"/>
        <v>960.00400000000013</v>
      </c>
      <c r="CY35" s="411">
        <v>3</v>
      </c>
      <c r="CZ35" s="411">
        <v>99.92</v>
      </c>
      <c r="DA35" s="417">
        <f t="shared" si="23"/>
        <v>33.306666666666665</v>
      </c>
      <c r="DB35" s="682"/>
      <c r="DC35" s="688"/>
      <c r="DD35" s="688" t="e">
        <f t="shared" si="24"/>
        <v>#DIV/0!</v>
      </c>
      <c r="DE35" s="688">
        <v>52</v>
      </c>
      <c r="DF35" s="688">
        <v>518.92999999999995</v>
      </c>
      <c r="DG35" s="688"/>
      <c r="DH35" s="688">
        <f t="shared" si="25"/>
        <v>9.9794230769230765</v>
      </c>
      <c r="DI35" s="569"/>
      <c r="DJ35" s="124">
        <v>45</v>
      </c>
      <c r="DK35" s="125">
        <v>3515.0926506762057</v>
      </c>
      <c r="DL35" s="15">
        <f t="shared" si="26"/>
        <v>78.113170015026796</v>
      </c>
      <c r="DM35" s="126"/>
      <c r="DN35" s="127"/>
      <c r="DO35" s="127"/>
      <c r="DP35" s="18" t="e">
        <f t="shared" si="52"/>
        <v>#DIV/0!</v>
      </c>
      <c r="DQ35" s="127"/>
      <c r="DR35" s="127"/>
      <c r="DS35" s="18" t="e">
        <f t="shared" si="50"/>
        <v>#DIV/0!</v>
      </c>
      <c r="DT35" s="124"/>
      <c r="DU35" s="125"/>
      <c r="DV35" s="31" t="e">
        <f t="shared" si="27"/>
        <v>#DIV/0!</v>
      </c>
      <c r="DW35" s="569"/>
      <c r="DX35" s="602">
        <v>17</v>
      </c>
      <c r="DY35" s="603">
        <v>418.96</v>
      </c>
      <c r="DZ35" s="542">
        <f t="shared" si="28"/>
        <v>24.644705882352941</v>
      </c>
      <c r="EA35" s="603">
        <v>60</v>
      </c>
      <c r="EB35" s="603">
        <v>838.44</v>
      </c>
      <c r="EC35" s="542">
        <f t="shared" si="29"/>
        <v>13.974</v>
      </c>
      <c r="ED35" s="603">
        <v>195</v>
      </c>
      <c r="EE35" s="603">
        <v>2574.59</v>
      </c>
      <c r="EF35" s="542">
        <f t="shared" si="30"/>
        <v>13.203025641025642</v>
      </c>
      <c r="EG35" s="485"/>
      <c r="EH35" s="603"/>
      <c r="EI35" s="603"/>
      <c r="EJ35" s="548" t="e">
        <f t="shared" si="31"/>
        <v>#DIV/0!</v>
      </c>
      <c r="EK35" s="603">
        <v>74</v>
      </c>
      <c r="EL35" s="603">
        <v>837.24</v>
      </c>
      <c r="EM35" s="617">
        <f t="shared" si="1"/>
        <v>11.314054054054054</v>
      </c>
      <c r="EN35" s="603">
        <v>169</v>
      </c>
      <c r="EO35" s="603">
        <v>1890.47</v>
      </c>
      <c r="EP35" s="622">
        <f t="shared" si="32"/>
        <v>11.186213017751479</v>
      </c>
      <c r="EQ35" s="603">
        <f t="shared" si="33"/>
        <v>729</v>
      </c>
      <c r="ER35" s="603">
        <v>480</v>
      </c>
      <c r="ES35" s="552">
        <f t="shared" si="34"/>
        <v>0.65843621399176955</v>
      </c>
      <c r="EU35" s="204">
        <v>30</v>
      </c>
      <c r="EV35" s="204">
        <v>2428.5600000000004</v>
      </c>
      <c r="EW35" s="554">
        <f t="shared" si="2"/>
        <v>80.952000000000012</v>
      </c>
      <c r="EX35" s="143"/>
      <c r="EY35" s="143"/>
      <c r="EZ35" s="442">
        <v>94.52</v>
      </c>
      <c r="FA35" s="405">
        <f t="shared" si="35"/>
        <v>3.1506666666666665</v>
      </c>
      <c r="FB35" s="444"/>
      <c r="FC35" s="406" t="e">
        <f t="shared" si="51"/>
        <v>#DIV/0!</v>
      </c>
      <c r="FD35" s="542" t="e">
        <f t="shared" si="37"/>
        <v>#DIV/0!</v>
      </c>
      <c r="FE35" s="672"/>
      <c r="FF35" s="411"/>
      <c r="FG35" s="411"/>
      <c r="FH35" s="411"/>
      <c r="FI35" s="433"/>
      <c r="FJ35" s="442"/>
      <c r="FK35" s="400">
        <f t="shared" si="38"/>
        <v>0</v>
      </c>
      <c r="FL35" s="442"/>
      <c r="FM35" s="402" t="e">
        <f t="shared" si="39"/>
        <v>#DIV/0!</v>
      </c>
      <c r="FN35" s="468"/>
      <c r="FO35" s="442"/>
      <c r="FP35" s="400"/>
      <c r="FQ35" s="403" t="e">
        <f t="shared" si="40"/>
        <v>#DIV/0!</v>
      </c>
      <c r="FR35" s="400"/>
      <c r="FS35" s="400"/>
      <c r="FT35" s="404" t="e">
        <f t="shared" si="41"/>
        <v>#DIV/0!</v>
      </c>
    </row>
    <row r="36" spans="1:176" ht="15" customHeight="1" thickBot="1">
      <c r="A36" s="19">
        <v>30</v>
      </c>
      <c r="B36" s="13">
        <v>64.600000000000009</v>
      </c>
      <c r="C36" s="14">
        <v>9393.27</v>
      </c>
      <c r="D36" s="15">
        <f t="shared" si="3"/>
        <v>145.4066563467492</v>
      </c>
      <c r="E36" s="16"/>
      <c r="F36" s="320"/>
      <c r="G36" s="558" t="e">
        <f t="shared" si="4"/>
        <v>#DIV/0!</v>
      </c>
      <c r="H36" s="17">
        <v>5</v>
      </c>
      <c r="I36" s="17">
        <v>63.5</v>
      </c>
      <c r="J36" s="18">
        <f t="shared" si="42"/>
        <v>12.7</v>
      </c>
      <c r="K36" s="17"/>
      <c r="L36" s="17"/>
      <c r="M36" s="30" t="e">
        <f t="shared" si="43"/>
        <v>#DIV/0!</v>
      </c>
      <c r="N36" s="13"/>
      <c r="O36" s="14"/>
      <c r="P36" s="31" t="e">
        <f t="shared" si="5"/>
        <v>#DIV/0!</v>
      </c>
      <c r="Q36" s="32"/>
      <c r="R36" s="44"/>
      <c r="S36" s="45" t="e">
        <f t="shared" si="6"/>
        <v>#DIV/0!</v>
      </c>
      <c r="T36" s="492"/>
      <c r="U36" s="570"/>
      <c r="V36" s="566"/>
      <c r="W36" s="571" t="e">
        <f t="shared" si="7"/>
        <v>#DIV/0!</v>
      </c>
      <c r="X36" s="492"/>
      <c r="Y36" s="585">
        <v>377.20000000000005</v>
      </c>
      <c r="Z36" s="47">
        <v>42583.675699999993</v>
      </c>
      <c r="AA36" s="30">
        <f t="shared" si="8"/>
        <v>112.89415615058321</v>
      </c>
      <c r="AB36" s="54"/>
      <c r="AC36" s="55">
        <v>36</v>
      </c>
      <c r="AD36" s="55">
        <v>494.05</v>
      </c>
      <c r="AE36" s="30">
        <f t="shared" si="9"/>
        <v>13.723611111111111</v>
      </c>
      <c r="AF36" s="55">
        <v>227</v>
      </c>
      <c r="AG36" s="55">
        <v>1586.8799999999999</v>
      </c>
      <c r="AH36" s="30">
        <f t="shared" si="44"/>
        <v>6.990660792951541</v>
      </c>
      <c r="AI36" s="62">
        <v>150</v>
      </c>
      <c r="AJ36" s="47">
        <v>3102.9923979458454</v>
      </c>
      <c r="AK36" s="30">
        <f t="shared" si="10"/>
        <v>20.686615986305636</v>
      </c>
      <c r="AL36" s="568"/>
      <c r="AM36" s="46">
        <v>48</v>
      </c>
      <c r="AN36" s="71">
        <v>3122.5</v>
      </c>
      <c r="AO36" s="48">
        <f t="shared" si="11"/>
        <v>65.052083333333329</v>
      </c>
      <c r="AP36" s="46">
        <v>75</v>
      </c>
      <c r="AQ36" s="47">
        <v>4924.6000000000004</v>
      </c>
      <c r="AR36" s="48">
        <f t="shared" si="12"/>
        <v>65.661333333333332</v>
      </c>
      <c r="AS36" s="46">
        <v>25</v>
      </c>
      <c r="AT36" s="71">
        <v>1932.8899999999999</v>
      </c>
      <c r="AU36" s="48">
        <f t="shared" si="13"/>
        <v>77.315599999999989</v>
      </c>
      <c r="AV36" s="492"/>
      <c r="AW36" s="647">
        <v>81.600000000000009</v>
      </c>
      <c r="AX36" s="78">
        <v>5022.05</v>
      </c>
      <c r="AY36" s="30">
        <f t="shared" si="14"/>
        <v>61.544730392156858</v>
      </c>
      <c r="AZ36" s="85"/>
      <c r="BA36" s="85"/>
      <c r="BB36" s="85">
        <v>12</v>
      </c>
      <c r="BC36" s="85">
        <v>105.2</v>
      </c>
      <c r="BD36" s="30">
        <f t="shared" si="45"/>
        <v>8.7666666666666675</v>
      </c>
      <c r="BE36" s="86"/>
      <c r="BF36" s="86"/>
      <c r="BG36" s="30" t="e">
        <f t="shared" si="46"/>
        <v>#DIV/0!</v>
      </c>
      <c r="BH36" s="646"/>
      <c r="BI36" s="77"/>
      <c r="BJ36" s="78"/>
      <c r="BK36" s="634" t="e">
        <f t="shared" si="15"/>
        <v>#DIV/0!</v>
      </c>
      <c r="BL36" s="633"/>
      <c r="BM36" s="587"/>
      <c r="BN36" s="634" t="e">
        <f t="shared" si="16"/>
        <v>#DIV/0!</v>
      </c>
      <c r="BO36" s="492"/>
      <c r="BP36" s="93">
        <v>183.60000000000002</v>
      </c>
      <c r="BQ36" s="94">
        <v>13406.009108248289</v>
      </c>
      <c r="BR36" s="83">
        <f t="shared" si="17"/>
        <v>73.017478803095244</v>
      </c>
      <c r="BS36" s="102"/>
      <c r="BT36" s="101">
        <v>3</v>
      </c>
      <c r="BU36" s="101">
        <v>47.904479593329803</v>
      </c>
      <c r="BV36" s="30">
        <f t="shared" si="47"/>
        <v>15.968159864443267</v>
      </c>
      <c r="BW36" s="101">
        <v>83</v>
      </c>
      <c r="BX36" s="101">
        <v>606.61943066843583</v>
      </c>
      <c r="BY36" s="30">
        <f t="shared" si="48"/>
        <v>7.308667839378745</v>
      </c>
      <c r="BZ36" s="93"/>
      <c r="CA36" s="94"/>
      <c r="CB36" s="48" t="e">
        <f t="shared" si="18"/>
        <v>#DIV/0!</v>
      </c>
      <c r="CC36" s="492"/>
      <c r="CD36" s="109">
        <v>156</v>
      </c>
      <c r="CE36" s="110">
        <v>14636.15</v>
      </c>
      <c r="CF36" s="83">
        <f t="shared" si="19"/>
        <v>93.821474358974356</v>
      </c>
      <c r="CG36" s="113"/>
      <c r="CH36" s="114"/>
      <c r="CI36" s="114"/>
      <c r="CJ36" s="30" t="e">
        <f t="shared" si="20"/>
        <v>#DIV/0!</v>
      </c>
      <c r="CK36" s="114"/>
      <c r="CL36" s="114"/>
      <c r="CM36" s="30" t="e">
        <f t="shared" si="49"/>
        <v>#DIV/0!</v>
      </c>
      <c r="CN36" s="708">
        <v>120</v>
      </c>
      <c r="CO36" s="706">
        <f t="shared" si="21"/>
        <v>0.76923076923076927</v>
      </c>
      <c r="CP36" s="653"/>
      <c r="CQ36" s="722"/>
      <c r="CR36" s="340">
        <v>50.600000000000009</v>
      </c>
      <c r="CS36" s="204">
        <v>3790.49</v>
      </c>
      <c r="CT36" s="486">
        <f t="shared" si="0"/>
        <v>74.910869565217368</v>
      </c>
      <c r="CU36" s="411">
        <v>1</v>
      </c>
      <c r="CV36" s="411">
        <v>5</v>
      </c>
      <c r="CW36" s="411">
        <v>3444.96</v>
      </c>
      <c r="CX36" s="403">
        <f t="shared" si="22"/>
        <v>688.99199999999996</v>
      </c>
      <c r="CY36" s="411">
        <v>3</v>
      </c>
      <c r="CZ36" s="411">
        <v>681.64</v>
      </c>
      <c r="DA36" s="417">
        <f t="shared" si="23"/>
        <v>227.21333333333334</v>
      </c>
      <c r="DB36" s="682"/>
      <c r="DC36" s="688"/>
      <c r="DD36" s="688" t="e">
        <f t="shared" si="24"/>
        <v>#DIV/0!</v>
      </c>
      <c r="DE36" s="688">
        <v>51</v>
      </c>
      <c r="DF36" s="688">
        <v>455.63</v>
      </c>
      <c r="DG36" s="688">
        <v>143</v>
      </c>
      <c r="DH36" s="688">
        <f t="shared" si="25"/>
        <v>11.737843137254902</v>
      </c>
      <c r="DI36" s="569"/>
      <c r="DJ36" s="124">
        <v>45</v>
      </c>
      <c r="DK36" s="125">
        <v>4106.9308076658426</v>
      </c>
      <c r="DL36" s="15">
        <f t="shared" si="26"/>
        <v>91.265129059240948</v>
      </c>
      <c r="DM36" s="126"/>
      <c r="DN36" s="127"/>
      <c r="DO36" s="127"/>
      <c r="DP36" s="18" t="e">
        <f t="shared" si="52"/>
        <v>#DIV/0!</v>
      </c>
      <c r="DQ36" s="127"/>
      <c r="DR36" s="127"/>
      <c r="DS36" s="18" t="e">
        <f t="shared" si="50"/>
        <v>#DIV/0!</v>
      </c>
      <c r="DT36" s="124"/>
      <c r="DU36" s="125"/>
      <c r="DV36" s="31" t="e">
        <f t="shared" si="27"/>
        <v>#DIV/0!</v>
      </c>
      <c r="DW36" s="569"/>
      <c r="DX36" s="602">
        <v>17</v>
      </c>
      <c r="DY36" s="603">
        <v>411.37</v>
      </c>
      <c r="DZ36" s="542">
        <f t="shared" si="28"/>
        <v>24.198235294117648</v>
      </c>
      <c r="EA36" s="603">
        <v>60</v>
      </c>
      <c r="EB36" s="603">
        <v>863.26</v>
      </c>
      <c r="EC36" s="542">
        <f t="shared" si="29"/>
        <v>14.387666666666666</v>
      </c>
      <c r="ED36" s="603">
        <v>195</v>
      </c>
      <c r="EE36" s="603">
        <v>2550.4</v>
      </c>
      <c r="EF36" s="542">
        <f t="shared" si="30"/>
        <v>13.07897435897436</v>
      </c>
      <c r="EG36" s="485"/>
      <c r="EH36" s="603"/>
      <c r="EI36" s="603"/>
      <c r="EJ36" s="548" t="e">
        <f t="shared" si="31"/>
        <v>#DIV/0!</v>
      </c>
      <c r="EK36" s="603">
        <v>74</v>
      </c>
      <c r="EL36" s="603">
        <v>848.67</v>
      </c>
      <c r="EM36" s="617">
        <f t="shared" si="1"/>
        <v>11.468513513513512</v>
      </c>
      <c r="EN36" s="603">
        <v>169</v>
      </c>
      <c r="EO36" s="603">
        <v>1826.67</v>
      </c>
      <c r="EP36" s="622">
        <f t="shared" si="32"/>
        <v>10.808698224852071</v>
      </c>
      <c r="EQ36" s="603">
        <f t="shared" si="33"/>
        <v>729</v>
      </c>
      <c r="ER36" s="603">
        <v>480</v>
      </c>
      <c r="ES36" s="552">
        <f t="shared" si="34"/>
        <v>0.65843621399176955</v>
      </c>
      <c r="EU36" s="204">
        <v>30</v>
      </c>
      <c r="EV36" s="204">
        <v>2778.2000000000003</v>
      </c>
      <c r="EW36" s="554">
        <f t="shared" si="2"/>
        <v>92.606666666666669</v>
      </c>
      <c r="EX36" s="143"/>
      <c r="EY36" s="143"/>
      <c r="EZ36" s="442">
        <v>241.47</v>
      </c>
      <c r="FA36" s="405">
        <f t="shared" si="35"/>
        <v>8.0489999999999995</v>
      </c>
      <c r="FB36" s="444"/>
      <c r="FC36" s="406" t="e">
        <f t="shared" si="51"/>
        <v>#DIV/0!</v>
      </c>
      <c r="FD36" s="542" t="e">
        <f t="shared" si="37"/>
        <v>#DIV/0!</v>
      </c>
      <c r="FE36" s="672"/>
      <c r="FF36" s="411"/>
      <c r="FG36" s="411"/>
      <c r="FH36" s="411"/>
      <c r="FI36" s="433"/>
      <c r="FJ36" s="442"/>
      <c r="FK36" s="400">
        <f t="shared" si="38"/>
        <v>0</v>
      </c>
      <c r="FL36" s="442"/>
      <c r="FM36" s="402" t="e">
        <f t="shared" si="39"/>
        <v>#DIV/0!</v>
      </c>
      <c r="FN36" s="468"/>
      <c r="FO36" s="442"/>
      <c r="FP36" s="400"/>
      <c r="FQ36" s="403" t="e">
        <f t="shared" si="40"/>
        <v>#DIV/0!</v>
      </c>
      <c r="FR36" s="400"/>
      <c r="FS36" s="400"/>
      <c r="FT36" s="404" t="e">
        <f t="shared" si="41"/>
        <v>#DIV/0!</v>
      </c>
    </row>
    <row r="37" spans="1:176" ht="15.6" customHeight="1" thickBot="1">
      <c r="A37" s="19">
        <v>31</v>
      </c>
      <c r="B37" s="540"/>
      <c r="C37" s="504"/>
      <c r="D37" s="505" t="e">
        <f t="shared" si="3"/>
        <v>#DIV/0!</v>
      </c>
      <c r="E37" s="506"/>
      <c r="F37" s="507"/>
      <c r="G37" s="559" t="e">
        <f t="shared" si="4"/>
        <v>#DIV/0!</v>
      </c>
      <c r="H37" s="508"/>
      <c r="I37" s="508"/>
      <c r="J37" s="509" t="e">
        <f t="shared" si="42"/>
        <v>#DIV/0!</v>
      </c>
      <c r="K37" s="508"/>
      <c r="L37" s="508"/>
      <c r="M37" s="510" t="e">
        <f t="shared" si="43"/>
        <v>#DIV/0!</v>
      </c>
      <c r="N37" s="503"/>
      <c r="O37" s="504"/>
      <c r="P37" s="511" t="e">
        <f t="shared" si="5"/>
        <v>#DIV/0!</v>
      </c>
      <c r="Q37" s="512"/>
      <c r="R37" s="185"/>
      <c r="S37" s="513" t="e">
        <f t="shared" si="6"/>
        <v>#DIV/0!</v>
      </c>
      <c r="T37" s="492"/>
      <c r="U37" s="573"/>
      <c r="V37" s="574"/>
      <c r="W37" s="575"/>
      <c r="X37" s="492"/>
      <c r="Y37" s="514"/>
      <c r="Z37" s="515"/>
      <c r="AA37" s="510" t="e">
        <f t="shared" si="8"/>
        <v>#DIV/0!</v>
      </c>
      <c r="AB37" s="516"/>
      <c r="AC37" s="517"/>
      <c r="AD37" s="517"/>
      <c r="AE37" s="510" t="e">
        <f t="shared" si="9"/>
        <v>#DIV/0!</v>
      </c>
      <c r="AF37" s="517"/>
      <c r="AG37" s="517"/>
      <c r="AH37" s="510" t="e">
        <f t="shared" si="44"/>
        <v>#DIV/0!</v>
      </c>
      <c r="AI37" s="518"/>
      <c r="AJ37" s="515"/>
      <c r="AK37" s="510" t="e">
        <f t="shared" si="10"/>
        <v>#DIV/0!</v>
      </c>
      <c r="AL37" s="568"/>
      <c r="AM37" s="514"/>
      <c r="AN37" s="519"/>
      <c r="AO37" s="520" t="e">
        <f t="shared" si="11"/>
        <v>#DIV/0!</v>
      </c>
      <c r="AP37" s="514"/>
      <c r="AQ37" s="515"/>
      <c r="AR37" s="520" t="e">
        <f t="shared" si="12"/>
        <v>#DIV/0!</v>
      </c>
      <c r="AS37" s="514"/>
      <c r="AT37" s="519"/>
      <c r="AU37" s="520" t="e">
        <f t="shared" si="13"/>
        <v>#DIV/0!</v>
      </c>
      <c r="AV37" s="492"/>
      <c r="AW37" s="648"/>
      <c r="AX37" s="522"/>
      <c r="AY37" s="30" t="e">
        <f t="shared" si="14"/>
        <v>#DIV/0!</v>
      </c>
      <c r="AZ37" s="85"/>
      <c r="BA37" s="85"/>
      <c r="BB37" s="525"/>
      <c r="BC37" s="525"/>
      <c r="BD37" s="510" t="e">
        <f t="shared" si="45"/>
        <v>#DIV/0!</v>
      </c>
      <c r="BE37" s="526"/>
      <c r="BF37" s="526"/>
      <c r="BG37" s="510" t="e">
        <f t="shared" si="46"/>
        <v>#DIV/0!</v>
      </c>
      <c r="BH37" s="646"/>
      <c r="BI37" s="521"/>
      <c r="BJ37" s="522"/>
      <c r="BK37" s="637" t="e">
        <f t="shared" si="15"/>
        <v>#DIV/0!</v>
      </c>
      <c r="BL37" s="636"/>
      <c r="BM37" s="589"/>
      <c r="BN37" s="637"/>
      <c r="BO37" s="492"/>
      <c r="BP37" s="527"/>
      <c r="BQ37" s="528"/>
      <c r="BR37" s="523" t="e">
        <f t="shared" si="17"/>
        <v>#DIV/0!</v>
      </c>
      <c r="BS37" s="529"/>
      <c r="BT37" s="530"/>
      <c r="BU37" s="530"/>
      <c r="BV37" s="510" t="e">
        <f t="shared" si="47"/>
        <v>#DIV/0!</v>
      </c>
      <c r="BW37" s="530"/>
      <c r="BX37" s="530"/>
      <c r="BY37" s="510" t="e">
        <f t="shared" si="48"/>
        <v>#DIV/0!</v>
      </c>
      <c r="BZ37" s="527"/>
      <c r="CA37" s="528"/>
      <c r="CB37" s="520" t="e">
        <f t="shared" si="18"/>
        <v>#DIV/0!</v>
      </c>
      <c r="CC37" s="492"/>
      <c r="CD37" s="531"/>
      <c r="CE37" s="532"/>
      <c r="CF37" s="523" t="e">
        <f t="shared" si="19"/>
        <v>#DIV/0!</v>
      </c>
      <c r="CG37" s="533"/>
      <c r="CH37" s="534"/>
      <c r="CI37" s="534"/>
      <c r="CJ37" s="510" t="e">
        <f t="shared" si="20"/>
        <v>#DIV/0!</v>
      </c>
      <c r="CK37" s="534"/>
      <c r="CL37" s="534"/>
      <c r="CM37" s="510" t="e">
        <f t="shared" si="49"/>
        <v>#DIV/0!</v>
      </c>
      <c r="CN37" s="709"/>
      <c r="CO37" s="706" t="e">
        <f t="shared" si="21"/>
        <v>#DIV/0!</v>
      </c>
      <c r="CP37" s="653"/>
      <c r="CQ37" s="722"/>
      <c r="CR37" s="719"/>
      <c r="CS37" s="358"/>
      <c r="CT37" s="494" t="e">
        <f t="shared" si="0"/>
        <v>#DIV/0!</v>
      </c>
      <c r="CU37" s="411"/>
      <c r="CV37" s="411"/>
      <c r="CW37" s="411"/>
      <c r="CX37" s="403" t="e">
        <f t="shared" si="22"/>
        <v>#DIV/0!</v>
      </c>
      <c r="CY37" s="447"/>
      <c r="CZ37" s="447"/>
      <c r="DA37" s="417" t="e">
        <f t="shared" si="23"/>
        <v>#DIV/0!</v>
      </c>
      <c r="DB37" s="683"/>
      <c r="DC37" s="689"/>
      <c r="DD37" s="688" t="e">
        <f t="shared" si="24"/>
        <v>#DIV/0!</v>
      </c>
      <c r="DE37" s="689"/>
      <c r="DF37" s="689"/>
      <c r="DG37" s="689"/>
      <c r="DH37" s="688" t="e">
        <f t="shared" si="25"/>
        <v>#DIV/0!</v>
      </c>
      <c r="DI37" s="569"/>
      <c r="DJ37" s="535"/>
      <c r="DK37" s="536"/>
      <c r="DL37" s="505" t="e">
        <f t="shared" si="26"/>
        <v>#DIV/0!</v>
      </c>
      <c r="DM37" s="537"/>
      <c r="DN37" s="538"/>
      <c r="DO37" s="538"/>
      <c r="DP37" s="509" t="e">
        <f t="shared" si="52"/>
        <v>#DIV/0!</v>
      </c>
      <c r="DQ37" s="538"/>
      <c r="DR37" s="538"/>
      <c r="DS37" s="509" t="e">
        <f t="shared" si="50"/>
        <v>#DIV/0!</v>
      </c>
      <c r="DT37" s="535"/>
      <c r="DU37" s="536"/>
      <c r="DV37" s="511" t="e">
        <f t="shared" si="27"/>
        <v>#DIV/0!</v>
      </c>
      <c r="DW37" s="569"/>
      <c r="DX37" s="606"/>
      <c r="DY37" s="607"/>
      <c r="DZ37" s="543" t="e">
        <f t="shared" si="28"/>
        <v>#DIV/0!</v>
      </c>
      <c r="EA37" s="607"/>
      <c r="EB37" s="607"/>
      <c r="EC37" s="543" t="e">
        <f t="shared" si="29"/>
        <v>#DIV/0!</v>
      </c>
      <c r="ED37" s="607"/>
      <c r="EE37" s="607"/>
      <c r="EF37" s="542" t="e">
        <f t="shared" si="30"/>
        <v>#DIV/0!</v>
      </c>
      <c r="EG37" s="485"/>
      <c r="EH37" s="613"/>
      <c r="EI37" s="613"/>
      <c r="EJ37" s="549" t="e">
        <f>+EI37/EH37</f>
        <v>#DIV/0!</v>
      </c>
      <c r="EK37" s="613"/>
      <c r="EL37" s="613"/>
      <c r="EM37" s="618" t="e">
        <f>+EL37/EK37</f>
        <v>#DIV/0!</v>
      </c>
      <c r="EN37" s="613"/>
      <c r="EO37" s="613"/>
      <c r="EP37" s="618" t="e">
        <f>+EO37/EN37</f>
        <v>#DIV/0!</v>
      </c>
      <c r="EQ37" s="603">
        <f t="shared" si="33"/>
        <v>0</v>
      </c>
      <c r="ER37" s="603"/>
      <c r="ES37" s="549" t="e">
        <f>+ER37/EQ37</f>
        <v>#DIV/0!</v>
      </c>
      <c r="EU37" s="204"/>
      <c r="EV37" s="358"/>
      <c r="EW37" s="555" t="e">
        <f t="shared" si="2"/>
        <v>#DIV/0!</v>
      </c>
      <c r="EX37" s="539"/>
      <c r="EY37" s="539"/>
      <c r="EZ37" s="442"/>
      <c r="FA37" s="405" t="e">
        <f t="shared" si="35"/>
        <v>#DIV/0!</v>
      </c>
      <c r="FB37" s="444"/>
      <c r="FC37" s="406" t="e">
        <f t="shared" si="51"/>
        <v>#DIV/0!</v>
      </c>
      <c r="FD37" s="542" t="e">
        <f t="shared" si="37"/>
        <v>#DIV/0!</v>
      </c>
      <c r="FE37" s="672"/>
      <c r="FF37" s="411"/>
      <c r="FG37" s="411"/>
      <c r="FH37" s="411"/>
      <c r="FI37" s="433"/>
      <c r="FJ37" s="442"/>
      <c r="FK37" s="400">
        <f t="shared" si="38"/>
        <v>0</v>
      </c>
      <c r="FL37" s="442"/>
      <c r="FM37" s="402" t="e">
        <f t="shared" si="39"/>
        <v>#DIV/0!</v>
      </c>
      <c r="FN37" s="468"/>
      <c r="FO37" s="442"/>
      <c r="FP37" s="400"/>
      <c r="FQ37" s="403" t="e">
        <f t="shared" si="40"/>
        <v>#DIV/0!</v>
      </c>
      <c r="FR37" s="400"/>
      <c r="FS37" s="400"/>
      <c r="FT37" s="404" t="e">
        <f t="shared" si="41"/>
        <v>#DIV/0!</v>
      </c>
    </row>
    <row r="38" spans="1:176" s="584" customFormat="1" ht="18" customHeight="1" thickBot="1">
      <c r="A38" s="173" t="s">
        <v>188</v>
      </c>
      <c r="B38" s="576">
        <f>SUM(B7:B37)</f>
        <v>1639.7999999999993</v>
      </c>
      <c r="C38" s="577">
        <f>SUM(C7:C37)</f>
        <v>180437.71</v>
      </c>
      <c r="D38" s="578">
        <f>+C38/B38</f>
        <v>110.03641297719238</v>
      </c>
      <c r="E38" s="576">
        <f>SUM(E7:E37)</f>
        <v>0</v>
      </c>
      <c r="F38" s="577">
        <f>SUM(F7:F37)</f>
        <v>0</v>
      </c>
      <c r="G38" s="578" t="e">
        <f>+F38/E38</f>
        <v>#DIV/0!</v>
      </c>
      <c r="H38" s="576">
        <f>SUM(H7:H37)</f>
        <v>114</v>
      </c>
      <c r="I38" s="577">
        <f>SUM(I7:I37)</f>
        <v>1630.23</v>
      </c>
      <c r="J38" s="578">
        <f>+I38/H38</f>
        <v>14.300263157894737</v>
      </c>
      <c r="K38" s="576">
        <f>SUM(K7:K37)</f>
        <v>0</v>
      </c>
      <c r="L38" s="577">
        <f>SUM(L7:L37)</f>
        <v>0</v>
      </c>
      <c r="M38" s="578" t="e">
        <f>+L38/K38</f>
        <v>#DIV/0!</v>
      </c>
      <c r="N38" s="576">
        <f>SUM(N7:N37)</f>
        <v>0</v>
      </c>
      <c r="O38" s="577">
        <f>SUM(O7:O37)</f>
        <v>0</v>
      </c>
      <c r="P38" s="578" t="e">
        <f>+O38/N38</f>
        <v>#DIV/0!</v>
      </c>
      <c r="Q38" s="145"/>
      <c r="R38" s="145"/>
      <c r="S38" s="579"/>
      <c r="T38" s="580"/>
      <c r="U38" s="576">
        <f t="shared" ref="U38:V38" si="53">SUM(U7:U37)</f>
        <v>1782.2</v>
      </c>
      <c r="V38" s="576">
        <f t="shared" si="53"/>
        <v>116913.48785887001</v>
      </c>
      <c r="W38" s="578">
        <f>+V38/U38</f>
        <v>65.600655290579056</v>
      </c>
      <c r="X38" s="580"/>
      <c r="Y38" s="586">
        <f t="shared" ref="Y38:Z38" si="54">SUM(Y7:Y37)</f>
        <v>10216.400000000001</v>
      </c>
      <c r="Z38" s="586">
        <f t="shared" si="54"/>
        <v>809487.97519999999</v>
      </c>
      <c r="AA38" s="578">
        <f>+Z38/Y38</f>
        <v>79.234170079480037</v>
      </c>
      <c r="AB38" s="586"/>
      <c r="AC38" s="586">
        <f t="shared" ref="AC38:AD38" si="55">SUM(AC7:AC37)</f>
        <v>1455</v>
      </c>
      <c r="AD38" s="586">
        <f t="shared" si="55"/>
        <v>20133.374999999996</v>
      </c>
      <c r="AE38" s="578">
        <f>+AD38/AC38</f>
        <v>13.837371134020616</v>
      </c>
      <c r="AF38" s="586">
        <f t="shared" ref="AF38:AG38" si="56">SUM(AF7:AF37)</f>
        <v>3091</v>
      </c>
      <c r="AG38" s="586">
        <f t="shared" si="56"/>
        <v>21131.420000000002</v>
      </c>
      <c r="AH38" s="578">
        <f>+AG38/AF38</f>
        <v>6.8364348107408608</v>
      </c>
      <c r="AI38" s="586">
        <f t="shared" ref="AI38:AJ38" si="57">SUM(AI7:AI37)</f>
        <v>4500</v>
      </c>
      <c r="AJ38" s="586">
        <f t="shared" si="57"/>
        <v>86602.70127589989</v>
      </c>
      <c r="AK38" s="578">
        <f>+AJ38/AI38</f>
        <v>19.245044727977753</v>
      </c>
      <c r="AL38" s="580"/>
      <c r="AM38" s="586">
        <f t="shared" ref="AM38:AN38" si="58">SUM(AM7:AM37)</f>
        <v>1425</v>
      </c>
      <c r="AN38" s="586">
        <f t="shared" si="58"/>
        <v>75379.704500000007</v>
      </c>
      <c r="AO38" s="591">
        <f>+AN38/AM38</f>
        <v>52.898038245614039</v>
      </c>
      <c r="AP38" s="586">
        <f t="shared" ref="AP38:AQ38" si="59">SUM(AP7:AP37)</f>
        <v>2250</v>
      </c>
      <c r="AQ38" s="586">
        <f t="shared" si="59"/>
        <v>137236.19779999999</v>
      </c>
      <c r="AR38" s="591">
        <f>+AQ38/AP38</f>
        <v>60.993865688888889</v>
      </c>
      <c r="AS38" s="586">
        <f t="shared" ref="AS38:AT38" si="60">SUM(AS7:AS37)</f>
        <v>750</v>
      </c>
      <c r="AT38" s="586">
        <f t="shared" si="60"/>
        <v>48624.070000000007</v>
      </c>
      <c r="AU38" s="591">
        <f>+AT38/AS38</f>
        <v>64.832093333333347</v>
      </c>
      <c r="AV38" s="641"/>
      <c r="AW38" s="638">
        <f t="shared" ref="AW38:AX38" si="61">SUM(AW7:AW37)</f>
        <v>2287.7999999999997</v>
      </c>
      <c r="AX38" s="639">
        <f t="shared" si="61"/>
        <v>140498.95000000001</v>
      </c>
      <c r="AY38" s="591">
        <f>+AX38/AW38</f>
        <v>61.41225194510011</v>
      </c>
      <c r="AZ38" s="729"/>
      <c r="BA38" s="730">
        <f>SUM(BA29:BA37)</f>
        <v>6340.14</v>
      </c>
      <c r="BB38" s="639">
        <f t="shared" ref="BB38:BC38" si="62">SUM(BB7:BB37)</f>
        <v>359</v>
      </c>
      <c r="BC38" s="639">
        <f t="shared" si="62"/>
        <v>2554.77</v>
      </c>
      <c r="BD38" s="649">
        <f>+BC38/BB38</f>
        <v>7.116350974930362</v>
      </c>
      <c r="BE38" s="650"/>
      <c r="BF38" s="650"/>
      <c r="BG38" s="651"/>
      <c r="BH38" s="652"/>
      <c r="BI38" s="639">
        <f t="shared" ref="BI38:BJ38" si="63">SUM(BI7:BI37)</f>
        <v>0</v>
      </c>
      <c r="BJ38" s="639">
        <f t="shared" si="63"/>
        <v>0</v>
      </c>
      <c r="BK38" s="640" t="e">
        <f>+BJ38/BI38</f>
        <v>#DIV/0!</v>
      </c>
      <c r="BL38" s="638">
        <f t="shared" ref="BL38:BM38" si="64">SUM(BL7:BL37)</f>
        <v>742</v>
      </c>
      <c r="BM38" s="639">
        <f t="shared" si="64"/>
        <v>33395.369999999995</v>
      </c>
      <c r="BN38" s="640">
        <f>+BM38/BL38</f>
        <v>45.007237196765495</v>
      </c>
      <c r="BO38" s="630"/>
      <c r="BP38" s="593">
        <f t="shared" ref="BP38:BQ38" si="65">SUM(BP7:BP37)</f>
        <v>5004.3999999999996</v>
      </c>
      <c r="BQ38" s="593">
        <f t="shared" si="65"/>
        <v>356085.19478739629</v>
      </c>
      <c r="BR38" s="591">
        <f>+BQ38/BP38</f>
        <v>71.154423065181902</v>
      </c>
      <c r="BS38" s="593"/>
      <c r="BT38" s="593">
        <f t="shared" ref="BT38:BU38" si="66">SUM(BT7:BT37)</f>
        <v>365</v>
      </c>
      <c r="BU38" s="593">
        <f t="shared" si="66"/>
        <v>4445.9017904101702</v>
      </c>
      <c r="BV38" s="591">
        <f>+BU38/BT38</f>
        <v>12.180552850438822</v>
      </c>
      <c r="BW38" s="593">
        <f t="shared" ref="BW38:BX38" si="67">SUM(BW7:BW37)</f>
        <v>2473</v>
      </c>
      <c r="BX38" s="593">
        <f t="shared" si="67"/>
        <v>14926.544907611315</v>
      </c>
      <c r="BY38" s="591">
        <f>+BX38/BW38</f>
        <v>6.0358046533001675</v>
      </c>
      <c r="BZ38" s="593">
        <f t="shared" ref="BZ38:CA38" si="68">SUM(BZ7:BZ37)</f>
        <v>0</v>
      </c>
      <c r="CA38" s="593">
        <f t="shared" si="68"/>
        <v>0</v>
      </c>
      <c r="CB38" s="591" t="e">
        <f>+CA38/BZ38</f>
        <v>#DIV/0!</v>
      </c>
      <c r="CC38" s="580"/>
      <c r="CD38" s="593">
        <f t="shared" ref="CD38:CE38" si="69">SUM(CD7:CD37)</f>
        <v>4247.2000000000007</v>
      </c>
      <c r="CE38" s="593">
        <f t="shared" si="69"/>
        <v>403589.31999999995</v>
      </c>
      <c r="CF38" s="591">
        <f>+CE38/CD38</f>
        <v>95.024797513656026</v>
      </c>
      <c r="CG38" s="595">
        <f>SUM(CG28:CG37)</f>
        <v>0</v>
      </c>
      <c r="CH38" s="593">
        <f t="shared" ref="CH38:CI38" si="70">SUM(CH7:CH37)</f>
        <v>227</v>
      </c>
      <c r="CI38" s="593">
        <f t="shared" si="70"/>
        <v>2658</v>
      </c>
      <c r="CJ38" s="591">
        <f>+CI38/CH38</f>
        <v>11.709251101321586</v>
      </c>
      <c r="CK38" s="593">
        <f t="shared" ref="CK38:CL38" si="71">SUM(CK7:CK37)</f>
        <v>20</v>
      </c>
      <c r="CL38" s="593">
        <f t="shared" si="71"/>
        <v>4923.96</v>
      </c>
      <c r="CM38" s="591">
        <f>+CL38/CK38</f>
        <v>246.19800000000001</v>
      </c>
      <c r="CN38" s="710">
        <f>SUM(CN7:CN37)</f>
        <v>5223.7375539568347</v>
      </c>
      <c r="CO38" s="711">
        <f>CN38/CD38</f>
        <v>1.2299250221220648</v>
      </c>
      <c r="CP38" s="717"/>
      <c r="CQ38" s="723"/>
      <c r="CR38" s="720">
        <f>SUM(CR7:CR37)</f>
        <v>1039.8000000000002</v>
      </c>
      <c r="CS38" s="145">
        <f>SUM(CS7:CS37)</f>
        <v>85239.040000000008</v>
      </c>
      <c r="CT38" s="654">
        <f>+CS38/CR38</f>
        <v>81.976380073090979</v>
      </c>
      <c r="CU38" s="421">
        <f>SUM(CU7:CU36)</f>
        <v>8</v>
      </c>
      <c r="CV38" s="421">
        <f>SUM(CV7:CV36)</f>
        <v>230</v>
      </c>
      <c r="CW38" s="421">
        <f>SUM(CW7:CW36)</f>
        <v>53893.73</v>
      </c>
      <c r="CX38" s="403">
        <f t="shared" si="22"/>
        <v>234.32056521739131</v>
      </c>
      <c r="CY38" s="421">
        <f t="shared" ref="CY38:DF38" si="72">SUM(CY7:CY36)</f>
        <v>293</v>
      </c>
      <c r="CZ38" s="421">
        <f t="shared" si="72"/>
        <v>35459.4</v>
      </c>
      <c r="DA38" s="421" t="e">
        <f t="shared" si="72"/>
        <v>#DIV/0!</v>
      </c>
      <c r="DB38" s="684">
        <f t="shared" si="72"/>
        <v>0</v>
      </c>
      <c r="DC38" s="421">
        <f t="shared" si="72"/>
        <v>0</v>
      </c>
      <c r="DD38" s="421" t="e">
        <f t="shared" si="72"/>
        <v>#DIV/0!</v>
      </c>
      <c r="DE38" s="421">
        <f t="shared" si="72"/>
        <v>1084</v>
      </c>
      <c r="DF38" s="421">
        <f t="shared" si="72"/>
        <v>11577.309999999998</v>
      </c>
      <c r="DG38" s="421">
        <f>SUM(DG7:DG37)</f>
        <v>1491.6</v>
      </c>
      <c r="DH38" s="421" cm="1">
        <f t="array" ref="DH38:DI38">(DF38:DG38)/DE38</f>
        <v>10.680175276752765</v>
      </c>
      <c r="DI38" s="580">
        <v>1.3760147601476014</v>
      </c>
      <c r="DJ38" s="593">
        <f t="shared" ref="DJ38:DK38" si="73">SUM(DJ7:DJ37)</f>
        <v>1483.8000000000002</v>
      </c>
      <c r="DK38" s="593">
        <f t="shared" si="73"/>
        <v>123976.88269520989</v>
      </c>
      <c r="DL38" s="578">
        <f>+DK38/DJ38</f>
        <v>83.553634381459688</v>
      </c>
      <c r="DM38" s="594"/>
      <c r="DN38" s="595">
        <f>SUM(DN7:DN37)</f>
        <v>0</v>
      </c>
      <c r="DO38" s="593">
        <f t="shared" ref="DO38" si="74">SUM(DO7:DO37)</f>
        <v>0</v>
      </c>
      <c r="DP38" s="578" t="e">
        <f>+DO38/DN38</f>
        <v>#DIV/0!</v>
      </c>
      <c r="DQ38" s="593">
        <f t="shared" ref="DQ38:DR38" si="75">SUM(DQ7:DQ37)</f>
        <v>0</v>
      </c>
      <c r="DR38" s="593">
        <f t="shared" si="75"/>
        <v>0</v>
      </c>
      <c r="DS38" s="578" t="e">
        <f>+DR38/DQ38</f>
        <v>#DIV/0!</v>
      </c>
      <c r="DT38" s="145"/>
      <c r="DU38" s="581"/>
      <c r="DV38" s="579"/>
      <c r="DW38" s="580"/>
      <c r="DX38" s="605">
        <f t="shared" ref="DX38:DY38" si="76">SUM(DX7:DX37)</f>
        <v>496</v>
      </c>
      <c r="DY38" s="605">
        <f t="shared" si="76"/>
        <v>11516.568331528426</v>
      </c>
      <c r="DZ38" s="578">
        <f>+DY38/DX38</f>
        <v>23.218887765178277</v>
      </c>
      <c r="EA38" s="605">
        <f t="shared" ref="EA38:EB38" si="77">SUM(EA7:EA37)</f>
        <v>1700</v>
      </c>
      <c r="EB38" s="605">
        <f t="shared" si="77"/>
        <v>25573.921120671726</v>
      </c>
      <c r="EC38" s="578">
        <f>+EB38/EA38</f>
        <v>15.04348301215984</v>
      </c>
      <c r="ED38" s="605">
        <f t="shared" ref="ED38:EE38" si="78">SUM(ED7:ED37)</f>
        <v>5677</v>
      </c>
      <c r="EE38" s="605">
        <f t="shared" si="78"/>
        <v>73559.792596016356</v>
      </c>
      <c r="EF38" s="578">
        <f>+EE38/ED38</f>
        <v>12.957511466622574</v>
      </c>
      <c r="EG38" s="582"/>
      <c r="EH38" s="605">
        <f t="shared" ref="EH38:EI38" si="79">SUM(EH7:EH37)</f>
        <v>0</v>
      </c>
      <c r="EI38" s="605">
        <f t="shared" si="79"/>
        <v>0</v>
      </c>
      <c r="EJ38" s="578" t="e">
        <f>+EI38/EH38</f>
        <v>#DIV/0!</v>
      </c>
      <c r="EK38" s="615">
        <f>SUM(EK7:EK37)</f>
        <v>1912</v>
      </c>
      <c r="EL38" s="615">
        <f>SUM(EL7:EL37)</f>
        <v>26001.146429621804</v>
      </c>
      <c r="EM38" s="619">
        <f>+EL38/EK38</f>
        <v>13.598925956915169</v>
      </c>
      <c r="EN38" s="615">
        <f>SUM(EN7:EN37)</f>
        <v>4954</v>
      </c>
      <c r="EO38" s="615">
        <f>SUM(EO7:EO37)</f>
        <v>49939.484925079021</v>
      </c>
      <c r="EP38" s="619">
        <f>+EO38/EN38</f>
        <v>10.080638862551275</v>
      </c>
      <c r="EQ38" s="615">
        <f>SUM(EQ7:EQ37)</f>
        <v>20598</v>
      </c>
      <c r="ER38" s="615">
        <f>SUM(ER7:ER37)</f>
        <v>14180</v>
      </c>
      <c r="ES38" s="583">
        <f>+ER38/EQ38</f>
        <v>0.6884163511020488</v>
      </c>
      <c r="EU38" s="580">
        <f>SUM(EU7:EU37)</f>
        <v>900</v>
      </c>
      <c r="EV38" s="580">
        <f>SUM(EV7:EV37)</f>
        <v>82171.34</v>
      </c>
      <c r="EW38" s="583">
        <f>+EV38/EU38</f>
        <v>91.301488888888883</v>
      </c>
      <c r="EX38" s="582"/>
      <c r="EY38" s="580">
        <f>SUM(EY7:EY37)</f>
        <v>0</v>
      </c>
      <c r="EZ38" s="580">
        <f>SUM(EZ7:EZ37)</f>
        <v>7863.0199999999995</v>
      </c>
      <c r="FA38" s="583">
        <f>+EZ38/EU38</f>
        <v>8.7366888888888887</v>
      </c>
      <c r="FB38" s="580">
        <f>SUM(FB7:FB37)</f>
        <v>438.76</v>
      </c>
      <c r="FC38" s="580" t="e">
        <f>SUM(FC7:FC37)</f>
        <v>#DIV/0!</v>
      </c>
      <c r="FD38" s="583">
        <f>+FB38/EU38</f>
        <v>0.48751111111111112</v>
      </c>
      <c r="FE38" s="673"/>
      <c r="FF38" s="664">
        <f t="shared" ref="FF38:FL38" si="80">SUM(FF7:FF37)</f>
        <v>0</v>
      </c>
      <c r="FG38" s="664">
        <f t="shared" si="80"/>
        <v>0</v>
      </c>
      <c r="FH38" s="664">
        <f t="shared" si="80"/>
        <v>0</v>
      </c>
      <c r="FI38" s="665">
        <f t="shared" si="80"/>
        <v>0</v>
      </c>
      <c r="FJ38" s="666">
        <f t="shared" si="80"/>
        <v>0</v>
      </c>
      <c r="FK38" s="666">
        <f t="shared" si="80"/>
        <v>0</v>
      </c>
      <c r="FL38" s="666">
        <f t="shared" si="80"/>
        <v>0</v>
      </c>
      <c r="FM38" s="666" t="e">
        <f>FL38/FK38</f>
        <v>#DIV/0!</v>
      </c>
      <c r="FN38" s="666">
        <f>SUM(FN7:FN37)</f>
        <v>0</v>
      </c>
      <c r="FO38" s="666">
        <f>SUM(FO7:FO37)</f>
        <v>0</v>
      </c>
      <c r="FP38" s="666">
        <f>SUM(FP7:FP37)</f>
        <v>0</v>
      </c>
      <c r="FQ38" s="666"/>
      <c r="FR38" s="666">
        <f t="shared" ref="FR38:FT38" si="81">SUM(FR7:FR37)</f>
        <v>0</v>
      </c>
      <c r="FS38" s="666">
        <f t="shared" si="81"/>
        <v>0</v>
      </c>
      <c r="FT38" s="666" t="e">
        <f t="shared" si="81"/>
        <v>#DIV/0!</v>
      </c>
    </row>
  </sheetData>
  <mergeCells count="47">
    <mergeCell ref="CD4:CO4"/>
    <mergeCell ref="B4:P4"/>
    <mergeCell ref="U4:W5"/>
    <mergeCell ref="Y4:AU4"/>
    <mergeCell ref="AW4:BN4"/>
    <mergeCell ref="BP4:CB4"/>
    <mergeCell ref="AW5:AY5"/>
    <mergeCell ref="BP5:BR5"/>
    <mergeCell ref="BS5:BY5"/>
    <mergeCell ref="BZ5:CB5"/>
    <mergeCell ref="A1:AK1"/>
    <mergeCell ref="A2:AK2"/>
    <mergeCell ref="EH2:ES2"/>
    <mergeCell ref="A3:AK3"/>
    <mergeCell ref="EH3:ES3"/>
    <mergeCell ref="FN4:FT5"/>
    <mergeCell ref="A5:A6"/>
    <mergeCell ref="B5:D5"/>
    <mergeCell ref="E5:M5"/>
    <mergeCell ref="N5:P5"/>
    <mergeCell ref="Y5:AA5"/>
    <mergeCell ref="CR4:DH4"/>
    <mergeCell ref="DJ4:DV4"/>
    <mergeCell ref="DX4:EF5"/>
    <mergeCell ref="EH4:EJ5"/>
    <mergeCell ref="EK4:EM5"/>
    <mergeCell ref="CD5:CF5"/>
    <mergeCell ref="CG5:CM5"/>
    <mergeCell ref="CR5:CT5"/>
    <mergeCell ref="CU5:DA5"/>
    <mergeCell ref="EN4:EP5"/>
    <mergeCell ref="EQ4:ES5"/>
    <mergeCell ref="EU4:FD5"/>
    <mergeCell ref="FF4:FM5"/>
    <mergeCell ref="AB5:AH5"/>
    <mergeCell ref="AI5:AK5"/>
    <mergeCell ref="AM5:AO5"/>
    <mergeCell ref="AP5:AR5"/>
    <mergeCell ref="AS5:AU5"/>
    <mergeCell ref="DB5:DH5"/>
    <mergeCell ref="DJ5:DL5"/>
    <mergeCell ref="DM5:DS5"/>
    <mergeCell ref="DT5:DV5"/>
    <mergeCell ref="AZ5:BG5"/>
    <mergeCell ref="BI5:BK5"/>
    <mergeCell ref="BL5:BN5"/>
    <mergeCell ref="CN5:CO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997C-67E8-4F1D-9AEC-4F458E77A343}">
  <dimension ref="A1:GF38"/>
  <sheetViews>
    <sheetView topLeftCell="ES1" workbookViewId="0">
      <pane ySplit="6" topLeftCell="A7" activePane="bottomLeft" state="frozen"/>
      <selection pane="bottomLeft" activeCell="FA1" sqref="FA1:FP1048576"/>
    </sheetView>
  </sheetViews>
  <sheetFormatPr defaultColWidth="9" defaultRowHeight="14.4"/>
  <cols>
    <col min="1" max="1" width="8.5546875" style="2" customWidth="1"/>
    <col min="5" max="7" width="9.33203125" hidden="1" customWidth="1"/>
    <col min="9" max="9" width="8.44140625" customWidth="1"/>
    <col min="10" max="10" width="7.33203125" customWidth="1"/>
    <col min="11" max="11" width="5.33203125" hidden="1" customWidth="1"/>
    <col min="12" max="12" width="7" hidden="1" customWidth="1"/>
    <col min="13" max="13" width="7.88671875" hidden="1" customWidth="1"/>
    <col min="14" max="15" width="9" customWidth="1"/>
    <col min="16" max="16" width="8.6640625" customWidth="1"/>
    <col min="17" max="18" width="9" hidden="1" customWidth="1"/>
    <col min="19" max="19" width="0.5546875" hidden="1" customWidth="1"/>
    <col min="20" max="20" width="0.77734375" hidden="1" customWidth="1"/>
    <col min="21" max="21" width="9" style="2" hidden="1" customWidth="1"/>
    <col min="22" max="22" width="10.109375" hidden="1" customWidth="1"/>
    <col min="23" max="23" width="9.44140625" hidden="1" customWidth="1"/>
    <col min="24" max="24" width="1.44140625" customWidth="1"/>
    <col min="25" max="25" width="7.109375" customWidth="1"/>
    <col min="27" max="27" width="7.6640625" customWidth="1"/>
    <col min="28" max="28" width="9.109375" hidden="1" customWidth="1"/>
    <col min="29" max="29" width="6.33203125" customWidth="1"/>
    <col min="30" max="30" width="7.6640625" customWidth="1"/>
    <col min="31" max="31" width="6" customWidth="1"/>
    <col min="32" max="32" width="6.109375" style="2" customWidth="1"/>
    <col min="33" max="33" width="7.77734375" customWidth="1"/>
    <col min="34" max="34" width="8" customWidth="1"/>
    <col min="35" max="35" width="5.6640625" customWidth="1"/>
    <col min="36" max="36" width="8" customWidth="1"/>
    <col min="37" max="37" width="7.6640625" customWidth="1"/>
    <col min="38" max="38" width="0.88671875" customWidth="1"/>
    <col min="39" max="39" width="6.88671875" customWidth="1"/>
    <col min="40" max="40" width="7.44140625" customWidth="1"/>
    <col min="41" max="41" width="7.77734375" customWidth="1"/>
    <col min="42" max="42" width="5.109375" customWidth="1"/>
    <col min="44" max="44" width="6" customWidth="1"/>
    <col min="45" max="45" width="5.109375" customWidth="1"/>
    <col min="46" max="46" width="8.77734375" customWidth="1"/>
    <col min="47" max="47" width="6" customWidth="1"/>
    <col min="48" max="48" width="1.6640625" customWidth="1"/>
    <col min="52" max="53" width="9.5546875" hidden="1" customWidth="1"/>
    <col min="55" max="55" width="8.44140625" customWidth="1"/>
    <col min="56" max="56" width="6" customWidth="1"/>
    <col min="57" max="57" width="5.33203125" hidden="1" customWidth="1"/>
    <col min="58" max="58" width="7" hidden="1" customWidth="1"/>
    <col min="59" max="59" width="6" hidden="1" customWidth="1"/>
    <col min="60" max="60" width="0.88671875" customWidth="1"/>
    <col min="61" max="66" width="9" hidden="1" customWidth="1"/>
    <col min="67" max="67" width="2" customWidth="1"/>
    <col min="71" max="71" width="9.88671875" customWidth="1"/>
    <col min="73" max="73" width="8.44140625" customWidth="1"/>
    <col min="74" max="74" width="7" customWidth="1"/>
    <col min="75" max="75" width="10.33203125" customWidth="1"/>
    <col min="76" max="76" width="7" customWidth="1"/>
    <col min="77" max="77" width="6.5546875" customWidth="1"/>
    <col min="78" max="80" width="8.88671875" hidden="1" customWidth="1"/>
    <col min="81" max="81" width="1.44140625" customWidth="1"/>
    <col min="82" max="84" width="9" customWidth="1"/>
    <col min="85" max="85" width="11.33203125" hidden="1" customWidth="1"/>
    <col min="86" max="86" width="8.88671875" customWidth="1"/>
    <col min="87" max="87" width="8.44140625" customWidth="1"/>
    <col min="88" max="88" width="7.109375" customWidth="1"/>
    <col min="89" max="89" width="8.109375" customWidth="1"/>
    <col min="90" max="90" width="8.44140625" customWidth="1"/>
    <col min="91" max="93" width="7.88671875" customWidth="1"/>
    <col min="94" max="94" width="3.33203125" customWidth="1"/>
    <col min="95" max="95" width="1.109375" style="374" customWidth="1"/>
    <col min="96" max="97" width="7.88671875" customWidth="1"/>
    <col min="98" max="98" width="11.44140625" customWidth="1"/>
    <col min="99" max="99" width="8.6640625" customWidth="1"/>
    <col min="100" max="100" width="10.6640625" customWidth="1"/>
    <col min="101" max="102" width="9.33203125" customWidth="1"/>
    <col min="103" max="103" width="10.88671875" customWidth="1"/>
    <col min="104" max="104" width="7.88671875" customWidth="1"/>
    <col min="105" max="105" width="9.44140625" customWidth="1"/>
    <col min="106" max="106" width="10.109375" customWidth="1"/>
    <col min="107" max="107" width="7.88671875" customWidth="1"/>
    <col min="108" max="110" width="7.88671875" hidden="1" customWidth="1"/>
    <col min="111" max="111" width="7.88671875" customWidth="1"/>
    <col min="112" max="112" width="9" customWidth="1"/>
    <col min="113" max="114" width="7.88671875" customWidth="1"/>
    <col min="115" max="116" width="11.109375" customWidth="1"/>
    <col min="117" max="117" width="9.33203125" customWidth="1"/>
    <col min="118" max="118" width="7.88671875" customWidth="1"/>
    <col min="119" max="119" width="1.21875" customWidth="1"/>
    <col min="123" max="123" width="8.33203125" hidden="1" customWidth="1"/>
    <col min="124" max="124" width="7.109375" hidden="1" customWidth="1"/>
    <col min="125" max="126" width="8.44140625" hidden="1" customWidth="1"/>
    <col min="127" max="127" width="7.44140625" hidden="1" customWidth="1"/>
    <col min="128" max="128" width="9.21875" hidden="1" customWidth="1"/>
    <col min="129" max="129" width="10.77734375" hidden="1" customWidth="1"/>
    <col min="130" max="132" width="0" hidden="1" customWidth="1"/>
    <col min="133" max="133" width="0.88671875" customWidth="1"/>
    <col min="134" max="134" width="7.44140625" customWidth="1"/>
    <col min="135" max="135" width="8" customWidth="1"/>
    <col min="136" max="136" width="7.77734375" customWidth="1"/>
    <col min="137" max="137" width="6.6640625" customWidth="1"/>
    <col min="138" max="138" width="7.33203125" customWidth="1"/>
    <col min="139" max="139" width="7.109375" customWidth="1"/>
    <col min="140" max="140" width="8.109375" customWidth="1"/>
    <col min="141" max="142" width="7.44140625" customWidth="1"/>
    <col min="143" max="143" width="0.88671875" customWidth="1"/>
    <col min="144" max="146" width="0" hidden="1" customWidth="1"/>
    <col min="153" max="153" width="10.5546875" customWidth="1"/>
    <col min="156" max="156" width="1.77734375" customWidth="1"/>
    <col min="157" max="157" width="7.6640625" bestFit="1" customWidth="1"/>
    <col min="158" max="158" width="9.77734375" hidden="1" customWidth="1"/>
    <col min="159" max="159" width="8.5546875" bestFit="1" customWidth="1"/>
    <col min="160" max="160" width="9.88671875" bestFit="1" customWidth="1"/>
    <col min="161" max="161" width="9.33203125" hidden="1" customWidth="1"/>
    <col min="162" max="162" width="8.44140625" customWidth="1"/>
    <col min="163" max="163" width="7.21875" bestFit="1" customWidth="1"/>
    <col min="164" max="164" width="9.33203125" bestFit="1" customWidth="1"/>
    <col min="165" max="165" width="8.44140625" bestFit="1" customWidth="1"/>
    <col min="166" max="166" width="9.33203125" bestFit="1" customWidth="1"/>
    <col min="167" max="167" width="8" bestFit="1" customWidth="1"/>
    <col min="168" max="168" width="8.5546875" bestFit="1" customWidth="1"/>
    <col min="169" max="169" width="7" bestFit="1" customWidth="1"/>
    <col min="170" max="170" width="7.33203125" bestFit="1" customWidth="1"/>
    <col min="171" max="171" width="10" bestFit="1" customWidth="1"/>
    <col min="172" max="172" width="9.33203125" bestFit="1" customWidth="1"/>
    <col min="173" max="173" width="0.88671875" style="674" customWidth="1"/>
    <col min="174" max="183" width="9" hidden="1" customWidth="1"/>
    <col min="184" max="184" width="11.21875" hidden="1" customWidth="1"/>
    <col min="185" max="188" width="9" hidden="1" customWidth="1"/>
    <col min="189" max="189" width="0.6640625" customWidth="1"/>
  </cols>
  <sheetData>
    <row r="1" spans="1:188" ht="18">
      <c r="A1" s="1122" t="s">
        <v>159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2"/>
      <c r="AF1" s="1122"/>
      <c r="AG1" s="1122"/>
      <c r="AH1" s="1122"/>
      <c r="AI1" s="1122"/>
      <c r="AJ1" s="1122"/>
      <c r="AK1" s="1122"/>
      <c r="AL1" s="731"/>
      <c r="AM1" s="731"/>
      <c r="AN1" s="731"/>
      <c r="AO1" s="731"/>
      <c r="AP1" s="731"/>
      <c r="AQ1" s="731"/>
      <c r="AR1" s="731"/>
      <c r="AS1" s="731"/>
      <c r="AT1" s="731"/>
      <c r="AU1" s="731"/>
      <c r="AV1" s="731"/>
      <c r="AW1" s="731"/>
      <c r="AX1" s="731"/>
      <c r="AY1" s="731"/>
      <c r="AZ1" s="731"/>
      <c r="BA1" s="731"/>
      <c r="BB1" s="731"/>
      <c r="BC1" s="731"/>
      <c r="BD1" s="731"/>
      <c r="BE1" s="731"/>
      <c r="BF1" s="731"/>
      <c r="BG1" s="731"/>
      <c r="BH1" s="731"/>
      <c r="BI1" s="731"/>
      <c r="BJ1" s="731"/>
      <c r="BK1" s="731"/>
      <c r="BL1" s="731"/>
      <c r="BM1" s="731"/>
      <c r="BN1" s="731"/>
      <c r="BP1" s="731"/>
      <c r="BQ1" s="731"/>
      <c r="BR1" s="731"/>
      <c r="BS1" s="731"/>
      <c r="BT1" s="731"/>
      <c r="BU1" s="731"/>
      <c r="BV1" s="731"/>
      <c r="BW1" s="731"/>
      <c r="BX1" s="731"/>
      <c r="BY1" s="731"/>
      <c r="BZ1" s="731"/>
      <c r="CA1" s="731"/>
      <c r="CB1" s="731"/>
      <c r="CD1" s="731"/>
      <c r="CE1" s="731"/>
      <c r="CF1" s="731"/>
      <c r="CG1" s="731"/>
      <c r="CH1" s="731"/>
      <c r="CI1" s="731"/>
      <c r="CJ1" s="731"/>
      <c r="CK1" s="731"/>
      <c r="CL1" s="731"/>
      <c r="CM1" s="731"/>
      <c r="CN1" s="731"/>
      <c r="CO1" s="731"/>
      <c r="CP1" s="731"/>
      <c r="CQ1" s="725"/>
      <c r="CR1" s="731"/>
      <c r="CS1" s="731"/>
      <c r="CT1" s="731"/>
      <c r="CU1" s="731"/>
      <c r="CV1" s="731"/>
      <c r="CW1" s="735"/>
      <c r="CX1" s="735"/>
      <c r="CY1" s="731"/>
      <c r="CZ1" s="731"/>
      <c r="DA1" s="731"/>
      <c r="DB1" s="731"/>
      <c r="DC1" s="731"/>
      <c r="DD1" s="731"/>
      <c r="DE1" s="731"/>
      <c r="DF1" s="731"/>
      <c r="DG1" s="768"/>
      <c r="DH1" s="768"/>
      <c r="DI1" s="768"/>
      <c r="DJ1" s="731"/>
      <c r="DK1" s="731"/>
      <c r="DL1" s="735"/>
      <c r="DM1" s="731"/>
      <c r="DN1" s="731"/>
      <c r="DO1" s="731"/>
      <c r="DP1" s="731"/>
      <c r="DQ1" s="731"/>
      <c r="DR1" s="731"/>
      <c r="DS1" s="731"/>
      <c r="DT1" s="731"/>
      <c r="DU1" s="731"/>
      <c r="DV1" s="731"/>
      <c r="DW1" s="731"/>
      <c r="DX1" s="731"/>
      <c r="DY1" s="731"/>
      <c r="DZ1" s="731"/>
      <c r="EA1" s="731"/>
      <c r="EB1" s="731"/>
      <c r="EC1" s="731"/>
      <c r="FA1" s="948"/>
      <c r="FB1" s="948"/>
      <c r="FC1" s="948"/>
      <c r="FD1" s="948"/>
      <c r="FE1" s="948"/>
      <c r="FF1" s="948"/>
      <c r="FG1" s="948"/>
      <c r="FH1" s="948"/>
      <c r="FI1" s="948"/>
      <c r="FJ1" s="948"/>
      <c r="FK1" s="948"/>
      <c r="FL1" s="948"/>
      <c r="FM1" s="948"/>
      <c r="FN1" s="948"/>
      <c r="FO1" s="948"/>
      <c r="FP1" s="948"/>
      <c r="FQ1" s="667"/>
    </row>
    <row r="2" spans="1:188" ht="18.600000000000001" customHeight="1">
      <c r="A2" s="1122" t="s">
        <v>161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  <c r="AA2" s="1122"/>
      <c r="AB2" s="1122"/>
      <c r="AC2" s="1122"/>
      <c r="AD2" s="1122"/>
      <c r="AE2" s="1122"/>
      <c r="AF2" s="1122"/>
      <c r="AG2" s="1122"/>
      <c r="AH2" s="1122"/>
      <c r="AI2" s="1122"/>
      <c r="AJ2" s="1122"/>
      <c r="AK2" s="1122"/>
      <c r="AL2" s="733"/>
      <c r="AM2" s="733"/>
      <c r="AN2" s="733"/>
      <c r="AO2" s="733"/>
      <c r="AP2" s="733"/>
      <c r="AQ2" s="733"/>
      <c r="AR2" s="733"/>
      <c r="AS2" s="733"/>
      <c r="AT2" s="733"/>
      <c r="AU2" s="733"/>
      <c r="AV2" s="733"/>
      <c r="CQ2" s="726"/>
      <c r="EN2" s="1138"/>
      <c r="EO2" s="1138"/>
      <c r="EP2" s="1138"/>
      <c r="EQ2" s="1138"/>
      <c r="ER2" s="1138"/>
      <c r="ES2" s="1138"/>
      <c r="ET2" s="1138"/>
      <c r="EU2" s="1138"/>
      <c r="EV2" s="1138"/>
      <c r="EW2" s="1138"/>
      <c r="EX2" s="1138"/>
      <c r="EY2" s="1138"/>
      <c r="FA2" s="949"/>
      <c r="FB2" s="949"/>
      <c r="FC2" s="949"/>
      <c r="FD2" s="949"/>
      <c r="FE2" s="949"/>
      <c r="FF2" s="949"/>
      <c r="FG2" s="949"/>
      <c r="FH2" s="949"/>
      <c r="FI2" s="949"/>
      <c r="FJ2" s="949"/>
      <c r="FK2" s="949"/>
      <c r="FL2" s="949"/>
      <c r="FM2" s="949"/>
      <c r="FN2" s="949"/>
      <c r="FO2" s="949"/>
      <c r="FP2" s="949"/>
      <c r="FQ2" s="668"/>
    </row>
    <row r="3" spans="1:188" ht="18.600000000000001" customHeight="1" thickBot="1">
      <c r="A3" s="1122" t="s">
        <v>200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  <c r="AA3" s="1122"/>
      <c r="AB3" s="1122"/>
      <c r="AC3" s="1122"/>
      <c r="AD3" s="1122"/>
      <c r="AE3" s="1122"/>
      <c r="AF3" s="1122"/>
      <c r="AG3" s="1122"/>
      <c r="AH3" s="1122"/>
      <c r="AI3" s="1122"/>
      <c r="AJ3" s="1122"/>
      <c r="AK3" s="1122"/>
      <c r="AL3" s="733"/>
      <c r="AM3" s="733"/>
      <c r="AN3" s="733"/>
      <c r="AO3" s="733"/>
      <c r="AP3" s="733"/>
      <c r="AQ3" s="733"/>
      <c r="AR3" s="733"/>
      <c r="AS3" s="733"/>
      <c r="AT3" s="733"/>
      <c r="AU3" s="733"/>
      <c r="AV3" s="733"/>
      <c r="CQ3" s="726"/>
      <c r="EN3" s="1138"/>
      <c r="EO3" s="1138"/>
      <c r="EP3" s="1138"/>
      <c r="EQ3" s="1138"/>
      <c r="ER3" s="1138"/>
      <c r="ES3" s="1138"/>
      <c r="ET3" s="1138"/>
      <c r="EU3" s="1138"/>
      <c r="EV3" s="1138"/>
      <c r="EW3" s="1138"/>
      <c r="EX3" s="1138"/>
      <c r="EY3" s="1138"/>
      <c r="FA3" s="949"/>
      <c r="FB3" s="949"/>
      <c r="FC3" s="949"/>
      <c r="FD3" s="949"/>
      <c r="FE3" s="949"/>
      <c r="FF3" s="949"/>
      <c r="FG3" s="949"/>
      <c r="FH3" s="949"/>
      <c r="FI3" s="949"/>
      <c r="FJ3" s="949"/>
      <c r="FK3" s="949"/>
      <c r="FL3" s="949"/>
      <c r="FM3" s="949"/>
      <c r="FN3" s="949"/>
      <c r="FO3" s="949"/>
      <c r="FP3" s="949"/>
      <c r="FQ3" s="668"/>
    </row>
    <row r="4" spans="1:188" ht="30" customHeight="1" thickTop="1" thickBot="1">
      <c r="A4" s="731"/>
      <c r="B4" s="1037" t="s">
        <v>94</v>
      </c>
      <c r="C4" s="1038"/>
      <c r="D4" s="1038"/>
      <c r="E4" s="1038"/>
      <c r="F4" s="1038"/>
      <c r="G4" s="1038"/>
      <c r="H4" s="1038"/>
      <c r="I4" s="1038"/>
      <c r="J4" s="1038"/>
      <c r="K4" s="1038"/>
      <c r="L4" s="1038"/>
      <c r="M4" s="1038"/>
      <c r="N4" s="1038"/>
      <c r="O4" s="1038"/>
      <c r="P4" s="1039"/>
      <c r="Q4" s="731"/>
      <c r="R4" s="731"/>
      <c r="S4" s="731"/>
      <c r="T4" s="731"/>
      <c r="U4" s="1170" t="s">
        <v>186</v>
      </c>
      <c r="V4" s="1170"/>
      <c r="W4" s="1170"/>
      <c r="X4" s="731"/>
      <c r="Y4" s="1040" t="s">
        <v>95</v>
      </c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2"/>
      <c r="AV4" s="731"/>
      <c r="AW4" s="1171" t="s">
        <v>96</v>
      </c>
      <c r="AX4" s="1172"/>
      <c r="AY4" s="1172"/>
      <c r="AZ4" s="1172"/>
      <c r="BA4" s="1172"/>
      <c r="BB4" s="1172"/>
      <c r="BC4" s="1172"/>
      <c r="BD4" s="1172"/>
      <c r="BE4" s="1172"/>
      <c r="BF4" s="1172"/>
      <c r="BG4" s="1172"/>
      <c r="BH4" s="1172"/>
      <c r="BI4" s="1172"/>
      <c r="BJ4" s="1172"/>
      <c r="BK4" s="1172"/>
      <c r="BL4" s="1172"/>
      <c r="BM4" s="1172"/>
      <c r="BN4" s="1173"/>
      <c r="BP4" s="1046" t="s">
        <v>97</v>
      </c>
      <c r="BQ4" s="1047"/>
      <c r="BR4" s="1047"/>
      <c r="BS4" s="1048"/>
      <c r="BT4" s="1048"/>
      <c r="BU4" s="1048"/>
      <c r="BV4" s="1048"/>
      <c r="BW4" s="1048"/>
      <c r="BX4" s="1048"/>
      <c r="BY4" s="1048"/>
      <c r="BZ4" s="1048"/>
      <c r="CA4" s="1048"/>
      <c r="CB4" s="1049"/>
      <c r="CD4" s="1187" t="s">
        <v>98</v>
      </c>
      <c r="CE4" s="1188"/>
      <c r="CF4" s="1188"/>
      <c r="CG4" s="1188"/>
      <c r="CH4" s="1188"/>
      <c r="CI4" s="1188"/>
      <c r="CJ4" s="1188"/>
      <c r="CK4" s="1188"/>
      <c r="CL4" s="1188"/>
      <c r="CM4" s="1188"/>
      <c r="CN4" s="1188"/>
      <c r="CO4" s="1189"/>
      <c r="CP4" s="685"/>
      <c r="CQ4" s="724"/>
      <c r="CR4" s="1187" t="s">
        <v>190</v>
      </c>
      <c r="CS4" s="1188"/>
      <c r="CT4" s="1188"/>
      <c r="CU4" s="1188"/>
      <c r="CV4" s="1188"/>
      <c r="CW4" s="1188"/>
      <c r="CX4" s="1188"/>
      <c r="CY4" s="1188"/>
      <c r="CZ4" s="1188"/>
      <c r="DA4" s="1188"/>
      <c r="DB4" s="1188"/>
      <c r="DC4" s="1188"/>
      <c r="DD4" s="1188"/>
      <c r="DE4" s="1188"/>
      <c r="DF4" s="1188"/>
      <c r="DG4" s="1188"/>
      <c r="DH4" s="1188"/>
      <c r="DI4" s="1188"/>
      <c r="DJ4" s="1188"/>
      <c r="DK4" s="1188"/>
      <c r="DL4" s="1188"/>
      <c r="DM4" s="1188"/>
      <c r="DN4" s="1189"/>
      <c r="DO4" s="686"/>
      <c r="DP4" s="1052" t="s">
        <v>99</v>
      </c>
      <c r="DQ4" s="1053"/>
      <c r="DR4" s="1053"/>
      <c r="DS4" s="1053"/>
      <c r="DT4" s="1053"/>
      <c r="DU4" s="1053"/>
      <c r="DV4" s="1053"/>
      <c r="DW4" s="1053"/>
      <c r="DX4" s="1053"/>
      <c r="DY4" s="1053"/>
      <c r="DZ4" s="1053"/>
      <c r="EA4" s="1053"/>
      <c r="EB4" s="1054"/>
      <c r="ED4" s="1139" t="s">
        <v>9</v>
      </c>
      <c r="EE4" s="1140"/>
      <c r="EF4" s="1140"/>
      <c r="EG4" s="1140"/>
      <c r="EH4" s="1140"/>
      <c r="EI4" s="1140"/>
      <c r="EJ4" s="1140"/>
      <c r="EK4" s="1140"/>
      <c r="EL4" s="1141"/>
      <c r="EM4" s="596"/>
      <c r="EN4" s="1165" t="s">
        <v>168</v>
      </c>
      <c r="EO4" s="1165"/>
      <c r="EP4" s="1165"/>
      <c r="EQ4" s="1165" t="s">
        <v>169</v>
      </c>
      <c r="ER4" s="1165"/>
      <c r="ES4" s="1165"/>
      <c r="ET4" s="1166" t="s">
        <v>170</v>
      </c>
      <c r="EU4" s="1166"/>
      <c r="EV4" s="1166"/>
      <c r="EW4" s="1167"/>
      <c r="EX4" s="1167"/>
      <c r="EY4" s="1167"/>
      <c r="FA4" s="1159" t="s">
        <v>189</v>
      </c>
      <c r="FB4" s="1160"/>
      <c r="FC4" s="1160"/>
      <c r="FD4" s="1160"/>
      <c r="FE4" s="1160"/>
      <c r="FF4" s="1160"/>
      <c r="FG4" s="1160"/>
      <c r="FH4" s="1160"/>
      <c r="FI4" s="1160"/>
      <c r="FJ4" s="1160"/>
      <c r="FK4" s="1160"/>
      <c r="FL4" s="1160"/>
      <c r="FM4" s="1160"/>
      <c r="FN4" s="1160"/>
      <c r="FO4" s="1160"/>
      <c r="FP4" s="1161"/>
      <c r="FQ4" s="669"/>
      <c r="FR4" s="1175" t="s">
        <v>191</v>
      </c>
      <c r="FS4" s="1176"/>
      <c r="FT4" s="1176"/>
      <c r="FU4" s="1176"/>
      <c r="FV4" s="1176"/>
      <c r="FW4" s="1176"/>
      <c r="FX4" s="1176"/>
      <c r="FY4" s="1177"/>
      <c r="FZ4" s="1181" t="s">
        <v>192</v>
      </c>
      <c r="GA4" s="1182"/>
      <c r="GB4" s="1182"/>
      <c r="GC4" s="1182"/>
      <c r="GD4" s="1182"/>
      <c r="GE4" s="1182"/>
      <c r="GF4" s="1183"/>
    </row>
    <row r="5" spans="1:188" s="495" customFormat="1" ht="30.6" customHeight="1" thickTop="1" thickBot="1">
      <c r="A5" s="1031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055" t="s">
        <v>102</v>
      </c>
      <c r="O5" s="1056"/>
      <c r="P5" s="1060"/>
      <c r="Q5" s="732"/>
      <c r="R5" s="732"/>
      <c r="S5" s="732"/>
      <c r="U5" s="1170"/>
      <c r="V5" s="1170"/>
      <c r="W5" s="1170"/>
      <c r="Y5" s="1061" t="s">
        <v>100</v>
      </c>
      <c r="Z5" s="1062"/>
      <c r="AA5" s="1063"/>
      <c r="AB5" s="1064" t="s">
        <v>101</v>
      </c>
      <c r="AC5" s="1065"/>
      <c r="AD5" s="1065"/>
      <c r="AE5" s="1065"/>
      <c r="AF5" s="1065"/>
      <c r="AG5" s="1065"/>
      <c r="AH5" s="1065"/>
      <c r="AI5" s="1065" t="s">
        <v>102</v>
      </c>
      <c r="AJ5" s="1065"/>
      <c r="AK5" s="1062"/>
      <c r="AL5" s="496"/>
      <c r="AM5" s="1067" t="s">
        <v>103</v>
      </c>
      <c r="AN5" s="1068"/>
      <c r="AO5" s="1069"/>
      <c r="AP5" s="1067" t="s">
        <v>84</v>
      </c>
      <c r="AQ5" s="1068"/>
      <c r="AR5" s="1069"/>
      <c r="AS5" s="1067" t="s">
        <v>77</v>
      </c>
      <c r="AT5" s="1068"/>
      <c r="AU5" s="1069"/>
      <c r="AW5" s="1154" t="s">
        <v>100</v>
      </c>
      <c r="AX5" s="1155"/>
      <c r="AY5" s="1155"/>
      <c r="AZ5" s="1155" t="s">
        <v>101</v>
      </c>
      <c r="BA5" s="1155"/>
      <c r="BB5" s="1155"/>
      <c r="BC5" s="1155"/>
      <c r="BD5" s="1155"/>
      <c r="BE5" s="1155"/>
      <c r="BF5" s="1155"/>
      <c r="BG5" s="1155"/>
      <c r="BH5" s="642"/>
      <c r="BI5" s="1155" t="s">
        <v>102</v>
      </c>
      <c r="BJ5" s="1155"/>
      <c r="BK5" s="1174"/>
      <c r="BL5" s="1156" t="s">
        <v>187</v>
      </c>
      <c r="BM5" s="1157"/>
      <c r="BN5" s="1158"/>
      <c r="BP5" s="1076" t="s">
        <v>100</v>
      </c>
      <c r="BQ5" s="1077"/>
      <c r="BR5" s="1078"/>
      <c r="BS5" s="1085" t="s">
        <v>101</v>
      </c>
      <c r="BT5" s="1086"/>
      <c r="BU5" s="1086"/>
      <c r="BV5" s="1086"/>
      <c r="BW5" s="1086"/>
      <c r="BX5" s="1086"/>
      <c r="BY5" s="1086"/>
      <c r="BZ5" s="1088" t="s">
        <v>102</v>
      </c>
      <c r="CA5" s="1089"/>
      <c r="CB5" s="1090"/>
      <c r="CD5" s="1193" t="s">
        <v>100</v>
      </c>
      <c r="CE5" s="1195"/>
      <c r="CF5" s="1194"/>
      <c r="CG5" s="1193" t="s">
        <v>101</v>
      </c>
      <c r="CH5" s="1195"/>
      <c r="CI5" s="1195"/>
      <c r="CJ5" s="1195"/>
      <c r="CK5" s="1195"/>
      <c r="CL5" s="1195"/>
      <c r="CM5" s="1194"/>
      <c r="CN5" s="1193" t="s">
        <v>205</v>
      </c>
      <c r="CO5" s="1194"/>
      <c r="CP5" s="222"/>
      <c r="CQ5" s="217"/>
      <c r="CR5" s="1190" t="s">
        <v>190</v>
      </c>
      <c r="CS5" s="1191"/>
      <c r="CT5" s="1192"/>
      <c r="CU5" s="1190" t="s">
        <v>194</v>
      </c>
      <c r="CV5" s="1191"/>
      <c r="CW5" s="1191"/>
      <c r="CX5" s="1191"/>
      <c r="CY5" s="1191"/>
      <c r="CZ5" s="1191"/>
      <c r="DA5" s="1191"/>
      <c r="DB5" s="1191"/>
      <c r="DC5" s="1192"/>
      <c r="DD5" s="1190" t="s">
        <v>195</v>
      </c>
      <c r="DE5" s="1191"/>
      <c r="DF5" s="1191"/>
      <c r="DG5" s="1191"/>
      <c r="DH5" s="1191"/>
      <c r="DI5" s="1191"/>
      <c r="DJ5" s="1191"/>
      <c r="DK5" s="1191"/>
      <c r="DL5" s="1191"/>
      <c r="DM5" s="1191"/>
      <c r="DN5" s="1192"/>
      <c r="DO5" s="497"/>
      <c r="DP5" s="1145" t="s">
        <v>100</v>
      </c>
      <c r="DQ5" s="1146"/>
      <c r="DR5" s="1147"/>
      <c r="DS5" s="1148" t="s">
        <v>101</v>
      </c>
      <c r="DT5" s="1149"/>
      <c r="DU5" s="1149"/>
      <c r="DV5" s="1149"/>
      <c r="DW5" s="1149"/>
      <c r="DX5" s="1149"/>
      <c r="DY5" s="1150"/>
      <c r="DZ5" s="1151" t="s">
        <v>102</v>
      </c>
      <c r="EA5" s="1152"/>
      <c r="EB5" s="1153"/>
      <c r="EC5" s="497"/>
      <c r="ED5" s="1142"/>
      <c r="EE5" s="1143"/>
      <c r="EF5" s="1143"/>
      <c r="EG5" s="1143"/>
      <c r="EH5" s="1143"/>
      <c r="EI5" s="1143"/>
      <c r="EJ5" s="1143"/>
      <c r="EK5" s="1143"/>
      <c r="EL5" s="1144"/>
      <c r="EM5" s="597"/>
      <c r="EN5" s="1165"/>
      <c r="EO5" s="1165"/>
      <c r="EP5" s="1165"/>
      <c r="EQ5" s="1165"/>
      <c r="ER5" s="1165"/>
      <c r="ES5" s="1165"/>
      <c r="ET5" s="1166"/>
      <c r="EU5" s="1166"/>
      <c r="EV5" s="1166"/>
      <c r="EW5" s="1167"/>
      <c r="EX5" s="1167"/>
      <c r="EY5" s="1167"/>
      <c r="FA5" s="1162"/>
      <c r="FB5" s="1163"/>
      <c r="FC5" s="1163"/>
      <c r="FD5" s="1163"/>
      <c r="FE5" s="1163"/>
      <c r="FF5" s="1163"/>
      <c r="FG5" s="1163"/>
      <c r="FH5" s="1163"/>
      <c r="FI5" s="1163"/>
      <c r="FJ5" s="1163"/>
      <c r="FK5" s="1163"/>
      <c r="FL5" s="1163"/>
      <c r="FM5" s="1163"/>
      <c r="FN5" s="1163"/>
      <c r="FO5" s="1163"/>
      <c r="FP5" s="1164"/>
      <c r="FQ5" s="669"/>
      <c r="FR5" s="1178"/>
      <c r="FS5" s="1179"/>
      <c r="FT5" s="1179"/>
      <c r="FU5" s="1179"/>
      <c r="FV5" s="1179"/>
      <c r="FW5" s="1179"/>
      <c r="FX5" s="1179"/>
      <c r="FY5" s="1180"/>
      <c r="FZ5" s="1184"/>
      <c r="GA5" s="1185"/>
      <c r="GB5" s="1185"/>
      <c r="GC5" s="1185"/>
      <c r="GD5" s="1185"/>
      <c r="GE5" s="1185"/>
      <c r="GF5" s="1186"/>
    </row>
    <row r="6" spans="1:188" ht="36.6" customHeight="1" thickTop="1" thickBot="1">
      <c r="A6" s="1032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557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26" t="s">
        <v>57</v>
      </c>
      <c r="O6" s="27" t="s">
        <v>22</v>
      </c>
      <c r="P6" s="28" t="s">
        <v>58</v>
      </c>
      <c r="Q6" s="29" t="s">
        <v>59</v>
      </c>
      <c r="R6" s="37" t="s">
        <v>22</v>
      </c>
      <c r="S6" s="38" t="s">
        <v>60</v>
      </c>
      <c r="U6" s="560" t="s">
        <v>140</v>
      </c>
      <c r="V6" s="561" t="s">
        <v>141</v>
      </c>
      <c r="W6" s="562" t="s">
        <v>185</v>
      </c>
      <c r="Y6" s="39" t="s">
        <v>54</v>
      </c>
      <c r="Z6" s="40" t="s">
        <v>22</v>
      </c>
      <c r="AA6" s="41" t="s">
        <v>112</v>
      </c>
      <c r="AB6" s="42" t="s">
        <v>104</v>
      </c>
      <c r="AC6" s="43" t="s">
        <v>113</v>
      </c>
      <c r="AD6" s="43" t="s">
        <v>114</v>
      </c>
      <c r="AE6" s="24" t="s">
        <v>107</v>
      </c>
      <c r="AF6" s="43" t="s">
        <v>108</v>
      </c>
      <c r="AG6" s="43" t="s">
        <v>109</v>
      </c>
      <c r="AH6" s="24" t="s">
        <v>110</v>
      </c>
      <c r="AI6" s="60" t="s">
        <v>57</v>
      </c>
      <c r="AJ6" s="61" t="s">
        <v>22</v>
      </c>
      <c r="AK6" s="65" t="s">
        <v>58</v>
      </c>
      <c r="AL6" s="68"/>
      <c r="AM6" s="39" t="s">
        <v>54</v>
      </c>
      <c r="AN6" s="70" t="s">
        <v>22</v>
      </c>
      <c r="AO6" s="67" t="s">
        <v>90</v>
      </c>
      <c r="AP6" s="69" t="s">
        <v>54</v>
      </c>
      <c r="AQ6" s="70" t="s">
        <v>22</v>
      </c>
      <c r="AR6" s="67" t="s">
        <v>23</v>
      </c>
      <c r="AS6" s="69" t="s">
        <v>54</v>
      </c>
      <c r="AT6" s="70" t="s">
        <v>22</v>
      </c>
      <c r="AU6" s="67" t="s">
        <v>23</v>
      </c>
      <c r="AW6" s="643" t="s">
        <v>54</v>
      </c>
      <c r="AX6" s="76" t="s">
        <v>22</v>
      </c>
      <c r="AY6" s="728" t="s">
        <v>73</v>
      </c>
      <c r="AZ6" s="82" t="s">
        <v>104</v>
      </c>
      <c r="BA6" s="82" t="s">
        <v>104</v>
      </c>
      <c r="BB6" s="624" t="s">
        <v>105</v>
      </c>
      <c r="BC6" s="624" t="s">
        <v>106</v>
      </c>
      <c r="BD6" s="625" t="s">
        <v>107</v>
      </c>
      <c r="BE6" s="624" t="s">
        <v>108</v>
      </c>
      <c r="BF6" s="624" t="s">
        <v>109</v>
      </c>
      <c r="BG6" s="625" t="s">
        <v>110</v>
      </c>
      <c r="BH6" s="88"/>
      <c r="BI6" s="89" t="s">
        <v>57</v>
      </c>
      <c r="BJ6" s="90" t="s">
        <v>22</v>
      </c>
      <c r="BK6" s="644" t="s">
        <v>58</v>
      </c>
      <c r="BL6" s="631" t="s">
        <v>140</v>
      </c>
      <c r="BM6" s="590" t="s">
        <v>141</v>
      </c>
      <c r="BN6" s="632" t="s">
        <v>142</v>
      </c>
      <c r="BP6" s="91" t="s">
        <v>54</v>
      </c>
      <c r="BQ6" s="92" t="s">
        <v>22</v>
      </c>
      <c r="BR6" s="80" t="s">
        <v>73</v>
      </c>
      <c r="BS6" s="98" t="s">
        <v>104</v>
      </c>
      <c r="BT6" s="99" t="s">
        <v>105</v>
      </c>
      <c r="BU6" s="99" t="s">
        <v>115</v>
      </c>
      <c r="BV6" s="24" t="s">
        <v>107</v>
      </c>
      <c r="BW6" s="99" t="s">
        <v>108</v>
      </c>
      <c r="BX6" s="99" t="s">
        <v>109</v>
      </c>
      <c r="BY6" s="24" t="s">
        <v>110</v>
      </c>
      <c r="BZ6" s="103" t="s">
        <v>57</v>
      </c>
      <c r="CA6" s="104" t="s">
        <v>22</v>
      </c>
      <c r="CB6" s="67" t="s">
        <v>58</v>
      </c>
      <c r="CD6" s="715" t="s">
        <v>54</v>
      </c>
      <c r="CE6" s="107" t="s">
        <v>22</v>
      </c>
      <c r="CF6" s="498" t="s">
        <v>73</v>
      </c>
      <c r="CG6" s="713" t="s">
        <v>104</v>
      </c>
      <c r="CH6" s="714" t="s">
        <v>105</v>
      </c>
      <c r="CI6" s="714" t="s">
        <v>106</v>
      </c>
      <c r="CJ6" s="625" t="s">
        <v>107</v>
      </c>
      <c r="CK6" s="714" t="s">
        <v>201</v>
      </c>
      <c r="CL6" s="714" t="s">
        <v>202</v>
      </c>
      <c r="CM6" s="625" t="s">
        <v>110</v>
      </c>
      <c r="CN6" s="716" t="s">
        <v>203</v>
      </c>
      <c r="CO6" s="716" t="s">
        <v>204</v>
      </c>
      <c r="CP6" s="484"/>
      <c r="CQ6" s="721"/>
      <c r="CR6" s="430" t="s">
        <v>183</v>
      </c>
      <c r="CS6" s="384" t="s">
        <v>40</v>
      </c>
      <c r="CT6" s="750" t="s">
        <v>142</v>
      </c>
      <c r="CU6" s="389" t="s">
        <v>214</v>
      </c>
      <c r="CV6" s="679" t="s">
        <v>215</v>
      </c>
      <c r="CW6" s="767" t="s">
        <v>216</v>
      </c>
      <c r="CX6" s="679" t="s">
        <v>217</v>
      </c>
      <c r="CY6" s="679" t="s">
        <v>143</v>
      </c>
      <c r="CZ6" s="758" t="s">
        <v>144</v>
      </c>
      <c r="DA6" s="389" t="s">
        <v>108</v>
      </c>
      <c r="DB6" s="389" t="s">
        <v>145</v>
      </c>
      <c r="DC6" s="761" t="s">
        <v>46</v>
      </c>
      <c r="DD6" s="695" t="s">
        <v>146</v>
      </c>
      <c r="DE6" s="680" t="s">
        <v>147</v>
      </c>
      <c r="DF6" s="680" t="s">
        <v>148</v>
      </c>
      <c r="DG6" s="680" t="s">
        <v>219</v>
      </c>
      <c r="DH6" s="680" t="s">
        <v>220</v>
      </c>
      <c r="DI6" s="767" t="s">
        <v>46</v>
      </c>
      <c r="DJ6" s="680" t="s">
        <v>149</v>
      </c>
      <c r="DK6" s="680" t="s">
        <v>150</v>
      </c>
      <c r="DL6" s="764" t="s">
        <v>218</v>
      </c>
      <c r="DM6" s="696" t="s">
        <v>151</v>
      </c>
      <c r="DN6" s="766" t="s">
        <v>152</v>
      </c>
      <c r="DO6" s="119"/>
      <c r="DP6" s="120" t="s">
        <v>54</v>
      </c>
      <c r="DQ6" s="121" t="s">
        <v>22</v>
      </c>
      <c r="DR6" s="8" t="s">
        <v>73</v>
      </c>
      <c r="DS6" s="122" t="s">
        <v>104</v>
      </c>
      <c r="DT6" s="123" t="s">
        <v>116</v>
      </c>
      <c r="DU6" s="123" t="s">
        <v>114</v>
      </c>
      <c r="DV6" s="11" t="s">
        <v>117</v>
      </c>
      <c r="DW6" s="123" t="s">
        <v>108</v>
      </c>
      <c r="DX6" s="123" t="s">
        <v>109</v>
      </c>
      <c r="DY6" s="11" t="s">
        <v>110</v>
      </c>
      <c r="DZ6" s="131" t="s">
        <v>57</v>
      </c>
      <c r="EA6" s="132" t="s">
        <v>22</v>
      </c>
      <c r="EB6" s="28" t="s">
        <v>58</v>
      </c>
      <c r="EC6" s="119"/>
      <c r="ED6" s="598" t="s">
        <v>119</v>
      </c>
      <c r="EE6" s="599" t="s">
        <v>120</v>
      </c>
      <c r="EF6" s="541" t="s">
        <v>121</v>
      </c>
      <c r="EG6" s="599" t="s">
        <v>122</v>
      </c>
      <c r="EH6" s="599" t="s">
        <v>120</v>
      </c>
      <c r="EI6" s="541" t="s">
        <v>121</v>
      </c>
      <c r="EJ6" s="599" t="s">
        <v>123</v>
      </c>
      <c r="EK6" s="599" t="s">
        <v>120</v>
      </c>
      <c r="EL6" s="544" t="s">
        <v>121</v>
      </c>
      <c r="EM6" s="484"/>
      <c r="EN6" s="491" t="s">
        <v>140</v>
      </c>
      <c r="EO6" s="609" t="s">
        <v>141</v>
      </c>
      <c r="EP6" s="547" t="s">
        <v>142</v>
      </c>
      <c r="EQ6" s="491" t="s">
        <v>140</v>
      </c>
      <c r="ER6" s="609" t="s">
        <v>141</v>
      </c>
      <c r="ES6" s="547" t="s">
        <v>142</v>
      </c>
      <c r="ET6" s="620" t="s">
        <v>140</v>
      </c>
      <c r="EU6" s="621" t="s">
        <v>141</v>
      </c>
      <c r="EV6" s="547" t="s">
        <v>142</v>
      </c>
      <c r="EW6" s="620" t="s">
        <v>149</v>
      </c>
      <c r="EX6" s="620" t="s">
        <v>172</v>
      </c>
      <c r="EY6" s="550" t="s">
        <v>184</v>
      </c>
      <c r="FA6" s="487" t="s">
        <v>140</v>
      </c>
      <c r="FB6" s="487" t="s">
        <v>206</v>
      </c>
      <c r="FC6" s="324" t="s">
        <v>141</v>
      </c>
      <c r="FD6" s="736" t="s">
        <v>142</v>
      </c>
      <c r="FE6" s="736" t="s">
        <v>207</v>
      </c>
      <c r="FF6" s="490" t="s">
        <v>208</v>
      </c>
      <c r="FG6" s="489" t="s">
        <v>209</v>
      </c>
      <c r="FH6" s="743" t="s">
        <v>210</v>
      </c>
      <c r="FI6" s="739" t="s">
        <v>211</v>
      </c>
      <c r="FJ6" s="743" t="s">
        <v>212</v>
      </c>
      <c r="FK6" s="701" t="s">
        <v>196</v>
      </c>
      <c r="FL6" s="747" t="s">
        <v>197</v>
      </c>
      <c r="FM6" s="700" t="s">
        <v>198</v>
      </c>
      <c r="FN6" s="745" t="s">
        <v>199</v>
      </c>
      <c r="FO6" s="746" t="s">
        <v>213</v>
      </c>
      <c r="FP6" s="556" t="s">
        <v>46</v>
      </c>
      <c r="FQ6" s="670"/>
      <c r="FR6" s="658" t="s">
        <v>135</v>
      </c>
      <c r="FS6" s="658" t="s">
        <v>136</v>
      </c>
      <c r="FT6" s="658" t="s">
        <v>137</v>
      </c>
      <c r="FU6" s="659" t="s">
        <v>138</v>
      </c>
      <c r="FV6" s="660" t="s">
        <v>139</v>
      </c>
      <c r="FW6" s="660" t="s">
        <v>140</v>
      </c>
      <c r="FX6" s="661" t="s">
        <v>141</v>
      </c>
      <c r="FY6" s="662" t="s">
        <v>142</v>
      </c>
      <c r="FZ6" s="387" t="s">
        <v>104</v>
      </c>
      <c r="GA6" s="388" t="s">
        <v>105</v>
      </c>
      <c r="GB6" s="388" t="s">
        <v>143</v>
      </c>
      <c r="GC6" s="388" t="s">
        <v>144</v>
      </c>
      <c r="GD6" s="389" t="s">
        <v>108</v>
      </c>
      <c r="GE6" s="389" t="s">
        <v>145</v>
      </c>
      <c r="GF6" s="390" t="s">
        <v>46</v>
      </c>
    </row>
    <row r="7" spans="1:188" ht="15" customHeight="1">
      <c r="A7" s="12">
        <v>1</v>
      </c>
      <c r="B7" s="13">
        <v>55.2</v>
      </c>
      <c r="C7" s="14">
        <v>5451.7671254887027</v>
      </c>
      <c r="D7" s="15">
        <f>+C7/B7</f>
        <v>98.763897200882298</v>
      </c>
      <c r="E7" s="16"/>
      <c r="F7" s="320"/>
      <c r="G7" s="558" t="e">
        <f>F7/E7</f>
        <v>#DIV/0!</v>
      </c>
      <c r="H7" s="17">
        <v>5</v>
      </c>
      <c r="I7" s="17">
        <v>66.300000000511929</v>
      </c>
      <c r="J7" s="18">
        <f>+I7/H7</f>
        <v>13.260000000102385</v>
      </c>
      <c r="K7" s="17"/>
      <c r="L7" s="17"/>
      <c r="M7" s="30" t="e">
        <f>+L7/K7</f>
        <v>#DIV/0!</v>
      </c>
      <c r="N7" s="563">
        <v>3</v>
      </c>
      <c r="O7" s="769">
        <v>40.049999999999997</v>
      </c>
      <c r="P7" s="31">
        <f>+O7/N7</f>
        <v>13.35</v>
      </c>
      <c r="Q7" s="32"/>
      <c r="R7" s="44"/>
      <c r="S7" s="45" t="e">
        <f>+R7/Q7</f>
        <v>#DIV/0!</v>
      </c>
      <c r="T7" s="492"/>
      <c r="U7" s="565">
        <v>82.4</v>
      </c>
      <c r="V7" s="566">
        <v>4226.6687226651493</v>
      </c>
      <c r="W7" s="567">
        <f>+V7/U7</f>
        <v>51.294523333314913</v>
      </c>
      <c r="X7" s="492"/>
      <c r="Y7" s="46">
        <v>368.40000000000003</v>
      </c>
      <c r="Z7" s="47">
        <v>30665.25</v>
      </c>
      <c r="AA7" s="48">
        <f>+Z7/Y7</f>
        <v>83.239006514657973</v>
      </c>
      <c r="AB7" s="49"/>
      <c r="AC7" s="50">
        <v>36</v>
      </c>
      <c r="AD7" s="50">
        <v>504.21</v>
      </c>
      <c r="AE7" s="30">
        <f>+AD7/AC7</f>
        <v>14.005833333333333</v>
      </c>
      <c r="AF7" s="49">
        <v>128</v>
      </c>
      <c r="AG7" s="49">
        <v>896.28</v>
      </c>
      <c r="AH7" s="30">
        <f>+AG7/AF7</f>
        <v>7.0021874999999998</v>
      </c>
      <c r="AI7" s="62">
        <v>150</v>
      </c>
      <c r="AJ7" s="47">
        <v>2838.566414448178</v>
      </c>
      <c r="AK7" s="30">
        <f>+AJ7/AI7</f>
        <v>18.923776096321188</v>
      </c>
      <c r="AL7" s="568"/>
      <c r="AM7" s="46">
        <v>45</v>
      </c>
      <c r="AN7" s="47">
        <v>2880.45</v>
      </c>
      <c r="AO7" s="48">
        <f>+AN7/AM7</f>
        <v>64.009999999999991</v>
      </c>
      <c r="AP7" s="46">
        <v>75</v>
      </c>
      <c r="AQ7" s="47">
        <v>4765.88</v>
      </c>
      <c r="AR7" s="48">
        <f>+AQ7/AP7</f>
        <v>63.545066666666671</v>
      </c>
      <c r="AS7" s="46">
        <v>25</v>
      </c>
      <c r="AT7" s="71">
        <v>1505.7950000000001</v>
      </c>
      <c r="AU7" s="48">
        <f>+AT7/AS7</f>
        <v>60.2318</v>
      </c>
      <c r="AV7" s="492"/>
      <c r="AW7" s="645">
        <v>88.2</v>
      </c>
      <c r="AX7" s="78">
        <v>5039.18</v>
      </c>
      <c r="AY7" s="30">
        <f>+AX7/AW7</f>
        <v>57.13356009070295</v>
      </c>
      <c r="AZ7" s="85"/>
      <c r="BA7" s="85"/>
      <c r="BB7" s="85">
        <v>14</v>
      </c>
      <c r="BC7" s="85">
        <v>94.29</v>
      </c>
      <c r="BD7" s="30">
        <f>+BC7/BB7</f>
        <v>6.7350000000000003</v>
      </c>
      <c r="BE7" s="86">
        <v>0</v>
      </c>
      <c r="BF7" s="86"/>
      <c r="BG7" s="30" t="e">
        <f>+BF7/BE7</f>
        <v>#DIV/0!</v>
      </c>
      <c r="BH7" s="646"/>
      <c r="BI7" s="77"/>
      <c r="BJ7" s="78"/>
      <c r="BK7" s="634" t="e">
        <f>+BJ7/BI7</f>
        <v>#DIV/0!</v>
      </c>
      <c r="BL7" s="633">
        <v>77.599999999999994</v>
      </c>
      <c r="BM7" s="587">
        <v>3496.04</v>
      </c>
      <c r="BN7" s="634">
        <f>+BM7/BL7</f>
        <v>45.052061855670104</v>
      </c>
      <c r="BO7" s="492"/>
      <c r="BP7" s="93">
        <v>189.20000000000002</v>
      </c>
      <c r="BQ7" s="94">
        <v>13778.468694281448</v>
      </c>
      <c r="BR7" s="83">
        <f>+BQ7/BP7</f>
        <v>72.824887390493899</v>
      </c>
      <c r="BS7" s="100"/>
      <c r="BT7" s="101">
        <v>18</v>
      </c>
      <c r="BU7" s="101">
        <v>239.768697811127</v>
      </c>
      <c r="BV7" s="30">
        <f>+BU7/BT7</f>
        <v>13.320483211729277</v>
      </c>
      <c r="BW7" s="101">
        <v>89</v>
      </c>
      <c r="BX7" s="101">
        <v>601.21631772525927</v>
      </c>
      <c r="BY7" s="30">
        <f>+BX7/BW7</f>
        <v>6.7552395250029136</v>
      </c>
      <c r="BZ7" s="93"/>
      <c r="CA7" s="94"/>
      <c r="CB7" s="48" t="e">
        <f>+CA7/BZ7</f>
        <v>#DIV/0!</v>
      </c>
      <c r="CC7" s="492"/>
      <c r="CD7" s="109">
        <v>140.80000000000001</v>
      </c>
      <c r="CE7" s="110">
        <v>12085.45</v>
      </c>
      <c r="CF7" s="83">
        <f>+CE7/CD7</f>
        <v>85.834161931818187</v>
      </c>
      <c r="CG7" s="113">
        <v>0</v>
      </c>
      <c r="CH7" s="114"/>
      <c r="CI7" s="114"/>
      <c r="CJ7" s="30" t="e">
        <f>+CI7/CH7</f>
        <v>#DIV/0!</v>
      </c>
      <c r="CK7" s="115"/>
      <c r="CL7" s="114"/>
      <c r="CM7" s="83" t="e">
        <f>+CL7/CK7</f>
        <v>#DIV/0!</v>
      </c>
      <c r="CN7" s="712">
        <v>307.5</v>
      </c>
      <c r="CO7" s="706">
        <f>+CN7/CD7</f>
        <v>2.1839488636363633</v>
      </c>
      <c r="CP7" s="653"/>
      <c r="CQ7" s="722"/>
      <c r="CR7" s="340">
        <v>47.4</v>
      </c>
      <c r="CS7" s="342">
        <v>3584.86</v>
      </c>
      <c r="CT7" s="751">
        <f t="shared" ref="CT7:CT37" si="0">CS7/CR7</f>
        <v>75.629957805907182</v>
      </c>
      <c r="CU7" s="400">
        <v>48</v>
      </c>
      <c r="CV7" s="400">
        <v>3021.5</v>
      </c>
      <c r="CW7" s="756">
        <f>CV7/CU7</f>
        <v>62.947916666666664</v>
      </c>
      <c r="CX7" s="400"/>
      <c r="CY7" s="400"/>
      <c r="CZ7" s="759" t="e">
        <f>CY7/CX7</f>
        <v>#DIV/0!</v>
      </c>
      <c r="DA7" s="400">
        <f>CR7</f>
        <v>47.4</v>
      </c>
      <c r="DB7" s="400">
        <v>155.03</v>
      </c>
      <c r="DC7" s="762">
        <f>DB7/DA7</f>
        <v>3.2706751054852323</v>
      </c>
      <c r="DD7" s="681"/>
      <c r="DE7" s="691"/>
      <c r="DF7" s="691" t="e">
        <f>DE7/DD7</f>
        <v>#DIV/0!</v>
      </c>
      <c r="DG7" s="691"/>
      <c r="DH7" s="691"/>
      <c r="DI7" s="765" t="e">
        <f>DH7/DG7</f>
        <v>#DIV/0!</v>
      </c>
      <c r="DJ7" s="691">
        <f>CR7</f>
        <v>47.4</v>
      </c>
      <c r="DK7" s="691">
        <v>348</v>
      </c>
      <c r="DL7" s="765">
        <f>DK7/DJ7</f>
        <v>7.3417721518987342</v>
      </c>
      <c r="DM7" s="691"/>
      <c r="DN7" s="765">
        <f>DM7/DJ7</f>
        <v>0</v>
      </c>
      <c r="DO7" s="569"/>
      <c r="DP7" s="734">
        <v>46</v>
      </c>
      <c r="DQ7" s="125">
        <v>3570.7370502662379</v>
      </c>
      <c r="DR7" s="15">
        <f>+DQ7/DP7</f>
        <v>77.624718484048657</v>
      </c>
      <c r="DS7" s="126"/>
      <c r="DT7" s="127"/>
      <c r="DU7" s="127"/>
      <c r="DV7" s="18">
        <v>20</v>
      </c>
      <c r="DW7" s="127"/>
      <c r="DX7" s="127"/>
      <c r="DY7" s="18" t="e">
        <f>+DX7/DW7</f>
        <v>#DIV/0!</v>
      </c>
      <c r="DZ7" s="124"/>
      <c r="EA7" s="125"/>
      <c r="EB7" s="31" t="e">
        <f>+EA7/DZ7</f>
        <v>#DIV/0!</v>
      </c>
      <c r="EC7" s="569"/>
      <c r="ED7" s="600">
        <v>15</v>
      </c>
      <c r="EE7" s="601">
        <v>377.09</v>
      </c>
      <c r="EF7" s="542">
        <f>+EE7/ED7</f>
        <v>25.139333333333333</v>
      </c>
      <c r="EG7" s="604">
        <v>61</v>
      </c>
      <c r="EH7" s="608">
        <v>845.16</v>
      </c>
      <c r="EI7" s="542">
        <f>+EH7/EG7</f>
        <v>13.855081967213113</v>
      </c>
      <c r="EJ7" s="604">
        <v>135</v>
      </c>
      <c r="EK7" s="601">
        <v>1865.55</v>
      </c>
      <c r="EL7" s="542">
        <f>+EK7/EJ7</f>
        <v>13.818888888888889</v>
      </c>
      <c r="EM7" s="485"/>
      <c r="EN7" s="610"/>
      <c r="EO7" s="611"/>
      <c r="EP7" s="548" t="e">
        <f>EO7/EN7</f>
        <v>#DIV/0!</v>
      </c>
      <c r="EQ7" s="610">
        <v>79</v>
      </c>
      <c r="ER7" s="614">
        <v>909.21</v>
      </c>
      <c r="ES7" s="616">
        <f t="shared" ref="ES7:ES36" si="1">ER7/EQ7</f>
        <v>11.508987341772153</v>
      </c>
      <c r="ET7" s="603">
        <v>201</v>
      </c>
      <c r="EU7" s="603">
        <v>2019.06</v>
      </c>
      <c r="EV7" s="622">
        <f>EU7/ET7</f>
        <v>10.045074626865672</v>
      </c>
      <c r="EW7" s="603">
        <f>+(EQ7+ET7)*3</f>
        <v>840</v>
      </c>
      <c r="EX7" s="603">
        <v>480</v>
      </c>
      <c r="EY7" s="551">
        <f>+EX7/EW7</f>
        <v>0.5714285714285714</v>
      </c>
      <c r="FA7" s="204">
        <v>30</v>
      </c>
      <c r="FB7" s="204">
        <v>71.36</v>
      </c>
      <c r="FC7" s="345">
        <v>1342.34</v>
      </c>
      <c r="FD7" s="554">
        <f t="shared" ref="FD7:FD37" si="2">FC7/FA7</f>
        <v>44.744666666666667</v>
      </c>
      <c r="FE7" s="554">
        <f t="shared" ref="FE7:FE14" si="3">FB7/FA7</f>
        <v>2.3786666666666667</v>
      </c>
      <c r="FF7" s="143">
        <v>30</v>
      </c>
      <c r="FG7" s="143">
        <v>1554.7613999040668</v>
      </c>
      <c r="FH7" s="737">
        <f t="shared" ref="FH7:FH14" si="4">FG7/FF7</f>
        <v>51.825379996802226</v>
      </c>
      <c r="FI7" s="740">
        <v>926.52154043368125</v>
      </c>
      <c r="FJ7" s="737">
        <f>FI7/FA7</f>
        <v>30.884051347789374</v>
      </c>
      <c r="FK7" s="433"/>
      <c r="FL7" s="748">
        <f t="shared" ref="FL7:FL38" si="5">+FK7/FA7</f>
        <v>0</v>
      </c>
      <c r="FM7" s="405">
        <v>132.91925762987012</v>
      </c>
      <c r="FN7" s="744">
        <f t="shared" ref="FN7:FN19" si="6">+FM7/FA7</f>
        <v>4.4306419209956704</v>
      </c>
      <c r="FO7" s="405"/>
      <c r="FP7" s="542">
        <f>FO7/FA7</f>
        <v>0</v>
      </c>
      <c r="FQ7" s="671"/>
      <c r="FR7" s="400"/>
      <c r="FS7" s="400"/>
      <c r="FT7" s="400"/>
      <c r="FU7" s="433"/>
      <c r="FV7" s="400"/>
      <c r="FW7" s="400">
        <f>FR7*0.2+(SUM(FS7:FV7)*0.4)</f>
        <v>0</v>
      </c>
      <c r="FX7" s="401"/>
      <c r="FY7" s="402" t="e">
        <f>FX7/FW7</f>
        <v>#DIV/0!</v>
      </c>
      <c r="FZ7" s="399"/>
      <c r="GA7" s="400"/>
      <c r="GB7" s="400"/>
      <c r="GC7" s="403" t="e">
        <f>GB7/GA7</f>
        <v>#DIV/0!</v>
      </c>
      <c r="GD7" s="400"/>
      <c r="GE7" s="400"/>
      <c r="GF7" s="404" t="e">
        <f>GE7/GD7</f>
        <v>#DIV/0!</v>
      </c>
    </row>
    <row r="8" spans="1:188" ht="14.4" customHeight="1">
      <c r="A8" s="12">
        <v>2</v>
      </c>
      <c r="B8" s="13">
        <v>47.2</v>
      </c>
      <c r="C8" s="14">
        <v>4198.3380645879697</v>
      </c>
      <c r="D8" s="15">
        <f t="shared" ref="D8:D37" si="7">+C8/B8</f>
        <v>88.947840351440036</v>
      </c>
      <c r="E8" s="16"/>
      <c r="F8" s="320"/>
      <c r="G8" s="558" t="e">
        <f t="shared" ref="G8:G37" si="8">F8/E8</f>
        <v>#DIV/0!</v>
      </c>
      <c r="H8" s="17">
        <v>4</v>
      </c>
      <c r="I8" s="17">
        <v>66.45547710607616</v>
      </c>
      <c r="J8" s="18">
        <f>+I8/H8</f>
        <v>16.61386927651904</v>
      </c>
      <c r="K8" s="17"/>
      <c r="L8" s="17"/>
      <c r="M8" s="30" t="e">
        <f>+L8/K8</f>
        <v>#DIV/0!</v>
      </c>
      <c r="N8" s="563">
        <v>3</v>
      </c>
      <c r="O8" s="769">
        <v>42.01</v>
      </c>
      <c r="P8" s="31">
        <f t="shared" ref="P8:P37" si="9">+O8/N8</f>
        <v>14.003333333333332</v>
      </c>
      <c r="Q8" s="32"/>
      <c r="R8" s="44"/>
      <c r="S8" s="45" t="e">
        <f t="shared" ref="S8:S37" si="10">+R8/Q8</f>
        <v>#DIV/0!</v>
      </c>
      <c r="T8" s="492"/>
      <c r="U8" s="570">
        <v>101</v>
      </c>
      <c r="V8" s="566">
        <v>6037.8728306612675</v>
      </c>
      <c r="W8" s="567">
        <f t="shared" ref="W8:W36" si="11">+V8/U8</f>
        <v>59.780919115458097</v>
      </c>
      <c r="X8" s="492"/>
      <c r="Y8" s="46">
        <v>367.6</v>
      </c>
      <c r="Z8" s="51">
        <v>22911.625</v>
      </c>
      <c r="AA8" s="48">
        <f t="shared" ref="AA8:AA37" si="12">+Z8/Y8</f>
        <v>62.327597932535362</v>
      </c>
      <c r="AB8" s="49"/>
      <c r="AC8" s="50">
        <v>36</v>
      </c>
      <c r="AD8" s="50">
        <v>505.38</v>
      </c>
      <c r="AE8" s="30">
        <f t="shared" ref="AE8:AE37" si="13">+AD8/AC8</f>
        <v>14.038333333333334</v>
      </c>
      <c r="AF8" s="49">
        <v>128</v>
      </c>
      <c r="AG8" s="49">
        <v>863.7800000000002</v>
      </c>
      <c r="AH8" s="30">
        <f>+AG8/AF8</f>
        <v>6.7482812500000016</v>
      </c>
      <c r="AI8" s="62">
        <v>150</v>
      </c>
      <c r="AJ8" s="47">
        <v>2913.0612912806087</v>
      </c>
      <c r="AK8" s="30">
        <f t="shared" ref="AK8:AK37" si="14">+AJ8/AI8</f>
        <v>19.420408608537389</v>
      </c>
      <c r="AL8" s="568"/>
      <c r="AM8" s="46">
        <v>47</v>
      </c>
      <c r="AN8" s="47">
        <v>3092.37</v>
      </c>
      <c r="AO8" s="48">
        <f t="shared" ref="AO8:AO37" si="15">+AN8/AM8</f>
        <v>65.795106382978716</v>
      </c>
      <c r="AP8" s="46">
        <v>75</v>
      </c>
      <c r="AQ8" s="47">
        <v>4057.375</v>
      </c>
      <c r="AR8" s="48">
        <f t="shared" ref="AR8:AR37" si="16">+AQ8/AP8</f>
        <v>54.098333333333336</v>
      </c>
      <c r="AS8" s="46">
        <v>25</v>
      </c>
      <c r="AT8" s="71">
        <v>1472.4349999999999</v>
      </c>
      <c r="AU8" s="48">
        <f t="shared" ref="AU8:AU37" si="17">+AT8/AS8</f>
        <v>58.897399999999998</v>
      </c>
      <c r="AV8" s="492"/>
      <c r="AW8" s="645">
        <v>68.000000000000014</v>
      </c>
      <c r="AX8" s="78">
        <v>4183.88</v>
      </c>
      <c r="AY8" s="30">
        <f t="shared" ref="AY8:AY37" si="18">+AX8/AW8</f>
        <v>61.527647058823518</v>
      </c>
      <c r="AZ8" s="85"/>
      <c r="BA8" s="85"/>
      <c r="BB8" s="85">
        <v>12</v>
      </c>
      <c r="BC8" s="85">
        <v>82.34</v>
      </c>
      <c r="BD8" s="30">
        <f>+BC8/BB8</f>
        <v>6.8616666666666672</v>
      </c>
      <c r="BE8" s="86">
        <v>0</v>
      </c>
      <c r="BF8" s="86"/>
      <c r="BG8" s="30" t="e">
        <f>+BF8/BE8</f>
        <v>#DIV/0!</v>
      </c>
      <c r="BH8" s="646"/>
      <c r="BI8" s="77"/>
      <c r="BJ8" s="78"/>
      <c r="BK8" s="634" t="e">
        <f t="shared" ref="BK8:BK37" si="19">+BJ8/BI8</f>
        <v>#DIV/0!</v>
      </c>
      <c r="BL8" s="633">
        <v>77.2</v>
      </c>
      <c r="BM8" s="587">
        <v>3474.27</v>
      </c>
      <c r="BN8" s="634">
        <f t="shared" ref="BN8:BN36" si="20">+BM8/BL8</f>
        <v>45.003497409326421</v>
      </c>
      <c r="BO8" s="492"/>
      <c r="BP8" s="93">
        <v>189.20000000000002</v>
      </c>
      <c r="BQ8" s="94">
        <v>13220.788322699298</v>
      </c>
      <c r="BR8" s="83">
        <f t="shared" ref="BR8:BR37" si="21">+BQ8/BP8</f>
        <v>69.877316716169645</v>
      </c>
      <c r="BS8" s="100"/>
      <c r="BT8" s="101">
        <v>23</v>
      </c>
      <c r="BU8" s="101">
        <v>244.24704893112693</v>
      </c>
      <c r="BV8" s="30">
        <f>+BU8/BT8</f>
        <v>10.619436910048996</v>
      </c>
      <c r="BW8" s="101">
        <v>83</v>
      </c>
      <c r="BX8" s="101">
        <v>524.51345650663166</v>
      </c>
      <c r="BY8" s="30">
        <f>+BX8/BW8</f>
        <v>6.3194392350196589</v>
      </c>
      <c r="BZ8" s="93"/>
      <c r="CA8" s="94"/>
      <c r="CB8" s="48" t="e">
        <f t="shared" ref="CB8:CB37" si="22">+CA8/BZ8</f>
        <v>#DIV/0!</v>
      </c>
      <c r="CC8" s="492"/>
      <c r="CD8" s="109">
        <v>141.19999999999999</v>
      </c>
      <c r="CE8" s="110">
        <v>13413.85</v>
      </c>
      <c r="CF8" s="83">
        <f t="shared" ref="CF8:CF37" si="23">+CE8/CD8</f>
        <v>94.998937677053831</v>
      </c>
      <c r="CG8" s="113">
        <v>0</v>
      </c>
      <c r="CH8" s="114"/>
      <c r="CI8" s="114"/>
      <c r="CJ8" s="30" t="e">
        <f t="shared" ref="CJ8:CJ37" si="24">+CI8/CH8</f>
        <v>#DIV/0!</v>
      </c>
      <c r="CK8" s="115"/>
      <c r="CL8" s="114"/>
      <c r="CM8" s="83" t="e">
        <f>+CL8/CK8</f>
        <v>#DIV/0!</v>
      </c>
      <c r="CN8" s="712">
        <v>0</v>
      </c>
      <c r="CO8" s="706">
        <f t="shared" ref="CO8:CO37" si="25">+CN8/CD8</f>
        <v>0</v>
      </c>
      <c r="CP8" s="653"/>
      <c r="CQ8" s="722"/>
      <c r="CR8" s="718">
        <v>43</v>
      </c>
      <c r="CS8" s="345">
        <v>3250.82</v>
      </c>
      <c r="CT8" s="752">
        <f t="shared" si="0"/>
        <v>75.600465116279068</v>
      </c>
      <c r="CU8" s="411"/>
      <c r="CV8" s="411"/>
      <c r="CW8" s="756" t="e">
        <f t="shared" ref="CW8:CW37" si="26">CV8/CU8</f>
        <v>#DIV/0!</v>
      </c>
      <c r="CX8" s="411"/>
      <c r="CY8" s="413"/>
      <c r="CZ8" s="759" t="e">
        <f t="shared" ref="CZ8:CZ37" si="27">CY8/CX8</f>
        <v>#DIV/0!</v>
      </c>
      <c r="DA8" s="400">
        <f t="shared" ref="DA8:DA37" si="28">CR8</f>
        <v>43</v>
      </c>
      <c r="DB8" s="411">
        <v>102.14</v>
      </c>
      <c r="DC8" s="763">
        <f t="shared" ref="DC8:DC37" si="29">DB8/DA8</f>
        <v>2.3753488372093021</v>
      </c>
      <c r="DD8" s="682"/>
      <c r="DE8" s="688"/>
      <c r="DF8" s="688" t="e">
        <f t="shared" ref="DF8:DF37" si="30">DE8/DD8</f>
        <v>#DIV/0!</v>
      </c>
      <c r="DG8" s="691"/>
      <c r="DH8" s="691"/>
      <c r="DI8" s="765" t="e">
        <f t="shared" ref="DI8:DI37" si="31">DH8/DG8</f>
        <v>#DIV/0!</v>
      </c>
      <c r="DJ8" s="691">
        <f t="shared" ref="DJ8:DJ37" si="32">CR8</f>
        <v>43</v>
      </c>
      <c r="DK8" s="688">
        <v>360.99</v>
      </c>
      <c r="DL8" s="765">
        <f t="shared" ref="DL8:DL37" si="33">DK8/DJ8</f>
        <v>8.395116279069768</v>
      </c>
      <c r="DM8" s="688">
        <v>132.5</v>
      </c>
      <c r="DN8" s="765">
        <f t="shared" ref="DN8:DN37" si="34">DM8/DJ8</f>
        <v>3.0813953488372094</v>
      </c>
      <c r="DO8" s="569"/>
      <c r="DP8" s="734">
        <v>46.666666666666664</v>
      </c>
      <c r="DQ8" s="125">
        <v>3389.1644020349941</v>
      </c>
      <c r="DR8" s="15">
        <f t="shared" ref="DR8:DR37" si="35">+DQ8/DP8</f>
        <v>72.624951472178452</v>
      </c>
      <c r="DS8" s="126"/>
      <c r="DT8" s="127"/>
      <c r="DU8" s="127"/>
      <c r="DV8" s="18">
        <v>32</v>
      </c>
      <c r="DW8" s="127"/>
      <c r="DX8" s="127"/>
      <c r="DY8" s="18" t="e">
        <f>+DX8/DW8</f>
        <v>#DIV/0!</v>
      </c>
      <c r="DZ8" s="124"/>
      <c r="EA8" s="125"/>
      <c r="EB8" s="31" t="e">
        <f t="shared" ref="EB8:EB37" si="36">+EA8/DZ8</f>
        <v>#DIV/0!</v>
      </c>
      <c r="EC8" s="569"/>
      <c r="ED8" s="600">
        <v>15</v>
      </c>
      <c r="EE8" s="601">
        <v>407.82</v>
      </c>
      <c r="EF8" s="542">
        <f t="shared" ref="EF8:EF37" si="37">+EE8/ED8</f>
        <v>27.187999999999999</v>
      </c>
      <c r="EG8" s="604">
        <v>61</v>
      </c>
      <c r="EH8" s="608">
        <v>859.82</v>
      </c>
      <c r="EI8" s="542">
        <f t="shared" ref="EI8:EI37" si="38">+EH8/EG8</f>
        <v>14.095409836065574</v>
      </c>
      <c r="EJ8" s="604">
        <v>135</v>
      </c>
      <c r="EK8" s="601">
        <v>1800.03</v>
      </c>
      <c r="EL8" s="542">
        <f t="shared" ref="EL8:EL37" si="39">+EK8/EJ8</f>
        <v>13.333555555555556</v>
      </c>
      <c r="EM8" s="485"/>
      <c r="EN8" s="610"/>
      <c r="EO8" s="612"/>
      <c r="EP8" s="548" t="e">
        <f t="shared" ref="EP8:EP36" si="40">EO8/EN8</f>
        <v>#DIV/0!</v>
      </c>
      <c r="EQ8" s="610">
        <v>83</v>
      </c>
      <c r="ER8" s="614">
        <v>904.37</v>
      </c>
      <c r="ES8" s="616">
        <f t="shared" si="1"/>
        <v>10.896024096385542</v>
      </c>
      <c r="ET8" s="603">
        <v>200</v>
      </c>
      <c r="EU8" s="603">
        <v>2014.12</v>
      </c>
      <c r="EV8" s="622">
        <f t="shared" ref="EV8:EV36" si="41">EU8/ET8</f>
        <v>10.070599999999999</v>
      </c>
      <c r="EW8" s="603">
        <f t="shared" ref="EW8:EW37" si="42">+(EQ8+ET8)*3</f>
        <v>849</v>
      </c>
      <c r="EX8" s="603">
        <v>480</v>
      </c>
      <c r="EY8" s="551">
        <f t="shared" ref="EY8:EY36" si="43">+EX8/EW8</f>
        <v>0.56537102473498235</v>
      </c>
      <c r="FA8" s="204">
        <v>30</v>
      </c>
      <c r="FB8" s="204">
        <v>141.09</v>
      </c>
      <c r="FC8" s="345">
        <v>1697.24</v>
      </c>
      <c r="FD8" s="554">
        <f t="shared" si="2"/>
        <v>56.574666666666666</v>
      </c>
      <c r="FE8" s="554">
        <f t="shared" si="3"/>
        <v>4.7030000000000003</v>
      </c>
      <c r="FF8" s="143">
        <v>30</v>
      </c>
      <c r="FG8" s="143">
        <v>74.868167114375765</v>
      </c>
      <c r="FH8" s="737">
        <f t="shared" si="4"/>
        <v>2.4956055704791922</v>
      </c>
      <c r="FI8" s="740">
        <v>726.15349097566457</v>
      </c>
      <c r="FJ8" s="737">
        <f t="shared" ref="FJ8:FJ37" si="44">FI8/FA8</f>
        <v>24.205116365855485</v>
      </c>
      <c r="FK8" s="698"/>
      <c r="FL8" s="748">
        <f t="shared" si="5"/>
        <v>0</v>
      </c>
      <c r="FM8" s="414"/>
      <c r="FN8" s="744">
        <f t="shared" si="6"/>
        <v>0</v>
      </c>
      <c r="FO8" s="405">
        <v>113.75587808279022</v>
      </c>
      <c r="FP8" s="542">
        <f t="shared" ref="FP8:FP37" si="45">FO8/FA8</f>
        <v>3.7918626027596738</v>
      </c>
      <c r="FQ8" s="671"/>
      <c r="FR8" s="400"/>
      <c r="FS8" s="400"/>
      <c r="FT8" s="400"/>
      <c r="FU8" s="433"/>
      <c r="FV8" s="411"/>
      <c r="FW8" s="400">
        <f t="shared" ref="FW8:FW37" si="46">FR8*0.2+(SUM(FS8:FV8)*0.4)</f>
        <v>0</v>
      </c>
      <c r="FX8" s="403"/>
      <c r="FY8" s="402" t="e">
        <f t="shared" ref="FY8:FY37" si="47">FX8/FW8</f>
        <v>#DIV/0!</v>
      </c>
      <c r="FZ8" s="412"/>
      <c r="GA8" s="400"/>
      <c r="GB8" s="400"/>
      <c r="GC8" s="403" t="e">
        <f t="shared" ref="GC8:GC37" si="48">GB8/GA8</f>
        <v>#DIV/0!</v>
      </c>
      <c r="GD8" s="400"/>
      <c r="GE8" s="400"/>
      <c r="GF8" s="404" t="e">
        <f t="shared" ref="GF8:GF37" si="49">GE8/GD8</f>
        <v>#DIV/0!</v>
      </c>
    </row>
    <row r="9" spans="1:188" ht="14.4" customHeight="1">
      <c r="A9" s="12">
        <v>3</v>
      </c>
      <c r="B9" s="13">
        <v>42.2</v>
      </c>
      <c r="C9" s="14">
        <v>3393.4116424192061</v>
      </c>
      <c r="D9" s="15">
        <f t="shared" si="7"/>
        <v>80.412598161592555</v>
      </c>
      <c r="E9" s="16"/>
      <c r="F9" s="320"/>
      <c r="G9" s="558" t="e">
        <f t="shared" si="8"/>
        <v>#DIV/0!</v>
      </c>
      <c r="H9" s="17">
        <v>3</v>
      </c>
      <c r="I9" s="17">
        <v>63.25</v>
      </c>
      <c r="J9" s="18">
        <f t="shared" ref="J9:J37" si="50">+I9/H9</f>
        <v>21.083333333333332</v>
      </c>
      <c r="K9" s="17"/>
      <c r="L9" s="17"/>
      <c r="M9" s="30" t="e">
        <f t="shared" ref="M9:M37" si="51">+L9/K9</f>
        <v>#DIV/0!</v>
      </c>
      <c r="N9" s="563">
        <v>5</v>
      </c>
      <c r="O9" s="769">
        <v>74.28</v>
      </c>
      <c r="P9" s="31">
        <f t="shared" si="9"/>
        <v>14.856</v>
      </c>
      <c r="Q9" s="32"/>
      <c r="R9" s="44"/>
      <c r="S9" s="45" t="e">
        <f t="shared" si="10"/>
        <v>#DIV/0!</v>
      </c>
      <c r="T9" s="492"/>
      <c r="U9" s="570">
        <v>133.6</v>
      </c>
      <c r="V9" s="566">
        <v>7361.0570682249736</v>
      </c>
      <c r="W9" s="567">
        <f t="shared" si="11"/>
        <v>55.097732546594116</v>
      </c>
      <c r="X9" s="492"/>
      <c r="Y9" s="46">
        <v>242.20000000000002</v>
      </c>
      <c r="Z9" s="47">
        <v>17315.599999999995</v>
      </c>
      <c r="AA9" s="48">
        <f t="shared" si="12"/>
        <v>71.492981007431851</v>
      </c>
      <c r="AB9" s="317"/>
      <c r="AC9" s="50">
        <v>28</v>
      </c>
      <c r="AD9" s="318">
        <v>395.64</v>
      </c>
      <c r="AE9" s="30">
        <f t="shared" si="13"/>
        <v>14.129999999999999</v>
      </c>
      <c r="AF9" s="49">
        <v>11</v>
      </c>
      <c r="AG9" s="49">
        <v>75.95</v>
      </c>
      <c r="AH9" s="30">
        <f t="shared" ref="AH9:AH37" si="52">+AG9/AF9</f>
        <v>6.9045454545454552</v>
      </c>
      <c r="AI9" s="62">
        <v>150</v>
      </c>
      <c r="AJ9" s="47">
        <v>2907.8873683892807</v>
      </c>
      <c r="AK9" s="30">
        <f t="shared" si="14"/>
        <v>19.385915789261873</v>
      </c>
      <c r="AL9" s="568"/>
      <c r="AM9" s="46">
        <v>44</v>
      </c>
      <c r="AN9" s="47">
        <v>2252.42</v>
      </c>
      <c r="AO9" s="48">
        <f t="shared" si="15"/>
        <v>51.19136363636364</v>
      </c>
      <c r="AP9" s="46">
        <v>75</v>
      </c>
      <c r="AQ9" s="47">
        <v>4308.5140000000001</v>
      </c>
      <c r="AR9" s="48">
        <f t="shared" si="16"/>
        <v>57.446853333333337</v>
      </c>
      <c r="AS9" s="46">
        <v>25</v>
      </c>
      <c r="AT9" s="71">
        <v>1498.6100000000001</v>
      </c>
      <c r="AU9" s="48">
        <f t="shared" si="17"/>
        <v>59.944400000000002</v>
      </c>
      <c r="AV9" s="492"/>
      <c r="AW9" s="645">
        <v>66</v>
      </c>
      <c r="AX9" s="78">
        <v>3532.61</v>
      </c>
      <c r="AY9" s="30">
        <f t="shared" si="18"/>
        <v>53.524393939393939</v>
      </c>
      <c r="AZ9" s="85"/>
      <c r="BA9" s="85"/>
      <c r="BB9" s="85">
        <v>6</v>
      </c>
      <c r="BC9" s="85">
        <v>42.94</v>
      </c>
      <c r="BD9" s="30">
        <f t="shared" ref="BD9:BD37" si="53">+BC9/BB9</f>
        <v>7.1566666666666663</v>
      </c>
      <c r="BE9" s="86">
        <v>0</v>
      </c>
      <c r="BF9" s="86">
        <v>0</v>
      </c>
      <c r="BG9" s="30" t="e">
        <f t="shared" ref="BG9:BG37" si="54">+BF9/BE9</f>
        <v>#DIV/0!</v>
      </c>
      <c r="BH9" s="646"/>
      <c r="BI9" s="77"/>
      <c r="BJ9" s="78"/>
      <c r="BK9" s="634" t="e">
        <f t="shared" si="19"/>
        <v>#DIV/0!</v>
      </c>
      <c r="BL9" s="633">
        <v>78.2</v>
      </c>
      <c r="BM9" s="587">
        <v>3519.58</v>
      </c>
      <c r="BN9" s="634">
        <f t="shared" si="20"/>
        <v>45.007416879795393</v>
      </c>
      <c r="BO9" s="492"/>
      <c r="BP9" s="93">
        <v>131.4</v>
      </c>
      <c r="BQ9" s="94">
        <v>9629.1320907130994</v>
      </c>
      <c r="BR9" s="83">
        <f t="shared" si="21"/>
        <v>73.281066139369088</v>
      </c>
      <c r="BS9" s="100"/>
      <c r="BT9" s="101">
        <v>3</v>
      </c>
      <c r="BU9" s="101">
        <v>36.734372493768369</v>
      </c>
      <c r="BV9" s="30">
        <f t="shared" ref="BV9:BV37" si="55">+BU9/BT9</f>
        <v>12.244790831256124</v>
      </c>
      <c r="BW9" s="101">
        <v>78</v>
      </c>
      <c r="BX9" s="101">
        <v>456.76600906076158</v>
      </c>
      <c r="BY9" s="30">
        <f t="shared" ref="BY9:BY37" si="56">+BX9/BW9</f>
        <v>5.8559744751379688</v>
      </c>
      <c r="BZ9" s="93"/>
      <c r="CA9" s="94"/>
      <c r="CB9" s="48" t="e">
        <f t="shared" si="22"/>
        <v>#DIV/0!</v>
      </c>
      <c r="CC9" s="492"/>
      <c r="CD9" s="109">
        <v>140.4</v>
      </c>
      <c r="CE9" s="110">
        <v>13063.7</v>
      </c>
      <c r="CF9" s="83">
        <f t="shared" si="23"/>
        <v>93.046296296296305</v>
      </c>
      <c r="CG9" s="113"/>
      <c r="CH9" s="114"/>
      <c r="CI9" s="114"/>
      <c r="CJ9" s="30" t="e">
        <f t="shared" si="24"/>
        <v>#DIV/0!</v>
      </c>
      <c r="CK9" s="115"/>
      <c r="CL9" s="114"/>
      <c r="CM9" s="83" t="e">
        <f t="shared" ref="CM9:CM37" si="57">+CL9/CK9</f>
        <v>#DIV/0!</v>
      </c>
      <c r="CN9" s="712">
        <v>307.5</v>
      </c>
      <c r="CO9" s="706">
        <f t="shared" si="25"/>
        <v>2.1901709401709399</v>
      </c>
      <c r="CP9" s="653"/>
      <c r="CQ9" s="722"/>
      <c r="CR9" s="718">
        <v>23.400000000000002</v>
      </c>
      <c r="CS9" s="345">
        <v>1762.43</v>
      </c>
      <c r="CT9" s="752">
        <f t="shared" si="0"/>
        <v>75.317521367521366</v>
      </c>
      <c r="CU9" s="411"/>
      <c r="CV9" s="411"/>
      <c r="CW9" s="756" t="e">
        <f t="shared" si="26"/>
        <v>#DIV/0!</v>
      </c>
      <c r="CX9" s="411"/>
      <c r="CY9" s="403"/>
      <c r="CZ9" s="759" t="e">
        <f t="shared" si="27"/>
        <v>#DIV/0!</v>
      </c>
      <c r="DA9" s="400">
        <f t="shared" si="28"/>
        <v>23.400000000000002</v>
      </c>
      <c r="DB9" s="411">
        <v>241.38</v>
      </c>
      <c r="DC9" s="763">
        <f t="shared" si="29"/>
        <v>10.315384615384614</v>
      </c>
      <c r="DD9" s="682"/>
      <c r="DE9" s="688"/>
      <c r="DF9" s="688" t="e">
        <f t="shared" si="30"/>
        <v>#DIV/0!</v>
      </c>
      <c r="DG9" s="691"/>
      <c r="DH9" s="691"/>
      <c r="DI9" s="765" t="e">
        <f t="shared" si="31"/>
        <v>#DIV/0!</v>
      </c>
      <c r="DJ9" s="691">
        <f t="shared" si="32"/>
        <v>23.400000000000002</v>
      </c>
      <c r="DK9" s="688">
        <v>416.6</v>
      </c>
      <c r="DL9" s="765">
        <f t="shared" si="33"/>
        <v>17.803418803418804</v>
      </c>
      <c r="DM9" s="688"/>
      <c r="DN9" s="765">
        <f t="shared" si="34"/>
        <v>0</v>
      </c>
      <c r="DO9" s="569"/>
      <c r="DP9" s="734">
        <v>42.666666666666664</v>
      </c>
      <c r="DQ9" s="125">
        <v>3144.045854926756</v>
      </c>
      <c r="DR9" s="15">
        <f t="shared" si="35"/>
        <v>73.68857472484585</v>
      </c>
      <c r="DS9" s="126"/>
      <c r="DT9" s="127"/>
      <c r="DU9" s="127"/>
      <c r="DV9" s="18">
        <v>28</v>
      </c>
      <c r="DW9" s="127"/>
      <c r="DX9" s="127"/>
      <c r="DY9" s="18" t="e">
        <f t="shared" ref="DY9:DY37" si="58">+DX9/DW9</f>
        <v>#DIV/0!</v>
      </c>
      <c r="DZ9" s="124"/>
      <c r="EA9" s="125"/>
      <c r="EB9" s="31" t="e">
        <f t="shared" si="36"/>
        <v>#DIV/0!</v>
      </c>
      <c r="EC9" s="569"/>
      <c r="ED9" s="600">
        <v>15</v>
      </c>
      <c r="EE9" s="601">
        <v>416</v>
      </c>
      <c r="EF9" s="542">
        <f t="shared" si="37"/>
        <v>27.733333333333334</v>
      </c>
      <c r="EG9" s="603">
        <v>61</v>
      </c>
      <c r="EH9" s="603">
        <v>859.22</v>
      </c>
      <c r="EI9" s="542">
        <f t="shared" si="38"/>
        <v>14.085573770491804</v>
      </c>
      <c r="EJ9" s="604">
        <v>135</v>
      </c>
      <c r="EK9" s="601">
        <v>1867.11</v>
      </c>
      <c r="EL9" s="542">
        <f t="shared" si="39"/>
        <v>13.830444444444444</v>
      </c>
      <c r="EM9" s="485"/>
      <c r="EN9" s="610"/>
      <c r="EO9" s="612"/>
      <c r="EP9" s="548" t="e">
        <f t="shared" si="40"/>
        <v>#DIV/0!</v>
      </c>
      <c r="EQ9" s="610">
        <v>84</v>
      </c>
      <c r="ER9" s="614">
        <v>913.28</v>
      </c>
      <c r="ES9" s="616">
        <f t="shared" si="1"/>
        <v>10.872380952380952</v>
      </c>
      <c r="ET9" s="603">
        <v>203</v>
      </c>
      <c r="EU9" s="603">
        <v>2058.25</v>
      </c>
      <c r="EV9" s="622">
        <f t="shared" si="41"/>
        <v>10.139162561576354</v>
      </c>
      <c r="EW9" s="603">
        <f t="shared" si="42"/>
        <v>861</v>
      </c>
      <c r="EX9" s="603">
        <v>480</v>
      </c>
      <c r="EY9" s="551">
        <f t="shared" si="43"/>
        <v>0.55749128919860624</v>
      </c>
      <c r="FA9" s="204">
        <v>30</v>
      </c>
      <c r="FB9" s="204">
        <v>86.09</v>
      </c>
      <c r="FC9" s="345">
        <v>1615.0500000000002</v>
      </c>
      <c r="FD9" s="554">
        <f t="shared" si="2"/>
        <v>53.835000000000008</v>
      </c>
      <c r="FE9" s="554">
        <f t="shared" si="3"/>
        <v>2.8696666666666668</v>
      </c>
      <c r="FF9" s="143">
        <v>30</v>
      </c>
      <c r="FG9" s="143">
        <v>141.38815936659392</v>
      </c>
      <c r="FH9" s="737">
        <f t="shared" si="4"/>
        <v>4.7129386455531312</v>
      </c>
      <c r="FI9" s="740">
        <v>254.50880236092289</v>
      </c>
      <c r="FJ9" s="737">
        <f t="shared" si="44"/>
        <v>8.4836267453640968</v>
      </c>
      <c r="FK9" s="439">
        <v>80.23</v>
      </c>
      <c r="FL9" s="748">
        <f t="shared" si="5"/>
        <v>2.6743333333333337</v>
      </c>
      <c r="FM9" s="414"/>
      <c r="FN9" s="744">
        <f t="shared" si="6"/>
        <v>0</v>
      </c>
      <c r="FO9" s="405"/>
      <c r="FP9" s="542">
        <f t="shared" si="45"/>
        <v>0</v>
      </c>
      <c r="FQ9" s="671"/>
      <c r="FR9" s="400"/>
      <c r="FS9" s="400"/>
      <c r="FT9" s="400"/>
      <c r="FU9" s="433"/>
      <c r="FV9" s="411"/>
      <c r="FW9" s="400">
        <f t="shared" si="46"/>
        <v>0</v>
      </c>
      <c r="FX9" s="403"/>
      <c r="FY9" s="402" t="e">
        <f t="shared" si="47"/>
        <v>#DIV/0!</v>
      </c>
      <c r="FZ9" s="412"/>
      <c r="GA9" s="400"/>
      <c r="GB9" s="400"/>
      <c r="GC9" s="403" t="e">
        <f t="shared" si="48"/>
        <v>#DIV/0!</v>
      </c>
      <c r="GD9" s="400"/>
      <c r="GE9" s="400"/>
      <c r="GF9" s="404" t="e">
        <f t="shared" si="49"/>
        <v>#DIV/0!</v>
      </c>
    </row>
    <row r="10" spans="1:188" ht="14.4" customHeight="1">
      <c r="A10" s="12">
        <v>4</v>
      </c>
      <c r="B10" s="13">
        <v>40.800000000000004</v>
      </c>
      <c r="C10" s="14">
        <v>3260.0007671459557</v>
      </c>
      <c r="D10" s="15">
        <f t="shared" si="7"/>
        <v>79.90197958691067</v>
      </c>
      <c r="E10" s="16"/>
      <c r="F10" s="320"/>
      <c r="G10" s="558" t="e">
        <f t="shared" si="8"/>
        <v>#DIV/0!</v>
      </c>
      <c r="H10" s="17">
        <v>3</v>
      </c>
      <c r="I10" s="17">
        <v>58</v>
      </c>
      <c r="J10" s="18">
        <f t="shared" si="50"/>
        <v>19.333333333333332</v>
      </c>
      <c r="K10" s="17"/>
      <c r="L10" s="17"/>
      <c r="M10" s="30" t="e">
        <f t="shared" si="51"/>
        <v>#DIV/0!</v>
      </c>
      <c r="N10" s="563">
        <v>3</v>
      </c>
      <c r="O10" s="769">
        <v>44.6</v>
      </c>
      <c r="P10" s="31">
        <f t="shared" si="9"/>
        <v>14.866666666666667</v>
      </c>
      <c r="Q10" s="32"/>
      <c r="R10" s="44"/>
      <c r="S10" s="45" t="e">
        <f t="shared" si="10"/>
        <v>#DIV/0!</v>
      </c>
      <c r="T10" s="492"/>
      <c r="U10" s="570">
        <v>129.80000000000001</v>
      </c>
      <c r="V10" s="566">
        <v>6721.9942303588978</v>
      </c>
      <c r="W10" s="567">
        <f>+V10/U10</f>
        <v>51.787320726956068</v>
      </c>
      <c r="X10" s="492"/>
      <c r="Y10" s="46">
        <v>241.8</v>
      </c>
      <c r="Z10" s="47">
        <v>18236.517999999996</v>
      </c>
      <c r="AA10" s="48">
        <f t="shared" si="12"/>
        <v>75.419842845326698</v>
      </c>
      <c r="AB10" s="317"/>
      <c r="AC10" s="50">
        <v>28</v>
      </c>
      <c r="AD10" s="318">
        <v>391.39</v>
      </c>
      <c r="AE10" s="30">
        <f t="shared" si="13"/>
        <v>13.978214285714285</v>
      </c>
      <c r="AF10" s="49">
        <v>11</v>
      </c>
      <c r="AG10" s="49">
        <v>77.33</v>
      </c>
      <c r="AH10" s="30">
        <f t="shared" si="52"/>
        <v>7.03</v>
      </c>
      <c r="AI10" s="62">
        <v>150</v>
      </c>
      <c r="AJ10" s="47">
        <v>3299.7404561745971</v>
      </c>
      <c r="AK10" s="30">
        <f t="shared" si="14"/>
        <v>21.998269707830648</v>
      </c>
      <c r="AL10" s="568"/>
      <c r="AM10" s="46">
        <v>47</v>
      </c>
      <c r="AN10" s="71">
        <v>2327.9499999999998</v>
      </c>
      <c r="AO10" s="48">
        <f t="shared" si="15"/>
        <v>49.530851063829786</v>
      </c>
      <c r="AP10" s="46">
        <v>75</v>
      </c>
      <c r="AQ10" s="47">
        <v>4800.6599999999989</v>
      </c>
      <c r="AR10" s="48">
        <f t="shared" si="16"/>
        <v>64.008799999999979</v>
      </c>
      <c r="AS10" s="46">
        <v>25</v>
      </c>
      <c r="AT10" s="71">
        <v>1555.6799999999998</v>
      </c>
      <c r="AU10" s="48">
        <f t="shared" si="17"/>
        <v>62.227199999999996</v>
      </c>
      <c r="AV10" s="492"/>
      <c r="AW10" s="645">
        <v>62.6</v>
      </c>
      <c r="AX10" s="78">
        <v>3660.15</v>
      </c>
      <c r="AY10" s="30">
        <f t="shared" si="18"/>
        <v>58.468849840255594</v>
      </c>
      <c r="AZ10" s="85"/>
      <c r="BA10" s="85"/>
      <c r="BB10" s="85">
        <v>5</v>
      </c>
      <c r="BC10" s="85">
        <v>35.28</v>
      </c>
      <c r="BD10" s="30">
        <f t="shared" si="53"/>
        <v>7.056</v>
      </c>
      <c r="BE10" s="86">
        <v>0</v>
      </c>
      <c r="BF10" s="86">
        <v>0</v>
      </c>
      <c r="BG10" s="30" t="e">
        <f t="shared" si="54"/>
        <v>#DIV/0!</v>
      </c>
      <c r="BH10" s="646"/>
      <c r="BI10" s="77"/>
      <c r="BJ10" s="78"/>
      <c r="BK10" s="634" t="e">
        <f t="shared" si="19"/>
        <v>#DIV/0!</v>
      </c>
      <c r="BL10" s="633">
        <v>78.8</v>
      </c>
      <c r="BM10" s="587">
        <v>3545.22</v>
      </c>
      <c r="BN10" s="634">
        <f t="shared" si="20"/>
        <v>44.990101522842636</v>
      </c>
      <c r="BO10" s="492"/>
      <c r="BP10" s="93">
        <v>131.4</v>
      </c>
      <c r="BQ10" s="94">
        <v>10112.730231277321</v>
      </c>
      <c r="BR10" s="83">
        <f t="shared" si="21"/>
        <v>76.961417285215532</v>
      </c>
      <c r="BS10" s="100"/>
      <c r="BT10" s="101">
        <v>3</v>
      </c>
      <c r="BU10" s="101">
        <v>36.50548430566252</v>
      </c>
      <c r="BV10" s="30">
        <f t="shared" si="55"/>
        <v>12.168494768554174</v>
      </c>
      <c r="BW10" s="101">
        <v>78</v>
      </c>
      <c r="BX10" s="101">
        <v>393.13573116193066</v>
      </c>
      <c r="BY10" s="30">
        <f t="shared" si="56"/>
        <v>5.0402016815632136</v>
      </c>
      <c r="BZ10" s="93"/>
      <c r="CA10" s="94"/>
      <c r="CB10" s="48" t="e">
        <f t="shared" si="22"/>
        <v>#DIV/0!</v>
      </c>
      <c r="CC10" s="492"/>
      <c r="CD10" s="109">
        <v>136.80000000000001</v>
      </c>
      <c r="CE10" s="110">
        <v>15318.81</v>
      </c>
      <c r="CF10" s="83">
        <f t="shared" si="23"/>
        <v>111.97960526315788</v>
      </c>
      <c r="CG10" s="113"/>
      <c r="CH10" s="114">
        <v>89</v>
      </c>
      <c r="CI10" s="114">
        <v>1049.95</v>
      </c>
      <c r="CJ10" s="30">
        <f t="shared" si="24"/>
        <v>11.797191011235956</v>
      </c>
      <c r="CK10" s="115"/>
      <c r="CL10" s="114"/>
      <c r="CM10" s="83" t="e">
        <f t="shared" si="57"/>
        <v>#DIV/0!</v>
      </c>
      <c r="CN10" s="712">
        <v>60</v>
      </c>
      <c r="CO10" s="706">
        <f t="shared" si="25"/>
        <v>0.43859649122807015</v>
      </c>
      <c r="CP10" s="653"/>
      <c r="CQ10" s="722"/>
      <c r="CR10" s="718">
        <v>29</v>
      </c>
      <c r="CS10" s="345">
        <v>1787.59</v>
      </c>
      <c r="CT10" s="752">
        <f t="shared" si="0"/>
        <v>61.64103448275862</v>
      </c>
      <c r="CU10" s="411"/>
      <c r="CV10" s="411"/>
      <c r="CW10" s="756" t="e">
        <f t="shared" si="26"/>
        <v>#DIV/0!</v>
      </c>
      <c r="CX10" s="411"/>
      <c r="CY10" s="403"/>
      <c r="CZ10" s="759" t="e">
        <f t="shared" si="27"/>
        <v>#DIV/0!</v>
      </c>
      <c r="DA10" s="400">
        <f t="shared" si="28"/>
        <v>29</v>
      </c>
      <c r="DB10" s="411"/>
      <c r="DC10" s="763">
        <f t="shared" si="29"/>
        <v>0</v>
      </c>
      <c r="DD10" s="682"/>
      <c r="DE10" s="688"/>
      <c r="DF10" s="688" t="e">
        <f t="shared" si="30"/>
        <v>#DIV/0!</v>
      </c>
      <c r="DG10" s="691"/>
      <c r="DH10" s="691"/>
      <c r="DI10" s="765" t="e">
        <f t="shared" si="31"/>
        <v>#DIV/0!</v>
      </c>
      <c r="DJ10" s="691">
        <f t="shared" si="32"/>
        <v>29</v>
      </c>
      <c r="DK10" s="688">
        <v>276.33</v>
      </c>
      <c r="DL10" s="765">
        <f t="shared" si="33"/>
        <v>9.5286206896551722</v>
      </c>
      <c r="DM10" s="688"/>
      <c r="DN10" s="765">
        <f t="shared" si="34"/>
        <v>0</v>
      </c>
      <c r="DO10" s="569"/>
      <c r="DP10" s="734">
        <v>40.333333333333336</v>
      </c>
      <c r="DQ10" s="125">
        <v>3332.8764080234423</v>
      </c>
      <c r="DR10" s="15">
        <f t="shared" si="35"/>
        <v>82.633299372482043</v>
      </c>
      <c r="DS10" s="126"/>
      <c r="DT10" s="127"/>
      <c r="DU10" s="127"/>
      <c r="DV10" s="18">
        <v>36</v>
      </c>
      <c r="DW10" s="127"/>
      <c r="DX10" s="127"/>
      <c r="DY10" s="18" t="e">
        <f t="shared" si="58"/>
        <v>#DIV/0!</v>
      </c>
      <c r="DZ10" s="124"/>
      <c r="EA10" s="125"/>
      <c r="EB10" s="31" t="e">
        <f t="shared" si="36"/>
        <v>#DIV/0!</v>
      </c>
      <c r="EC10" s="569"/>
      <c r="ED10" s="600">
        <v>15</v>
      </c>
      <c r="EE10" s="601">
        <v>408.54</v>
      </c>
      <c r="EF10" s="542">
        <f t="shared" si="37"/>
        <v>27.236000000000001</v>
      </c>
      <c r="EG10" s="603">
        <v>61</v>
      </c>
      <c r="EH10" s="603">
        <v>859.48</v>
      </c>
      <c r="EI10" s="542">
        <f t="shared" si="38"/>
        <v>14.08983606557377</v>
      </c>
      <c r="EJ10" s="604">
        <v>135</v>
      </c>
      <c r="EK10" s="601">
        <v>1856.16</v>
      </c>
      <c r="EL10" s="542">
        <f t="shared" si="39"/>
        <v>13.749333333333334</v>
      </c>
      <c r="EM10" s="485"/>
      <c r="EN10" s="610"/>
      <c r="EO10" s="612"/>
      <c r="EP10" s="548" t="e">
        <f t="shared" si="40"/>
        <v>#DIV/0!</v>
      </c>
      <c r="EQ10" s="610">
        <v>85</v>
      </c>
      <c r="ER10" s="614">
        <v>930.55</v>
      </c>
      <c r="ES10" s="616">
        <f t="shared" si="1"/>
        <v>10.947647058823529</v>
      </c>
      <c r="ET10" s="603">
        <v>205</v>
      </c>
      <c r="EU10" s="603">
        <v>2013.17</v>
      </c>
      <c r="EV10" s="622">
        <f t="shared" si="41"/>
        <v>9.8203414634146338</v>
      </c>
      <c r="EW10" s="603">
        <f t="shared" si="42"/>
        <v>870</v>
      </c>
      <c r="EX10" s="603">
        <v>600</v>
      </c>
      <c r="EY10" s="551">
        <f t="shared" si="43"/>
        <v>0.68965517241379315</v>
      </c>
      <c r="FA10" s="204">
        <v>30</v>
      </c>
      <c r="FB10" s="204">
        <v>134.9</v>
      </c>
      <c r="FC10" s="345">
        <v>1471.0700000000002</v>
      </c>
      <c r="FD10" s="554">
        <f t="shared" si="2"/>
        <v>49.035666666666671</v>
      </c>
      <c r="FE10" s="554">
        <f t="shared" si="3"/>
        <v>4.496666666666667</v>
      </c>
      <c r="FF10" s="143">
        <v>30</v>
      </c>
      <c r="FG10" s="143">
        <v>59.156615463168741</v>
      </c>
      <c r="FH10" s="737">
        <f t="shared" si="4"/>
        <v>1.9718871821056247</v>
      </c>
      <c r="FI10" s="740">
        <v>180.47261677719905</v>
      </c>
      <c r="FJ10" s="737">
        <f t="shared" si="44"/>
        <v>6.0157538925733016</v>
      </c>
      <c r="FK10" s="411"/>
      <c r="FL10" s="748">
        <f t="shared" si="5"/>
        <v>0</v>
      </c>
      <c r="FM10" s="414"/>
      <c r="FN10" s="744">
        <f t="shared" si="6"/>
        <v>0</v>
      </c>
      <c r="FO10" s="405"/>
      <c r="FP10" s="542">
        <f t="shared" si="45"/>
        <v>0</v>
      </c>
      <c r="FQ10" s="671"/>
      <c r="FR10" s="400"/>
      <c r="FS10" s="400"/>
      <c r="FT10" s="400"/>
      <c r="FU10" s="433"/>
      <c r="FV10" s="411"/>
      <c r="FW10" s="400">
        <f t="shared" si="46"/>
        <v>0</v>
      </c>
      <c r="FX10" s="403"/>
      <c r="FY10" s="402" t="e">
        <f t="shared" si="47"/>
        <v>#DIV/0!</v>
      </c>
      <c r="FZ10" s="412"/>
      <c r="GA10" s="400"/>
      <c r="GB10" s="403"/>
      <c r="GC10" s="403" t="e">
        <f t="shared" si="48"/>
        <v>#DIV/0!</v>
      </c>
      <c r="GD10" s="400"/>
      <c r="GE10" s="400"/>
      <c r="GF10" s="404" t="e">
        <f t="shared" si="49"/>
        <v>#DIV/0!</v>
      </c>
    </row>
    <row r="11" spans="1:188" ht="15" customHeight="1" thickBot="1">
      <c r="A11" s="12">
        <v>5</v>
      </c>
      <c r="B11" s="13">
        <v>67.8</v>
      </c>
      <c r="C11" s="14">
        <v>7340.1569391425146</v>
      </c>
      <c r="D11" s="15">
        <f t="shared" si="7"/>
        <v>108.26190175726423</v>
      </c>
      <c r="E11" s="16"/>
      <c r="F11" s="320"/>
      <c r="G11" s="558" t="e">
        <f t="shared" si="8"/>
        <v>#DIV/0!</v>
      </c>
      <c r="H11" s="17">
        <v>5</v>
      </c>
      <c r="I11" s="17">
        <v>69.040879709258789</v>
      </c>
      <c r="J11" s="18">
        <f t="shared" si="50"/>
        <v>13.808175941851758</v>
      </c>
      <c r="K11" s="17"/>
      <c r="L11" s="17"/>
      <c r="M11" s="30" t="e">
        <f t="shared" si="51"/>
        <v>#DIV/0!</v>
      </c>
      <c r="N11" s="13">
        <v>3</v>
      </c>
      <c r="O11" s="770">
        <v>40.78</v>
      </c>
      <c r="P11" s="31">
        <f t="shared" si="9"/>
        <v>13.593333333333334</v>
      </c>
      <c r="Q11" s="32"/>
      <c r="R11" s="52"/>
      <c r="S11" s="45" t="e">
        <f t="shared" si="10"/>
        <v>#DIV/0!</v>
      </c>
      <c r="T11" s="492"/>
      <c r="U11" s="570">
        <v>133.80000000000001</v>
      </c>
      <c r="V11" s="566">
        <v>4498.2174181058836</v>
      </c>
      <c r="W11" s="567">
        <f t="shared" si="11"/>
        <v>33.618964260881043</v>
      </c>
      <c r="X11" s="492"/>
      <c r="Y11" s="46">
        <v>389.20000000000005</v>
      </c>
      <c r="Z11" s="47">
        <v>28776.320000000003</v>
      </c>
      <c r="AA11" s="48">
        <f t="shared" si="12"/>
        <v>73.937101747173685</v>
      </c>
      <c r="AB11" s="317"/>
      <c r="AC11" s="50">
        <v>36</v>
      </c>
      <c r="AD11" s="318">
        <v>337.67999999999995</v>
      </c>
      <c r="AE11" s="30">
        <f t="shared" si="13"/>
        <v>9.379999999999999</v>
      </c>
      <c r="AF11" s="49">
        <v>270</v>
      </c>
      <c r="AG11" s="49">
        <v>1540.89</v>
      </c>
      <c r="AH11" s="30">
        <f t="shared" si="52"/>
        <v>5.7070000000000007</v>
      </c>
      <c r="AI11" s="62">
        <v>150</v>
      </c>
      <c r="AJ11" s="47">
        <v>2637.8112417288103</v>
      </c>
      <c r="AK11" s="30">
        <f t="shared" si="14"/>
        <v>17.58540827819207</v>
      </c>
      <c r="AL11" s="568"/>
      <c r="AM11" s="46">
        <v>47</v>
      </c>
      <c r="AN11" s="71">
        <v>2446.9749999999999</v>
      </c>
      <c r="AO11" s="48">
        <f t="shared" si="15"/>
        <v>52.063297872340421</v>
      </c>
      <c r="AP11" s="46">
        <v>75</v>
      </c>
      <c r="AQ11" s="47">
        <v>5575.9</v>
      </c>
      <c r="AR11" s="48">
        <f t="shared" si="16"/>
        <v>74.345333333333329</v>
      </c>
      <c r="AS11" s="46">
        <v>25</v>
      </c>
      <c r="AT11" s="71">
        <v>1579.1150000000002</v>
      </c>
      <c r="AU11" s="48">
        <f t="shared" si="17"/>
        <v>63.164600000000007</v>
      </c>
      <c r="AV11" s="492"/>
      <c r="AW11" s="645">
        <v>82.4</v>
      </c>
      <c r="AX11" s="78">
        <v>5459.8</v>
      </c>
      <c r="AY11" s="30">
        <f t="shared" si="18"/>
        <v>66.259708737864074</v>
      </c>
      <c r="AZ11" s="85"/>
      <c r="BA11" s="85"/>
      <c r="BB11" s="85">
        <v>12</v>
      </c>
      <c r="BC11" s="85">
        <v>85.24</v>
      </c>
      <c r="BD11" s="30">
        <f t="shared" si="53"/>
        <v>7.1033333333333326</v>
      </c>
      <c r="BE11" s="86">
        <v>0</v>
      </c>
      <c r="BF11" s="86">
        <v>0</v>
      </c>
      <c r="BG11" s="30" t="e">
        <f t="shared" si="54"/>
        <v>#DIV/0!</v>
      </c>
      <c r="BH11" s="646"/>
      <c r="BI11" s="77"/>
      <c r="BJ11" s="78"/>
      <c r="BK11" s="634" t="e">
        <f t="shared" si="19"/>
        <v>#DIV/0!</v>
      </c>
      <c r="BL11" s="633">
        <v>84.8</v>
      </c>
      <c r="BM11" s="587">
        <v>3816.13</v>
      </c>
      <c r="BN11" s="634">
        <f t="shared" si="20"/>
        <v>45.001533018867924</v>
      </c>
      <c r="BO11" s="492"/>
      <c r="BP11" s="93">
        <v>188.4</v>
      </c>
      <c r="BQ11" s="94">
        <v>14418.309553869512</v>
      </c>
      <c r="BR11" s="83">
        <f t="shared" si="21"/>
        <v>76.530305487630102</v>
      </c>
      <c r="BS11" s="100"/>
      <c r="BT11" s="101">
        <v>18</v>
      </c>
      <c r="BU11" s="101">
        <v>247.26943244691458</v>
      </c>
      <c r="BV11" s="30">
        <f t="shared" si="55"/>
        <v>13.737190691495254</v>
      </c>
      <c r="BW11" s="101">
        <v>83</v>
      </c>
      <c r="BX11" s="101">
        <v>537.16082374413259</v>
      </c>
      <c r="BY11" s="30">
        <f t="shared" si="56"/>
        <v>6.4718171535437659</v>
      </c>
      <c r="BZ11" s="93"/>
      <c r="CA11" s="94"/>
      <c r="CB11" s="48" t="e">
        <f t="shared" si="22"/>
        <v>#DIV/0!</v>
      </c>
      <c r="CC11" s="492"/>
      <c r="CD11" s="109">
        <v>151.6</v>
      </c>
      <c r="CE11" s="110">
        <v>15438.21</v>
      </c>
      <c r="CF11" s="83">
        <f t="shared" si="23"/>
        <v>101.83515831134565</v>
      </c>
      <c r="CG11" s="113"/>
      <c r="CH11" s="114"/>
      <c r="CI11" s="114"/>
      <c r="CJ11" s="30" t="e">
        <f t="shared" si="24"/>
        <v>#DIV/0!</v>
      </c>
      <c r="CK11" s="115"/>
      <c r="CL11" s="114"/>
      <c r="CM11" s="83" t="e">
        <f t="shared" si="57"/>
        <v>#DIV/0!</v>
      </c>
      <c r="CN11" s="712">
        <v>180</v>
      </c>
      <c r="CO11" s="706">
        <f t="shared" si="25"/>
        <v>1.187335092348285</v>
      </c>
      <c r="CP11" s="653"/>
      <c r="CQ11" s="722"/>
      <c r="CR11" s="718">
        <v>50</v>
      </c>
      <c r="CS11" s="345">
        <v>3501.17</v>
      </c>
      <c r="CT11" s="752">
        <f t="shared" si="0"/>
        <v>70.023399999999995</v>
      </c>
      <c r="CU11" s="411"/>
      <c r="CV11" s="411"/>
      <c r="CW11" s="756" t="e">
        <f t="shared" si="26"/>
        <v>#DIV/0!</v>
      </c>
      <c r="CX11" s="411"/>
      <c r="CY11" s="403"/>
      <c r="CZ11" s="759" t="e">
        <f t="shared" si="27"/>
        <v>#DIV/0!</v>
      </c>
      <c r="DA11" s="400">
        <f t="shared" si="28"/>
        <v>50</v>
      </c>
      <c r="DB11" s="411">
        <v>7401.22</v>
      </c>
      <c r="DC11" s="763">
        <f t="shared" si="29"/>
        <v>148.02440000000001</v>
      </c>
      <c r="DD11" s="682"/>
      <c r="DE11" s="688"/>
      <c r="DF11" s="688" t="e">
        <f t="shared" si="30"/>
        <v>#DIV/0!</v>
      </c>
      <c r="DG11" s="691"/>
      <c r="DH11" s="691"/>
      <c r="DI11" s="765" t="e">
        <f t="shared" si="31"/>
        <v>#DIV/0!</v>
      </c>
      <c r="DJ11" s="691">
        <f t="shared" si="32"/>
        <v>50</v>
      </c>
      <c r="DK11" s="688">
        <v>466.22</v>
      </c>
      <c r="DL11" s="765">
        <f t="shared" si="33"/>
        <v>9.3244000000000007</v>
      </c>
      <c r="DM11" s="688">
        <v>205</v>
      </c>
      <c r="DN11" s="765">
        <f t="shared" si="34"/>
        <v>4.0999999999999996</v>
      </c>
      <c r="DO11" s="569"/>
      <c r="DP11" s="734">
        <v>49.333333333333336</v>
      </c>
      <c r="DQ11" s="125">
        <v>3738.885679414338</v>
      </c>
      <c r="DR11" s="15">
        <f t="shared" si="35"/>
        <v>75.788223231371717</v>
      </c>
      <c r="DS11" s="126"/>
      <c r="DT11" s="127"/>
      <c r="DU11" s="127"/>
      <c r="DV11" s="18">
        <v>23</v>
      </c>
      <c r="DW11" s="127"/>
      <c r="DX11" s="127"/>
      <c r="DY11" s="18" t="e">
        <f t="shared" si="58"/>
        <v>#DIV/0!</v>
      </c>
      <c r="DZ11" s="124"/>
      <c r="EA11" s="125"/>
      <c r="EB11" s="31" t="e">
        <f t="shared" si="36"/>
        <v>#DIV/0!</v>
      </c>
      <c r="EC11" s="569"/>
      <c r="ED11" s="600">
        <v>15</v>
      </c>
      <c r="EE11" s="601">
        <v>444.25</v>
      </c>
      <c r="EF11" s="542">
        <f t="shared" si="37"/>
        <v>29.616666666666667</v>
      </c>
      <c r="EG11" s="603">
        <v>61</v>
      </c>
      <c r="EH11" s="603">
        <v>854.1</v>
      </c>
      <c r="EI11" s="542">
        <f t="shared" si="38"/>
        <v>14.001639344262296</v>
      </c>
      <c r="EJ11" s="604">
        <v>135</v>
      </c>
      <c r="EK11" s="601">
        <v>1803.19</v>
      </c>
      <c r="EL11" s="542">
        <f t="shared" si="39"/>
        <v>13.356962962962964</v>
      </c>
      <c r="EM11" s="485"/>
      <c r="EN11" s="610"/>
      <c r="EO11" s="612"/>
      <c r="EP11" s="548" t="e">
        <f t="shared" si="40"/>
        <v>#DIV/0!</v>
      </c>
      <c r="EQ11" s="610">
        <v>85</v>
      </c>
      <c r="ER11" s="614">
        <v>920.91</v>
      </c>
      <c r="ES11" s="617">
        <f t="shared" si="1"/>
        <v>10.834235294117647</v>
      </c>
      <c r="ET11" s="603">
        <v>203</v>
      </c>
      <c r="EU11" s="603">
        <v>1915.81</v>
      </c>
      <c r="EV11" s="622">
        <f t="shared" si="41"/>
        <v>9.4374876847290636</v>
      </c>
      <c r="EW11" s="603">
        <f t="shared" si="42"/>
        <v>864</v>
      </c>
      <c r="EX11" s="603">
        <v>571</v>
      </c>
      <c r="EY11" s="551">
        <f t="shared" si="43"/>
        <v>0.66087962962962965</v>
      </c>
      <c r="FA11" s="204">
        <v>30</v>
      </c>
      <c r="FB11" s="204">
        <v>268</v>
      </c>
      <c r="FC11" s="345">
        <v>1839.58</v>
      </c>
      <c r="FD11" s="554">
        <f t="shared" si="2"/>
        <v>61.319333333333333</v>
      </c>
      <c r="FE11" s="554">
        <f t="shared" si="3"/>
        <v>8.9333333333333336</v>
      </c>
      <c r="FF11" s="143">
        <v>30</v>
      </c>
      <c r="FG11" s="143">
        <v>101.36759960412121</v>
      </c>
      <c r="FH11" s="737">
        <f t="shared" si="4"/>
        <v>3.3789199868040405</v>
      </c>
      <c r="FI11" s="740">
        <v>143.71755069292698</v>
      </c>
      <c r="FJ11" s="737">
        <f t="shared" si="44"/>
        <v>4.7905850230975657</v>
      </c>
      <c r="FK11" s="411"/>
      <c r="FL11" s="748">
        <f t="shared" si="5"/>
        <v>0</v>
      </c>
      <c r="FM11" s="414"/>
      <c r="FN11" s="744">
        <f t="shared" si="6"/>
        <v>0</v>
      </c>
      <c r="FO11" s="405"/>
      <c r="FP11" s="542">
        <f t="shared" si="45"/>
        <v>0</v>
      </c>
      <c r="FQ11" s="671"/>
      <c r="FR11" s="400"/>
      <c r="FS11" s="400"/>
      <c r="FT11" s="400"/>
      <c r="FU11" s="433"/>
      <c r="FV11" s="411"/>
      <c r="FW11" s="400">
        <f t="shared" si="46"/>
        <v>0</v>
      </c>
      <c r="FX11" s="403"/>
      <c r="FY11" s="402" t="e">
        <f t="shared" si="47"/>
        <v>#DIV/0!</v>
      </c>
      <c r="FZ11" s="412"/>
      <c r="GA11" s="400"/>
      <c r="GB11" s="400"/>
      <c r="GC11" s="403" t="e">
        <f t="shared" si="48"/>
        <v>#DIV/0!</v>
      </c>
      <c r="GD11" s="400"/>
      <c r="GE11" s="400"/>
      <c r="GF11" s="404" t="e">
        <f t="shared" si="49"/>
        <v>#DIV/0!</v>
      </c>
    </row>
    <row r="12" spans="1:188" ht="15" customHeight="1" thickTop="1">
      <c r="A12" s="12">
        <v>6</v>
      </c>
      <c r="B12" s="13">
        <v>65.599999999999994</v>
      </c>
      <c r="C12" s="14">
        <v>6036.6734865297458</v>
      </c>
      <c r="D12" s="15">
        <f t="shared" si="7"/>
        <v>92.02246168490467</v>
      </c>
      <c r="E12" s="16"/>
      <c r="F12" s="320"/>
      <c r="G12" s="558" t="e">
        <f t="shared" si="8"/>
        <v>#DIV/0!</v>
      </c>
      <c r="H12" s="17">
        <v>5</v>
      </c>
      <c r="I12" s="17">
        <v>58.500000000451706</v>
      </c>
      <c r="J12" s="18">
        <f t="shared" si="50"/>
        <v>11.700000000090341</v>
      </c>
      <c r="K12" s="17"/>
      <c r="L12" s="17"/>
      <c r="M12" s="30" t="e">
        <f t="shared" si="51"/>
        <v>#DIV/0!</v>
      </c>
      <c r="N12" s="13">
        <v>3</v>
      </c>
      <c r="O12" s="770">
        <v>46</v>
      </c>
      <c r="P12" s="31">
        <f t="shared" si="9"/>
        <v>15.333333333333334</v>
      </c>
      <c r="Q12" s="32"/>
      <c r="R12" s="53"/>
      <c r="S12" s="45" t="e">
        <f t="shared" si="10"/>
        <v>#DIV/0!</v>
      </c>
      <c r="T12" s="492"/>
      <c r="U12" s="570">
        <v>148</v>
      </c>
      <c r="V12" s="626">
        <v>10257.491423024552</v>
      </c>
      <c r="W12" s="567">
        <f t="shared" si="11"/>
        <v>69.307374479895628</v>
      </c>
      <c r="X12" s="492"/>
      <c r="Y12" s="46">
        <v>382</v>
      </c>
      <c r="Z12" s="47">
        <v>29903.120000000003</v>
      </c>
      <c r="AA12" s="48">
        <f t="shared" si="12"/>
        <v>78.280418848167542</v>
      </c>
      <c r="AB12" s="317"/>
      <c r="AC12" s="50">
        <v>36</v>
      </c>
      <c r="AD12" s="318">
        <v>482.09999999999991</v>
      </c>
      <c r="AE12" s="30">
        <f t="shared" si="13"/>
        <v>13.391666666666664</v>
      </c>
      <c r="AF12" s="49">
        <v>128</v>
      </c>
      <c r="AG12" s="49">
        <v>885.87</v>
      </c>
      <c r="AH12" s="30">
        <f t="shared" si="52"/>
        <v>6.920859375</v>
      </c>
      <c r="AI12" s="62">
        <v>150</v>
      </c>
      <c r="AJ12" s="47">
        <v>2975.4687607243241</v>
      </c>
      <c r="AK12" s="30">
        <f t="shared" si="14"/>
        <v>19.836458404828829</v>
      </c>
      <c r="AL12" s="568"/>
      <c r="AM12" s="46">
        <v>47</v>
      </c>
      <c r="AN12" s="71">
        <v>2539.5</v>
      </c>
      <c r="AO12" s="48">
        <f t="shared" si="15"/>
        <v>54.031914893617021</v>
      </c>
      <c r="AP12" s="46">
        <v>75</v>
      </c>
      <c r="AQ12" s="47">
        <v>5134.0550000000003</v>
      </c>
      <c r="AR12" s="48">
        <f t="shared" si="16"/>
        <v>68.454066666666677</v>
      </c>
      <c r="AS12" s="46">
        <v>25</v>
      </c>
      <c r="AT12" s="71">
        <v>1506.82</v>
      </c>
      <c r="AU12" s="48">
        <f t="shared" si="17"/>
        <v>60.272799999999997</v>
      </c>
      <c r="AV12" s="492"/>
      <c r="AW12" s="645">
        <v>76.599999999999994</v>
      </c>
      <c r="AX12" s="78">
        <v>4730.6899999999996</v>
      </c>
      <c r="AY12" s="30">
        <f t="shared" si="18"/>
        <v>61.758355091383812</v>
      </c>
      <c r="AZ12" s="85"/>
      <c r="BA12" s="85"/>
      <c r="BB12" s="85">
        <v>25</v>
      </c>
      <c r="BC12" s="85">
        <v>209.03</v>
      </c>
      <c r="BD12" s="30">
        <f t="shared" si="53"/>
        <v>8.3612000000000002</v>
      </c>
      <c r="BE12" s="86">
        <v>0</v>
      </c>
      <c r="BF12" s="86">
        <v>0</v>
      </c>
      <c r="BG12" s="30" t="e">
        <f t="shared" si="54"/>
        <v>#DIV/0!</v>
      </c>
      <c r="BH12" s="646"/>
      <c r="BI12" s="77"/>
      <c r="BJ12" s="78"/>
      <c r="BK12" s="634" t="e">
        <f t="shared" si="19"/>
        <v>#DIV/0!</v>
      </c>
      <c r="BL12" s="633">
        <v>84.8</v>
      </c>
      <c r="BM12" s="587">
        <v>3816.14</v>
      </c>
      <c r="BN12" s="634">
        <f t="shared" si="20"/>
        <v>45.001650943396228</v>
      </c>
      <c r="BO12" s="492"/>
      <c r="BP12" s="93">
        <v>196</v>
      </c>
      <c r="BQ12" s="94">
        <v>14310.539745108412</v>
      </c>
      <c r="BR12" s="83">
        <f t="shared" si="21"/>
        <v>73.012957883206184</v>
      </c>
      <c r="BS12" s="100"/>
      <c r="BT12" s="101">
        <v>18</v>
      </c>
      <c r="BU12" s="101">
        <v>261.98361966964148</v>
      </c>
      <c r="BV12" s="30">
        <f t="shared" si="55"/>
        <v>14.554645537202305</v>
      </c>
      <c r="BW12" s="101">
        <v>88</v>
      </c>
      <c r="BX12" s="101">
        <v>662.35144829290743</v>
      </c>
      <c r="BY12" s="30">
        <f t="shared" si="56"/>
        <v>7.5267210033284933</v>
      </c>
      <c r="BZ12" s="93"/>
      <c r="CA12" s="94"/>
      <c r="CB12" s="48" t="e">
        <f t="shared" si="22"/>
        <v>#DIV/0!</v>
      </c>
      <c r="CC12" s="492"/>
      <c r="CD12" s="109">
        <v>160.4</v>
      </c>
      <c r="CE12" s="110">
        <v>16077.79</v>
      </c>
      <c r="CF12" s="83">
        <f t="shared" si="23"/>
        <v>100.23559850374065</v>
      </c>
      <c r="CG12" s="113"/>
      <c r="CH12" s="114"/>
      <c r="CI12" s="114"/>
      <c r="CJ12" s="30" t="e">
        <f t="shared" si="24"/>
        <v>#DIV/0!</v>
      </c>
      <c r="CK12" s="115"/>
      <c r="CL12" s="114"/>
      <c r="CM12" s="83" t="e">
        <f t="shared" si="57"/>
        <v>#DIV/0!</v>
      </c>
      <c r="CN12" s="712">
        <v>222.5</v>
      </c>
      <c r="CO12" s="706">
        <f t="shared" si="25"/>
        <v>1.3871571072319202</v>
      </c>
      <c r="CP12" s="653"/>
      <c r="CQ12" s="722"/>
      <c r="CR12" s="718">
        <v>53.400000000000006</v>
      </c>
      <c r="CS12" s="345">
        <v>3339.69</v>
      </c>
      <c r="CT12" s="752">
        <f t="shared" si="0"/>
        <v>62.541011235955054</v>
      </c>
      <c r="CU12" s="411">
        <v>54</v>
      </c>
      <c r="CV12" s="411">
        <v>3561.77</v>
      </c>
      <c r="CW12" s="756">
        <f t="shared" si="26"/>
        <v>65.958703703703705</v>
      </c>
      <c r="CX12" s="411"/>
      <c r="CY12" s="403"/>
      <c r="CZ12" s="759" t="e">
        <f t="shared" si="27"/>
        <v>#DIV/0!</v>
      </c>
      <c r="DA12" s="400">
        <f t="shared" si="28"/>
        <v>53.400000000000006</v>
      </c>
      <c r="DB12" s="403">
        <v>43.81</v>
      </c>
      <c r="DC12" s="763">
        <f t="shared" si="29"/>
        <v>0.82041198501872659</v>
      </c>
      <c r="DD12" s="682"/>
      <c r="DE12" s="688"/>
      <c r="DF12" s="688" t="e">
        <f t="shared" si="30"/>
        <v>#DIV/0!</v>
      </c>
      <c r="DG12" s="691"/>
      <c r="DH12" s="691"/>
      <c r="DI12" s="765" t="e">
        <f t="shared" si="31"/>
        <v>#DIV/0!</v>
      </c>
      <c r="DJ12" s="691">
        <f t="shared" si="32"/>
        <v>53.400000000000006</v>
      </c>
      <c r="DK12" s="688">
        <v>309.2</v>
      </c>
      <c r="DL12" s="765">
        <f t="shared" si="33"/>
        <v>5.7902621722846437</v>
      </c>
      <c r="DM12" s="688"/>
      <c r="DN12" s="765">
        <f t="shared" si="34"/>
        <v>0</v>
      </c>
      <c r="DO12" s="569"/>
      <c r="DP12" s="734">
        <v>56.333333333333336</v>
      </c>
      <c r="DQ12" s="125">
        <v>3675.3307584111449</v>
      </c>
      <c r="DR12" s="15">
        <f t="shared" si="35"/>
        <v>65.242557841617952</v>
      </c>
      <c r="DS12" s="126"/>
      <c r="DT12" s="127"/>
      <c r="DU12" s="127"/>
      <c r="DV12" s="18">
        <v>38</v>
      </c>
      <c r="DW12" s="127"/>
      <c r="DX12" s="127"/>
      <c r="DY12" s="18" t="e">
        <f t="shared" si="58"/>
        <v>#DIV/0!</v>
      </c>
      <c r="DZ12" s="124"/>
      <c r="EA12" s="125"/>
      <c r="EB12" s="31" t="e">
        <f t="shared" si="36"/>
        <v>#DIV/0!</v>
      </c>
      <c r="EC12" s="569"/>
      <c r="ED12" s="600">
        <v>15</v>
      </c>
      <c r="EE12" s="601">
        <v>381.66</v>
      </c>
      <c r="EF12" s="542">
        <f t="shared" si="37"/>
        <v>25.444000000000003</v>
      </c>
      <c r="EG12" s="603">
        <v>61</v>
      </c>
      <c r="EH12" s="603">
        <v>786.19</v>
      </c>
      <c r="EI12" s="542">
        <f t="shared" si="38"/>
        <v>12.888360655737706</v>
      </c>
      <c r="EJ12" s="604">
        <v>135</v>
      </c>
      <c r="EK12" s="601">
        <v>1706.41</v>
      </c>
      <c r="EL12" s="542">
        <f t="shared" si="39"/>
        <v>12.640074074074075</v>
      </c>
      <c r="EM12" s="485"/>
      <c r="EN12" s="610"/>
      <c r="EO12" s="612"/>
      <c r="EP12" s="548" t="e">
        <f t="shared" si="40"/>
        <v>#DIV/0!</v>
      </c>
      <c r="EQ12" s="610">
        <v>85</v>
      </c>
      <c r="ER12" s="614">
        <v>971.61</v>
      </c>
      <c r="ES12" s="617">
        <f t="shared" si="1"/>
        <v>11.430705882352941</v>
      </c>
      <c r="ET12" s="603">
        <v>203</v>
      </c>
      <c r="EU12" s="612">
        <v>2017.57</v>
      </c>
      <c r="EV12" s="622">
        <f t="shared" si="41"/>
        <v>9.9387684729064034</v>
      </c>
      <c r="EW12" s="603">
        <f t="shared" si="42"/>
        <v>864</v>
      </c>
      <c r="EX12" s="603">
        <v>516.83000000000004</v>
      </c>
      <c r="EY12" s="551">
        <f t="shared" si="43"/>
        <v>0.59818287037037043</v>
      </c>
      <c r="FA12" s="204">
        <v>30</v>
      </c>
      <c r="FB12" s="204">
        <v>196.95</v>
      </c>
      <c r="FC12" s="345">
        <v>1787.46</v>
      </c>
      <c r="FD12" s="554">
        <f t="shared" si="2"/>
        <v>59.582000000000001</v>
      </c>
      <c r="FE12" s="554">
        <f t="shared" si="3"/>
        <v>6.5649999999999995</v>
      </c>
      <c r="FF12" s="143">
        <v>30</v>
      </c>
      <c r="FG12" s="143"/>
      <c r="FH12" s="737">
        <f t="shared" si="4"/>
        <v>0</v>
      </c>
      <c r="FI12" s="740">
        <v>215.52457864666658</v>
      </c>
      <c r="FJ12" s="737">
        <f t="shared" si="44"/>
        <v>7.1841526215555529</v>
      </c>
      <c r="FK12" s="411"/>
      <c r="FL12" s="748">
        <f t="shared" si="5"/>
        <v>0</v>
      </c>
      <c r="FM12" s="414"/>
      <c r="FN12" s="744">
        <f t="shared" si="6"/>
        <v>0</v>
      </c>
      <c r="FO12" s="405">
        <v>141.66244316242194</v>
      </c>
      <c r="FP12" s="542">
        <f t="shared" si="45"/>
        <v>4.7220814387473977</v>
      </c>
      <c r="FQ12" s="671"/>
      <c r="FR12" s="400"/>
      <c r="FS12" s="400"/>
      <c r="FT12" s="400"/>
      <c r="FU12" s="433"/>
      <c r="FV12" s="411"/>
      <c r="FW12" s="400">
        <f t="shared" si="46"/>
        <v>0</v>
      </c>
      <c r="FX12" s="403"/>
      <c r="FY12" s="402" t="e">
        <f t="shared" si="47"/>
        <v>#DIV/0!</v>
      </c>
      <c r="FZ12" s="412"/>
      <c r="GA12" s="400"/>
      <c r="GB12" s="400"/>
      <c r="GC12" s="403" t="e">
        <f t="shared" si="48"/>
        <v>#DIV/0!</v>
      </c>
      <c r="GD12" s="400"/>
      <c r="GE12" s="400"/>
      <c r="GF12" s="404" t="e">
        <f t="shared" si="49"/>
        <v>#DIV/0!</v>
      </c>
    </row>
    <row r="13" spans="1:188" ht="14.4" customHeight="1">
      <c r="A13" s="12">
        <v>7</v>
      </c>
      <c r="B13" s="13">
        <v>70.600000000000009</v>
      </c>
      <c r="C13" s="14">
        <v>7577.6509618017335</v>
      </c>
      <c r="D13" s="15">
        <f t="shared" si="7"/>
        <v>107.33216659775825</v>
      </c>
      <c r="E13" s="16"/>
      <c r="F13" s="320"/>
      <c r="G13" s="558" t="e">
        <f t="shared" si="8"/>
        <v>#DIV/0!</v>
      </c>
      <c r="H13" s="17">
        <v>5</v>
      </c>
      <c r="I13" s="17">
        <v>62.400000000481818</v>
      </c>
      <c r="J13" s="18">
        <f t="shared" si="50"/>
        <v>12.480000000096364</v>
      </c>
      <c r="K13" s="17"/>
      <c r="L13" s="17"/>
      <c r="M13" s="30" t="e">
        <f t="shared" si="51"/>
        <v>#DIV/0!</v>
      </c>
      <c r="N13" s="13">
        <v>3</v>
      </c>
      <c r="O13" s="770">
        <v>43.68</v>
      </c>
      <c r="P13" s="31">
        <f t="shared" si="9"/>
        <v>14.56</v>
      </c>
      <c r="Q13" s="32"/>
      <c r="R13" s="44"/>
      <c r="S13" s="45" t="e">
        <f t="shared" si="10"/>
        <v>#DIV/0!</v>
      </c>
      <c r="T13" s="492"/>
      <c r="U13" s="570">
        <v>143</v>
      </c>
      <c r="V13" s="626">
        <v>8217.4835789161771</v>
      </c>
      <c r="W13" s="567">
        <f t="shared" si="11"/>
        <v>57.464920132280959</v>
      </c>
      <c r="X13" s="492"/>
      <c r="Y13" s="46">
        <v>379.20000000000005</v>
      </c>
      <c r="Z13" s="47">
        <v>28378.31</v>
      </c>
      <c r="AA13" s="48">
        <f t="shared" si="12"/>
        <v>74.837315400843877</v>
      </c>
      <c r="AB13" s="317"/>
      <c r="AC13" s="50">
        <v>36</v>
      </c>
      <c r="AD13" s="318">
        <v>501.43999999999994</v>
      </c>
      <c r="AE13" s="30">
        <f t="shared" si="13"/>
        <v>13.928888888888887</v>
      </c>
      <c r="AF13" s="49">
        <v>128</v>
      </c>
      <c r="AG13" s="49">
        <v>892.86</v>
      </c>
      <c r="AH13" s="30">
        <f t="shared" si="52"/>
        <v>6.9754687500000001</v>
      </c>
      <c r="AI13" s="62">
        <v>150</v>
      </c>
      <c r="AJ13" s="47">
        <v>3021.3329621860885</v>
      </c>
      <c r="AK13" s="30">
        <f t="shared" si="14"/>
        <v>20.142219747907255</v>
      </c>
      <c r="AL13" s="568"/>
      <c r="AM13" s="46">
        <v>47</v>
      </c>
      <c r="AN13" s="71">
        <v>2395.8000000000002</v>
      </c>
      <c r="AO13" s="48">
        <f t="shared" si="15"/>
        <v>50.974468085106388</v>
      </c>
      <c r="AP13" s="46">
        <v>75</v>
      </c>
      <c r="AQ13" s="47">
        <v>5144.6260000000002</v>
      </c>
      <c r="AR13" s="48">
        <f t="shared" si="16"/>
        <v>68.595013333333341</v>
      </c>
      <c r="AS13" s="46">
        <v>25</v>
      </c>
      <c r="AT13" s="71">
        <v>1545.1599999999999</v>
      </c>
      <c r="AU13" s="48">
        <f t="shared" si="17"/>
        <v>61.806399999999996</v>
      </c>
      <c r="AV13" s="492"/>
      <c r="AW13" s="645">
        <v>78.400000000000006</v>
      </c>
      <c r="AX13" s="78">
        <v>4536.8</v>
      </c>
      <c r="AY13" s="30">
        <f t="shared" si="18"/>
        <v>57.867346938775505</v>
      </c>
      <c r="AZ13" s="85"/>
      <c r="BA13" s="85"/>
      <c r="BB13" s="85">
        <v>25</v>
      </c>
      <c r="BC13" s="85">
        <v>208.36</v>
      </c>
      <c r="BD13" s="30">
        <f t="shared" si="53"/>
        <v>8.3344000000000005</v>
      </c>
      <c r="BE13" s="86">
        <v>0</v>
      </c>
      <c r="BF13" s="86">
        <v>0</v>
      </c>
      <c r="BG13" s="30" t="e">
        <f t="shared" si="54"/>
        <v>#DIV/0!</v>
      </c>
      <c r="BH13" s="646"/>
      <c r="BI13" s="77"/>
      <c r="BJ13" s="78"/>
      <c r="BK13" s="634" t="e">
        <f t="shared" si="19"/>
        <v>#DIV/0!</v>
      </c>
      <c r="BL13" s="633">
        <v>87.800000000000011</v>
      </c>
      <c r="BM13" s="587">
        <v>3950.96</v>
      </c>
      <c r="BN13" s="634">
        <f t="shared" si="20"/>
        <v>44.999544419134388</v>
      </c>
      <c r="BO13" s="492"/>
      <c r="BP13" s="93">
        <v>189.20000000000002</v>
      </c>
      <c r="BQ13" s="94">
        <v>13925.67543181892</v>
      </c>
      <c r="BR13" s="83">
        <f t="shared" si="21"/>
        <v>73.602935686146509</v>
      </c>
      <c r="BS13" s="100"/>
      <c r="BT13" s="101">
        <v>3</v>
      </c>
      <c r="BU13" s="101">
        <v>79.672150972329192</v>
      </c>
      <c r="BV13" s="30">
        <f t="shared" si="55"/>
        <v>26.557383657443065</v>
      </c>
      <c r="BW13" s="101">
        <v>87</v>
      </c>
      <c r="BX13" s="101">
        <v>403.41756332496453</v>
      </c>
      <c r="BY13" s="30">
        <f t="shared" si="56"/>
        <v>4.6369834864938451</v>
      </c>
      <c r="BZ13" s="93"/>
      <c r="CA13" s="94"/>
      <c r="CB13" s="48" t="e">
        <f t="shared" si="22"/>
        <v>#DIV/0!</v>
      </c>
      <c r="CC13" s="492"/>
      <c r="CD13" s="109">
        <v>159.19999999999999</v>
      </c>
      <c r="CE13" s="110">
        <v>15392.68</v>
      </c>
      <c r="CF13" s="83">
        <f t="shared" si="23"/>
        <v>96.687688442211069</v>
      </c>
      <c r="CG13" s="113"/>
      <c r="CH13" s="114"/>
      <c r="CI13" s="114"/>
      <c r="CJ13" s="30" t="e">
        <f t="shared" si="24"/>
        <v>#DIV/0!</v>
      </c>
      <c r="CK13" s="115"/>
      <c r="CL13" s="114"/>
      <c r="CM13" s="83" t="e">
        <f t="shared" si="57"/>
        <v>#DIV/0!</v>
      </c>
      <c r="CN13" s="712">
        <v>307.5</v>
      </c>
      <c r="CO13" s="706">
        <f t="shared" si="25"/>
        <v>1.931532663316583</v>
      </c>
      <c r="CP13" s="653"/>
      <c r="CQ13" s="722"/>
      <c r="CR13" s="718">
        <v>54.4</v>
      </c>
      <c r="CS13" s="345">
        <v>3073.22</v>
      </c>
      <c r="CT13" s="752">
        <f t="shared" si="0"/>
        <v>56.493014705882352</v>
      </c>
      <c r="CU13" s="411"/>
      <c r="CV13" s="411"/>
      <c r="CW13" s="756" t="e">
        <f t="shared" si="26"/>
        <v>#DIV/0!</v>
      </c>
      <c r="CX13" s="411"/>
      <c r="CY13" s="403"/>
      <c r="CZ13" s="759" t="e">
        <f t="shared" si="27"/>
        <v>#DIV/0!</v>
      </c>
      <c r="DA13" s="400">
        <f t="shared" si="28"/>
        <v>54.4</v>
      </c>
      <c r="DB13" s="411">
        <v>1060.47</v>
      </c>
      <c r="DC13" s="763">
        <f t="shared" si="29"/>
        <v>19.493933823529414</v>
      </c>
      <c r="DD13" s="682"/>
      <c r="DE13" s="688"/>
      <c r="DF13" s="688" t="e">
        <f t="shared" si="30"/>
        <v>#DIV/0!</v>
      </c>
      <c r="DG13" s="691"/>
      <c r="DH13" s="691"/>
      <c r="DI13" s="765" t="e">
        <f t="shared" si="31"/>
        <v>#DIV/0!</v>
      </c>
      <c r="DJ13" s="691">
        <f t="shared" si="32"/>
        <v>54.4</v>
      </c>
      <c r="DK13" s="688">
        <v>171.29</v>
      </c>
      <c r="DL13" s="765">
        <f t="shared" si="33"/>
        <v>3.1487132352941174</v>
      </c>
      <c r="DM13" s="688">
        <v>145</v>
      </c>
      <c r="DN13" s="765">
        <f t="shared" si="34"/>
        <v>2.6654411764705883</v>
      </c>
      <c r="DO13" s="569"/>
      <c r="DP13" s="734">
        <v>47.333333333333336</v>
      </c>
      <c r="DQ13" s="125">
        <v>3715.4573323782902</v>
      </c>
      <c r="DR13" s="15">
        <f t="shared" si="35"/>
        <v>78.495577444611754</v>
      </c>
      <c r="DS13" s="126"/>
      <c r="DT13" s="127"/>
      <c r="DU13" s="127"/>
      <c r="DV13" s="18">
        <v>20</v>
      </c>
      <c r="DW13" s="127"/>
      <c r="DX13" s="127"/>
      <c r="DY13" s="18" t="e">
        <f t="shared" si="58"/>
        <v>#DIV/0!</v>
      </c>
      <c r="DZ13" s="124"/>
      <c r="EA13" s="125"/>
      <c r="EB13" s="31" t="e">
        <f t="shared" si="36"/>
        <v>#DIV/0!</v>
      </c>
      <c r="EC13" s="569"/>
      <c r="ED13" s="602">
        <v>15</v>
      </c>
      <c r="EE13" s="603">
        <v>269.36</v>
      </c>
      <c r="EF13" s="542">
        <f t="shared" si="37"/>
        <v>17.957333333333334</v>
      </c>
      <c r="EG13" s="603">
        <v>60</v>
      </c>
      <c r="EH13" s="603">
        <v>605.02</v>
      </c>
      <c r="EI13" s="542">
        <f t="shared" si="38"/>
        <v>10.083666666666666</v>
      </c>
      <c r="EJ13" s="604">
        <v>128</v>
      </c>
      <c r="EK13" s="603">
        <v>1927.66</v>
      </c>
      <c r="EL13" s="542">
        <f t="shared" si="39"/>
        <v>15.059843750000001</v>
      </c>
      <c r="EM13" s="485"/>
      <c r="EN13" s="610"/>
      <c r="EO13" s="612"/>
      <c r="EP13" s="548" t="e">
        <f t="shared" si="40"/>
        <v>#DIV/0!</v>
      </c>
      <c r="EQ13" s="610">
        <v>86</v>
      </c>
      <c r="ER13" s="614">
        <v>692.17</v>
      </c>
      <c r="ES13" s="617">
        <f t="shared" si="1"/>
        <v>8.048488372093022</v>
      </c>
      <c r="ET13" s="603">
        <v>214</v>
      </c>
      <c r="EU13" s="603">
        <v>1773.07</v>
      </c>
      <c r="EV13" s="622">
        <f t="shared" si="41"/>
        <v>8.2853738317757006</v>
      </c>
      <c r="EW13" s="603">
        <f t="shared" si="42"/>
        <v>900</v>
      </c>
      <c r="EX13" s="603">
        <v>615</v>
      </c>
      <c r="EY13" s="551">
        <f t="shared" si="43"/>
        <v>0.68333333333333335</v>
      </c>
      <c r="FA13" s="204">
        <v>30</v>
      </c>
      <c r="FB13" s="204">
        <v>21.5</v>
      </c>
      <c r="FC13" s="345">
        <v>975.12</v>
      </c>
      <c r="FD13" s="554">
        <f t="shared" si="2"/>
        <v>32.503999999999998</v>
      </c>
      <c r="FE13" s="554">
        <f t="shared" si="3"/>
        <v>0.71666666666666667</v>
      </c>
      <c r="FF13" s="143">
        <v>30</v>
      </c>
      <c r="FG13" s="143">
        <v>1395.3453071076208</v>
      </c>
      <c r="FH13" s="737">
        <f t="shared" si="4"/>
        <v>46.511510236920692</v>
      </c>
      <c r="FI13" s="740"/>
      <c r="FJ13" s="737">
        <f t="shared" si="44"/>
        <v>0</v>
      </c>
      <c r="FK13" s="411">
        <v>142.94</v>
      </c>
      <c r="FL13" s="748">
        <f t="shared" si="5"/>
        <v>4.7646666666666668</v>
      </c>
      <c r="FM13" s="414"/>
      <c r="FN13" s="744">
        <f t="shared" si="6"/>
        <v>0</v>
      </c>
      <c r="FO13" s="405"/>
      <c r="FP13" s="542">
        <f t="shared" si="45"/>
        <v>0</v>
      </c>
      <c r="FQ13" s="671"/>
      <c r="FR13" s="400"/>
      <c r="FS13" s="400"/>
      <c r="FT13" s="400"/>
      <c r="FU13" s="433"/>
      <c r="FV13" s="411"/>
      <c r="FW13" s="400">
        <f t="shared" si="46"/>
        <v>0</v>
      </c>
      <c r="FX13" s="403"/>
      <c r="FY13" s="402" t="e">
        <f t="shared" si="47"/>
        <v>#DIV/0!</v>
      </c>
      <c r="FZ13" s="412"/>
      <c r="GA13" s="400"/>
      <c r="GB13" s="400"/>
      <c r="GC13" s="403" t="e">
        <f t="shared" si="48"/>
        <v>#DIV/0!</v>
      </c>
      <c r="GD13" s="400"/>
      <c r="GE13" s="400"/>
      <c r="GF13" s="404" t="e">
        <f t="shared" si="49"/>
        <v>#DIV/0!</v>
      </c>
    </row>
    <row r="14" spans="1:188" ht="14.4" customHeight="1">
      <c r="A14" s="12">
        <v>8</v>
      </c>
      <c r="B14" s="13">
        <v>59.600000000000009</v>
      </c>
      <c r="C14" s="14">
        <v>4608.6387863871041</v>
      </c>
      <c r="D14" s="15">
        <f t="shared" si="7"/>
        <v>77.326154134011801</v>
      </c>
      <c r="E14" s="16"/>
      <c r="F14" s="320"/>
      <c r="G14" s="558" t="e">
        <f t="shared" si="8"/>
        <v>#DIV/0!</v>
      </c>
      <c r="H14" s="17">
        <v>5</v>
      </c>
      <c r="I14" s="17">
        <v>55.700000000015059</v>
      </c>
      <c r="J14" s="18">
        <f t="shared" si="50"/>
        <v>11.140000000003011</v>
      </c>
      <c r="K14" s="17"/>
      <c r="L14" s="17"/>
      <c r="M14" s="30" t="e">
        <f t="shared" si="51"/>
        <v>#DIV/0!</v>
      </c>
      <c r="N14" s="13">
        <v>3</v>
      </c>
      <c r="O14" s="770">
        <v>42</v>
      </c>
      <c r="P14" s="31">
        <f t="shared" si="9"/>
        <v>14</v>
      </c>
      <c r="Q14" s="32"/>
      <c r="R14" s="44"/>
      <c r="S14" s="45" t="e">
        <f t="shared" si="10"/>
        <v>#DIV/0!</v>
      </c>
      <c r="T14" s="492"/>
      <c r="U14" s="570">
        <v>122.2</v>
      </c>
      <c r="V14" s="626">
        <v>5934.5525982093295</v>
      </c>
      <c r="W14" s="567">
        <f t="shared" si="11"/>
        <v>48.564260214478963</v>
      </c>
      <c r="X14" s="492"/>
      <c r="Y14" s="46">
        <v>375.20000000000005</v>
      </c>
      <c r="Z14" s="47">
        <v>23333.800000000003</v>
      </c>
      <c r="AA14" s="48">
        <f t="shared" si="12"/>
        <v>62.190298507462686</v>
      </c>
      <c r="AB14" s="499"/>
      <c r="AC14" s="500">
        <v>32</v>
      </c>
      <c r="AD14" s="501">
        <v>447.1</v>
      </c>
      <c r="AE14" s="30">
        <f t="shared" si="13"/>
        <v>13.971875000000001</v>
      </c>
      <c r="AF14" s="49">
        <v>118</v>
      </c>
      <c r="AG14" s="49">
        <v>838.26</v>
      </c>
      <c r="AH14" s="30">
        <f t="shared" si="52"/>
        <v>7.103898305084746</v>
      </c>
      <c r="AI14" s="62">
        <v>150</v>
      </c>
      <c r="AJ14" s="47">
        <v>2695.4162947016966</v>
      </c>
      <c r="AK14" s="30">
        <f t="shared" si="14"/>
        <v>17.969441964677976</v>
      </c>
      <c r="AL14" s="568"/>
      <c r="AM14" s="46">
        <v>47</v>
      </c>
      <c r="AN14" s="71">
        <v>2627.52</v>
      </c>
      <c r="AO14" s="48">
        <f t="shared" si="15"/>
        <v>55.90468085106383</v>
      </c>
      <c r="AP14" s="46">
        <v>75</v>
      </c>
      <c r="AQ14" s="47">
        <v>5340.7900000000009</v>
      </c>
      <c r="AR14" s="48">
        <f t="shared" si="16"/>
        <v>71.210533333333345</v>
      </c>
      <c r="AS14" s="46">
        <v>25</v>
      </c>
      <c r="AT14" s="71">
        <v>1747.2199999999998</v>
      </c>
      <c r="AU14" s="48">
        <f t="shared" si="17"/>
        <v>69.888799999999989</v>
      </c>
      <c r="AV14" s="492"/>
      <c r="AW14" s="645">
        <v>84.6</v>
      </c>
      <c r="AX14" s="78">
        <v>4871.08</v>
      </c>
      <c r="AY14" s="30">
        <f t="shared" si="18"/>
        <v>57.577777777777783</v>
      </c>
      <c r="AZ14" s="85"/>
      <c r="BA14" s="85"/>
      <c r="BB14" s="85">
        <v>13</v>
      </c>
      <c r="BC14" s="85">
        <v>88.97</v>
      </c>
      <c r="BD14" s="30">
        <f t="shared" si="53"/>
        <v>6.8438461538461537</v>
      </c>
      <c r="BE14" s="86">
        <v>0</v>
      </c>
      <c r="BF14" s="86">
        <v>0</v>
      </c>
      <c r="BG14" s="30" t="e">
        <f t="shared" si="54"/>
        <v>#DIV/0!</v>
      </c>
      <c r="BH14" s="646"/>
      <c r="BI14" s="77"/>
      <c r="BJ14" s="78"/>
      <c r="BK14" s="634" t="e">
        <f t="shared" si="19"/>
        <v>#DIV/0!</v>
      </c>
      <c r="BL14" s="633">
        <v>86.4</v>
      </c>
      <c r="BM14" s="587">
        <v>3888.4</v>
      </c>
      <c r="BN14" s="634">
        <f t="shared" si="20"/>
        <v>45.004629629629626</v>
      </c>
      <c r="BO14" s="492"/>
      <c r="BP14" s="93">
        <v>189.20000000000002</v>
      </c>
      <c r="BQ14" s="94">
        <v>13025.728699581612</v>
      </c>
      <c r="BR14" s="83">
        <f t="shared" si="21"/>
        <v>68.846346192291819</v>
      </c>
      <c r="BS14" s="100"/>
      <c r="BT14" s="101">
        <v>18</v>
      </c>
      <c r="BU14" s="101">
        <v>246.35553622024642</v>
      </c>
      <c r="BV14" s="30">
        <f t="shared" si="55"/>
        <v>13.686418678902578</v>
      </c>
      <c r="BW14" s="101">
        <v>89</v>
      </c>
      <c r="BX14" s="101">
        <v>476.67694692626247</v>
      </c>
      <c r="BY14" s="30">
        <f t="shared" si="56"/>
        <v>5.3559207519804772</v>
      </c>
      <c r="BZ14" s="93"/>
      <c r="CA14" s="94"/>
      <c r="CB14" s="48" t="e">
        <f t="shared" si="22"/>
        <v>#DIV/0!</v>
      </c>
      <c r="CC14" s="492"/>
      <c r="CD14" s="109">
        <v>160</v>
      </c>
      <c r="CE14" s="110">
        <v>15240.59</v>
      </c>
      <c r="CF14" s="83">
        <f t="shared" si="23"/>
        <v>95.253687499999998</v>
      </c>
      <c r="CG14" s="113"/>
      <c r="CH14" s="114"/>
      <c r="CI14" s="114"/>
      <c r="CJ14" s="30" t="e">
        <f t="shared" si="24"/>
        <v>#DIV/0!</v>
      </c>
      <c r="CK14" s="115"/>
      <c r="CL14" s="114"/>
      <c r="CM14" s="83" t="e">
        <f t="shared" si="57"/>
        <v>#DIV/0!</v>
      </c>
      <c r="CN14" s="712">
        <v>190</v>
      </c>
      <c r="CO14" s="706">
        <f t="shared" si="25"/>
        <v>1.1875</v>
      </c>
      <c r="CP14" s="653"/>
      <c r="CQ14" s="722"/>
      <c r="CR14" s="718">
        <v>52.800000000000004</v>
      </c>
      <c r="CS14" s="345">
        <v>3949.35</v>
      </c>
      <c r="CT14" s="752">
        <f t="shared" si="0"/>
        <v>74.798295454545453</v>
      </c>
      <c r="CU14" s="411"/>
      <c r="CV14" s="411"/>
      <c r="CW14" s="756" t="e">
        <f t="shared" si="26"/>
        <v>#DIV/0!</v>
      </c>
      <c r="CX14" s="411"/>
      <c r="CY14" s="403"/>
      <c r="CZ14" s="759" t="e">
        <f t="shared" si="27"/>
        <v>#DIV/0!</v>
      </c>
      <c r="DA14" s="400">
        <f t="shared" si="28"/>
        <v>52.800000000000004</v>
      </c>
      <c r="DB14" s="411"/>
      <c r="DC14" s="763">
        <f t="shared" si="29"/>
        <v>0</v>
      </c>
      <c r="DD14" s="682"/>
      <c r="DE14" s="688"/>
      <c r="DF14" s="688" t="e">
        <f t="shared" si="30"/>
        <v>#DIV/0!</v>
      </c>
      <c r="DG14" s="691"/>
      <c r="DH14" s="691"/>
      <c r="DI14" s="765" t="e">
        <f t="shared" si="31"/>
        <v>#DIV/0!</v>
      </c>
      <c r="DJ14" s="691">
        <f t="shared" si="32"/>
        <v>52.800000000000004</v>
      </c>
      <c r="DK14" s="688">
        <v>524.96</v>
      </c>
      <c r="DL14" s="765">
        <f t="shared" si="33"/>
        <v>9.9424242424242415</v>
      </c>
      <c r="DM14" s="688"/>
      <c r="DN14" s="765">
        <f t="shared" si="34"/>
        <v>0</v>
      </c>
      <c r="DO14" s="569"/>
      <c r="DP14" s="734">
        <v>46</v>
      </c>
      <c r="DQ14" s="125">
        <v>4118.8866519216608</v>
      </c>
      <c r="DR14" s="15">
        <f t="shared" si="35"/>
        <v>89.541014172210012</v>
      </c>
      <c r="DS14" s="126"/>
      <c r="DT14" s="127"/>
      <c r="DU14" s="127"/>
      <c r="DV14" s="18">
        <v>28</v>
      </c>
      <c r="DW14" s="127"/>
      <c r="DX14" s="127"/>
      <c r="DY14" s="18" t="e">
        <f t="shared" si="58"/>
        <v>#DIV/0!</v>
      </c>
      <c r="DZ14" s="124"/>
      <c r="EA14" s="125"/>
      <c r="EB14" s="31" t="e">
        <f t="shared" si="36"/>
        <v>#DIV/0!</v>
      </c>
      <c r="EC14" s="569"/>
      <c r="ED14" s="602">
        <v>15</v>
      </c>
      <c r="EE14" s="603">
        <v>301.39999999999998</v>
      </c>
      <c r="EF14" s="542">
        <f t="shared" si="37"/>
        <v>20.09333333333333</v>
      </c>
      <c r="EG14" s="603">
        <v>60</v>
      </c>
      <c r="EH14" s="603">
        <v>816.77</v>
      </c>
      <c r="EI14" s="542">
        <f t="shared" si="38"/>
        <v>13.612833333333333</v>
      </c>
      <c r="EJ14" s="603">
        <v>128</v>
      </c>
      <c r="EK14" s="603">
        <v>1500.24</v>
      </c>
      <c r="EL14" s="542">
        <f t="shared" si="39"/>
        <v>11.720625</v>
      </c>
      <c r="EM14" s="485"/>
      <c r="EN14" s="610"/>
      <c r="EO14" s="612"/>
      <c r="EP14" s="548" t="e">
        <f t="shared" si="40"/>
        <v>#DIV/0!</v>
      </c>
      <c r="EQ14" s="610">
        <v>87</v>
      </c>
      <c r="ER14" s="614">
        <v>1025.0999999999999</v>
      </c>
      <c r="ES14" s="616">
        <f t="shared" si="1"/>
        <v>11.782758620689654</v>
      </c>
      <c r="ET14" s="603">
        <v>209</v>
      </c>
      <c r="EU14" s="603">
        <v>2263.4</v>
      </c>
      <c r="EV14" s="622">
        <f t="shared" si="41"/>
        <v>10.829665071770336</v>
      </c>
      <c r="EW14" s="603">
        <f t="shared" si="42"/>
        <v>888</v>
      </c>
      <c r="EX14" s="603">
        <v>636.96</v>
      </c>
      <c r="EY14" s="551">
        <f t="shared" si="43"/>
        <v>0.7172972972972973</v>
      </c>
      <c r="FA14" s="204">
        <v>30</v>
      </c>
      <c r="FB14" s="204">
        <v>79.67</v>
      </c>
      <c r="FC14" s="345">
        <v>1432.71</v>
      </c>
      <c r="FD14" s="554">
        <f t="shared" si="2"/>
        <v>47.756999999999998</v>
      </c>
      <c r="FE14" s="554">
        <f t="shared" si="3"/>
        <v>2.6556666666666668</v>
      </c>
      <c r="FF14" s="143">
        <v>30</v>
      </c>
      <c r="FG14" s="143">
        <v>101.36759960412121</v>
      </c>
      <c r="FH14" s="737">
        <f t="shared" si="4"/>
        <v>3.3789199868040405</v>
      </c>
      <c r="FI14" s="740">
        <v>309.01651184546108</v>
      </c>
      <c r="FJ14" s="737">
        <f t="shared" si="44"/>
        <v>10.300550394848702</v>
      </c>
      <c r="FK14" s="411"/>
      <c r="FL14" s="748">
        <f t="shared" si="5"/>
        <v>0</v>
      </c>
      <c r="FM14" s="414">
        <v>200</v>
      </c>
      <c r="FN14" s="744">
        <f t="shared" si="6"/>
        <v>6.666666666666667</v>
      </c>
      <c r="FO14" s="405"/>
      <c r="FP14" s="542">
        <f t="shared" si="45"/>
        <v>0</v>
      </c>
      <c r="FQ14" s="671"/>
      <c r="FR14" s="400"/>
      <c r="FS14" s="400"/>
      <c r="FT14" s="400"/>
      <c r="FU14" s="433"/>
      <c r="FV14" s="411"/>
      <c r="FW14" s="400">
        <f t="shared" si="46"/>
        <v>0</v>
      </c>
      <c r="FX14" s="403"/>
      <c r="FY14" s="402" t="e">
        <f t="shared" si="47"/>
        <v>#DIV/0!</v>
      </c>
      <c r="FZ14" s="412"/>
      <c r="GA14" s="400"/>
      <c r="GB14" s="400"/>
      <c r="GC14" s="403" t="e">
        <f t="shared" si="48"/>
        <v>#DIV/0!</v>
      </c>
      <c r="GD14" s="400"/>
      <c r="GE14" s="400"/>
      <c r="GF14" s="404" t="e">
        <f t="shared" si="49"/>
        <v>#DIV/0!</v>
      </c>
    </row>
    <row r="15" spans="1:188" ht="14.4" customHeight="1">
      <c r="A15" s="12">
        <v>9</v>
      </c>
      <c r="B15" s="13">
        <v>41.2</v>
      </c>
      <c r="C15" s="14">
        <v>3998.818462565529</v>
      </c>
      <c r="D15" s="15">
        <f t="shared" si="7"/>
        <v>97.058700547707005</v>
      </c>
      <c r="E15" s="16"/>
      <c r="F15" s="320"/>
      <c r="G15" s="558" t="e">
        <f t="shared" si="8"/>
        <v>#DIV/0!</v>
      </c>
      <c r="H15" s="17">
        <v>4</v>
      </c>
      <c r="I15" s="17">
        <v>58.500000000451706</v>
      </c>
      <c r="J15" s="18">
        <f t="shared" si="50"/>
        <v>14.625000000112927</v>
      </c>
      <c r="K15" s="17"/>
      <c r="L15" s="17"/>
      <c r="M15" s="30" t="e">
        <f t="shared" si="51"/>
        <v>#DIV/0!</v>
      </c>
      <c r="N15" s="13">
        <v>3</v>
      </c>
      <c r="O15" s="770">
        <v>44.03</v>
      </c>
      <c r="P15" s="31">
        <f t="shared" si="9"/>
        <v>14.676666666666668</v>
      </c>
      <c r="Q15" s="32"/>
      <c r="R15" s="44"/>
      <c r="S15" s="45" t="e">
        <f t="shared" si="10"/>
        <v>#DIV/0!</v>
      </c>
      <c r="T15" s="492"/>
      <c r="U15" s="570">
        <v>134.4</v>
      </c>
      <c r="V15" s="626">
        <v>7400.3148840962003</v>
      </c>
      <c r="W15" s="567">
        <f t="shared" si="11"/>
        <v>55.061866697144346</v>
      </c>
      <c r="X15" s="492"/>
      <c r="Y15" s="46">
        <v>368.40000000000003</v>
      </c>
      <c r="Z15" s="47">
        <v>17118.5</v>
      </c>
      <c r="AA15" s="30">
        <f t="shared" si="12"/>
        <v>46.467155266015197</v>
      </c>
      <c r="AB15" s="499"/>
      <c r="AC15" s="500">
        <v>32</v>
      </c>
      <c r="AD15" s="501">
        <v>447.12</v>
      </c>
      <c r="AE15" s="30">
        <f t="shared" si="13"/>
        <v>13.9725</v>
      </c>
      <c r="AF15" s="63">
        <v>118</v>
      </c>
      <c r="AG15" s="55">
        <v>821.09999999999991</v>
      </c>
      <c r="AH15" s="30">
        <f t="shared" si="52"/>
        <v>6.9584745762711853</v>
      </c>
      <c r="AI15" s="62">
        <v>150</v>
      </c>
      <c r="AJ15" s="47">
        <v>3572.2261365812865</v>
      </c>
      <c r="AK15" s="30">
        <f t="shared" si="14"/>
        <v>23.814840910541911</v>
      </c>
      <c r="AL15" s="568"/>
      <c r="AM15" s="46">
        <v>47</v>
      </c>
      <c r="AN15" s="71">
        <v>2414.58</v>
      </c>
      <c r="AO15" s="48">
        <f t="shared" si="15"/>
        <v>51.374042553191487</v>
      </c>
      <c r="AP15" s="46">
        <v>75</v>
      </c>
      <c r="AQ15" s="47">
        <v>4752.5599999999995</v>
      </c>
      <c r="AR15" s="48">
        <f t="shared" si="16"/>
        <v>63.367466666666658</v>
      </c>
      <c r="AS15" s="46">
        <v>25</v>
      </c>
      <c r="AT15" s="71">
        <v>1381.335</v>
      </c>
      <c r="AU15" s="48">
        <f t="shared" si="17"/>
        <v>55.253399999999999</v>
      </c>
      <c r="AV15" s="492"/>
      <c r="AW15" s="645">
        <v>69.800000000000011</v>
      </c>
      <c r="AX15" s="78">
        <v>4135</v>
      </c>
      <c r="AY15" s="30">
        <f t="shared" si="18"/>
        <v>59.240687679083088</v>
      </c>
      <c r="AZ15" s="85"/>
      <c r="BA15" s="85"/>
      <c r="BB15" s="85">
        <v>11</v>
      </c>
      <c r="BC15" s="85">
        <v>77.739999999999995</v>
      </c>
      <c r="BD15" s="30">
        <f t="shared" si="53"/>
        <v>7.0672727272727265</v>
      </c>
      <c r="BE15" s="86">
        <v>0</v>
      </c>
      <c r="BF15" s="86">
        <v>0</v>
      </c>
      <c r="BG15" s="30" t="e">
        <f t="shared" si="54"/>
        <v>#DIV/0!</v>
      </c>
      <c r="BH15" s="646"/>
      <c r="BI15" s="77"/>
      <c r="BJ15" s="78"/>
      <c r="BK15" s="634" t="e">
        <f t="shared" si="19"/>
        <v>#DIV/0!</v>
      </c>
      <c r="BL15" s="633">
        <v>86.4</v>
      </c>
      <c r="BM15" s="587">
        <v>3888.63</v>
      </c>
      <c r="BN15" s="634">
        <f t="shared" si="20"/>
        <v>45.007291666666667</v>
      </c>
      <c r="BO15" s="492"/>
      <c r="BP15" s="93">
        <v>190.4</v>
      </c>
      <c r="BQ15" s="94">
        <v>13404.764005764029</v>
      </c>
      <c r="BR15" s="83">
        <f t="shared" si="21"/>
        <v>70.403172299180824</v>
      </c>
      <c r="BS15" s="100"/>
      <c r="BT15" s="101">
        <v>23</v>
      </c>
      <c r="BU15" s="101">
        <v>94.889275707244906</v>
      </c>
      <c r="BV15" s="30">
        <f t="shared" si="55"/>
        <v>4.1256206829236914</v>
      </c>
      <c r="BW15" s="101">
        <v>83</v>
      </c>
      <c r="BX15" s="101">
        <v>593.10239431606749</v>
      </c>
      <c r="BY15" s="30">
        <f t="shared" si="56"/>
        <v>7.1458119797116568</v>
      </c>
      <c r="BZ15" s="93"/>
      <c r="CA15" s="94"/>
      <c r="CB15" s="48" t="e">
        <f t="shared" si="22"/>
        <v>#DIV/0!</v>
      </c>
      <c r="CC15" s="492"/>
      <c r="CD15" s="109">
        <v>148</v>
      </c>
      <c r="CE15" s="110">
        <v>14700.82</v>
      </c>
      <c r="CF15" s="83">
        <f t="shared" si="23"/>
        <v>99.329864864864859</v>
      </c>
      <c r="CG15" s="113"/>
      <c r="CH15" s="114"/>
      <c r="CI15" s="114"/>
      <c r="CJ15" s="30" t="e">
        <f t="shared" si="24"/>
        <v>#DIV/0!</v>
      </c>
      <c r="CK15" s="115"/>
      <c r="CL15" s="114"/>
      <c r="CM15" s="83" t="e">
        <f t="shared" si="57"/>
        <v>#DIV/0!</v>
      </c>
      <c r="CN15" s="712">
        <v>120</v>
      </c>
      <c r="CO15" s="706">
        <f t="shared" si="25"/>
        <v>0.81081081081081086</v>
      </c>
      <c r="CP15" s="653"/>
      <c r="CQ15" s="722"/>
      <c r="CR15" s="718">
        <v>30</v>
      </c>
      <c r="CS15" s="345">
        <v>1784.29</v>
      </c>
      <c r="CT15" s="752">
        <f t="shared" si="0"/>
        <v>59.476333333333329</v>
      </c>
      <c r="CU15" s="411"/>
      <c r="CV15" s="411"/>
      <c r="CW15" s="756" t="e">
        <f t="shared" si="26"/>
        <v>#DIV/0!</v>
      </c>
      <c r="CX15" s="411"/>
      <c r="CY15" s="403"/>
      <c r="CZ15" s="759" t="e">
        <f t="shared" si="27"/>
        <v>#DIV/0!</v>
      </c>
      <c r="DA15" s="400">
        <f t="shared" si="28"/>
        <v>30</v>
      </c>
      <c r="DB15" s="411"/>
      <c r="DC15" s="763">
        <f t="shared" si="29"/>
        <v>0</v>
      </c>
      <c r="DD15" s="682"/>
      <c r="DE15" s="688"/>
      <c r="DF15" s="688" t="e">
        <f t="shared" si="30"/>
        <v>#DIV/0!</v>
      </c>
      <c r="DG15" s="691"/>
      <c r="DH15" s="691"/>
      <c r="DI15" s="765" t="e">
        <f t="shared" si="31"/>
        <v>#DIV/0!</v>
      </c>
      <c r="DJ15" s="691">
        <f t="shared" si="32"/>
        <v>30</v>
      </c>
      <c r="DK15" s="688">
        <v>270.97000000000003</v>
      </c>
      <c r="DL15" s="765">
        <f t="shared" si="33"/>
        <v>9.0323333333333338</v>
      </c>
      <c r="DM15" s="688">
        <v>116.25</v>
      </c>
      <c r="DN15" s="765">
        <f t="shared" si="34"/>
        <v>3.875</v>
      </c>
      <c r="DO15" s="569"/>
      <c r="DP15" s="734">
        <v>42.333333333333336</v>
      </c>
      <c r="DQ15" s="125">
        <v>4078.9317498117643</v>
      </c>
      <c r="DR15" s="15">
        <f t="shared" si="35"/>
        <v>96.352718499490493</v>
      </c>
      <c r="DS15" s="126"/>
      <c r="DT15" s="127"/>
      <c r="DU15" s="127"/>
      <c r="DV15" s="18">
        <v>20</v>
      </c>
      <c r="DW15" s="127"/>
      <c r="DX15" s="127"/>
      <c r="DY15" s="18" t="e">
        <f t="shared" si="58"/>
        <v>#DIV/0!</v>
      </c>
      <c r="DZ15" s="124"/>
      <c r="EA15" s="125"/>
      <c r="EB15" s="31" t="e">
        <f t="shared" si="36"/>
        <v>#DIV/0!</v>
      </c>
      <c r="EC15" s="569"/>
      <c r="ED15" s="603">
        <v>15</v>
      </c>
      <c r="EE15" s="603">
        <v>318.77</v>
      </c>
      <c r="EF15" s="542">
        <f t="shared" si="37"/>
        <v>21.251333333333331</v>
      </c>
      <c r="EG15" s="603">
        <v>58</v>
      </c>
      <c r="EH15" s="603">
        <v>819.83</v>
      </c>
      <c r="EI15" s="542">
        <f t="shared" si="38"/>
        <v>14.135000000000002</v>
      </c>
      <c r="EJ15" s="603">
        <v>116</v>
      </c>
      <c r="EK15" s="603">
        <v>1352.49</v>
      </c>
      <c r="EL15" s="542">
        <f t="shared" si="39"/>
        <v>11.659396551724138</v>
      </c>
      <c r="EM15" s="485"/>
      <c r="EN15" s="610"/>
      <c r="EO15" s="612"/>
      <c r="EP15" s="548" t="e">
        <f t="shared" si="40"/>
        <v>#DIV/0!</v>
      </c>
      <c r="EQ15" s="610">
        <v>88</v>
      </c>
      <c r="ER15" s="614">
        <v>795.97</v>
      </c>
      <c r="ES15" s="616">
        <f t="shared" si="1"/>
        <v>9.0451136363636362</v>
      </c>
      <c r="ET15" s="603">
        <v>210</v>
      </c>
      <c r="EU15" s="603">
        <v>2394.9699999999998</v>
      </c>
      <c r="EV15" s="622">
        <f t="shared" si="41"/>
        <v>11.404619047619047</v>
      </c>
      <c r="EW15" s="603">
        <f t="shared" si="42"/>
        <v>894</v>
      </c>
      <c r="EX15" s="603">
        <v>441.08</v>
      </c>
      <c r="EY15" s="551">
        <f t="shared" si="43"/>
        <v>0.49337807606263978</v>
      </c>
      <c r="FA15" s="204">
        <v>30</v>
      </c>
      <c r="FB15" s="204">
        <v>378.21</v>
      </c>
      <c r="FC15" s="345">
        <v>1913.33</v>
      </c>
      <c r="FD15" s="554">
        <f t="shared" si="2"/>
        <v>63.777666666666661</v>
      </c>
      <c r="FE15" s="554">
        <f>FB15/FA15</f>
        <v>12.606999999999999</v>
      </c>
      <c r="FF15" s="143">
        <v>30</v>
      </c>
      <c r="FG15" s="143"/>
      <c r="FH15" s="737">
        <f>FG15/FF15</f>
        <v>0</v>
      </c>
      <c r="FI15" s="740">
        <v>1161.0808191811238</v>
      </c>
      <c r="FJ15" s="737">
        <f t="shared" si="44"/>
        <v>38.702693972704125</v>
      </c>
      <c r="FK15" s="411"/>
      <c r="FL15" s="748">
        <f t="shared" si="5"/>
        <v>0</v>
      </c>
      <c r="FM15" s="414"/>
      <c r="FN15" s="744">
        <f t="shared" si="6"/>
        <v>0</v>
      </c>
      <c r="FO15" s="405"/>
      <c r="FP15" s="542">
        <f t="shared" si="45"/>
        <v>0</v>
      </c>
      <c r="FQ15" s="672"/>
      <c r="FR15" s="411"/>
      <c r="FS15" s="411"/>
      <c r="FT15" s="411"/>
      <c r="FU15" s="433"/>
      <c r="FV15" s="411"/>
      <c r="FW15" s="400">
        <f t="shared" si="46"/>
        <v>0</v>
      </c>
      <c r="FX15" s="403"/>
      <c r="FY15" s="402" t="e">
        <f t="shared" si="47"/>
        <v>#DIV/0!</v>
      </c>
      <c r="FZ15" s="412"/>
      <c r="GA15" s="400"/>
      <c r="GB15" s="400"/>
      <c r="GC15" s="403" t="e">
        <f t="shared" si="48"/>
        <v>#DIV/0!</v>
      </c>
      <c r="GD15" s="400"/>
      <c r="GE15" s="400"/>
      <c r="GF15" s="404" t="e">
        <f t="shared" si="49"/>
        <v>#DIV/0!</v>
      </c>
    </row>
    <row r="16" spans="1:188" ht="14.4" customHeight="1">
      <c r="A16" s="12">
        <v>10</v>
      </c>
      <c r="B16" s="13">
        <v>36.6</v>
      </c>
      <c r="C16" s="14">
        <v>3078.012777310973</v>
      </c>
      <c r="D16" s="15">
        <f t="shared" si="7"/>
        <v>84.098709762594893</v>
      </c>
      <c r="E16" s="16"/>
      <c r="F16" s="320"/>
      <c r="G16" s="558" t="e">
        <f t="shared" si="8"/>
        <v>#DIV/0!</v>
      </c>
      <c r="H16" s="17">
        <v>3</v>
      </c>
      <c r="I16" s="17">
        <v>46.800000000361365</v>
      </c>
      <c r="J16" s="18">
        <f t="shared" si="50"/>
        <v>15.600000000120454</v>
      </c>
      <c r="K16" s="17"/>
      <c r="L16" s="17"/>
      <c r="M16" s="30" t="e">
        <f t="shared" si="51"/>
        <v>#DIV/0!</v>
      </c>
      <c r="N16" s="13">
        <v>3</v>
      </c>
      <c r="O16" s="770">
        <v>41.12</v>
      </c>
      <c r="P16" s="31">
        <f t="shared" si="9"/>
        <v>13.706666666666665</v>
      </c>
      <c r="Q16" s="32"/>
      <c r="R16" s="44"/>
      <c r="S16" s="45" t="e">
        <f t="shared" si="10"/>
        <v>#DIV/0!</v>
      </c>
      <c r="T16" s="492"/>
      <c r="U16" s="570">
        <v>76.2</v>
      </c>
      <c r="V16" s="626">
        <v>8007.8764850479247</v>
      </c>
      <c r="W16" s="567">
        <f t="shared" si="11"/>
        <v>105.09024258593077</v>
      </c>
      <c r="X16" s="492"/>
      <c r="Y16" s="46">
        <v>241.8</v>
      </c>
      <c r="Z16" s="47">
        <v>21286.02</v>
      </c>
      <c r="AA16" s="30">
        <f t="shared" si="12"/>
        <v>88.031513647642683</v>
      </c>
      <c r="AB16" s="502"/>
      <c r="AC16" s="500">
        <v>24</v>
      </c>
      <c r="AD16" s="500">
        <v>330.91999999999996</v>
      </c>
      <c r="AE16" s="30">
        <f t="shared" si="13"/>
        <v>13.788333333333332</v>
      </c>
      <c r="AF16" s="63">
        <v>11</v>
      </c>
      <c r="AG16" s="55">
        <v>78.05</v>
      </c>
      <c r="AH16" s="30">
        <f t="shared" si="52"/>
        <v>7.0954545454545448</v>
      </c>
      <c r="AI16" s="62">
        <v>150</v>
      </c>
      <c r="AJ16" s="47">
        <v>3278.8830986527173</v>
      </c>
      <c r="AK16" s="30">
        <f t="shared" si="14"/>
        <v>21.859220657684784</v>
      </c>
      <c r="AL16" s="568"/>
      <c r="AM16" s="46">
        <v>47</v>
      </c>
      <c r="AN16" s="71">
        <v>2445.88</v>
      </c>
      <c r="AO16" s="48">
        <f t="shared" si="15"/>
        <v>52.04</v>
      </c>
      <c r="AP16" s="46">
        <v>75</v>
      </c>
      <c r="AQ16" s="47">
        <v>4386.0200000000004</v>
      </c>
      <c r="AR16" s="48">
        <f t="shared" si="16"/>
        <v>58.480266666666672</v>
      </c>
      <c r="AS16" s="46">
        <v>25</v>
      </c>
      <c r="AT16" s="71">
        <v>1283.7950000000001</v>
      </c>
      <c r="AU16" s="48">
        <f t="shared" si="17"/>
        <v>51.351800000000004</v>
      </c>
      <c r="AV16" s="492"/>
      <c r="AW16" s="645">
        <v>66.2</v>
      </c>
      <c r="AX16" s="78">
        <v>3914.9</v>
      </c>
      <c r="AY16" s="30">
        <f t="shared" si="18"/>
        <v>59.137462235649544</v>
      </c>
      <c r="AZ16" s="85"/>
      <c r="BA16" s="85"/>
      <c r="BB16" s="85">
        <v>6</v>
      </c>
      <c r="BC16" s="85">
        <v>43.88</v>
      </c>
      <c r="BD16" s="30">
        <f t="shared" si="53"/>
        <v>7.3133333333333335</v>
      </c>
      <c r="BE16" s="86">
        <v>0</v>
      </c>
      <c r="BF16" s="86">
        <v>0</v>
      </c>
      <c r="BG16" s="30" t="e">
        <f t="shared" si="54"/>
        <v>#DIV/0!</v>
      </c>
      <c r="BH16" s="646"/>
      <c r="BI16" s="77"/>
      <c r="BJ16" s="78"/>
      <c r="BK16" s="634" t="e">
        <f t="shared" si="19"/>
        <v>#DIV/0!</v>
      </c>
      <c r="BL16" s="633"/>
      <c r="BM16" s="587"/>
      <c r="BN16" s="634" t="e">
        <f t="shared" si="20"/>
        <v>#DIV/0!</v>
      </c>
      <c r="BO16" s="492"/>
      <c r="BP16" s="93">
        <v>140.20000000000002</v>
      </c>
      <c r="BQ16" s="94">
        <v>10130.670361215667</v>
      </c>
      <c r="BR16" s="83">
        <f t="shared" si="21"/>
        <v>72.258704430924865</v>
      </c>
      <c r="BS16" s="100"/>
      <c r="BT16" s="101">
        <v>3</v>
      </c>
      <c r="BU16" s="101">
        <v>98.224033203009554</v>
      </c>
      <c r="BV16" s="30">
        <f t="shared" si="55"/>
        <v>32.741344401003182</v>
      </c>
      <c r="BW16" s="101">
        <v>78</v>
      </c>
      <c r="BX16" s="101">
        <v>542.48963906383233</v>
      </c>
      <c r="BY16" s="30">
        <f t="shared" si="56"/>
        <v>6.9549953726132347</v>
      </c>
      <c r="BZ16" s="93"/>
      <c r="CA16" s="94"/>
      <c r="CB16" s="48" t="e">
        <f t="shared" si="22"/>
        <v>#DIV/0!</v>
      </c>
      <c r="CC16" s="492"/>
      <c r="CD16" s="109">
        <v>146</v>
      </c>
      <c r="CE16" s="110">
        <v>13534.55</v>
      </c>
      <c r="CF16" s="83">
        <f t="shared" si="23"/>
        <v>92.702397260273969</v>
      </c>
      <c r="CG16" s="113"/>
      <c r="CH16" s="114"/>
      <c r="CI16" s="114"/>
      <c r="CJ16" s="30" t="e">
        <f t="shared" si="24"/>
        <v>#DIV/0!</v>
      </c>
      <c r="CK16" s="115"/>
      <c r="CL16" s="114"/>
      <c r="CM16" s="83" t="e">
        <f t="shared" si="57"/>
        <v>#DIV/0!</v>
      </c>
      <c r="CN16" s="712">
        <v>180</v>
      </c>
      <c r="CO16" s="706">
        <f t="shared" si="25"/>
        <v>1.2328767123287672</v>
      </c>
      <c r="CP16" s="653"/>
      <c r="CQ16" s="722"/>
      <c r="CR16" s="718">
        <v>17.399999999999999</v>
      </c>
      <c r="CS16" s="345">
        <v>1764.32</v>
      </c>
      <c r="CT16" s="752">
        <f t="shared" si="0"/>
        <v>101.39770114942529</v>
      </c>
      <c r="CU16" s="411"/>
      <c r="CV16" s="411"/>
      <c r="CW16" s="756" t="e">
        <f t="shared" si="26"/>
        <v>#DIV/0!</v>
      </c>
      <c r="CX16" s="411"/>
      <c r="CY16" s="403"/>
      <c r="CZ16" s="759" t="e">
        <f t="shared" si="27"/>
        <v>#DIV/0!</v>
      </c>
      <c r="DA16" s="400">
        <f t="shared" si="28"/>
        <v>17.399999999999999</v>
      </c>
      <c r="DB16" s="411"/>
      <c r="DC16" s="763">
        <f t="shared" si="29"/>
        <v>0</v>
      </c>
      <c r="DD16" s="682"/>
      <c r="DE16" s="688"/>
      <c r="DF16" s="688" t="e">
        <f t="shared" si="30"/>
        <v>#DIV/0!</v>
      </c>
      <c r="DG16" s="691"/>
      <c r="DH16" s="691"/>
      <c r="DI16" s="765" t="e">
        <f t="shared" si="31"/>
        <v>#DIV/0!</v>
      </c>
      <c r="DJ16" s="691">
        <f t="shared" si="32"/>
        <v>17.399999999999999</v>
      </c>
      <c r="DK16" s="688">
        <v>268.8</v>
      </c>
      <c r="DL16" s="765">
        <f t="shared" si="33"/>
        <v>15.448275862068968</v>
      </c>
      <c r="DM16" s="688"/>
      <c r="DN16" s="765">
        <f t="shared" si="34"/>
        <v>0</v>
      </c>
      <c r="DO16" s="569"/>
      <c r="DP16" s="734">
        <v>30.666666666666668</v>
      </c>
      <c r="DQ16" s="125">
        <v>3847.1907662011904</v>
      </c>
      <c r="DR16" s="15">
        <f t="shared" si="35"/>
        <v>125.45187281090838</v>
      </c>
      <c r="DS16" s="126"/>
      <c r="DT16" s="127"/>
      <c r="DU16" s="127"/>
      <c r="DV16" s="18">
        <v>19</v>
      </c>
      <c r="DW16" s="127"/>
      <c r="DX16" s="127"/>
      <c r="DY16" s="18" t="e">
        <f t="shared" si="58"/>
        <v>#DIV/0!</v>
      </c>
      <c r="DZ16" s="124"/>
      <c r="EA16" s="125"/>
      <c r="EB16" s="31" t="e">
        <f t="shared" si="36"/>
        <v>#DIV/0!</v>
      </c>
      <c r="EC16" s="569"/>
      <c r="ED16" s="604">
        <v>15</v>
      </c>
      <c r="EE16" s="605">
        <v>320</v>
      </c>
      <c r="EF16" s="542">
        <f t="shared" si="37"/>
        <v>21.333333333333332</v>
      </c>
      <c r="EG16" s="603">
        <v>58</v>
      </c>
      <c r="EH16" s="603">
        <v>806.91</v>
      </c>
      <c r="EI16" s="542">
        <f t="shared" si="38"/>
        <v>13.912241379310345</v>
      </c>
      <c r="EJ16" s="603">
        <v>116</v>
      </c>
      <c r="EK16" s="603">
        <v>1409.9</v>
      </c>
      <c r="EL16" s="542">
        <f t="shared" si="39"/>
        <v>12.154310344827588</v>
      </c>
      <c r="EM16" s="485"/>
      <c r="EN16" s="610"/>
      <c r="EO16" s="612"/>
      <c r="EP16" s="548" t="e">
        <f t="shared" si="40"/>
        <v>#DIV/0!</v>
      </c>
      <c r="EQ16" s="610">
        <v>87</v>
      </c>
      <c r="ER16" s="614">
        <v>967.79</v>
      </c>
      <c r="ES16" s="616">
        <f t="shared" si="1"/>
        <v>11.124022988505747</v>
      </c>
      <c r="ET16" s="603">
        <v>213</v>
      </c>
      <c r="EU16" s="603">
        <v>2295.65</v>
      </c>
      <c r="EV16" s="622">
        <f t="shared" si="41"/>
        <v>10.777699530516433</v>
      </c>
      <c r="EW16" s="603">
        <f t="shared" si="42"/>
        <v>900</v>
      </c>
      <c r="EX16" s="603">
        <v>498.11</v>
      </c>
      <c r="EY16" s="551">
        <f t="shared" si="43"/>
        <v>0.55345555555555559</v>
      </c>
      <c r="FA16" s="204">
        <v>30</v>
      </c>
      <c r="FB16" s="204">
        <v>67.8</v>
      </c>
      <c r="FC16" s="345">
        <v>1834.42</v>
      </c>
      <c r="FD16" s="554">
        <f t="shared" si="2"/>
        <v>61.147333333333336</v>
      </c>
      <c r="FE16" s="554">
        <f t="shared" ref="FE16:FE37" si="59">FB16/FA16</f>
        <v>2.2599999999999998</v>
      </c>
      <c r="FF16" s="143">
        <v>30</v>
      </c>
      <c r="FG16" s="143">
        <v>117.50232866816059</v>
      </c>
      <c r="FH16" s="737">
        <f t="shared" ref="FH16:FH37" si="60">FG16/FF16</f>
        <v>3.9167442889386863</v>
      </c>
      <c r="FI16" s="740">
        <v>177.85409914394083</v>
      </c>
      <c r="FJ16" s="737">
        <f t="shared" si="44"/>
        <v>5.9284699714646942</v>
      </c>
      <c r="FK16" s="411">
        <v>46.59</v>
      </c>
      <c r="FL16" s="748">
        <f t="shared" si="5"/>
        <v>1.5530000000000002</v>
      </c>
      <c r="FM16" s="414"/>
      <c r="FN16" s="744">
        <f t="shared" si="6"/>
        <v>0</v>
      </c>
      <c r="FO16" s="405">
        <v>89.734665958208396</v>
      </c>
      <c r="FP16" s="542">
        <f t="shared" si="45"/>
        <v>2.9911555319402798</v>
      </c>
      <c r="FQ16" s="672"/>
      <c r="FR16" s="411"/>
      <c r="FS16" s="411"/>
      <c r="FT16" s="411"/>
      <c r="FU16" s="433"/>
      <c r="FV16" s="411"/>
      <c r="FW16" s="400">
        <f t="shared" si="46"/>
        <v>0</v>
      </c>
      <c r="FX16" s="403"/>
      <c r="FY16" s="402" t="e">
        <f t="shared" si="47"/>
        <v>#DIV/0!</v>
      </c>
      <c r="FZ16" s="412"/>
      <c r="GA16" s="400"/>
      <c r="GB16" s="400"/>
      <c r="GC16" s="403" t="e">
        <f t="shared" si="48"/>
        <v>#DIV/0!</v>
      </c>
      <c r="GD16" s="400"/>
      <c r="GE16" s="400"/>
      <c r="GF16" s="404" t="e">
        <f t="shared" si="49"/>
        <v>#DIV/0!</v>
      </c>
    </row>
    <row r="17" spans="1:188" ht="14.4" customHeight="1">
      <c r="A17" s="12">
        <v>11</v>
      </c>
      <c r="B17" s="13">
        <v>36.4</v>
      </c>
      <c r="C17" s="14">
        <v>3411.5157788087508</v>
      </c>
      <c r="D17" s="15">
        <f t="shared" si="7"/>
        <v>93.722960956284368</v>
      </c>
      <c r="E17" s="16"/>
      <c r="F17" s="320"/>
      <c r="G17" s="558" t="e">
        <f t="shared" si="8"/>
        <v>#DIV/0!</v>
      </c>
      <c r="H17" s="17">
        <v>3</v>
      </c>
      <c r="I17" s="17">
        <v>58.500000000451706</v>
      </c>
      <c r="J17" s="18">
        <f t="shared" si="50"/>
        <v>19.500000000150568</v>
      </c>
      <c r="K17" s="17"/>
      <c r="L17" s="17"/>
      <c r="M17" s="30" t="e">
        <f t="shared" si="51"/>
        <v>#DIV/0!</v>
      </c>
      <c r="N17" s="314">
        <v>0</v>
      </c>
      <c r="O17" s="14"/>
      <c r="P17" s="31" t="e">
        <f t="shared" si="9"/>
        <v>#DIV/0!</v>
      </c>
      <c r="Q17" s="32"/>
      <c r="R17" s="44"/>
      <c r="S17" s="45" t="e">
        <f t="shared" si="10"/>
        <v>#DIV/0!</v>
      </c>
      <c r="T17" s="492"/>
      <c r="U17" s="570">
        <v>75</v>
      </c>
      <c r="V17" s="626">
        <v>8114.3667812751155</v>
      </c>
      <c r="W17" s="567">
        <f t="shared" si="11"/>
        <v>108.1915570836682</v>
      </c>
      <c r="X17" s="492"/>
      <c r="Y17" s="46">
        <v>241.8</v>
      </c>
      <c r="Z17" s="47">
        <v>19739.11</v>
      </c>
      <c r="AA17" s="30">
        <f t="shared" si="12"/>
        <v>81.634036393713814</v>
      </c>
      <c r="AB17" s="502"/>
      <c r="AC17" s="500">
        <v>24</v>
      </c>
      <c r="AD17" s="500">
        <v>328.08</v>
      </c>
      <c r="AE17" s="30">
        <f t="shared" si="13"/>
        <v>13.67</v>
      </c>
      <c r="AF17" s="63">
        <v>11</v>
      </c>
      <c r="AG17" s="55">
        <v>76.44</v>
      </c>
      <c r="AH17" s="30">
        <f t="shared" si="52"/>
        <v>6.9490909090909092</v>
      </c>
      <c r="AI17" s="62">
        <v>150</v>
      </c>
      <c r="AJ17" s="47">
        <v>3257.9739621363819</v>
      </c>
      <c r="AK17" s="30">
        <f t="shared" si="14"/>
        <v>21.719826414242547</v>
      </c>
      <c r="AL17" s="568"/>
      <c r="AM17" s="46">
        <v>46</v>
      </c>
      <c r="AN17" s="71">
        <v>2493.6999999999998</v>
      </c>
      <c r="AO17" s="48">
        <f t="shared" si="15"/>
        <v>54.210869565217386</v>
      </c>
      <c r="AP17" s="46">
        <v>75</v>
      </c>
      <c r="AQ17" s="47">
        <v>4726.34</v>
      </c>
      <c r="AR17" s="48">
        <f t="shared" si="16"/>
        <v>63.01786666666667</v>
      </c>
      <c r="AS17" s="46">
        <v>25</v>
      </c>
      <c r="AT17" s="71">
        <v>1434.87</v>
      </c>
      <c r="AU17" s="48">
        <f t="shared" si="17"/>
        <v>57.394799999999996</v>
      </c>
      <c r="AV17" s="492"/>
      <c r="AW17" s="645">
        <v>66</v>
      </c>
      <c r="AX17" s="78">
        <v>3964.35</v>
      </c>
      <c r="AY17" s="30">
        <f t="shared" si="18"/>
        <v>60.065909090909088</v>
      </c>
      <c r="AZ17" s="85"/>
      <c r="BA17" s="85"/>
      <c r="BB17" s="85">
        <v>5</v>
      </c>
      <c r="BC17" s="85">
        <v>35.22</v>
      </c>
      <c r="BD17" s="30">
        <f t="shared" si="53"/>
        <v>7.0439999999999996</v>
      </c>
      <c r="BE17" s="86">
        <v>0</v>
      </c>
      <c r="BF17" s="86">
        <v>0</v>
      </c>
      <c r="BG17" s="30" t="e">
        <f t="shared" si="54"/>
        <v>#DIV/0!</v>
      </c>
      <c r="BH17" s="646"/>
      <c r="BI17" s="77"/>
      <c r="BJ17" s="78"/>
      <c r="BK17" s="634" t="e">
        <f t="shared" si="19"/>
        <v>#DIV/0!</v>
      </c>
      <c r="BL17" s="635"/>
      <c r="BM17" s="588"/>
      <c r="BN17" s="634" t="e">
        <f t="shared" si="20"/>
        <v>#DIV/0!</v>
      </c>
      <c r="BO17" s="492"/>
      <c r="BP17" s="93">
        <v>134.60000000000002</v>
      </c>
      <c r="BQ17" s="94">
        <v>9611.7866951125561</v>
      </c>
      <c r="BR17" s="83">
        <f t="shared" si="21"/>
        <v>71.410005164283461</v>
      </c>
      <c r="BS17" s="100"/>
      <c r="BT17" s="101">
        <v>3</v>
      </c>
      <c r="BU17" s="101">
        <v>47.900092148799779</v>
      </c>
      <c r="BV17" s="30">
        <f t="shared" si="55"/>
        <v>15.96669738293326</v>
      </c>
      <c r="BW17" s="101">
        <v>78</v>
      </c>
      <c r="BX17" s="101">
        <v>381.34852783670885</v>
      </c>
      <c r="BY17" s="30">
        <f t="shared" si="56"/>
        <v>4.8890836902142158</v>
      </c>
      <c r="BZ17" s="93"/>
      <c r="CA17" s="94"/>
      <c r="CB17" s="48" t="e">
        <f t="shared" si="22"/>
        <v>#DIV/0!</v>
      </c>
      <c r="CC17" s="492"/>
      <c r="CD17" s="109">
        <v>146</v>
      </c>
      <c r="CE17" s="110">
        <v>13246.73</v>
      </c>
      <c r="CF17" s="83">
        <f t="shared" si="23"/>
        <v>90.731027397260277</v>
      </c>
      <c r="CG17" s="113"/>
      <c r="CH17" s="114">
        <v>241</v>
      </c>
      <c r="CI17" s="114">
        <v>3009.59</v>
      </c>
      <c r="CJ17" s="30">
        <f t="shared" si="24"/>
        <v>12.48792531120332</v>
      </c>
      <c r="CK17" s="115"/>
      <c r="CL17" s="114"/>
      <c r="CM17" s="83" t="e">
        <f t="shared" si="57"/>
        <v>#DIV/0!</v>
      </c>
      <c r="CN17" s="712">
        <v>140</v>
      </c>
      <c r="CO17" s="706">
        <f t="shared" si="25"/>
        <v>0.95890410958904104</v>
      </c>
      <c r="CP17" s="653"/>
      <c r="CQ17" s="722"/>
      <c r="CR17" s="718">
        <v>21</v>
      </c>
      <c r="CS17" s="345">
        <v>2643.7</v>
      </c>
      <c r="CT17" s="752">
        <f t="shared" si="0"/>
        <v>125.89047619047618</v>
      </c>
      <c r="CU17" s="411"/>
      <c r="CV17" s="411"/>
      <c r="CW17" s="756" t="e">
        <f t="shared" si="26"/>
        <v>#DIV/0!</v>
      </c>
      <c r="CX17" s="411"/>
      <c r="CY17" s="403"/>
      <c r="CZ17" s="759" t="e">
        <f t="shared" si="27"/>
        <v>#DIV/0!</v>
      </c>
      <c r="DA17" s="400">
        <f t="shared" si="28"/>
        <v>21</v>
      </c>
      <c r="DB17" s="411"/>
      <c r="DC17" s="763">
        <f t="shared" si="29"/>
        <v>0</v>
      </c>
      <c r="DD17" s="682"/>
      <c r="DE17" s="688"/>
      <c r="DF17" s="688" t="e">
        <f t="shared" si="30"/>
        <v>#DIV/0!</v>
      </c>
      <c r="DG17" s="691">
        <v>21</v>
      </c>
      <c r="DH17" s="691">
        <v>235.23</v>
      </c>
      <c r="DI17" s="765">
        <f t="shared" si="31"/>
        <v>11.20142857142857</v>
      </c>
      <c r="DJ17" s="691">
        <f t="shared" si="32"/>
        <v>21</v>
      </c>
      <c r="DK17" s="688">
        <v>310.69</v>
      </c>
      <c r="DL17" s="765">
        <f t="shared" si="33"/>
        <v>14.794761904761904</v>
      </c>
      <c r="DM17" s="688"/>
      <c r="DN17" s="765">
        <f t="shared" si="34"/>
        <v>0</v>
      </c>
      <c r="DO17" s="569"/>
      <c r="DP17" s="734">
        <v>46</v>
      </c>
      <c r="DQ17" s="125">
        <v>3809.3412048466162</v>
      </c>
      <c r="DR17" s="15">
        <f t="shared" si="35"/>
        <v>82.811765322752521</v>
      </c>
      <c r="DS17" s="126"/>
      <c r="DT17" s="127"/>
      <c r="DU17" s="127"/>
      <c r="DV17" s="18">
        <v>31</v>
      </c>
      <c r="DW17" s="127"/>
      <c r="DX17" s="127"/>
      <c r="DY17" s="18" t="e">
        <f t="shared" si="58"/>
        <v>#DIV/0!</v>
      </c>
      <c r="DZ17" s="124"/>
      <c r="EA17" s="125"/>
      <c r="EB17" s="31" t="e">
        <f t="shared" si="36"/>
        <v>#DIV/0!</v>
      </c>
      <c r="EC17" s="569"/>
      <c r="ED17" s="603">
        <v>15</v>
      </c>
      <c r="EE17" s="603">
        <v>293.37</v>
      </c>
      <c r="EF17" s="542">
        <f>+EE17/ED17</f>
        <v>19.558</v>
      </c>
      <c r="EG17" s="603">
        <v>58</v>
      </c>
      <c r="EH17" s="603">
        <v>771.61</v>
      </c>
      <c r="EI17" s="542">
        <f>+EH17/EG17</f>
        <v>13.303620689655173</v>
      </c>
      <c r="EJ17" s="603">
        <v>116</v>
      </c>
      <c r="EK17" s="603">
        <v>1435.57</v>
      </c>
      <c r="EL17" s="542">
        <f t="shared" si="39"/>
        <v>12.375603448275861</v>
      </c>
      <c r="EM17" s="485"/>
      <c r="EN17" s="610"/>
      <c r="EO17" s="612"/>
      <c r="EP17" s="548" t="e">
        <f t="shared" si="40"/>
        <v>#DIV/0!</v>
      </c>
      <c r="EQ17" s="610">
        <v>87</v>
      </c>
      <c r="ER17" s="614">
        <v>917.87</v>
      </c>
      <c r="ES17" s="616">
        <f t="shared" si="1"/>
        <v>10.550229885057471</v>
      </c>
      <c r="ET17" s="603">
        <v>219</v>
      </c>
      <c r="EU17" s="603">
        <v>2408.84</v>
      </c>
      <c r="EV17" s="622">
        <f t="shared" si="41"/>
        <v>10.999269406392695</v>
      </c>
      <c r="EW17" s="603">
        <f t="shared" si="42"/>
        <v>918</v>
      </c>
      <c r="EX17" s="603">
        <v>436.13</v>
      </c>
      <c r="EY17" s="551">
        <f t="shared" si="43"/>
        <v>0.47508714596949891</v>
      </c>
      <c r="FA17" s="204">
        <v>30</v>
      </c>
      <c r="FB17" s="204">
        <v>189.85</v>
      </c>
      <c r="FC17" s="345">
        <v>2677.3199999999997</v>
      </c>
      <c r="FD17" s="554">
        <f t="shared" si="2"/>
        <v>89.243999999999986</v>
      </c>
      <c r="FE17" s="554">
        <f t="shared" si="59"/>
        <v>6.3283333333333331</v>
      </c>
      <c r="FF17" s="143">
        <v>30</v>
      </c>
      <c r="FG17" s="143">
        <v>101.36759960412121</v>
      </c>
      <c r="FH17" s="737">
        <f t="shared" si="60"/>
        <v>3.3789199868040405</v>
      </c>
      <c r="FI17" s="740">
        <v>336.53393277386061</v>
      </c>
      <c r="FJ17" s="737">
        <f t="shared" si="44"/>
        <v>11.217797759128688</v>
      </c>
      <c r="FK17" s="411"/>
      <c r="FL17" s="748">
        <f t="shared" si="5"/>
        <v>0</v>
      </c>
      <c r="FM17" s="414"/>
      <c r="FN17" s="744">
        <f t="shared" si="6"/>
        <v>0</v>
      </c>
      <c r="FO17" s="405"/>
      <c r="FP17" s="542">
        <f t="shared" si="45"/>
        <v>0</v>
      </c>
      <c r="FQ17" s="672"/>
      <c r="FR17" s="411"/>
      <c r="FS17" s="411"/>
      <c r="FT17" s="411"/>
      <c r="FU17" s="433"/>
      <c r="FV17" s="411"/>
      <c r="FW17" s="400">
        <f t="shared" si="46"/>
        <v>0</v>
      </c>
      <c r="FX17" s="403"/>
      <c r="FY17" s="402" t="e">
        <f t="shared" si="47"/>
        <v>#DIV/0!</v>
      </c>
      <c r="FZ17" s="412"/>
      <c r="GA17" s="411"/>
      <c r="GB17" s="403"/>
      <c r="GC17" s="403" t="e">
        <f t="shared" si="48"/>
        <v>#DIV/0!</v>
      </c>
      <c r="GD17" s="400"/>
      <c r="GE17" s="400"/>
      <c r="GF17" s="404" t="e">
        <f t="shared" si="49"/>
        <v>#DIV/0!</v>
      </c>
    </row>
    <row r="18" spans="1:188" ht="14.4" customHeight="1">
      <c r="A18" s="12">
        <v>12</v>
      </c>
      <c r="B18" s="13">
        <v>62.6</v>
      </c>
      <c r="C18" s="14">
        <v>6850.2649097604162</v>
      </c>
      <c r="D18" s="15">
        <f t="shared" si="7"/>
        <v>109.42915191310568</v>
      </c>
      <c r="E18" s="16"/>
      <c r="F18" s="320"/>
      <c r="G18" s="558" t="e">
        <f t="shared" si="8"/>
        <v>#DIV/0!</v>
      </c>
      <c r="H18" s="17">
        <v>4</v>
      </c>
      <c r="I18" s="17">
        <v>50.700000000391476</v>
      </c>
      <c r="J18" s="18">
        <f t="shared" si="50"/>
        <v>12.675000000097869</v>
      </c>
      <c r="K18" s="17"/>
      <c r="L18" s="17"/>
      <c r="M18" s="30" t="e">
        <f t="shared" si="51"/>
        <v>#DIV/0!</v>
      </c>
      <c r="N18" s="13">
        <v>0</v>
      </c>
      <c r="O18" s="14"/>
      <c r="P18" s="31" t="e">
        <f t="shared" si="9"/>
        <v>#DIV/0!</v>
      </c>
      <c r="Q18" s="32"/>
      <c r="R18" s="44"/>
      <c r="S18" s="45" t="e">
        <f t="shared" si="10"/>
        <v>#DIV/0!</v>
      </c>
      <c r="T18" s="492"/>
      <c r="U18" s="570">
        <v>85</v>
      </c>
      <c r="V18" s="626">
        <v>6514.0277297385519</v>
      </c>
      <c r="W18" s="567">
        <f t="shared" si="11"/>
        <v>76.63562034986532</v>
      </c>
      <c r="X18" s="492"/>
      <c r="Y18" s="46">
        <v>392.8</v>
      </c>
      <c r="Z18" s="47">
        <v>26059.476000000002</v>
      </c>
      <c r="AA18" s="30">
        <f t="shared" si="12"/>
        <v>66.342861507128319</v>
      </c>
      <c r="AB18" s="502"/>
      <c r="AC18" s="572">
        <v>32</v>
      </c>
      <c r="AD18" s="572">
        <v>446.88</v>
      </c>
      <c r="AE18" s="30">
        <f t="shared" si="13"/>
        <v>13.965</v>
      </c>
      <c r="AF18" s="63">
        <v>128</v>
      </c>
      <c r="AG18" s="55">
        <v>881</v>
      </c>
      <c r="AH18" s="30">
        <f t="shared" si="52"/>
        <v>6.8828125</v>
      </c>
      <c r="AI18" s="62">
        <v>150</v>
      </c>
      <c r="AJ18" s="47">
        <v>3477.1936589001157</v>
      </c>
      <c r="AK18" s="30">
        <f t="shared" si="14"/>
        <v>23.181291059334104</v>
      </c>
      <c r="AL18" s="568"/>
      <c r="AM18" s="50">
        <v>46</v>
      </c>
      <c r="AN18" s="50">
        <v>2355.3050000000003</v>
      </c>
      <c r="AO18" s="48">
        <f t="shared" si="15"/>
        <v>51.202282608695661</v>
      </c>
      <c r="AP18" s="46">
        <v>75</v>
      </c>
      <c r="AQ18" s="47">
        <v>6048.89</v>
      </c>
      <c r="AR18" s="48">
        <f t="shared" si="16"/>
        <v>80.651866666666677</v>
      </c>
      <c r="AS18" s="46">
        <v>25</v>
      </c>
      <c r="AT18" s="71">
        <v>1782.4799999999998</v>
      </c>
      <c r="AU18" s="48">
        <f t="shared" si="17"/>
        <v>71.299199999999985</v>
      </c>
      <c r="AV18" s="492"/>
      <c r="AW18" s="645">
        <v>84</v>
      </c>
      <c r="AX18" s="78">
        <v>5101</v>
      </c>
      <c r="AY18" s="30">
        <f t="shared" si="18"/>
        <v>60.726190476190474</v>
      </c>
      <c r="AZ18" s="85"/>
      <c r="BA18" s="85"/>
      <c r="BB18" s="85">
        <v>12</v>
      </c>
      <c r="BC18" s="85">
        <v>83.62</v>
      </c>
      <c r="BD18" s="30">
        <f t="shared" si="53"/>
        <v>6.9683333333333337</v>
      </c>
      <c r="BE18" s="86">
        <v>0</v>
      </c>
      <c r="BF18" s="86">
        <v>0</v>
      </c>
      <c r="BG18" s="30" t="e">
        <f t="shared" si="54"/>
        <v>#DIV/0!</v>
      </c>
      <c r="BH18" s="646"/>
      <c r="BI18" s="77"/>
      <c r="BJ18" s="78"/>
      <c r="BK18" s="634" t="e">
        <f t="shared" si="19"/>
        <v>#DIV/0!</v>
      </c>
      <c r="BL18" s="633"/>
      <c r="BM18" s="587"/>
      <c r="BN18" s="634" t="e">
        <f t="shared" si="20"/>
        <v>#DIV/0!</v>
      </c>
      <c r="BO18" s="492"/>
      <c r="BP18" s="93">
        <v>189.60000000000002</v>
      </c>
      <c r="BQ18" s="94">
        <v>13633.683774411571</v>
      </c>
      <c r="BR18" s="83">
        <f t="shared" si="21"/>
        <v>71.907614843942881</v>
      </c>
      <c r="BS18" s="100"/>
      <c r="BT18" s="101">
        <v>18</v>
      </c>
      <c r="BU18" s="101">
        <v>218.55497619298114</v>
      </c>
      <c r="BV18" s="30">
        <f t="shared" si="55"/>
        <v>12.141943121832286</v>
      </c>
      <c r="BW18" s="101">
        <v>85</v>
      </c>
      <c r="BX18" s="101">
        <v>448.49110717491101</v>
      </c>
      <c r="BY18" s="30">
        <f t="shared" si="56"/>
        <v>5.2763659667636587</v>
      </c>
      <c r="BZ18" s="93"/>
      <c r="CA18" s="94"/>
      <c r="CB18" s="48" t="e">
        <f t="shared" si="22"/>
        <v>#DIV/0!</v>
      </c>
      <c r="CC18" s="492"/>
      <c r="CD18" s="109">
        <v>160.80000000000001</v>
      </c>
      <c r="CE18" s="110">
        <v>16254.27</v>
      </c>
      <c r="CF18" s="83">
        <f t="shared" si="23"/>
        <v>101.08376865671642</v>
      </c>
      <c r="CG18" s="113"/>
      <c r="CH18" s="114"/>
      <c r="CI18" s="114"/>
      <c r="CJ18" s="30" t="e">
        <f t="shared" si="24"/>
        <v>#DIV/0!</v>
      </c>
      <c r="CK18" s="115"/>
      <c r="CL18" s="114"/>
      <c r="CM18" s="83" t="e">
        <f t="shared" si="57"/>
        <v>#DIV/0!</v>
      </c>
      <c r="CN18" s="712">
        <v>120</v>
      </c>
      <c r="CO18" s="706">
        <f t="shared" si="25"/>
        <v>0.74626865671641784</v>
      </c>
      <c r="CP18" s="653"/>
      <c r="CQ18" s="722"/>
      <c r="CR18" s="718">
        <v>39.6</v>
      </c>
      <c r="CS18" s="345">
        <v>3682.14</v>
      </c>
      <c r="CT18" s="752">
        <f t="shared" si="0"/>
        <v>92.98333333333332</v>
      </c>
      <c r="CU18" s="411"/>
      <c r="CV18" s="411"/>
      <c r="CW18" s="756" t="e">
        <f t="shared" si="26"/>
        <v>#DIV/0!</v>
      </c>
      <c r="CX18" s="411">
        <v>44</v>
      </c>
      <c r="CY18" s="403">
        <v>1588.39</v>
      </c>
      <c r="CZ18" s="759">
        <f t="shared" si="27"/>
        <v>36.099772727272729</v>
      </c>
      <c r="DA18" s="400">
        <f t="shared" si="28"/>
        <v>39.6</v>
      </c>
      <c r="DB18" s="411">
        <v>3270.05</v>
      </c>
      <c r="DC18" s="763">
        <f t="shared" si="29"/>
        <v>82.577020202020208</v>
      </c>
      <c r="DD18" s="682"/>
      <c r="DE18" s="688"/>
      <c r="DF18" s="688" t="e">
        <f t="shared" si="30"/>
        <v>#DIV/0!</v>
      </c>
      <c r="DG18" s="691">
        <v>44</v>
      </c>
      <c r="DH18" s="691">
        <v>1498.91</v>
      </c>
      <c r="DI18" s="765">
        <f t="shared" si="31"/>
        <v>34.066136363636367</v>
      </c>
      <c r="DJ18" s="691">
        <f t="shared" si="32"/>
        <v>39.6</v>
      </c>
      <c r="DK18" s="688">
        <v>456.67</v>
      </c>
      <c r="DL18" s="765">
        <f t="shared" si="33"/>
        <v>11.532070707070707</v>
      </c>
      <c r="DM18" s="688"/>
      <c r="DN18" s="765">
        <f t="shared" si="34"/>
        <v>0</v>
      </c>
      <c r="DO18" s="569"/>
      <c r="DP18" s="734">
        <v>46.666666666666664</v>
      </c>
      <c r="DQ18" s="125">
        <v>4010.8717825938652</v>
      </c>
      <c r="DR18" s="15">
        <f t="shared" si="35"/>
        <v>85.947252484154262</v>
      </c>
      <c r="DS18" s="126"/>
      <c r="DT18" s="127"/>
      <c r="DU18" s="127"/>
      <c r="DV18" s="18">
        <v>20</v>
      </c>
      <c r="DW18" s="127"/>
      <c r="DX18" s="127"/>
      <c r="DY18" s="18" t="e">
        <f t="shared" si="58"/>
        <v>#DIV/0!</v>
      </c>
      <c r="DZ18" s="124"/>
      <c r="EA18" s="125"/>
      <c r="EB18" s="31" t="e">
        <f t="shared" si="36"/>
        <v>#DIV/0!</v>
      </c>
      <c r="EC18" s="569"/>
      <c r="ED18" s="603">
        <v>14</v>
      </c>
      <c r="EE18" s="603">
        <v>306.35000000000002</v>
      </c>
      <c r="EF18" s="542">
        <f t="shared" si="37"/>
        <v>21.88214285714286</v>
      </c>
      <c r="EG18" s="603">
        <v>45</v>
      </c>
      <c r="EH18" s="603">
        <v>835.35</v>
      </c>
      <c r="EI18" s="542">
        <f t="shared" si="38"/>
        <v>18.563333333333333</v>
      </c>
      <c r="EJ18" s="603">
        <v>116</v>
      </c>
      <c r="EK18" s="603">
        <v>1339.16</v>
      </c>
      <c r="EL18" s="542">
        <f t="shared" si="39"/>
        <v>11.54448275862069</v>
      </c>
      <c r="EM18" s="485"/>
      <c r="EN18" s="610"/>
      <c r="EO18" s="612"/>
      <c r="EP18" s="548" t="e">
        <f t="shared" si="40"/>
        <v>#DIV/0!</v>
      </c>
      <c r="EQ18" s="610">
        <v>88</v>
      </c>
      <c r="ER18" s="614">
        <v>961.97</v>
      </c>
      <c r="ES18" s="616">
        <f t="shared" si="1"/>
        <v>10.931477272727273</v>
      </c>
      <c r="ET18" s="603">
        <v>228</v>
      </c>
      <c r="EU18" s="603">
        <v>2463.1799999999998</v>
      </c>
      <c r="EV18" s="622">
        <f t="shared" si="41"/>
        <v>10.803421052631577</v>
      </c>
      <c r="EW18" s="603">
        <f t="shared" si="42"/>
        <v>948</v>
      </c>
      <c r="EX18" s="603">
        <v>481.45</v>
      </c>
      <c r="EY18" s="551">
        <f t="shared" si="43"/>
        <v>0.5078586497890295</v>
      </c>
      <c r="FA18" s="204">
        <v>30</v>
      </c>
      <c r="FB18" s="204">
        <v>211.73</v>
      </c>
      <c r="FC18" s="345">
        <v>2125.02</v>
      </c>
      <c r="FD18" s="554">
        <f t="shared" si="2"/>
        <v>70.834000000000003</v>
      </c>
      <c r="FE18" s="554">
        <f t="shared" si="59"/>
        <v>7.0576666666666661</v>
      </c>
      <c r="FF18" s="143">
        <v>30</v>
      </c>
      <c r="FG18" s="143">
        <v>31.747039841648483</v>
      </c>
      <c r="FH18" s="737">
        <f t="shared" si="60"/>
        <v>1.0582346613882827</v>
      </c>
      <c r="FI18" s="740">
        <v>257.8096151073363</v>
      </c>
      <c r="FJ18" s="737">
        <f t="shared" si="44"/>
        <v>8.5936538369112103</v>
      </c>
      <c r="FK18" s="411"/>
      <c r="FL18" s="748">
        <f t="shared" si="5"/>
        <v>0</v>
      </c>
      <c r="FM18" s="414"/>
      <c r="FN18" s="744">
        <f t="shared" si="6"/>
        <v>0</v>
      </c>
      <c r="FO18" s="405">
        <v>120.86022151349728</v>
      </c>
      <c r="FP18" s="542">
        <f t="shared" si="45"/>
        <v>4.0286740504499097</v>
      </c>
      <c r="FQ18" s="672"/>
      <c r="FR18" s="411"/>
      <c r="FS18" s="411"/>
      <c r="FT18" s="411"/>
      <c r="FU18" s="433"/>
      <c r="FV18" s="411"/>
      <c r="FW18" s="400">
        <f t="shared" si="46"/>
        <v>0</v>
      </c>
      <c r="FX18" s="403"/>
      <c r="FY18" s="402" t="e">
        <f t="shared" si="47"/>
        <v>#DIV/0!</v>
      </c>
      <c r="FZ18" s="412"/>
      <c r="GA18" s="411"/>
      <c r="GB18" s="400"/>
      <c r="GC18" s="403" t="e">
        <f t="shared" si="48"/>
        <v>#DIV/0!</v>
      </c>
      <c r="GD18" s="400"/>
      <c r="GE18" s="400"/>
      <c r="GF18" s="404" t="e">
        <f t="shared" si="49"/>
        <v>#DIV/0!</v>
      </c>
    </row>
    <row r="19" spans="1:188" ht="14.4" customHeight="1">
      <c r="A19" s="12">
        <v>13</v>
      </c>
      <c r="B19" s="13">
        <v>73.400000000000006</v>
      </c>
      <c r="C19" s="14">
        <v>7235.7857335287254</v>
      </c>
      <c r="D19" s="15">
        <f t="shared" si="7"/>
        <v>98.580187105295977</v>
      </c>
      <c r="E19" s="16"/>
      <c r="F19" s="320"/>
      <c r="G19" s="558" t="e">
        <f t="shared" si="8"/>
        <v>#DIV/0!</v>
      </c>
      <c r="H19" s="17">
        <v>4</v>
      </c>
      <c r="I19" s="17">
        <v>58.500000000451706</v>
      </c>
      <c r="J19" s="18">
        <f t="shared" si="50"/>
        <v>14.625000000112927</v>
      </c>
      <c r="K19" s="17"/>
      <c r="L19" s="17"/>
      <c r="M19" s="30" t="e">
        <f t="shared" si="51"/>
        <v>#DIV/0!</v>
      </c>
      <c r="N19" s="13">
        <v>0</v>
      </c>
      <c r="O19" s="14"/>
      <c r="P19" s="31" t="e">
        <f t="shared" si="9"/>
        <v>#DIV/0!</v>
      </c>
      <c r="Q19" s="32"/>
      <c r="R19" s="44"/>
      <c r="S19" s="45" t="e">
        <f t="shared" si="10"/>
        <v>#DIV/0!</v>
      </c>
      <c r="T19" s="492"/>
      <c r="U19" s="570">
        <v>73.800000000000011</v>
      </c>
      <c r="V19" s="626">
        <v>6711.8784282431252</v>
      </c>
      <c r="W19" s="571">
        <f t="shared" si="11"/>
        <v>90.946862171316042</v>
      </c>
      <c r="X19" s="492"/>
      <c r="Y19" s="46">
        <v>377.20000000000005</v>
      </c>
      <c r="Z19" s="47">
        <v>27588.974999999999</v>
      </c>
      <c r="AA19" s="30">
        <f t="shared" si="12"/>
        <v>73.141503181336148</v>
      </c>
      <c r="AB19" s="502"/>
      <c r="AC19" s="572">
        <v>32</v>
      </c>
      <c r="AD19" s="572">
        <v>418.07999999999993</v>
      </c>
      <c r="AE19" s="30">
        <f t="shared" si="13"/>
        <v>13.064999999999998</v>
      </c>
      <c r="AF19" s="55">
        <v>128</v>
      </c>
      <c r="AG19" s="55">
        <v>887.65</v>
      </c>
      <c r="AH19" s="30">
        <f t="shared" si="52"/>
        <v>6.9347656249999998</v>
      </c>
      <c r="AI19" s="62">
        <v>150</v>
      </c>
      <c r="AJ19" s="47">
        <v>3779.0532930904474</v>
      </c>
      <c r="AK19" s="30">
        <f t="shared" si="14"/>
        <v>25.193688620602984</v>
      </c>
      <c r="AL19" s="568"/>
      <c r="AM19" s="50">
        <v>48</v>
      </c>
      <c r="AN19" s="50">
        <v>2658.54</v>
      </c>
      <c r="AO19" s="48">
        <f t="shared" si="15"/>
        <v>55.386249999999997</v>
      </c>
      <c r="AP19" s="46">
        <v>75</v>
      </c>
      <c r="AQ19" s="47">
        <v>4134.82</v>
      </c>
      <c r="AR19" s="48">
        <f t="shared" si="16"/>
        <v>55.130933333333331</v>
      </c>
      <c r="AS19" s="46">
        <v>25</v>
      </c>
      <c r="AT19" s="71">
        <v>1376.915</v>
      </c>
      <c r="AU19" s="48">
        <f t="shared" si="17"/>
        <v>55.076599999999999</v>
      </c>
      <c r="AV19" s="492"/>
      <c r="AW19" s="645">
        <v>75.600000000000009</v>
      </c>
      <c r="AX19" s="78">
        <v>4605.79</v>
      </c>
      <c r="AY19" s="30">
        <f t="shared" si="18"/>
        <v>60.923148148148144</v>
      </c>
      <c r="AZ19" s="85"/>
      <c r="BA19" s="85"/>
      <c r="BB19" s="85">
        <v>25</v>
      </c>
      <c r="BC19" s="85">
        <v>210.74</v>
      </c>
      <c r="BD19" s="30">
        <f t="shared" si="53"/>
        <v>8.4296000000000006</v>
      </c>
      <c r="BE19" s="86">
        <v>0</v>
      </c>
      <c r="BF19" s="86">
        <v>0</v>
      </c>
      <c r="BG19" s="30" t="e">
        <f t="shared" si="54"/>
        <v>#DIV/0!</v>
      </c>
      <c r="BH19" s="646"/>
      <c r="BI19" s="77"/>
      <c r="BJ19" s="78"/>
      <c r="BK19" s="634" t="e">
        <f t="shared" si="19"/>
        <v>#DIV/0!</v>
      </c>
      <c r="BL19" s="633"/>
      <c r="BM19" s="587"/>
      <c r="BN19" s="634" t="e">
        <f t="shared" si="20"/>
        <v>#DIV/0!</v>
      </c>
      <c r="BO19" s="492"/>
      <c r="BP19" s="93">
        <v>193.20000000000002</v>
      </c>
      <c r="BQ19" s="94">
        <v>13173.612193986248</v>
      </c>
      <c r="BR19" s="83">
        <f t="shared" si="21"/>
        <v>68.186398519597546</v>
      </c>
      <c r="BS19" s="100"/>
      <c r="BT19" s="101">
        <v>18</v>
      </c>
      <c r="BU19" s="101">
        <v>207.0688011206343</v>
      </c>
      <c r="BV19" s="30">
        <f t="shared" si="55"/>
        <v>11.503822284479684</v>
      </c>
      <c r="BW19" s="101">
        <v>83</v>
      </c>
      <c r="BX19" s="101">
        <v>573.59670335958174</v>
      </c>
      <c r="BY19" s="30">
        <f t="shared" si="56"/>
        <v>6.9108036549347194</v>
      </c>
      <c r="BZ19" s="93"/>
      <c r="CA19" s="94"/>
      <c r="CB19" s="48" t="e">
        <f t="shared" si="22"/>
        <v>#DIV/0!</v>
      </c>
      <c r="CC19" s="492"/>
      <c r="CD19" s="109">
        <v>153.19999999999999</v>
      </c>
      <c r="CE19" s="110">
        <v>18487.04</v>
      </c>
      <c r="CF19" s="83">
        <f t="shared" si="23"/>
        <v>120.67258485639688</v>
      </c>
      <c r="CG19" s="113"/>
      <c r="CH19" s="114"/>
      <c r="CI19" s="114"/>
      <c r="CJ19" s="30" t="e">
        <f t="shared" si="24"/>
        <v>#DIV/0!</v>
      </c>
      <c r="CK19" s="115"/>
      <c r="CL19" s="114"/>
      <c r="CM19" s="83" t="e">
        <f t="shared" si="57"/>
        <v>#DIV/0!</v>
      </c>
      <c r="CN19" s="708">
        <v>205</v>
      </c>
      <c r="CO19" s="706">
        <f t="shared" si="25"/>
        <v>1.3381201044386424</v>
      </c>
      <c r="CP19" s="653"/>
      <c r="CQ19" s="722"/>
      <c r="CR19" s="718">
        <v>45.6</v>
      </c>
      <c r="CS19" s="345">
        <v>2233.35</v>
      </c>
      <c r="CT19" s="753">
        <f t="shared" si="0"/>
        <v>48.97697368421052</v>
      </c>
      <c r="CU19" s="411">
        <v>46</v>
      </c>
      <c r="CV19" s="411">
        <v>3938.55</v>
      </c>
      <c r="CW19" s="756">
        <f t="shared" si="26"/>
        <v>85.620652173913044</v>
      </c>
      <c r="CX19" s="411"/>
      <c r="CY19" s="403"/>
      <c r="CZ19" s="759" t="e">
        <f t="shared" si="27"/>
        <v>#DIV/0!</v>
      </c>
      <c r="DA19" s="400">
        <f t="shared" si="28"/>
        <v>45.6</v>
      </c>
      <c r="DB19" s="403"/>
      <c r="DC19" s="763">
        <f t="shared" si="29"/>
        <v>0</v>
      </c>
      <c r="DD19" s="682"/>
      <c r="DE19" s="688"/>
      <c r="DF19" s="688" t="e">
        <f t="shared" si="30"/>
        <v>#DIV/0!</v>
      </c>
      <c r="DG19" s="691">
        <v>46</v>
      </c>
      <c r="DH19" s="691">
        <v>217.08</v>
      </c>
      <c r="DI19" s="765">
        <f t="shared" si="31"/>
        <v>4.7191304347826089</v>
      </c>
      <c r="DJ19" s="691">
        <f t="shared" si="32"/>
        <v>45.6</v>
      </c>
      <c r="DK19" s="688">
        <v>259.22000000000003</v>
      </c>
      <c r="DL19" s="765">
        <f t="shared" si="33"/>
        <v>5.6846491228070182</v>
      </c>
      <c r="DM19" s="688">
        <v>168</v>
      </c>
      <c r="DN19" s="765">
        <f t="shared" si="34"/>
        <v>3.6842105263157894</v>
      </c>
      <c r="DO19" s="569"/>
      <c r="DP19" s="734">
        <v>42.666666666666664</v>
      </c>
      <c r="DQ19" s="125">
        <v>4014.4140622728582</v>
      </c>
      <c r="DR19" s="15">
        <f t="shared" si="35"/>
        <v>94.087829584520122</v>
      </c>
      <c r="DS19" s="126"/>
      <c r="DT19" s="127"/>
      <c r="DU19" s="127"/>
      <c r="DV19" s="18">
        <v>32</v>
      </c>
      <c r="DW19" s="127"/>
      <c r="DX19" s="127"/>
      <c r="DY19" s="18" t="e">
        <f t="shared" si="58"/>
        <v>#DIV/0!</v>
      </c>
      <c r="DZ19" s="124"/>
      <c r="EA19" s="125"/>
      <c r="EB19" s="31" t="e">
        <f t="shared" si="36"/>
        <v>#DIV/0!</v>
      </c>
      <c r="EC19" s="569"/>
      <c r="ED19" s="602">
        <v>14</v>
      </c>
      <c r="EE19" s="603">
        <v>288.5</v>
      </c>
      <c r="EF19" s="542">
        <f t="shared" si="37"/>
        <v>20.607142857142858</v>
      </c>
      <c r="EG19" s="603">
        <v>45</v>
      </c>
      <c r="EH19" s="603">
        <v>612.82000000000005</v>
      </c>
      <c r="EI19" s="542">
        <f t="shared" si="38"/>
        <v>13.618222222222224</v>
      </c>
      <c r="EJ19" s="603">
        <v>116</v>
      </c>
      <c r="EK19" s="603">
        <v>1218.8</v>
      </c>
      <c r="EL19" s="542">
        <f t="shared" si="39"/>
        <v>10.506896551724138</v>
      </c>
      <c r="EM19" s="485"/>
      <c r="EN19" s="610"/>
      <c r="EO19" s="612"/>
      <c r="EP19" s="548" t="e">
        <f t="shared" si="40"/>
        <v>#DIV/0!</v>
      </c>
      <c r="EQ19" s="610">
        <v>88</v>
      </c>
      <c r="ER19" s="614">
        <v>952.86</v>
      </c>
      <c r="ES19" s="616">
        <f t="shared" si="1"/>
        <v>10.827954545454546</v>
      </c>
      <c r="ET19" s="603">
        <v>229</v>
      </c>
      <c r="EU19" s="612">
        <v>2411.9699999999998</v>
      </c>
      <c r="EV19" s="622">
        <f t="shared" si="41"/>
        <v>10.532620087336245</v>
      </c>
      <c r="EW19" s="603">
        <f t="shared" si="42"/>
        <v>951</v>
      </c>
      <c r="EX19" s="603">
        <v>486.26</v>
      </c>
      <c r="EY19" s="551">
        <f t="shared" si="43"/>
        <v>0.51131440588853838</v>
      </c>
      <c r="FA19" s="204">
        <v>30</v>
      </c>
      <c r="FB19" s="204">
        <v>48.5</v>
      </c>
      <c r="FC19" s="345">
        <v>1658.69</v>
      </c>
      <c r="FD19" s="554">
        <f t="shared" si="2"/>
        <v>55.289666666666669</v>
      </c>
      <c r="FE19" s="554">
        <f t="shared" si="59"/>
        <v>1.6166666666666667</v>
      </c>
      <c r="FF19" s="143">
        <v>30</v>
      </c>
      <c r="FG19" s="143">
        <v>15.873519920824242</v>
      </c>
      <c r="FH19" s="737">
        <f t="shared" si="60"/>
        <v>0.52911733069414135</v>
      </c>
      <c r="FI19" s="740">
        <v>193.73087901353665</v>
      </c>
      <c r="FJ19" s="737">
        <f t="shared" si="44"/>
        <v>6.4576959671178882</v>
      </c>
      <c r="FK19" s="411"/>
      <c r="FL19" s="748">
        <f t="shared" si="5"/>
        <v>0</v>
      </c>
      <c r="FM19" s="414"/>
      <c r="FN19" s="744">
        <f t="shared" si="6"/>
        <v>0</v>
      </c>
      <c r="FO19" s="405"/>
      <c r="FP19" s="542">
        <f t="shared" si="45"/>
        <v>0</v>
      </c>
      <c r="FQ19" s="672"/>
      <c r="FR19" s="411"/>
      <c r="FS19" s="411"/>
      <c r="FT19" s="411"/>
      <c r="FU19" s="433"/>
      <c r="FV19" s="411"/>
      <c r="FW19" s="400">
        <f t="shared" si="46"/>
        <v>0</v>
      </c>
      <c r="FX19" s="403"/>
      <c r="FY19" s="402" t="e">
        <f t="shared" si="47"/>
        <v>#DIV/0!</v>
      </c>
      <c r="FZ19" s="412"/>
      <c r="GA19" s="411"/>
      <c r="GB19" s="400"/>
      <c r="GC19" s="403" t="e">
        <f t="shared" si="48"/>
        <v>#DIV/0!</v>
      </c>
      <c r="GD19" s="400"/>
      <c r="GE19" s="400"/>
      <c r="GF19" s="404" t="e">
        <f t="shared" si="49"/>
        <v>#DIV/0!</v>
      </c>
    </row>
    <row r="20" spans="1:188" ht="14.4" customHeight="1">
      <c r="A20" s="12">
        <v>14</v>
      </c>
      <c r="B20" s="13">
        <v>71.8</v>
      </c>
      <c r="C20" s="14">
        <v>7492.4436401043213</v>
      </c>
      <c r="D20" s="15">
        <f t="shared" si="7"/>
        <v>104.35158273125796</v>
      </c>
      <c r="E20" s="16"/>
      <c r="F20" s="320"/>
      <c r="G20" s="558" t="e">
        <f t="shared" si="8"/>
        <v>#DIV/0!</v>
      </c>
      <c r="H20" s="17">
        <v>4</v>
      </c>
      <c r="I20" s="17">
        <v>58.500000000451706</v>
      </c>
      <c r="J20" s="18">
        <f t="shared" si="50"/>
        <v>14.625000000112927</v>
      </c>
      <c r="K20" s="17"/>
      <c r="L20" s="17"/>
      <c r="M20" s="30" t="e">
        <f t="shared" si="51"/>
        <v>#DIV/0!</v>
      </c>
      <c r="N20" s="314">
        <v>0</v>
      </c>
      <c r="O20" s="14"/>
      <c r="P20" s="31" t="e">
        <f t="shared" si="9"/>
        <v>#DIV/0!</v>
      </c>
      <c r="Q20" s="32"/>
      <c r="R20" s="44"/>
      <c r="S20" s="45" t="e">
        <f t="shared" si="10"/>
        <v>#DIV/0!</v>
      </c>
      <c r="T20" s="492"/>
      <c r="U20" s="570">
        <v>59.400000000000006</v>
      </c>
      <c r="V20" s="566">
        <v>5812.1830986160239</v>
      </c>
      <c r="W20" s="571">
        <f t="shared" si="11"/>
        <v>97.848200313401065</v>
      </c>
      <c r="X20" s="492"/>
      <c r="Y20" s="46">
        <v>461.20000000000005</v>
      </c>
      <c r="Z20" s="47">
        <v>33045.599999999999</v>
      </c>
      <c r="AA20" s="30">
        <f t="shared" si="12"/>
        <v>71.651344319167379</v>
      </c>
      <c r="AB20" s="502"/>
      <c r="AC20" s="572">
        <v>32</v>
      </c>
      <c r="AD20" s="572">
        <v>444.45</v>
      </c>
      <c r="AE20" s="30">
        <f t="shared" si="13"/>
        <v>13.8890625</v>
      </c>
      <c r="AF20" s="55">
        <v>118</v>
      </c>
      <c r="AG20" s="55">
        <v>821.64999999999986</v>
      </c>
      <c r="AH20" s="30">
        <f t="shared" si="52"/>
        <v>6.963135593220338</v>
      </c>
      <c r="AI20" s="62">
        <v>150</v>
      </c>
      <c r="AJ20" s="47">
        <v>3790.8597275718857</v>
      </c>
      <c r="AK20" s="30">
        <f t="shared" si="14"/>
        <v>25.272398183812573</v>
      </c>
      <c r="AL20" s="568"/>
      <c r="AM20" s="50">
        <v>48</v>
      </c>
      <c r="AN20" s="50">
        <v>2900</v>
      </c>
      <c r="AO20" s="48">
        <f t="shared" si="15"/>
        <v>60.416666666666664</v>
      </c>
      <c r="AP20" s="46">
        <v>75</v>
      </c>
      <c r="AQ20" s="47">
        <v>4212.1080000000002</v>
      </c>
      <c r="AR20" s="48">
        <f t="shared" si="16"/>
        <v>56.161439999999999</v>
      </c>
      <c r="AS20" s="46">
        <v>25</v>
      </c>
      <c r="AT20" s="71">
        <v>1429.895</v>
      </c>
      <c r="AU20" s="48">
        <f t="shared" si="17"/>
        <v>57.195799999999998</v>
      </c>
      <c r="AV20" s="492"/>
      <c r="AW20" s="645">
        <v>81</v>
      </c>
      <c r="AX20" s="78">
        <v>4929.4399999999996</v>
      </c>
      <c r="AY20" s="30">
        <f t="shared" si="18"/>
        <v>60.85728395061728</v>
      </c>
      <c r="AZ20" s="85"/>
      <c r="BA20" s="85"/>
      <c r="BB20" s="85">
        <v>25</v>
      </c>
      <c r="BC20" s="85">
        <v>214.61</v>
      </c>
      <c r="BD20" s="30">
        <f t="shared" si="53"/>
        <v>8.5844000000000005</v>
      </c>
      <c r="BE20" s="86">
        <v>0</v>
      </c>
      <c r="BF20" s="86">
        <v>0</v>
      </c>
      <c r="BG20" s="30" t="e">
        <f t="shared" si="54"/>
        <v>#DIV/0!</v>
      </c>
      <c r="BH20" s="646"/>
      <c r="BI20" s="77"/>
      <c r="BJ20" s="78"/>
      <c r="BK20" s="634" t="e">
        <f t="shared" si="19"/>
        <v>#DIV/0!</v>
      </c>
      <c r="BL20" s="633"/>
      <c r="BM20" s="587"/>
      <c r="BN20" s="634" t="e">
        <f t="shared" si="20"/>
        <v>#DIV/0!</v>
      </c>
      <c r="BO20" s="492"/>
      <c r="BP20" s="93">
        <v>198.4</v>
      </c>
      <c r="BQ20" s="94">
        <v>13677.499903706168</v>
      </c>
      <c r="BR20" s="83">
        <f t="shared" si="21"/>
        <v>68.939011611422217</v>
      </c>
      <c r="BS20" s="102"/>
      <c r="BT20" s="101">
        <v>3</v>
      </c>
      <c r="BU20" s="101">
        <v>32.089731689939612</v>
      </c>
      <c r="BV20" s="30">
        <f t="shared" si="55"/>
        <v>10.696577229979871</v>
      </c>
      <c r="BW20" s="101">
        <v>83</v>
      </c>
      <c r="BX20" s="101">
        <v>407.28286517246869</v>
      </c>
      <c r="BY20" s="30">
        <f t="shared" si="56"/>
        <v>4.907022471957454</v>
      </c>
      <c r="BZ20" s="93"/>
      <c r="CA20" s="94"/>
      <c r="CB20" s="48" t="e">
        <f t="shared" si="22"/>
        <v>#DIV/0!</v>
      </c>
      <c r="CC20" s="492"/>
      <c r="CD20" s="109">
        <v>150.80000000000001</v>
      </c>
      <c r="CE20" s="110">
        <v>14088.31</v>
      </c>
      <c r="CF20" s="83">
        <f t="shared" si="23"/>
        <v>93.423806366047728</v>
      </c>
      <c r="CG20" s="113"/>
      <c r="CH20" s="114"/>
      <c r="CI20" s="114"/>
      <c r="CJ20" s="30" t="e">
        <f t="shared" si="24"/>
        <v>#DIV/0!</v>
      </c>
      <c r="CK20" s="115"/>
      <c r="CL20" s="114"/>
      <c r="CM20" s="83" t="e">
        <f t="shared" si="57"/>
        <v>#DIV/0!</v>
      </c>
      <c r="CN20" s="708">
        <v>60</v>
      </c>
      <c r="CO20" s="706">
        <f t="shared" si="25"/>
        <v>0.39787798408488062</v>
      </c>
      <c r="CP20" s="653"/>
      <c r="CQ20" s="722"/>
      <c r="CR20" s="718">
        <v>43</v>
      </c>
      <c r="CS20" s="345">
        <v>2844.37</v>
      </c>
      <c r="CT20" s="753">
        <f t="shared" si="0"/>
        <v>66.148139534883725</v>
      </c>
      <c r="CU20" s="411"/>
      <c r="CV20" s="411"/>
      <c r="CW20" s="756" t="e">
        <f t="shared" si="26"/>
        <v>#DIV/0!</v>
      </c>
      <c r="CX20" s="411"/>
      <c r="CY20" s="403"/>
      <c r="CZ20" s="759" t="e">
        <f t="shared" si="27"/>
        <v>#DIV/0!</v>
      </c>
      <c r="DA20" s="400">
        <f t="shared" si="28"/>
        <v>43</v>
      </c>
      <c r="DB20" s="411"/>
      <c r="DC20" s="763">
        <f t="shared" si="29"/>
        <v>0</v>
      </c>
      <c r="DD20" s="682"/>
      <c r="DE20" s="688"/>
      <c r="DF20" s="688" t="e">
        <f t="shared" si="30"/>
        <v>#DIV/0!</v>
      </c>
      <c r="DG20" s="691">
        <v>43</v>
      </c>
      <c r="DH20" s="691">
        <v>114.86</v>
      </c>
      <c r="DI20" s="765">
        <f t="shared" si="31"/>
        <v>2.6711627906976743</v>
      </c>
      <c r="DJ20" s="691">
        <f t="shared" si="32"/>
        <v>43</v>
      </c>
      <c r="DK20" s="688">
        <v>131.05000000000001</v>
      </c>
      <c r="DL20" s="765">
        <f t="shared" si="33"/>
        <v>3.0476744186046516</v>
      </c>
      <c r="DM20" s="688"/>
      <c r="DN20" s="765">
        <f t="shared" si="34"/>
        <v>0</v>
      </c>
      <c r="DO20" s="569"/>
      <c r="DP20" s="734">
        <v>49.333333333333336</v>
      </c>
      <c r="DQ20" s="125">
        <v>3990.4443550212395</v>
      </c>
      <c r="DR20" s="15">
        <f t="shared" si="35"/>
        <v>80.887385574754845</v>
      </c>
      <c r="DS20" s="126"/>
      <c r="DT20" s="127"/>
      <c r="DU20" s="127"/>
      <c r="DV20" s="18">
        <v>19</v>
      </c>
      <c r="DW20" s="127"/>
      <c r="DX20" s="127"/>
      <c r="DY20" s="18" t="e">
        <f t="shared" si="58"/>
        <v>#DIV/0!</v>
      </c>
      <c r="DZ20" s="124"/>
      <c r="EA20" s="125"/>
      <c r="EB20" s="31" t="e">
        <f t="shared" si="36"/>
        <v>#DIV/0!</v>
      </c>
      <c r="EC20" s="569"/>
      <c r="ED20" s="602">
        <v>14</v>
      </c>
      <c r="EE20" s="603">
        <v>270.76</v>
      </c>
      <c r="EF20" s="542">
        <f t="shared" si="37"/>
        <v>19.34</v>
      </c>
      <c r="EG20" s="603">
        <v>45</v>
      </c>
      <c r="EH20" s="603">
        <v>625.36</v>
      </c>
      <c r="EI20" s="542">
        <f t="shared" si="38"/>
        <v>13.896888888888888</v>
      </c>
      <c r="EJ20" s="603">
        <v>116</v>
      </c>
      <c r="EK20" s="603">
        <v>1257.94</v>
      </c>
      <c r="EL20" s="542">
        <f t="shared" si="39"/>
        <v>10.844310344827587</v>
      </c>
      <c r="EM20" s="485"/>
      <c r="EN20" s="610"/>
      <c r="EO20" s="612"/>
      <c r="EP20" s="548" t="e">
        <f t="shared" si="40"/>
        <v>#DIV/0!</v>
      </c>
      <c r="EQ20" s="610">
        <v>90</v>
      </c>
      <c r="ER20" s="614">
        <v>852.81</v>
      </c>
      <c r="ES20" s="616">
        <f t="shared" si="1"/>
        <v>9.4756666666666653</v>
      </c>
      <c r="ET20" s="603">
        <v>234</v>
      </c>
      <c r="EU20" s="603">
        <v>2529.7800000000002</v>
      </c>
      <c r="EV20" s="622">
        <f t="shared" si="41"/>
        <v>10.811025641025642</v>
      </c>
      <c r="EW20" s="603">
        <f t="shared" si="42"/>
        <v>972</v>
      </c>
      <c r="EX20" s="603">
        <v>532.27</v>
      </c>
      <c r="EY20" s="551">
        <f t="shared" si="43"/>
        <v>0.54760288065843621</v>
      </c>
      <c r="FA20" s="204">
        <v>30</v>
      </c>
      <c r="FB20" s="204">
        <v>128.79</v>
      </c>
      <c r="FC20" s="345">
        <v>1172.06</v>
      </c>
      <c r="FD20" s="554">
        <f t="shared" si="2"/>
        <v>39.068666666666665</v>
      </c>
      <c r="FE20" s="554">
        <f t="shared" si="59"/>
        <v>4.2930000000000001</v>
      </c>
      <c r="FF20" s="143">
        <v>30</v>
      </c>
      <c r="FG20" s="143">
        <v>691.78038422047018</v>
      </c>
      <c r="FH20" s="737">
        <f t="shared" si="60"/>
        <v>23.05934614068234</v>
      </c>
      <c r="FI20" s="740"/>
      <c r="FJ20" s="737">
        <f t="shared" si="44"/>
        <v>0</v>
      </c>
      <c r="FK20" s="411">
        <v>229.61</v>
      </c>
      <c r="FL20" s="748">
        <f t="shared" si="5"/>
        <v>7.6536666666666671</v>
      </c>
      <c r="FM20" s="414"/>
      <c r="FN20" s="744">
        <f t="shared" ref="FN20:FN37" si="61">+FM20/FG20</f>
        <v>0</v>
      </c>
      <c r="FO20" s="405"/>
      <c r="FP20" s="542">
        <f t="shared" si="45"/>
        <v>0</v>
      </c>
      <c r="FQ20" s="672"/>
      <c r="FR20" s="663"/>
      <c r="FS20" s="663"/>
      <c r="FT20" s="663"/>
      <c r="FU20" s="433"/>
      <c r="FV20" s="411"/>
      <c r="FW20" s="400">
        <f t="shared" si="46"/>
        <v>0</v>
      </c>
      <c r="FX20" s="403"/>
      <c r="FY20" s="402" t="e">
        <f t="shared" si="47"/>
        <v>#DIV/0!</v>
      </c>
      <c r="FZ20" s="412"/>
      <c r="GA20" s="411"/>
      <c r="GB20" s="400"/>
      <c r="GC20" s="403" t="e">
        <f t="shared" si="48"/>
        <v>#DIV/0!</v>
      </c>
      <c r="GD20" s="400"/>
      <c r="GE20" s="400"/>
      <c r="GF20" s="404" t="e">
        <f t="shared" si="49"/>
        <v>#DIV/0!</v>
      </c>
    </row>
    <row r="21" spans="1:188" ht="14.4" customHeight="1">
      <c r="A21" s="12">
        <v>15</v>
      </c>
      <c r="B21" s="13">
        <v>68.400000000000006</v>
      </c>
      <c r="C21" s="14">
        <v>6324.3853597749903</v>
      </c>
      <c r="D21" s="15">
        <f t="shared" si="7"/>
        <v>92.46177426571623</v>
      </c>
      <c r="E21" s="16"/>
      <c r="F21" s="320"/>
      <c r="G21" s="558" t="e">
        <f t="shared" si="8"/>
        <v>#DIV/0!</v>
      </c>
      <c r="H21" s="17">
        <v>4</v>
      </c>
      <c r="I21" s="17">
        <v>62.400000000481818</v>
      </c>
      <c r="J21" s="18">
        <f t="shared" si="50"/>
        <v>15.600000000120454</v>
      </c>
      <c r="K21" s="17"/>
      <c r="L21" s="17"/>
      <c r="M21" s="30" t="e">
        <f t="shared" si="51"/>
        <v>#DIV/0!</v>
      </c>
      <c r="N21" s="13">
        <v>0</v>
      </c>
      <c r="O21" s="14"/>
      <c r="P21" s="31" t="e">
        <f t="shared" si="9"/>
        <v>#DIV/0!</v>
      </c>
      <c r="Q21" s="32"/>
      <c r="R21" s="44"/>
      <c r="S21" s="45" t="e">
        <f t="shared" si="10"/>
        <v>#DIV/0!</v>
      </c>
      <c r="T21" s="492"/>
      <c r="U21" s="570">
        <v>54</v>
      </c>
      <c r="V21" s="566">
        <v>4157.0792166494221</v>
      </c>
      <c r="W21" s="571">
        <f t="shared" si="11"/>
        <v>76.98294845647078</v>
      </c>
      <c r="X21" s="492"/>
      <c r="Y21" s="46">
        <v>362</v>
      </c>
      <c r="Z21" s="47">
        <v>33990.105000000003</v>
      </c>
      <c r="AA21" s="30">
        <f t="shared" si="12"/>
        <v>93.895317679558019</v>
      </c>
      <c r="AB21" s="49"/>
      <c r="AC21" s="50">
        <v>32</v>
      </c>
      <c r="AD21" s="50">
        <v>444.45</v>
      </c>
      <c r="AE21" s="30">
        <f t="shared" si="13"/>
        <v>13.8890625</v>
      </c>
      <c r="AF21" s="55">
        <v>118</v>
      </c>
      <c r="AG21" s="55">
        <v>739.68</v>
      </c>
      <c r="AH21" s="30">
        <f t="shared" si="52"/>
        <v>6.2684745762711858</v>
      </c>
      <c r="AI21" s="62">
        <v>150</v>
      </c>
      <c r="AJ21" s="47">
        <v>3982.5469440544402</v>
      </c>
      <c r="AK21" s="30">
        <f t="shared" si="14"/>
        <v>26.550312960362934</v>
      </c>
      <c r="AL21" s="568"/>
      <c r="AM21" s="46">
        <v>48</v>
      </c>
      <c r="AN21" s="71">
        <v>2350</v>
      </c>
      <c r="AO21" s="48">
        <f t="shared" si="15"/>
        <v>48.958333333333336</v>
      </c>
      <c r="AP21" s="46">
        <v>75</v>
      </c>
      <c r="AQ21" s="47">
        <v>4806.7860000000001</v>
      </c>
      <c r="AR21" s="48">
        <f t="shared" si="16"/>
        <v>64.090479999999999</v>
      </c>
      <c r="AS21" s="46">
        <v>25</v>
      </c>
      <c r="AT21" s="71">
        <v>1541.2199999999998</v>
      </c>
      <c r="AU21" s="48">
        <f t="shared" si="17"/>
        <v>61.648799999999994</v>
      </c>
      <c r="AV21" s="492"/>
      <c r="AW21" s="645">
        <v>80.600000000000009</v>
      </c>
      <c r="AX21" s="78">
        <v>4589.2700000000004</v>
      </c>
      <c r="AY21" s="30">
        <f t="shared" si="18"/>
        <v>56.938833746898261</v>
      </c>
      <c r="AZ21" s="85"/>
      <c r="BA21" s="85"/>
      <c r="BB21" s="85">
        <v>25</v>
      </c>
      <c r="BC21" s="85">
        <v>210.69</v>
      </c>
      <c r="BD21" s="30">
        <f t="shared" si="53"/>
        <v>8.4276</v>
      </c>
      <c r="BE21" s="86">
        <v>0</v>
      </c>
      <c r="BF21" s="86">
        <v>0</v>
      </c>
      <c r="BG21" s="30" t="e">
        <f t="shared" si="54"/>
        <v>#DIV/0!</v>
      </c>
      <c r="BH21" s="646"/>
      <c r="BI21" s="77"/>
      <c r="BJ21" s="78"/>
      <c r="BK21" s="634" t="e">
        <f t="shared" si="19"/>
        <v>#DIV/0!</v>
      </c>
      <c r="BL21" s="633"/>
      <c r="BM21" s="587"/>
      <c r="BN21" s="634" t="e">
        <f t="shared" si="20"/>
        <v>#DIV/0!</v>
      </c>
      <c r="BO21" s="492"/>
      <c r="BP21" s="93">
        <v>183.60000000000002</v>
      </c>
      <c r="BQ21" s="94">
        <v>12836.108607509954</v>
      </c>
      <c r="BR21" s="83">
        <f t="shared" si="21"/>
        <v>69.913445574672949</v>
      </c>
      <c r="BS21" s="102"/>
      <c r="BT21" s="101">
        <v>18</v>
      </c>
      <c r="BU21" s="101">
        <v>206.61861004996121</v>
      </c>
      <c r="BV21" s="30">
        <f t="shared" si="55"/>
        <v>11.478811669442289</v>
      </c>
      <c r="BW21" s="101">
        <v>83</v>
      </c>
      <c r="BX21" s="101">
        <v>465.80008114899113</v>
      </c>
      <c r="BY21" s="30">
        <f t="shared" si="56"/>
        <v>5.6120491704697724</v>
      </c>
      <c r="BZ21" s="93"/>
      <c r="CA21" s="94"/>
      <c r="CB21" s="48" t="e">
        <f t="shared" si="22"/>
        <v>#DIV/0!</v>
      </c>
      <c r="CC21" s="492"/>
      <c r="CD21" s="109">
        <v>120.80000000000001</v>
      </c>
      <c r="CE21" s="110">
        <v>12480.72</v>
      </c>
      <c r="CF21" s="83">
        <f t="shared" si="23"/>
        <v>103.31721854304634</v>
      </c>
      <c r="CG21" s="113"/>
      <c r="CH21" s="114"/>
      <c r="CI21" s="114"/>
      <c r="CJ21" s="30" t="e">
        <f t="shared" si="24"/>
        <v>#DIV/0!</v>
      </c>
      <c r="CK21" s="115"/>
      <c r="CL21" s="114"/>
      <c r="CM21" s="30" t="e">
        <f t="shared" si="57"/>
        <v>#DIV/0!</v>
      </c>
      <c r="CN21" s="707">
        <v>187.5</v>
      </c>
      <c r="CO21" s="706">
        <f t="shared" si="25"/>
        <v>1.5521523178807946</v>
      </c>
      <c r="CP21" s="653"/>
      <c r="CQ21" s="722"/>
      <c r="CR21" s="340">
        <v>43.600000000000009</v>
      </c>
      <c r="CS21" s="345">
        <v>3795.5</v>
      </c>
      <c r="CT21" s="753">
        <f t="shared" si="0"/>
        <v>87.052752293577967</v>
      </c>
      <c r="CU21" s="411"/>
      <c r="CV21" s="411"/>
      <c r="CW21" s="756" t="e">
        <f t="shared" si="26"/>
        <v>#DIV/0!</v>
      </c>
      <c r="CX21" s="411"/>
      <c r="CY21" s="403"/>
      <c r="CZ21" s="759" t="e">
        <f t="shared" si="27"/>
        <v>#DIV/0!</v>
      </c>
      <c r="DA21" s="400">
        <f t="shared" si="28"/>
        <v>43.600000000000009</v>
      </c>
      <c r="DB21" s="411"/>
      <c r="DC21" s="763">
        <f t="shared" si="29"/>
        <v>0</v>
      </c>
      <c r="DD21" s="682"/>
      <c r="DE21" s="688"/>
      <c r="DF21" s="688" t="e">
        <f t="shared" si="30"/>
        <v>#DIV/0!</v>
      </c>
      <c r="DG21" s="691">
        <v>44</v>
      </c>
      <c r="DH21" s="691">
        <v>88.07</v>
      </c>
      <c r="DI21" s="765">
        <f t="shared" si="31"/>
        <v>2.001590909090909</v>
      </c>
      <c r="DJ21" s="691">
        <f t="shared" si="32"/>
        <v>43.600000000000009</v>
      </c>
      <c r="DK21" s="688">
        <v>214.34</v>
      </c>
      <c r="DL21" s="765">
        <f t="shared" si="33"/>
        <v>4.9160550458715591</v>
      </c>
      <c r="DM21" s="688">
        <v>86.36</v>
      </c>
      <c r="DN21" s="765">
        <f t="shared" si="34"/>
        <v>1.9807339449541281</v>
      </c>
      <c r="DO21" s="569"/>
      <c r="DP21" s="734">
        <v>40.333333333333336</v>
      </c>
      <c r="DQ21" s="125">
        <v>4175.9484835736084</v>
      </c>
      <c r="DR21" s="15">
        <f t="shared" si="35"/>
        <v>103.53591281587458</v>
      </c>
      <c r="DS21" s="126"/>
      <c r="DT21" s="127"/>
      <c r="DU21" s="127"/>
      <c r="DV21" s="18">
        <v>28</v>
      </c>
      <c r="DW21" s="127"/>
      <c r="DX21" s="127"/>
      <c r="DY21" s="18" t="e">
        <f t="shared" si="58"/>
        <v>#DIV/0!</v>
      </c>
      <c r="DZ21" s="124"/>
      <c r="EA21" s="125"/>
      <c r="EB21" s="31" t="e">
        <f t="shared" si="36"/>
        <v>#DIV/0!</v>
      </c>
      <c r="EC21" s="569"/>
      <c r="ED21" s="602">
        <v>14</v>
      </c>
      <c r="EE21" s="603">
        <v>311.27</v>
      </c>
      <c r="EF21" s="542">
        <f t="shared" si="37"/>
        <v>22.233571428571427</v>
      </c>
      <c r="EG21" s="603">
        <v>45</v>
      </c>
      <c r="EH21" s="603">
        <v>792.91</v>
      </c>
      <c r="EI21" s="542">
        <f t="shared" si="38"/>
        <v>17.620222222222221</v>
      </c>
      <c r="EJ21" s="603">
        <v>116</v>
      </c>
      <c r="EK21" s="603">
        <v>1435.49</v>
      </c>
      <c r="EL21" s="542">
        <f t="shared" si="39"/>
        <v>12.374913793103449</v>
      </c>
      <c r="EM21" s="485"/>
      <c r="EN21" s="610"/>
      <c r="EO21" s="612"/>
      <c r="EP21" s="548" t="e">
        <f t="shared" si="40"/>
        <v>#DIV/0!</v>
      </c>
      <c r="EQ21" s="610">
        <v>90</v>
      </c>
      <c r="ER21" s="614">
        <v>1290.52</v>
      </c>
      <c r="ES21" s="616">
        <f t="shared" si="1"/>
        <v>14.33911111111111</v>
      </c>
      <c r="ET21" s="603">
        <v>234</v>
      </c>
      <c r="EU21" s="603">
        <v>3305.03</v>
      </c>
      <c r="EV21" s="622">
        <f t="shared" si="41"/>
        <v>14.12405982905983</v>
      </c>
      <c r="EW21" s="603">
        <f t="shared" si="42"/>
        <v>972</v>
      </c>
      <c r="EX21" s="603">
        <v>509.8</v>
      </c>
      <c r="EY21" s="551">
        <f t="shared" si="43"/>
        <v>0.52448559670781891</v>
      </c>
      <c r="FA21" s="204">
        <v>30</v>
      </c>
      <c r="FB21" s="204"/>
      <c r="FC21" s="345">
        <v>1796.86</v>
      </c>
      <c r="FD21" s="554">
        <f t="shared" si="2"/>
        <v>59.895333333333333</v>
      </c>
      <c r="FE21" s="554">
        <f t="shared" si="59"/>
        <v>0</v>
      </c>
      <c r="FF21" s="143">
        <v>30</v>
      </c>
      <c r="FG21" s="143">
        <v>47.620559762472723</v>
      </c>
      <c r="FH21" s="737">
        <f t="shared" si="60"/>
        <v>1.5873519920824242</v>
      </c>
      <c r="FI21" s="740">
        <v>273.09479433587336</v>
      </c>
      <c r="FJ21" s="737">
        <f t="shared" si="44"/>
        <v>9.1031598111957788</v>
      </c>
      <c r="FK21" s="411"/>
      <c r="FL21" s="748">
        <f t="shared" si="5"/>
        <v>0</v>
      </c>
      <c r="FM21" s="414">
        <v>84.316855234058906</v>
      </c>
      <c r="FN21" s="744">
        <f t="shared" si="61"/>
        <v>1.7705977345630577</v>
      </c>
      <c r="FO21" s="405">
        <v>120.85212627566871</v>
      </c>
      <c r="FP21" s="542">
        <f t="shared" si="45"/>
        <v>4.0284042091889569</v>
      </c>
      <c r="FQ21" s="672"/>
      <c r="FR21" s="411"/>
      <c r="FS21" s="411"/>
      <c r="FT21" s="411"/>
      <c r="FU21" s="433"/>
      <c r="FV21" s="411"/>
      <c r="FW21" s="400">
        <f t="shared" si="46"/>
        <v>0</v>
      </c>
      <c r="FX21" s="403"/>
      <c r="FY21" s="402" t="e">
        <f t="shared" si="47"/>
        <v>#DIV/0!</v>
      </c>
      <c r="FZ21" s="412"/>
      <c r="GA21" s="411"/>
      <c r="GB21" s="400"/>
      <c r="GC21" s="403" t="e">
        <f t="shared" si="48"/>
        <v>#DIV/0!</v>
      </c>
      <c r="GD21" s="400"/>
      <c r="GE21" s="400"/>
      <c r="GF21" s="404" t="e">
        <f t="shared" si="49"/>
        <v>#DIV/0!</v>
      </c>
    </row>
    <row r="22" spans="1:188" ht="14.4" customHeight="1">
      <c r="A22" s="12">
        <v>16</v>
      </c>
      <c r="B22" s="13">
        <v>48.400000000000006</v>
      </c>
      <c r="C22" s="14">
        <v>5059.4269686145717</v>
      </c>
      <c r="D22" s="15">
        <f t="shared" si="7"/>
        <v>104.53361505402006</v>
      </c>
      <c r="E22" s="16"/>
      <c r="F22" s="320"/>
      <c r="G22" s="558" t="e">
        <f t="shared" si="8"/>
        <v>#DIV/0!</v>
      </c>
      <c r="H22" s="17">
        <v>4</v>
      </c>
      <c r="I22" s="17">
        <v>50.700000000391476</v>
      </c>
      <c r="J22" s="18">
        <f t="shared" si="50"/>
        <v>12.675000000097869</v>
      </c>
      <c r="K22" s="17"/>
      <c r="L22" s="17"/>
      <c r="M22" s="30" t="e">
        <f t="shared" si="51"/>
        <v>#DIV/0!</v>
      </c>
      <c r="N22" s="13">
        <v>0</v>
      </c>
      <c r="O22" s="14"/>
      <c r="P22" s="31" t="e">
        <f t="shared" si="9"/>
        <v>#DIV/0!</v>
      </c>
      <c r="Q22" s="32"/>
      <c r="R22" s="44"/>
      <c r="S22" s="45" t="e">
        <f t="shared" si="10"/>
        <v>#DIV/0!</v>
      </c>
      <c r="T22" s="492"/>
      <c r="U22" s="570">
        <v>67.8</v>
      </c>
      <c r="V22" s="566">
        <v>4947.4778581387463</v>
      </c>
      <c r="W22" s="571">
        <f t="shared" si="11"/>
        <v>72.971649825055252</v>
      </c>
      <c r="X22" s="492"/>
      <c r="Y22" s="46">
        <v>350.40000000000003</v>
      </c>
      <c r="Z22" s="47">
        <v>27592.135000000006</v>
      </c>
      <c r="AA22" s="30">
        <f t="shared" si="12"/>
        <v>78.744677511415532</v>
      </c>
      <c r="AB22" s="49"/>
      <c r="AC22" s="50">
        <v>32</v>
      </c>
      <c r="AD22" s="50">
        <v>442.5</v>
      </c>
      <c r="AE22" s="30">
        <f t="shared" si="13"/>
        <v>13.828125</v>
      </c>
      <c r="AF22" s="55">
        <v>123</v>
      </c>
      <c r="AG22" s="55">
        <v>849.18000000000006</v>
      </c>
      <c r="AH22" s="30">
        <f t="shared" si="52"/>
        <v>6.9039024390243906</v>
      </c>
      <c r="AI22" s="62">
        <v>150</v>
      </c>
      <c r="AJ22" s="47">
        <v>3813.5984233948825</v>
      </c>
      <c r="AK22" s="30">
        <f t="shared" si="14"/>
        <v>25.423989489299217</v>
      </c>
      <c r="AL22" s="568"/>
      <c r="AM22" s="46">
        <v>48</v>
      </c>
      <c r="AN22" s="71">
        <v>2357.9700000000003</v>
      </c>
      <c r="AO22" s="48">
        <f t="shared" si="15"/>
        <v>49.124375000000008</v>
      </c>
      <c r="AP22" s="46">
        <v>75</v>
      </c>
      <c r="AQ22" s="47">
        <v>3990.5</v>
      </c>
      <c r="AR22" s="48">
        <f t="shared" si="16"/>
        <v>53.206666666666663</v>
      </c>
      <c r="AS22" s="46">
        <v>25</v>
      </c>
      <c r="AT22" s="71">
        <v>1829.14</v>
      </c>
      <c r="AU22" s="48">
        <f t="shared" si="17"/>
        <v>73.165599999999998</v>
      </c>
      <c r="AV22" s="492"/>
      <c r="AW22" s="645">
        <v>69.400000000000006</v>
      </c>
      <c r="AX22" s="78">
        <v>4114.62</v>
      </c>
      <c r="AY22" s="30">
        <f t="shared" si="18"/>
        <v>59.28847262247838</v>
      </c>
      <c r="AZ22" s="85"/>
      <c r="BA22" s="85"/>
      <c r="BB22" s="85">
        <v>10</v>
      </c>
      <c r="BC22" s="85">
        <v>69.930000000000007</v>
      </c>
      <c r="BD22" s="30">
        <f t="shared" si="53"/>
        <v>6.9930000000000003</v>
      </c>
      <c r="BE22" s="86"/>
      <c r="BF22" s="86"/>
      <c r="BG22" s="30" t="e">
        <f t="shared" si="54"/>
        <v>#DIV/0!</v>
      </c>
      <c r="BH22" s="646"/>
      <c r="BI22" s="77"/>
      <c r="BJ22" s="78"/>
      <c r="BK22" s="634" t="e">
        <f t="shared" si="19"/>
        <v>#DIV/0!</v>
      </c>
      <c r="BL22" s="633"/>
      <c r="BM22" s="587"/>
      <c r="BN22" s="634" t="e">
        <f t="shared" si="20"/>
        <v>#DIV/0!</v>
      </c>
      <c r="BO22" s="492"/>
      <c r="BP22" s="93">
        <v>180</v>
      </c>
      <c r="BQ22" s="94">
        <v>12521.630281853171</v>
      </c>
      <c r="BR22" s="83">
        <f t="shared" si="21"/>
        <v>69.564612676962057</v>
      </c>
      <c r="BS22" s="102"/>
      <c r="BT22" s="101">
        <v>23</v>
      </c>
      <c r="BU22" s="101">
        <v>231.41794450999171</v>
      </c>
      <c r="BV22" s="30">
        <f t="shared" si="55"/>
        <v>10.061649761303988</v>
      </c>
      <c r="BW22" s="101">
        <v>83</v>
      </c>
      <c r="BX22" s="101">
        <v>493.28508774286331</v>
      </c>
      <c r="BY22" s="30">
        <f t="shared" si="56"/>
        <v>5.9431938282272689</v>
      </c>
      <c r="BZ22" s="93"/>
      <c r="CA22" s="94"/>
      <c r="CB22" s="48" t="e">
        <f t="shared" si="22"/>
        <v>#DIV/0!</v>
      </c>
      <c r="CC22" s="492"/>
      <c r="CD22" s="109">
        <v>145.19999999999999</v>
      </c>
      <c r="CE22" s="110">
        <v>15829.61</v>
      </c>
      <c r="CF22" s="83">
        <f t="shared" si="23"/>
        <v>109.0193526170799</v>
      </c>
      <c r="CG22" s="113"/>
      <c r="CH22" s="114"/>
      <c r="CI22" s="114"/>
      <c r="CJ22" s="30" t="e">
        <f t="shared" si="24"/>
        <v>#DIV/0!</v>
      </c>
      <c r="CK22" s="115"/>
      <c r="CL22" s="114"/>
      <c r="CM22" s="30" t="e">
        <f t="shared" si="57"/>
        <v>#DIV/0!</v>
      </c>
      <c r="CN22" s="707">
        <v>240</v>
      </c>
      <c r="CO22" s="706">
        <f t="shared" si="25"/>
        <v>1.6528925619834711</v>
      </c>
      <c r="CP22" s="653"/>
      <c r="CQ22" s="722"/>
      <c r="CR22" s="340">
        <v>27.200000000000003</v>
      </c>
      <c r="CS22" s="345">
        <v>1851.47</v>
      </c>
      <c r="CT22" s="753">
        <f t="shared" si="0"/>
        <v>68.068749999999994</v>
      </c>
      <c r="CU22" s="411"/>
      <c r="CV22" s="411"/>
      <c r="CW22" s="756" t="e">
        <f t="shared" si="26"/>
        <v>#DIV/0!</v>
      </c>
      <c r="CX22" s="411"/>
      <c r="CY22" s="403"/>
      <c r="CZ22" s="759" t="e">
        <f t="shared" si="27"/>
        <v>#DIV/0!</v>
      </c>
      <c r="DA22" s="400">
        <f t="shared" si="28"/>
        <v>27.200000000000003</v>
      </c>
      <c r="DB22" s="411"/>
      <c r="DC22" s="763">
        <f t="shared" si="29"/>
        <v>0</v>
      </c>
      <c r="DD22" s="682"/>
      <c r="DE22" s="688"/>
      <c r="DF22" s="688" t="e">
        <f t="shared" si="30"/>
        <v>#DIV/0!</v>
      </c>
      <c r="DG22" s="691"/>
      <c r="DH22" s="691"/>
      <c r="DI22" s="765" t="e">
        <f t="shared" si="31"/>
        <v>#DIV/0!</v>
      </c>
      <c r="DJ22" s="691">
        <f t="shared" si="32"/>
        <v>27.200000000000003</v>
      </c>
      <c r="DK22" s="688">
        <v>118.48</v>
      </c>
      <c r="DL22" s="765">
        <f t="shared" si="33"/>
        <v>4.3558823529411761</v>
      </c>
      <c r="DM22" s="688">
        <v>120</v>
      </c>
      <c r="DN22" s="765">
        <f t="shared" si="34"/>
        <v>4.4117647058823524</v>
      </c>
      <c r="DO22" s="569"/>
      <c r="DP22" s="734">
        <v>45</v>
      </c>
      <c r="DQ22" s="125">
        <v>4268.8116634660255</v>
      </c>
      <c r="DR22" s="15">
        <f t="shared" si="35"/>
        <v>94.862481410356125</v>
      </c>
      <c r="DS22" s="126"/>
      <c r="DT22" s="127"/>
      <c r="DU22" s="127"/>
      <c r="DV22" s="18" t="e">
        <f t="shared" ref="DV22:DV37" si="62">+DU22/DT22</f>
        <v>#DIV/0!</v>
      </c>
      <c r="DW22" s="127"/>
      <c r="DX22" s="127"/>
      <c r="DY22" s="18" t="e">
        <f t="shared" si="58"/>
        <v>#DIV/0!</v>
      </c>
      <c r="DZ22" s="124"/>
      <c r="EA22" s="125"/>
      <c r="EB22" s="31" t="e">
        <f t="shared" si="36"/>
        <v>#DIV/0!</v>
      </c>
      <c r="EC22" s="569"/>
      <c r="ED22" s="602">
        <v>14</v>
      </c>
      <c r="EE22" s="603">
        <v>278.41000000000003</v>
      </c>
      <c r="EF22" s="542">
        <f t="shared" si="37"/>
        <v>19.886428571428574</v>
      </c>
      <c r="EG22" s="603">
        <v>45</v>
      </c>
      <c r="EH22" s="603">
        <v>652.26</v>
      </c>
      <c r="EI22" s="542">
        <f t="shared" si="38"/>
        <v>14.494666666666667</v>
      </c>
      <c r="EJ22" s="603">
        <v>116</v>
      </c>
      <c r="EK22" s="603">
        <v>1427.1</v>
      </c>
      <c r="EL22" s="542">
        <f t="shared" si="39"/>
        <v>12.302586206896551</v>
      </c>
      <c r="EM22" s="485"/>
      <c r="EN22" s="610"/>
      <c r="EO22" s="612"/>
      <c r="EP22" s="548" t="e">
        <f t="shared" si="40"/>
        <v>#DIV/0!</v>
      </c>
      <c r="EQ22" s="610">
        <v>90</v>
      </c>
      <c r="ER22" s="614">
        <v>1282.56</v>
      </c>
      <c r="ES22" s="616">
        <f t="shared" si="1"/>
        <v>14.250666666666666</v>
      </c>
      <c r="ET22" s="603">
        <v>234</v>
      </c>
      <c r="EU22" s="603">
        <v>2702.58</v>
      </c>
      <c r="EV22" s="622">
        <f t="shared" si="41"/>
        <v>11.54948717948718</v>
      </c>
      <c r="EW22" s="603">
        <f t="shared" si="42"/>
        <v>972</v>
      </c>
      <c r="EX22" s="603">
        <v>492</v>
      </c>
      <c r="EY22" s="551">
        <f t="shared" si="43"/>
        <v>0.50617283950617287</v>
      </c>
      <c r="FA22" s="204">
        <v>30</v>
      </c>
      <c r="FB22" s="204">
        <v>30</v>
      </c>
      <c r="FC22" s="345">
        <v>1646.43</v>
      </c>
      <c r="FD22" s="554">
        <f t="shared" si="2"/>
        <v>54.881</v>
      </c>
      <c r="FE22" s="554">
        <f t="shared" si="59"/>
        <v>1</v>
      </c>
      <c r="FF22" s="143">
        <v>30</v>
      </c>
      <c r="FG22" s="143">
        <v>74.494079683296974</v>
      </c>
      <c r="FH22" s="737">
        <f t="shared" si="60"/>
        <v>2.4831359894432325</v>
      </c>
      <c r="FI22" s="740">
        <v>1530.1991459945148</v>
      </c>
      <c r="FJ22" s="737">
        <f t="shared" si="44"/>
        <v>51.006638199817161</v>
      </c>
      <c r="FK22" s="411"/>
      <c r="FL22" s="748">
        <f t="shared" si="5"/>
        <v>0</v>
      </c>
      <c r="FM22" s="414"/>
      <c r="FN22" s="744">
        <f t="shared" si="61"/>
        <v>0</v>
      </c>
      <c r="FO22" s="405"/>
      <c r="FP22" s="542">
        <f t="shared" si="45"/>
        <v>0</v>
      </c>
      <c r="FQ22" s="672"/>
      <c r="FR22" s="411"/>
      <c r="FS22" s="411"/>
      <c r="FT22" s="411"/>
      <c r="FU22" s="433"/>
      <c r="FV22" s="411"/>
      <c r="FW22" s="400">
        <f t="shared" si="46"/>
        <v>0</v>
      </c>
      <c r="FX22" s="403"/>
      <c r="FY22" s="402" t="e">
        <f t="shared" si="47"/>
        <v>#DIV/0!</v>
      </c>
      <c r="FZ22" s="412"/>
      <c r="GA22" s="411"/>
      <c r="GB22" s="403"/>
      <c r="GC22" s="403" t="e">
        <f t="shared" si="48"/>
        <v>#DIV/0!</v>
      </c>
      <c r="GD22" s="400"/>
      <c r="GE22" s="400"/>
      <c r="GF22" s="404" t="e">
        <f t="shared" si="49"/>
        <v>#DIV/0!</v>
      </c>
    </row>
    <row r="23" spans="1:188" ht="14.4" customHeight="1">
      <c r="A23" s="12">
        <v>17</v>
      </c>
      <c r="B23" s="13">
        <v>38.200000000000003</v>
      </c>
      <c r="C23" s="14">
        <v>3220.7671620878259</v>
      </c>
      <c r="D23" s="15">
        <f t="shared" si="7"/>
        <v>84.313276494445702</v>
      </c>
      <c r="E23" s="16"/>
      <c r="F23" s="320"/>
      <c r="G23" s="558" t="e">
        <f t="shared" si="8"/>
        <v>#DIV/0!</v>
      </c>
      <c r="H23" s="17">
        <v>3</v>
      </c>
      <c r="I23" s="17">
        <v>46.800000000361365</v>
      </c>
      <c r="J23" s="18">
        <f t="shared" si="50"/>
        <v>15.600000000120454</v>
      </c>
      <c r="K23" s="17"/>
      <c r="L23" s="17"/>
      <c r="M23" s="30" t="e">
        <f t="shared" si="51"/>
        <v>#DIV/0!</v>
      </c>
      <c r="N23" s="13">
        <v>0</v>
      </c>
      <c r="O23" s="14"/>
      <c r="P23" s="31" t="e">
        <f t="shared" si="9"/>
        <v>#DIV/0!</v>
      </c>
      <c r="Q23" s="32"/>
      <c r="R23" s="44"/>
      <c r="S23" s="45" t="e">
        <f t="shared" si="10"/>
        <v>#DIV/0!</v>
      </c>
      <c r="T23" s="492"/>
      <c r="U23" s="570">
        <v>77.8</v>
      </c>
      <c r="V23" s="566">
        <v>5825.590961350973</v>
      </c>
      <c r="W23" s="571">
        <f t="shared" si="11"/>
        <v>74.879061199883978</v>
      </c>
      <c r="X23" s="492"/>
      <c r="Y23" s="46">
        <v>251.20000000000002</v>
      </c>
      <c r="Z23" s="47">
        <v>18785.84</v>
      </c>
      <c r="AA23" s="30">
        <f t="shared" si="12"/>
        <v>74.784394904458594</v>
      </c>
      <c r="AB23" s="49"/>
      <c r="AC23" s="50">
        <v>24</v>
      </c>
      <c r="AD23" s="50">
        <v>333.66</v>
      </c>
      <c r="AE23" s="30">
        <f t="shared" si="13"/>
        <v>13.902500000000002</v>
      </c>
      <c r="AF23" s="55">
        <v>11</v>
      </c>
      <c r="AG23" s="55">
        <v>77.91</v>
      </c>
      <c r="AH23" s="30">
        <f t="shared" si="52"/>
        <v>7.0827272727272721</v>
      </c>
      <c r="AI23" s="62">
        <v>150</v>
      </c>
      <c r="AJ23" s="47">
        <v>3794.2723948215767</v>
      </c>
      <c r="AK23" s="30">
        <f t="shared" si="14"/>
        <v>25.295149298810511</v>
      </c>
      <c r="AL23" s="568"/>
      <c r="AM23" s="72">
        <v>48</v>
      </c>
      <c r="AN23" s="73">
        <v>2491.8000000000002</v>
      </c>
      <c r="AO23" s="48">
        <f t="shared" si="15"/>
        <v>51.912500000000001</v>
      </c>
      <c r="AP23" s="46">
        <v>75</v>
      </c>
      <c r="AQ23" s="47">
        <v>4540.25</v>
      </c>
      <c r="AR23" s="48">
        <f t="shared" si="16"/>
        <v>60.536666666666669</v>
      </c>
      <c r="AS23" s="46">
        <v>25</v>
      </c>
      <c r="AT23" s="71">
        <v>1590.4549999999999</v>
      </c>
      <c r="AU23" s="48">
        <f t="shared" si="17"/>
        <v>63.618199999999995</v>
      </c>
      <c r="AV23" s="492"/>
      <c r="AW23" s="645">
        <v>63.6</v>
      </c>
      <c r="AX23" s="78">
        <v>3454.16</v>
      </c>
      <c r="AY23" s="30">
        <f t="shared" si="18"/>
        <v>54.310691823899369</v>
      </c>
      <c r="AZ23" s="85"/>
      <c r="BA23" s="85"/>
      <c r="BB23" s="85">
        <v>6</v>
      </c>
      <c r="BC23" s="85">
        <v>42.58</v>
      </c>
      <c r="BD23" s="30">
        <f t="shared" si="53"/>
        <v>7.0966666666666667</v>
      </c>
      <c r="BE23" s="86"/>
      <c r="BF23" s="86"/>
      <c r="BG23" s="30" t="e">
        <f t="shared" si="54"/>
        <v>#DIV/0!</v>
      </c>
      <c r="BH23" s="646"/>
      <c r="BI23" s="77"/>
      <c r="BJ23" s="78"/>
      <c r="BK23" s="634" t="e">
        <f t="shared" si="19"/>
        <v>#DIV/0!</v>
      </c>
      <c r="BL23" s="633"/>
      <c r="BM23" s="587"/>
      <c r="BN23" s="634" t="e">
        <f t="shared" si="20"/>
        <v>#DIV/0!</v>
      </c>
      <c r="BO23" s="492"/>
      <c r="BP23" s="93">
        <v>128.60000000000002</v>
      </c>
      <c r="BQ23" s="94">
        <v>8987.2075757957809</v>
      </c>
      <c r="BR23" s="83">
        <f t="shared" si="21"/>
        <v>69.884973373217562</v>
      </c>
      <c r="BS23" s="102"/>
      <c r="BT23" s="101">
        <v>3</v>
      </c>
      <c r="BU23" s="101">
        <v>45.996702553933417</v>
      </c>
      <c r="BV23" s="30">
        <f t="shared" si="55"/>
        <v>15.332234184644472</v>
      </c>
      <c r="BW23" s="101">
        <v>78</v>
      </c>
      <c r="BX23" s="101">
        <v>447.03520373697523</v>
      </c>
      <c r="BY23" s="30">
        <f t="shared" si="56"/>
        <v>5.7312205607304518</v>
      </c>
      <c r="BZ23" s="93"/>
      <c r="CA23" s="94"/>
      <c r="CB23" s="48" t="e">
        <f t="shared" si="22"/>
        <v>#DIV/0!</v>
      </c>
      <c r="CC23" s="492"/>
      <c r="CD23" s="109">
        <v>138.80000000000001</v>
      </c>
      <c r="CE23" s="110">
        <v>13757.05</v>
      </c>
      <c r="CF23" s="83">
        <f t="shared" si="23"/>
        <v>99.114193083573468</v>
      </c>
      <c r="CG23" s="113"/>
      <c r="CH23" s="114"/>
      <c r="CI23" s="114"/>
      <c r="CJ23" s="30" t="e">
        <f t="shared" si="24"/>
        <v>#DIV/0!</v>
      </c>
      <c r="CK23" s="115"/>
      <c r="CL23" s="114"/>
      <c r="CM23" s="30" t="e">
        <f t="shared" si="57"/>
        <v>#DIV/0!</v>
      </c>
      <c r="CN23" s="707">
        <v>155</v>
      </c>
      <c r="CO23" s="706">
        <f t="shared" si="25"/>
        <v>1.11671469740634</v>
      </c>
      <c r="CP23" s="653"/>
      <c r="CQ23" s="722"/>
      <c r="CR23" s="340">
        <v>18.8</v>
      </c>
      <c r="CS23" s="345">
        <v>1706.38</v>
      </c>
      <c r="CT23" s="753">
        <f t="shared" si="0"/>
        <v>90.764893617021272</v>
      </c>
      <c r="CU23" s="411"/>
      <c r="CV23" s="411"/>
      <c r="CW23" s="756" t="e">
        <f t="shared" si="26"/>
        <v>#DIV/0!</v>
      </c>
      <c r="CX23" s="411"/>
      <c r="CY23" s="403"/>
      <c r="CZ23" s="759" t="e">
        <f t="shared" si="27"/>
        <v>#DIV/0!</v>
      </c>
      <c r="DA23" s="400">
        <f t="shared" si="28"/>
        <v>18.8</v>
      </c>
      <c r="DB23" s="411"/>
      <c r="DC23" s="763">
        <f t="shared" si="29"/>
        <v>0</v>
      </c>
      <c r="DD23" s="682"/>
      <c r="DE23" s="688"/>
      <c r="DF23" s="688" t="e">
        <f t="shared" si="30"/>
        <v>#DIV/0!</v>
      </c>
      <c r="DG23" s="691"/>
      <c r="DH23" s="691"/>
      <c r="DI23" s="765" t="e">
        <f t="shared" si="31"/>
        <v>#DIV/0!</v>
      </c>
      <c r="DJ23" s="691">
        <f t="shared" si="32"/>
        <v>18.8</v>
      </c>
      <c r="DK23" s="688">
        <v>183.13</v>
      </c>
      <c r="DL23" s="765">
        <f t="shared" si="33"/>
        <v>9.7409574468085101</v>
      </c>
      <c r="DM23" s="688"/>
      <c r="DN23" s="765">
        <f t="shared" si="34"/>
        <v>0</v>
      </c>
      <c r="DO23" s="569"/>
      <c r="DP23" s="734">
        <v>34</v>
      </c>
      <c r="DQ23" s="125">
        <v>3616.7464871107877</v>
      </c>
      <c r="DR23" s="15">
        <f t="shared" si="35"/>
        <v>106.37489667972905</v>
      </c>
      <c r="DS23" s="126"/>
      <c r="DT23" s="127"/>
      <c r="DU23" s="127"/>
      <c r="DV23" s="18" t="e">
        <f t="shared" si="62"/>
        <v>#DIV/0!</v>
      </c>
      <c r="DW23" s="127"/>
      <c r="DX23" s="127"/>
      <c r="DY23" s="18" t="e">
        <f t="shared" si="58"/>
        <v>#DIV/0!</v>
      </c>
      <c r="DZ23" s="124"/>
      <c r="EA23" s="125"/>
      <c r="EB23" s="31" t="e">
        <f t="shared" si="36"/>
        <v>#DIV/0!</v>
      </c>
      <c r="EC23" s="569"/>
      <c r="ED23" s="602">
        <v>14</v>
      </c>
      <c r="EE23" s="603">
        <v>334.01</v>
      </c>
      <c r="EF23" s="542">
        <f t="shared" si="37"/>
        <v>23.857857142857142</v>
      </c>
      <c r="EG23" s="603">
        <v>45</v>
      </c>
      <c r="EH23" s="603">
        <v>873.13</v>
      </c>
      <c r="EI23" s="542">
        <f t="shared" si="38"/>
        <v>19.402888888888889</v>
      </c>
      <c r="EJ23" s="603">
        <v>116</v>
      </c>
      <c r="EK23" s="603">
        <v>1431.36</v>
      </c>
      <c r="EL23" s="542">
        <f t="shared" si="39"/>
        <v>12.339310344827584</v>
      </c>
      <c r="EM23" s="485"/>
      <c r="EN23" s="610"/>
      <c r="EO23" s="612"/>
      <c r="EP23" s="548" t="e">
        <f t="shared" si="40"/>
        <v>#DIV/0!</v>
      </c>
      <c r="EQ23" s="610">
        <v>73</v>
      </c>
      <c r="ER23" s="614">
        <v>1254.3399999999999</v>
      </c>
      <c r="ES23" s="616">
        <f t="shared" si="1"/>
        <v>17.182739726027396</v>
      </c>
      <c r="ET23" s="603">
        <v>218</v>
      </c>
      <c r="EU23" s="603">
        <v>2768.02</v>
      </c>
      <c r="EV23" s="622">
        <f t="shared" si="41"/>
        <v>12.697339449541284</v>
      </c>
      <c r="EW23" s="603">
        <f t="shared" si="42"/>
        <v>873</v>
      </c>
      <c r="EX23" s="603">
        <v>484.37</v>
      </c>
      <c r="EY23" s="551">
        <f t="shared" si="43"/>
        <v>0.55483390607101946</v>
      </c>
      <c r="FA23" s="204">
        <v>30</v>
      </c>
      <c r="FB23" s="204"/>
      <c r="FC23" s="345">
        <v>1726.3899999999999</v>
      </c>
      <c r="FD23" s="554">
        <f t="shared" si="2"/>
        <v>57.54633333333333</v>
      </c>
      <c r="FE23" s="554">
        <f t="shared" si="59"/>
        <v>0</v>
      </c>
      <c r="FF23" s="143">
        <v>30</v>
      </c>
      <c r="FG23" s="143">
        <v>328.11091447257348</v>
      </c>
      <c r="FH23" s="737">
        <f t="shared" si="60"/>
        <v>10.937030482419116</v>
      </c>
      <c r="FI23" s="740">
        <v>198.63069881982676</v>
      </c>
      <c r="FJ23" s="737">
        <f t="shared" si="44"/>
        <v>6.6210232939942255</v>
      </c>
      <c r="FK23" s="411">
        <v>22.61</v>
      </c>
      <c r="FL23" s="748">
        <f t="shared" si="5"/>
        <v>0.7536666666666666</v>
      </c>
      <c r="FM23" s="414"/>
      <c r="FN23" s="744">
        <f t="shared" si="61"/>
        <v>0</v>
      </c>
      <c r="FO23" s="405"/>
      <c r="FP23" s="542">
        <f t="shared" si="45"/>
        <v>0</v>
      </c>
      <c r="FQ23" s="672"/>
      <c r="FR23" s="411"/>
      <c r="FS23" s="411"/>
      <c r="FT23" s="411"/>
      <c r="FU23" s="433"/>
      <c r="FV23" s="411"/>
      <c r="FW23" s="400">
        <f t="shared" si="46"/>
        <v>0</v>
      </c>
      <c r="FX23" s="403"/>
      <c r="FY23" s="402" t="e">
        <f t="shared" si="47"/>
        <v>#DIV/0!</v>
      </c>
      <c r="FZ23" s="412"/>
      <c r="GA23" s="411"/>
      <c r="GB23" s="400"/>
      <c r="GC23" s="403" t="e">
        <f t="shared" si="48"/>
        <v>#DIV/0!</v>
      </c>
      <c r="GD23" s="400"/>
      <c r="GE23" s="400"/>
      <c r="GF23" s="404" t="e">
        <f t="shared" si="49"/>
        <v>#DIV/0!</v>
      </c>
    </row>
    <row r="24" spans="1:188" ht="14.4" customHeight="1">
      <c r="A24" s="12">
        <v>18</v>
      </c>
      <c r="B24" s="13">
        <v>38.799999999999997</v>
      </c>
      <c r="C24" s="14">
        <v>3400.3545959386679</v>
      </c>
      <c r="D24" s="15">
        <f t="shared" si="7"/>
        <v>87.63800504996567</v>
      </c>
      <c r="E24" s="16"/>
      <c r="F24" s="320"/>
      <c r="G24" s="558" t="e">
        <f t="shared" si="8"/>
        <v>#DIV/0!</v>
      </c>
      <c r="H24" s="17">
        <v>3</v>
      </c>
      <c r="I24" s="17">
        <v>46.800000000361365</v>
      </c>
      <c r="J24" s="18">
        <f t="shared" si="50"/>
        <v>15.600000000120454</v>
      </c>
      <c r="K24" s="17"/>
      <c r="L24" s="17"/>
      <c r="M24" s="30" t="e">
        <f t="shared" si="51"/>
        <v>#DIV/0!</v>
      </c>
      <c r="N24" s="13">
        <v>0</v>
      </c>
      <c r="O24" s="14"/>
      <c r="P24" s="31" t="e">
        <f t="shared" si="9"/>
        <v>#DIV/0!</v>
      </c>
      <c r="Q24" s="32"/>
      <c r="R24" s="44"/>
      <c r="S24" s="45" t="e">
        <f t="shared" si="10"/>
        <v>#DIV/0!</v>
      </c>
      <c r="T24" s="492"/>
      <c r="U24" s="570">
        <v>85</v>
      </c>
      <c r="V24" s="566">
        <v>6167.3545455476969</v>
      </c>
      <c r="W24" s="571">
        <f t="shared" si="11"/>
        <v>72.557112300561144</v>
      </c>
      <c r="X24" s="492"/>
      <c r="Y24" s="46">
        <v>232.60000000000002</v>
      </c>
      <c r="Z24" s="47">
        <v>19733.440000000002</v>
      </c>
      <c r="AA24" s="30">
        <f t="shared" si="12"/>
        <v>84.838521066208088</v>
      </c>
      <c r="AB24" s="49"/>
      <c r="AC24" s="50">
        <v>24</v>
      </c>
      <c r="AD24" s="50">
        <v>335.15999999999997</v>
      </c>
      <c r="AE24" s="30">
        <f t="shared" si="13"/>
        <v>13.964999999999998</v>
      </c>
      <c r="AF24" s="55">
        <v>6</v>
      </c>
      <c r="AG24" s="55">
        <v>41.16</v>
      </c>
      <c r="AH24" s="30">
        <f t="shared" si="52"/>
        <v>6.8599999999999994</v>
      </c>
      <c r="AI24" s="62">
        <v>150</v>
      </c>
      <c r="AJ24" s="47">
        <v>3817.0994381752848</v>
      </c>
      <c r="AK24" s="30">
        <f t="shared" si="14"/>
        <v>25.447329587835231</v>
      </c>
      <c r="AL24" s="568"/>
      <c r="AM24" s="72">
        <v>48</v>
      </c>
      <c r="AN24" s="74">
        <v>2513.7799999999997</v>
      </c>
      <c r="AO24" s="48">
        <f t="shared" si="15"/>
        <v>52.370416666666664</v>
      </c>
      <c r="AP24" s="46">
        <v>75</v>
      </c>
      <c r="AQ24" s="47">
        <v>5169.92</v>
      </c>
      <c r="AR24" s="48">
        <f t="shared" si="16"/>
        <v>68.932266666666663</v>
      </c>
      <c r="AS24" s="46">
        <v>25</v>
      </c>
      <c r="AT24" s="71">
        <v>1584.42</v>
      </c>
      <c r="AU24" s="48">
        <f t="shared" si="17"/>
        <v>63.376800000000003</v>
      </c>
      <c r="AV24" s="492"/>
      <c r="AW24" s="645">
        <v>64.599999999999994</v>
      </c>
      <c r="AX24" s="78">
        <v>3701.62</v>
      </c>
      <c r="AY24" s="30">
        <f t="shared" si="18"/>
        <v>57.300619195046444</v>
      </c>
      <c r="AZ24" s="85"/>
      <c r="BA24" s="85"/>
      <c r="BB24" s="85">
        <v>5</v>
      </c>
      <c r="BC24" s="85">
        <v>35.25</v>
      </c>
      <c r="BD24" s="30">
        <f t="shared" si="53"/>
        <v>7.05</v>
      </c>
      <c r="BE24" s="86"/>
      <c r="BF24" s="86"/>
      <c r="BG24" s="30" t="e">
        <f t="shared" si="54"/>
        <v>#DIV/0!</v>
      </c>
      <c r="BH24" s="646"/>
      <c r="BI24" s="77"/>
      <c r="BJ24" s="78"/>
      <c r="BK24" s="634" t="e">
        <f t="shared" si="19"/>
        <v>#DIV/0!</v>
      </c>
      <c r="BL24" s="633"/>
      <c r="BM24" s="587"/>
      <c r="BN24" s="634" t="e">
        <f t="shared" si="20"/>
        <v>#DIV/0!</v>
      </c>
      <c r="BO24" s="492"/>
      <c r="BP24" s="93">
        <v>131.80000000000001</v>
      </c>
      <c r="BQ24" s="94">
        <v>9009.3633519902578</v>
      </c>
      <c r="BR24" s="83">
        <f t="shared" si="21"/>
        <v>68.356322852733356</v>
      </c>
      <c r="BS24" s="102"/>
      <c r="BT24" s="101">
        <v>3</v>
      </c>
      <c r="BU24" s="101">
        <v>0</v>
      </c>
      <c r="BV24" s="30">
        <f t="shared" si="55"/>
        <v>0</v>
      </c>
      <c r="BW24" s="101">
        <v>83</v>
      </c>
      <c r="BX24" s="101">
        <v>533.78333933988017</v>
      </c>
      <c r="BY24" s="30">
        <f t="shared" si="56"/>
        <v>6.4311245703600024</v>
      </c>
      <c r="BZ24" s="93"/>
      <c r="CA24" s="94"/>
      <c r="CB24" s="48" t="e">
        <f t="shared" si="22"/>
        <v>#DIV/0!</v>
      </c>
      <c r="CC24" s="492"/>
      <c r="CD24" s="109">
        <v>138.80000000000001</v>
      </c>
      <c r="CE24" s="110">
        <v>13970.04</v>
      </c>
      <c r="CF24" s="83">
        <f t="shared" si="23"/>
        <v>100.64870317002881</v>
      </c>
      <c r="CG24" s="113"/>
      <c r="CH24" s="114">
        <v>170</v>
      </c>
      <c r="CI24" s="114">
        <v>2072.7399999999998</v>
      </c>
      <c r="CJ24" s="30">
        <f t="shared" si="24"/>
        <v>12.192588235294116</v>
      </c>
      <c r="CK24" s="115"/>
      <c r="CL24" s="114"/>
      <c r="CM24" s="30" t="e">
        <f t="shared" si="57"/>
        <v>#DIV/0!</v>
      </c>
      <c r="CN24" s="707">
        <v>215</v>
      </c>
      <c r="CO24" s="706">
        <f t="shared" si="25"/>
        <v>1.5489913544668588</v>
      </c>
      <c r="CP24" s="653"/>
      <c r="CQ24" s="722"/>
      <c r="CR24" s="340">
        <v>15</v>
      </c>
      <c r="CS24" s="345">
        <v>1229.03</v>
      </c>
      <c r="CT24" s="753">
        <f t="shared" si="0"/>
        <v>81.935333333333332</v>
      </c>
      <c r="CU24" s="411"/>
      <c r="CV24" s="411"/>
      <c r="CW24" s="756" t="e">
        <f t="shared" si="26"/>
        <v>#DIV/0!</v>
      </c>
      <c r="CX24" s="411"/>
      <c r="CY24" s="403"/>
      <c r="CZ24" s="759" t="e">
        <f t="shared" si="27"/>
        <v>#DIV/0!</v>
      </c>
      <c r="DA24" s="400">
        <f t="shared" si="28"/>
        <v>15</v>
      </c>
      <c r="DB24" s="403"/>
      <c r="DC24" s="763">
        <f t="shared" si="29"/>
        <v>0</v>
      </c>
      <c r="DD24" s="682"/>
      <c r="DE24" s="688"/>
      <c r="DF24" s="688" t="e">
        <f t="shared" si="30"/>
        <v>#DIV/0!</v>
      </c>
      <c r="DG24" s="691">
        <v>15</v>
      </c>
      <c r="DH24" s="691">
        <v>239.35</v>
      </c>
      <c r="DI24" s="765">
        <f t="shared" si="31"/>
        <v>15.956666666666667</v>
      </c>
      <c r="DJ24" s="691">
        <f t="shared" si="32"/>
        <v>15</v>
      </c>
      <c r="DK24" s="688">
        <v>171.26</v>
      </c>
      <c r="DL24" s="765">
        <f t="shared" si="33"/>
        <v>11.417333333333334</v>
      </c>
      <c r="DM24" s="688">
        <v>48</v>
      </c>
      <c r="DN24" s="765">
        <f t="shared" si="34"/>
        <v>3.2</v>
      </c>
      <c r="DO24" s="569"/>
      <c r="DP24" s="734">
        <v>50</v>
      </c>
      <c r="DQ24" s="125">
        <v>3739.159959286806</v>
      </c>
      <c r="DR24" s="15">
        <f t="shared" si="35"/>
        <v>74.783199185736123</v>
      </c>
      <c r="DS24" s="126"/>
      <c r="DT24" s="127"/>
      <c r="DU24" s="127"/>
      <c r="DV24" s="18" t="e">
        <f t="shared" si="62"/>
        <v>#DIV/0!</v>
      </c>
      <c r="DW24" s="127"/>
      <c r="DX24" s="127"/>
      <c r="DY24" s="18" t="e">
        <f t="shared" si="58"/>
        <v>#DIV/0!</v>
      </c>
      <c r="DZ24" s="124"/>
      <c r="EA24" s="125"/>
      <c r="EB24" s="31" t="e">
        <f t="shared" si="36"/>
        <v>#DIV/0!</v>
      </c>
      <c r="EC24" s="569"/>
      <c r="ED24" s="602">
        <v>14</v>
      </c>
      <c r="EE24" s="603">
        <v>293.49</v>
      </c>
      <c r="EF24" s="542">
        <f t="shared" si="37"/>
        <v>20.963571428571431</v>
      </c>
      <c r="EG24" s="603">
        <v>45</v>
      </c>
      <c r="EH24" s="603">
        <v>935.72</v>
      </c>
      <c r="EI24" s="542">
        <f t="shared" si="38"/>
        <v>20.793777777777777</v>
      </c>
      <c r="EJ24" s="603">
        <v>116</v>
      </c>
      <c r="EK24" s="603">
        <v>1395.93</v>
      </c>
      <c r="EL24" s="542">
        <f t="shared" si="39"/>
        <v>12.033879310344828</v>
      </c>
      <c r="EM24" s="485"/>
      <c r="EN24" s="610"/>
      <c r="EO24" s="612"/>
      <c r="EP24" s="548" t="e">
        <f t="shared" si="40"/>
        <v>#DIV/0!</v>
      </c>
      <c r="EQ24" s="610">
        <v>73</v>
      </c>
      <c r="ER24" s="614">
        <v>1289.23</v>
      </c>
      <c r="ES24" s="616">
        <f t="shared" si="1"/>
        <v>17.66068493150685</v>
      </c>
      <c r="ET24" s="603">
        <v>218</v>
      </c>
      <c r="EU24" s="612">
        <v>2927.78</v>
      </c>
      <c r="EV24" s="622">
        <f t="shared" si="41"/>
        <v>13.430183486238533</v>
      </c>
      <c r="EW24" s="603">
        <f t="shared" si="42"/>
        <v>873</v>
      </c>
      <c r="EX24" s="603">
        <v>486.25</v>
      </c>
      <c r="EY24" s="551">
        <f t="shared" si="43"/>
        <v>0.55698739977090495</v>
      </c>
      <c r="FA24" s="204">
        <v>30</v>
      </c>
      <c r="FB24" s="204"/>
      <c r="FC24" s="345">
        <v>2679.41</v>
      </c>
      <c r="FD24" s="554">
        <f t="shared" si="2"/>
        <v>89.313666666666663</v>
      </c>
      <c r="FE24" s="554">
        <f t="shared" si="59"/>
        <v>0</v>
      </c>
      <c r="FF24" s="143">
        <v>30</v>
      </c>
      <c r="FG24" s="143"/>
      <c r="FH24" s="737">
        <f t="shared" si="60"/>
        <v>0</v>
      </c>
      <c r="FI24" s="740">
        <v>174.04301401444576</v>
      </c>
      <c r="FJ24" s="737">
        <f t="shared" si="44"/>
        <v>5.8014338004815249</v>
      </c>
      <c r="FK24" s="411"/>
      <c r="FL24" s="748">
        <f t="shared" si="5"/>
        <v>0</v>
      </c>
      <c r="FM24" s="414"/>
      <c r="FN24" s="744" t="e">
        <f t="shared" si="61"/>
        <v>#DIV/0!</v>
      </c>
      <c r="FO24" s="405">
        <v>80.127090207638702</v>
      </c>
      <c r="FP24" s="542">
        <f t="shared" si="45"/>
        <v>2.6709030069212902</v>
      </c>
      <c r="FQ24" s="672"/>
      <c r="FR24" s="411"/>
      <c r="FS24" s="411"/>
      <c r="FT24" s="411"/>
      <c r="FU24" s="433"/>
      <c r="FV24" s="411"/>
      <c r="FW24" s="400">
        <f t="shared" si="46"/>
        <v>0</v>
      </c>
      <c r="FX24" s="403"/>
      <c r="FY24" s="402" t="e">
        <f t="shared" si="47"/>
        <v>#DIV/0!</v>
      </c>
      <c r="FZ24" s="412"/>
      <c r="GA24" s="411"/>
      <c r="GB24" s="403"/>
      <c r="GC24" s="403" t="e">
        <f t="shared" si="48"/>
        <v>#DIV/0!</v>
      </c>
      <c r="GD24" s="400"/>
      <c r="GE24" s="400"/>
      <c r="GF24" s="404" t="e">
        <f t="shared" si="49"/>
        <v>#DIV/0!</v>
      </c>
    </row>
    <row r="25" spans="1:188" ht="14.4" customHeight="1">
      <c r="A25" s="12">
        <v>19</v>
      </c>
      <c r="B25" s="13">
        <v>67.599999999999994</v>
      </c>
      <c r="C25" s="14">
        <v>7375.1130630489497</v>
      </c>
      <c r="D25" s="15">
        <f t="shared" si="7"/>
        <v>109.09930566640459</v>
      </c>
      <c r="E25" s="16"/>
      <c r="F25" s="320"/>
      <c r="G25" s="558" t="e">
        <f t="shared" si="8"/>
        <v>#DIV/0!</v>
      </c>
      <c r="H25" s="17">
        <v>4</v>
      </c>
      <c r="I25" s="17">
        <v>58.500000000451706</v>
      </c>
      <c r="J25" s="18">
        <f t="shared" si="50"/>
        <v>14.625000000112927</v>
      </c>
      <c r="K25" s="17"/>
      <c r="L25" s="17"/>
      <c r="M25" s="30" t="e">
        <f t="shared" si="51"/>
        <v>#DIV/0!</v>
      </c>
      <c r="N25" s="13">
        <v>0</v>
      </c>
      <c r="O25" s="14"/>
      <c r="P25" s="31" t="e">
        <f t="shared" si="9"/>
        <v>#DIV/0!</v>
      </c>
      <c r="Q25" s="32"/>
      <c r="R25" s="44"/>
      <c r="S25" s="45" t="e">
        <f t="shared" si="10"/>
        <v>#DIV/0!</v>
      </c>
      <c r="T25" s="492"/>
      <c r="U25" s="570"/>
      <c r="V25" s="566"/>
      <c r="W25" s="571" t="e">
        <f t="shared" si="11"/>
        <v>#DIV/0!</v>
      </c>
      <c r="X25" s="492"/>
      <c r="Y25" s="46">
        <v>354.40000000000003</v>
      </c>
      <c r="Z25" s="47">
        <v>27155.603999999996</v>
      </c>
      <c r="AA25" s="30">
        <f t="shared" si="12"/>
        <v>76.624164785553035</v>
      </c>
      <c r="AB25" s="49"/>
      <c r="AC25" s="50">
        <v>49</v>
      </c>
      <c r="AD25" s="50">
        <v>658.31999999999994</v>
      </c>
      <c r="AE25" s="30">
        <f t="shared" si="13"/>
        <v>13.435102040816325</v>
      </c>
      <c r="AF25" s="55">
        <v>269</v>
      </c>
      <c r="AG25" s="55">
        <v>1771.9199999999998</v>
      </c>
      <c r="AH25" s="30">
        <f t="shared" si="52"/>
        <v>6.5870631970260218</v>
      </c>
      <c r="AI25" s="62">
        <v>150</v>
      </c>
      <c r="AJ25" s="47">
        <v>3599.6051409288148</v>
      </c>
      <c r="AK25" s="30">
        <f t="shared" si="14"/>
        <v>23.9973676061921</v>
      </c>
      <c r="AL25" s="568"/>
      <c r="AM25" s="46">
        <v>48</v>
      </c>
      <c r="AN25" s="71">
        <v>2727.99</v>
      </c>
      <c r="AO25" s="48">
        <f t="shared" si="15"/>
        <v>56.833124999999995</v>
      </c>
      <c r="AP25" s="46">
        <v>75</v>
      </c>
      <c r="AQ25" s="47">
        <v>4366.8799999999992</v>
      </c>
      <c r="AR25" s="48">
        <f t="shared" si="16"/>
        <v>58.225066666666656</v>
      </c>
      <c r="AS25" s="46">
        <v>25</v>
      </c>
      <c r="AT25" s="71">
        <v>1759.54</v>
      </c>
      <c r="AU25" s="48">
        <f t="shared" si="17"/>
        <v>70.381599999999992</v>
      </c>
      <c r="AV25" s="492"/>
      <c r="AW25" s="645">
        <v>84.000000000000014</v>
      </c>
      <c r="AX25" s="78">
        <v>5472.17</v>
      </c>
      <c r="AY25" s="30">
        <f t="shared" si="18"/>
        <v>65.144880952380944</v>
      </c>
      <c r="AZ25" s="85"/>
      <c r="BA25" s="85"/>
      <c r="BB25" s="85">
        <v>10</v>
      </c>
      <c r="BC25" s="85">
        <v>69.989999999999995</v>
      </c>
      <c r="BD25" s="30">
        <f t="shared" si="53"/>
        <v>6.9989999999999997</v>
      </c>
      <c r="BE25" s="86"/>
      <c r="BF25" s="86"/>
      <c r="BG25" s="30" t="e">
        <f t="shared" si="54"/>
        <v>#DIV/0!</v>
      </c>
      <c r="BH25" s="646"/>
      <c r="BI25" s="77"/>
      <c r="BJ25" s="78"/>
      <c r="BK25" s="634" t="e">
        <f t="shared" si="19"/>
        <v>#DIV/0!</v>
      </c>
      <c r="BL25" s="633"/>
      <c r="BM25" s="587"/>
      <c r="BN25" s="634" t="e">
        <f t="shared" si="20"/>
        <v>#DIV/0!</v>
      </c>
      <c r="BO25" s="492"/>
      <c r="BP25" s="93">
        <v>191.20000000000002</v>
      </c>
      <c r="BQ25" s="94">
        <v>13225.25445463201</v>
      </c>
      <c r="BR25" s="83">
        <f t="shared" si="21"/>
        <v>69.16974087150632</v>
      </c>
      <c r="BS25" s="102"/>
      <c r="BT25" s="101">
        <v>18</v>
      </c>
      <c r="BU25" s="101">
        <v>213.22248589481768</v>
      </c>
      <c r="BV25" s="30">
        <f t="shared" si="55"/>
        <v>11.845693660823205</v>
      </c>
      <c r="BW25" s="101">
        <v>100</v>
      </c>
      <c r="BX25" s="101">
        <v>473.80546676431356</v>
      </c>
      <c r="BY25" s="30">
        <f t="shared" si="56"/>
        <v>4.7380546676431354</v>
      </c>
      <c r="BZ25" s="93"/>
      <c r="CA25" s="94"/>
      <c r="CB25" s="48" t="e">
        <f t="shared" si="22"/>
        <v>#DIV/0!</v>
      </c>
      <c r="CC25" s="492"/>
      <c r="CD25" s="109">
        <v>155.19999999999999</v>
      </c>
      <c r="CE25" s="110">
        <v>17604.189999999999</v>
      </c>
      <c r="CF25" s="83">
        <f t="shared" si="23"/>
        <v>113.42905927835052</v>
      </c>
      <c r="CG25" s="113"/>
      <c r="CH25" s="114"/>
      <c r="CI25" s="114"/>
      <c r="CJ25" s="30" t="e">
        <f t="shared" si="24"/>
        <v>#DIV/0!</v>
      </c>
      <c r="CK25" s="115"/>
      <c r="CL25" s="114"/>
      <c r="CM25" s="30" t="e">
        <f t="shared" si="57"/>
        <v>#DIV/0!</v>
      </c>
      <c r="CN25" s="707">
        <v>170</v>
      </c>
      <c r="CO25" s="706">
        <f t="shared" si="25"/>
        <v>1.0953608247422681</v>
      </c>
      <c r="CP25" s="653"/>
      <c r="CQ25" s="722"/>
      <c r="CR25" s="340">
        <v>39</v>
      </c>
      <c r="CS25" s="345">
        <v>3994.27</v>
      </c>
      <c r="CT25" s="753">
        <f t="shared" si="0"/>
        <v>102.41717948717948</v>
      </c>
      <c r="CU25" s="411"/>
      <c r="CV25" s="411"/>
      <c r="CW25" s="756" t="e">
        <f t="shared" si="26"/>
        <v>#DIV/0!</v>
      </c>
      <c r="CX25" s="411">
        <v>45</v>
      </c>
      <c r="CY25" s="403">
        <v>1444.61</v>
      </c>
      <c r="CZ25" s="759">
        <f t="shared" si="27"/>
        <v>32.102444444444444</v>
      </c>
      <c r="DA25" s="400">
        <f t="shared" si="28"/>
        <v>39</v>
      </c>
      <c r="DB25" s="411">
        <v>3399.02</v>
      </c>
      <c r="DC25" s="763">
        <f t="shared" si="29"/>
        <v>87.154358974358971</v>
      </c>
      <c r="DD25" s="682"/>
      <c r="DE25" s="688"/>
      <c r="DF25" s="688" t="e">
        <f t="shared" si="30"/>
        <v>#DIV/0!</v>
      </c>
      <c r="DG25" s="691">
        <v>45</v>
      </c>
      <c r="DH25" s="691">
        <v>1240.1300000000001</v>
      </c>
      <c r="DI25" s="765">
        <f t="shared" si="31"/>
        <v>27.558444444444447</v>
      </c>
      <c r="DJ25" s="691">
        <f t="shared" si="32"/>
        <v>39</v>
      </c>
      <c r="DK25" s="688">
        <v>271.27</v>
      </c>
      <c r="DL25" s="765">
        <f t="shared" si="33"/>
        <v>6.9556410256410253</v>
      </c>
      <c r="DM25" s="688"/>
      <c r="DN25" s="765">
        <f t="shared" si="34"/>
        <v>0</v>
      </c>
      <c r="DO25" s="569"/>
      <c r="DP25" s="734">
        <v>47.333333333333336</v>
      </c>
      <c r="DQ25" s="125">
        <v>3914.7005842369399</v>
      </c>
      <c r="DR25" s="15">
        <f t="shared" si="35"/>
        <v>82.704941920498726</v>
      </c>
      <c r="DS25" s="126"/>
      <c r="DT25" s="127"/>
      <c r="DU25" s="127"/>
      <c r="DV25" s="18" t="e">
        <f t="shared" si="62"/>
        <v>#DIV/0!</v>
      </c>
      <c r="DW25" s="127"/>
      <c r="DX25" s="127"/>
      <c r="DY25" s="18" t="e">
        <f t="shared" si="58"/>
        <v>#DIV/0!</v>
      </c>
      <c r="DZ25" s="124"/>
      <c r="EA25" s="125"/>
      <c r="EB25" s="31" t="e">
        <f t="shared" si="36"/>
        <v>#DIV/0!</v>
      </c>
      <c r="EC25" s="569"/>
      <c r="ED25" s="602">
        <v>14</v>
      </c>
      <c r="EE25" s="603">
        <v>262.54000000000002</v>
      </c>
      <c r="EF25" s="542">
        <f t="shared" si="37"/>
        <v>18.752857142857145</v>
      </c>
      <c r="EG25" s="603">
        <v>45</v>
      </c>
      <c r="EH25" s="603">
        <v>789.09</v>
      </c>
      <c r="EI25" s="542">
        <f t="shared" si="38"/>
        <v>17.535333333333334</v>
      </c>
      <c r="EJ25" s="603">
        <v>116</v>
      </c>
      <c r="EK25" s="603">
        <v>1461.77</v>
      </c>
      <c r="EL25" s="542">
        <f t="shared" si="39"/>
        <v>12.60146551724138</v>
      </c>
      <c r="EM25" s="485"/>
      <c r="EN25" s="610"/>
      <c r="EO25" s="612"/>
      <c r="EP25" s="548" t="e">
        <f t="shared" si="40"/>
        <v>#DIV/0!</v>
      </c>
      <c r="EQ25" s="610">
        <v>85</v>
      </c>
      <c r="ER25" s="614">
        <v>1345.7</v>
      </c>
      <c r="ES25" s="616">
        <f t="shared" si="1"/>
        <v>15.831764705882353</v>
      </c>
      <c r="ET25" s="603">
        <v>229</v>
      </c>
      <c r="EU25" s="603">
        <v>3023.36</v>
      </c>
      <c r="EV25" s="622">
        <f t="shared" si="41"/>
        <v>13.202445414847162</v>
      </c>
      <c r="EW25" s="603">
        <f t="shared" si="42"/>
        <v>942</v>
      </c>
      <c r="EX25" s="603">
        <v>529.13</v>
      </c>
      <c r="EY25" s="551">
        <f t="shared" si="43"/>
        <v>0.56170912951167729</v>
      </c>
      <c r="FA25" s="204">
        <v>30</v>
      </c>
      <c r="FB25" s="204"/>
      <c r="FC25" s="345">
        <v>2242.61</v>
      </c>
      <c r="FD25" s="554">
        <f t="shared" si="2"/>
        <v>74.753666666666675</v>
      </c>
      <c r="FE25" s="554">
        <f t="shared" si="59"/>
        <v>0</v>
      </c>
      <c r="FF25" s="143">
        <v>30</v>
      </c>
      <c r="FG25" s="143">
        <v>63.494079683296967</v>
      </c>
      <c r="FH25" s="737">
        <f t="shared" si="60"/>
        <v>2.1164693227765654</v>
      </c>
      <c r="FI25" s="740">
        <v>479.23120309020032</v>
      </c>
      <c r="FJ25" s="737">
        <f t="shared" si="44"/>
        <v>15.974373436340011</v>
      </c>
      <c r="FK25" s="411"/>
      <c r="FL25" s="748">
        <f t="shared" si="5"/>
        <v>0</v>
      </c>
      <c r="FM25" s="414"/>
      <c r="FN25" s="744">
        <f t="shared" si="61"/>
        <v>0</v>
      </c>
      <c r="FO25" s="405"/>
      <c r="FP25" s="542">
        <f t="shared" si="45"/>
        <v>0</v>
      </c>
      <c r="FQ25" s="672"/>
      <c r="FR25" s="411"/>
      <c r="FS25" s="411"/>
      <c r="FT25" s="411"/>
      <c r="FU25" s="433"/>
      <c r="FV25" s="411"/>
      <c r="FW25" s="400">
        <f t="shared" si="46"/>
        <v>0</v>
      </c>
      <c r="FX25" s="403"/>
      <c r="FY25" s="402" t="e">
        <f t="shared" si="47"/>
        <v>#DIV/0!</v>
      </c>
      <c r="FZ25" s="412"/>
      <c r="GA25" s="411"/>
      <c r="GB25" s="400"/>
      <c r="GC25" s="403" t="e">
        <f t="shared" si="48"/>
        <v>#DIV/0!</v>
      </c>
      <c r="GD25" s="400"/>
      <c r="GE25" s="400"/>
      <c r="GF25" s="404" t="e">
        <f t="shared" si="49"/>
        <v>#DIV/0!</v>
      </c>
    </row>
    <row r="26" spans="1:188" ht="14.4" customHeight="1">
      <c r="A26" s="12">
        <v>20</v>
      </c>
      <c r="B26" s="13">
        <v>72.2</v>
      </c>
      <c r="C26" s="14">
        <v>6338.1039196321399</v>
      </c>
      <c r="D26" s="15">
        <f t="shared" si="7"/>
        <v>87.785372848090574</v>
      </c>
      <c r="E26" s="16"/>
      <c r="F26" s="320"/>
      <c r="G26" s="558" t="e">
        <f t="shared" si="8"/>
        <v>#DIV/0!</v>
      </c>
      <c r="H26" s="17">
        <v>4</v>
      </c>
      <c r="I26" s="17">
        <v>62.400000000481818</v>
      </c>
      <c r="J26" s="18">
        <f t="shared" si="50"/>
        <v>15.600000000120454</v>
      </c>
      <c r="K26" s="17"/>
      <c r="L26" s="17"/>
      <c r="M26" s="30" t="e">
        <f t="shared" si="51"/>
        <v>#DIV/0!</v>
      </c>
      <c r="N26" s="13">
        <v>0</v>
      </c>
      <c r="O26" s="14"/>
      <c r="P26" s="31" t="e">
        <f t="shared" si="9"/>
        <v>#DIV/0!</v>
      </c>
      <c r="Q26" s="32"/>
      <c r="R26" s="44"/>
      <c r="S26" s="45" t="e">
        <f t="shared" si="10"/>
        <v>#DIV/0!</v>
      </c>
      <c r="T26" s="492"/>
      <c r="U26" s="570"/>
      <c r="V26" s="566"/>
      <c r="W26" s="571" t="e">
        <f t="shared" si="11"/>
        <v>#DIV/0!</v>
      </c>
      <c r="X26" s="492"/>
      <c r="Y26" s="46">
        <v>363.6</v>
      </c>
      <c r="Z26" s="47">
        <v>34364.380000000005</v>
      </c>
      <c r="AA26" s="30">
        <f t="shared" si="12"/>
        <v>94.51149614961497</v>
      </c>
      <c r="AB26" s="49"/>
      <c r="AC26" s="50">
        <v>55</v>
      </c>
      <c r="AD26" s="50">
        <v>768.81</v>
      </c>
      <c r="AE26" s="30">
        <f t="shared" si="13"/>
        <v>13.978363636363635</v>
      </c>
      <c r="AF26" s="55">
        <v>128</v>
      </c>
      <c r="AG26" s="55">
        <v>884.57999999999993</v>
      </c>
      <c r="AH26" s="30">
        <f t="shared" si="52"/>
        <v>6.9107812499999994</v>
      </c>
      <c r="AI26" s="62">
        <v>150</v>
      </c>
      <c r="AJ26" s="47">
        <v>3611.6519346416699</v>
      </c>
      <c r="AK26" s="30">
        <f t="shared" si="14"/>
        <v>24.077679564277798</v>
      </c>
      <c r="AL26" s="568"/>
      <c r="AM26" s="46">
        <v>48</v>
      </c>
      <c r="AN26" s="71">
        <v>2414.9700000000003</v>
      </c>
      <c r="AO26" s="48">
        <f t="shared" si="15"/>
        <v>50.311875000000008</v>
      </c>
      <c r="AP26" s="46">
        <v>75</v>
      </c>
      <c r="AQ26" s="47">
        <v>4634.46</v>
      </c>
      <c r="AR26" s="48">
        <f t="shared" si="16"/>
        <v>61.7928</v>
      </c>
      <c r="AS26" s="46">
        <v>25</v>
      </c>
      <c r="AT26" s="71">
        <v>1906.1399999999999</v>
      </c>
      <c r="AU26" s="48">
        <f t="shared" si="17"/>
        <v>76.245599999999996</v>
      </c>
      <c r="AV26" s="492"/>
      <c r="AW26" s="645">
        <v>82.800000000000011</v>
      </c>
      <c r="AX26" s="78">
        <v>4887.12</v>
      </c>
      <c r="AY26" s="30">
        <f t="shared" si="18"/>
        <v>59.023188405797093</v>
      </c>
      <c r="AZ26" s="85"/>
      <c r="BA26" s="85"/>
      <c r="BB26" s="85">
        <v>9</v>
      </c>
      <c r="BC26" s="85">
        <v>64.400000000000006</v>
      </c>
      <c r="BD26" s="30">
        <f t="shared" si="53"/>
        <v>7.1555555555555559</v>
      </c>
      <c r="BE26" s="86"/>
      <c r="BF26" s="86"/>
      <c r="BG26" s="30" t="e">
        <f t="shared" si="54"/>
        <v>#DIV/0!</v>
      </c>
      <c r="BH26" s="646"/>
      <c r="BI26" s="77"/>
      <c r="BJ26" s="78"/>
      <c r="BK26" s="634" t="e">
        <f t="shared" si="19"/>
        <v>#DIV/0!</v>
      </c>
      <c r="BL26" s="633"/>
      <c r="BM26" s="587"/>
      <c r="BN26" s="634" t="e">
        <f t="shared" si="20"/>
        <v>#DIV/0!</v>
      </c>
      <c r="BO26" s="492"/>
      <c r="BP26" s="93">
        <v>186.8</v>
      </c>
      <c r="BQ26" s="94">
        <v>12894.583403691138</v>
      </c>
      <c r="BR26" s="83">
        <f t="shared" si="21"/>
        <v>69.028819077575676</v>
      </c>
      <c r="BS26" s="102"/>
      <c r="BT26" s="101">
        <v>18</v>
      </c>
      <c r="BU26" s="101">
        <v>262.66633253348112</v>
      </c>
      <c r="BV26" s="30">
        <f t="shared" si="55"/>
        <v>14.59257402963784</v>
      </c>
      <c r="BW26" s="101">
        <v>88</v>
      </c>
      <c r="BX26" s="101">
        <v>620.18234600952144</v>
      </c>
      <c r="BY26" s="30">
        <f t="shared" si="56"/>
        <v>7.0475266591991073</v>
      </c>
      <c r="BZ26" s="93"/>
      <c r="CA26" s="94"/>
      <c r="CB26" s="48" t="e">
        <f t="shared" si="22"/>
        <v>#DIV/0!</v>
      </c>
      <c r="CC26" s="492"/>
      <c r="CD26" s="109">
        <v>150.4</v>
      </c>
      <c r="CE26" s="110">
        <v>16595.05</v>
      </c>
      <c r="CF26" s="83">
        <f t="shared" si="23"/>
        <v>110.33942819148935</v>
      </c>
      <c r="CG26" s="113"/>
      <c r="CH26" s="114"/>
      <c r="CI26" s="114"/>
      <c r="CJ26" s="30" t="e">
        <f t="shared" si="24"/>
        <v>#DIV/0!</v>
      </c>
      <c r="CK26" s="115"/>
      <c r="CL26" s="114"/>
      <c r="CM26" s="30" t="e">
        <f t="shared" si="57"/>
        <v>#DIV/0!</v>
      </c>
      <c r="CN26" s="707">
        <v>120</v>
      </c>
      <c r="CO26" s="706">
        <f t="shared" si="25"/>
        <v>0.7978723404255319</v>
      </c>
      <c r="CP26" s="653"/>
      <c r="CQ26" s="722"/>
      <c r="CR26" s="340">
        <v>50.000000000000007</v>
      </c>
      <c r="CS26" s="345">
        <v>1919.46</v>
      </c>
      <c r="CT26" s="753">
        <f t="shared" si="0"/>
        <v>38.389199999999995</v>
      </c>
      <c r="CU26" s="411">
        <v>50</v>
      </c>
      <c r="CV26" s="411">
        <v>3843.45</v>
      </c>
      <c r="CW26" s="756">
        <f t="shared" si="26"/>
        <v>76.869</v>
      </c>
      <c r="CX26" s="411"/>
      <c r="CY26" s="403"/>
      <c r="CZ26" s="759" t="e">
        <f t="shared" si="27"/>
        <v>#DIV/0!</v>
      </c>
      <c r="DA26" s="400">
        <f t="shared" si="28"/>
        <v>50.000000000000007</v>
      </c>
      <c r="DB26" s="411"/>
      <c r="DC26" s="763">
        <f t="shared" si="29"/>
        <v>0</v>
      </c>
      <c r="DD26" s="682"/>
      <c r="DE26" s="688"/>
      <c r="DF26" s="688" t="e">
        <f t="shared" si="30"/>
        <v>#DIV/0!</v>
      </c>
      <c r="DG26" s="691">
        <v>50</v>
      </c>
      <c r="DH26" s="691">
        <v>335.87</v>
      </c>
      <c r="DI26" s="765">
        <f t="shared" si="31"/>
        <v>6.7174000000000005</v>
      </c>
      <c r="DJ26" s="691">
        <f t="shared" si="32"/>
        <v>50.000000000000007</v>
      </c>
      <c r="DK26" s="688">
        <v>111</v>
      </c>
      <c r="DL26" s="765">
        <f t="shared" si="33"/>
        <v>2.2199999999999998</v>
      </c>
      <c r="DM26" s="688">
        <v>186</v>
      </c>
      <c r="DN26" s="765">
        <f t="shared" si="34"/>
        <v>3.7199999999999993</v>
      </c>
      <c r="DO26" s="569"/>
      <c r="DP26" s="734">
        <v>48.333333333333336</v>
      </c>
      <c r="DQ26" s="125">
        <v>4014.2547752975024</v>
      </c>
      <c r="DR26" s="15">
        <f t="shared" si="35"/>
        <v>83.053547075120733</v>
      </c>
      <c r="DS26" s="126"/>
      <c r="DT26" s="127"/>
      <c r="DU26" s="127"/>
      <c r="DV26" s="18" t="e">
        <f t="shared" si="62"/>
        <v>#DIV/0!</v>
      </c>
      <c r="DW26" s="127"/>
      <c r="DX26" s="127"/>
      <c r="DY26" s="18" t="e">
        <f t="shared" si="58"/>
        <v>#DIV/0!</v>
      </c>
      <c r="DZ26" s="124"/>
      <c r="EA26" s="125"/>
      <c r="EB26" s="31" t="e">
        <f t="shared" si="36"/>
        <v>#DIV/0!</v>
      </c>
      <c r="EC26" s="569"/>
      <c r="ED26" s="602">
        <v>14</v>
      </c>
      <c r="EE26" s="603">
        <v>368.39</v>
      </c>
      <c r="EF26" s="542">
        <f t="shared" si="37"/>
        <v>26.313571428571429</v>
      </c>
      <c r="EG26" s="603">
        <v>45</v>
      </c>
      <c r="EH26" s="603">
        <v>675.75</v>
      </c>
      <c r="EI26" s="542">
        <f t="shared" si="38"/>
        <v>15.016666666666667</v>
      </c>
      <c r="EJ26" s="603">
        <v>110</v>
      </c>
      <c r="EK26" s="603">
        <v>1425.6</v>
      </c>
      <c r="EL26" s="542">
        <f t="shared" si="39"/>
        <v>12.959999999999999</v>
      </c>
      <c r="EM26" s="485"/>
      <c r="EN26" s="610"/>
      <c r="EO26" s="612"/>
      <c r="EP26" s="548" t="e">
        <f t="shared" si="40"/>
        <v>#DIV/0!</v>
      </c>
      <c r="EQ26" s="610">
        <v>88</v>
      </c>
      <c r="ER26" s="614">
        <v>1207.8900000000001</v>
      </c>
      <c r="ES26" s="616">
        <f t="shared" si="1"/>
        <v>13.726022727272728</v>
      </c>
      <c r="ET26" s="603">
        <v>229</v>
      </c>
      <c r="EU26" s="603">
        <v>2854.76</v>
      </c>
      <c r="EV26" s="622">
        <f t="shared" si="41"/>
        <v>12.466200873362446</v>
      </c>
      <c r="EW26" s="603">
        <f t="shared" si="42"/>
        <v>951</v>
      </c>
      <c r="EX26" s="603">
        <v>476.97</v>
      </c>
      <c r="EY26" s="551">
        <f t="shared" si="43"/>
        <v>0.50154574132492113</v>
      </c>
      <c r="FA26" s="204">
        <v>30</v>
      </c>
      <c r="FB26" s="204"/>
      <c r="FC26" s="345">
        <v>1577.75</v>
      </c>
      <c r="FD26" s="554">
        <f t="shared" si="2"/>
        <v>52.591666666666669</v>
      </c>
      <c r="FE26" s="554">
        <f t="shared" si="59"/>
        <v>0</v>
      </c>
      <c r="FF26" s="143">
        <v>30</v>
      </c>
      <c r="FG26" s="143">
        <v>47.620559762472723</v>
      </c>
      <c r="FH26" s="737">
        <f t="shared" si="60"/>
        <v>1.5873519920824242</v>
      </c>
      <c r="FI26" s="740">
        <v>114.9642620314624</v>
      </c>
      <c r="FJ26" s="737">
        <f t="shared" si="44"/>
        <v>3.8321420677154134</v>
      </c>
      <c r="FK26" s="411"/>
      <c r="FL26" s="748">
        <f t="shared" si="5"/>
        <v>0</v>
      </c>
      <c r="FM26" s="414"/>
      <c r="FN26" s="744">
        <f t="shared" si="61"/>
        <v>0</v>
      </c>
      <c r="FO26" s="405"/>
      <c r="FP26" s="542">
        <f t="shared" si="45"/>
        <v>0</v>
      </c>
      <c r="FQ26" s="672"/>
      <c r="FR26" s="411"/>
      <c r="FS26" s="411"/>
      <c r="FT26" s="411"/>
      <c r="FU26" s="433"/>
      <c r="FV26" s="411"/>
      <c r="FW26" s="400">
        <f t="shared" si="46"/>
        <v>0</v>
      </c>
      <c r="FX26" s="403"/>
      <c r="FY26" s="402" t="e">
        <f t="shared" si="47"/>
        <v>#DIV/0!</v>
      </c>
      <c r="FZ26" s="412"/>
      <c r="GA26" s="411"/>
      <c r="GB26" s="400"/>
      <c r="GC26" s="403" t="e">
        <f t="shared" si="48"/>
        <v>#DIV/0!</v>
      </c>
      <c r="GD26" s="400"/>
      <c r="GE26" s="400"/>
      <c r="GF26" s="404" t="e">
        <f t="shared" si="49"/>
        <v>#DIV/0!</v>
      </c>
    </row>
    <row r="27" spans="1:188" ht="14.4" customHeight="1">
      <c r="A27" s="12">
        <v>21</v>
      </c>
      <c r="B27" s="13">
        <v>70.600000000000009</v>
      </c>
      <c r="C27" s="14">
        <v>7774.8204971615251</v>
      </c>
      <c r="D27" s="15">
        <f t="shared" si="7"/>
        <v>110.12493622041819</v>
      </c>
      <c r="E27" s="16"/>
      <c r="F27" s="320"/>
      <c r="G27" s="558" t="e">
        <f t="shared" si="8"/>
        <v>#DIV/0!</v>
      </c>
      <c r="H27" s="17">
        <v>4</v>
      </c>
      <c r="I27" s="17">
        <v>60</v>
      </c>
      <c r="J27" s="18">
        <f t="shared" si="50"/>
        <v>15</v>
      </c>
      <c r="K27" s="17"/>
      <c r="L27" s="17"/>
      <c r="M27" s="30" t="e">
        <f t="shared" si="51"/>
        <v>#DIV/0!</v>
      </c>
      <c r="N27" s="13">
        <v>1</v>
      </c>
      <c r="O27" s="14">
        <v>13.56</v>
      </c>
      <c r="P27" s="31">
        <f t="shared" si="9"/>
        <v>13.56</v>
      </c>
      <c r="Q27" s="32"/>
      <c r="R27" s="44"/>
      <c r="S27" s="45" t="e">
        <f t="shared" si="10"/>
        <v>#DIV/0!</v>
      </c>
      <c r="T27" s="492"/>
      <c r="U27" s="570"/>
      <c r="V27" s="566"/>
      <c r="W27" s="571" t="e">
        <f t="shared" si="11"/>
        <v>#DIV/0!</v>
      </c>
      <c r="X27" s="492"/>
      <c r="Y27" s="46">
        <v>386</v>
      </c>
      <c r="Z27" s="47">
        <v>30233.02</v>
      </c>
      <c r="AA27" s="30">
        <f t="shared" si="12"/>
        <v>78.323886010362699</v>
      </c>
      <c r="AB27" s="49"/>
      <c r="AC27" s="50">
        <v>25</v>
      </c>
      <c r="AD27" s="50">
        <v>349.86</v>
      </c>
      <c r="AE27" s="30">
        <f t="shared" si="13"/>
        <v>13.994400000000001</v>
      </c>
      <c r="AF27" s="55">
        <v>118</v>
      </c>
      <c r="AG27" s="55">
        <v>826.2</v>
      </c>
      <c r="AH27" s="30">
        <f t="shared" si="52"/>
        <v>7.0016949152542374</v>
      </c>
      <c r="AI27" s="62">
        <v>150</v>
      </c>
      <c r="AJ27" s="47">
        <v>3875.3779126751356</v>
      </c>
      <c r="AK27" s="30">
        <f t="shared" si="14"/>
        <v>25.835852751167572</v>
      </c>
      <c r="AL27" s="568"/>
      <c r="AM27" s="46">
        <v>48</v>
      </c>
      <c r="AN27" s="71">
        <v>2992.26</v>
      </c>
      <c r="AO27" s="48">
        <f t="shared" si="15"/>
        <v>62.338750000000005</v>
      </c>
      <c r="AP27" s="46">
        <v>75</v>
      </c>
      <c r="AQ27" s="47">
        <v>4615.2840000000006</v>
      </c>
      <c r="AR27" s="48">
        <f t="shared" si="16"/>
        <v>61.537120000000009</v>
      </c>
      <c r="AS27" s="46">
        <v>25</v>
      </c>
      <c r="AT27" s="71">
        <v>1906.34</v>
      </c>
      <c r="AU27" s="48">
        <f t="shared" si="17"/>
        <v>76.253599999999992</v>
      </c>
      <c r="AV27" s="492"/>
      <c r="AW27" s="645">
        <v>81.400000000000006</v>
      </c>
      <c r="AX27" s="78">
        <v>4832.3999999999996</v>
      </c>
      <c r="AY27" s="30">
        <f t="shared" si="18"/>
        <v>59.366093366093359</v>
      </c>
      <c r="AZ27" s="85"/>
      <c r="BA27" s="85"/>
      <c r="BB27" s="85">
        <v>11</v>
      </c>
      <c r="BC27" s="85">
        <v>78.739999999999995</v>
      </c>
      <c r="BD27" s="30">
        <f t="shared" si="53"/>
        <v>7.1581818181818173</v>
      </c>
      <c r="BE27" s="86"/>
      <c r="BF27" s="86"/>
      <c r="BG27" s="30" t="e">
        <f t="shared" si="54"/>
        <v>#DIV/0!</v>
      </c>
      <c r="BH27" s="646"/>
      <c r="BI27" s="77"/>
      <c r="BJ27" s="78"/>
      <c r="BK27" s="634" t="e">
        <f t="shared" si="19"/>
        <v>#DIV/0!</v>
      </c>
      <c r="BL27" s="633"/>
      <c r="BM27" s="587"/>
      <c r="BN27" s="634" t="e">
        <f t="shared" si="20"/>
        <v>#DIV/0!</v>
      </c>
      <c r="BO27" s="492"/>
      <c r="BP27" s="93">
        <v>181.60000000000002</v>
      </c>
      <c r="BQ27" s="94">
        <v>12773.89449306572</v>
      </c>
      <c r="BR27" s="83">
        <f t="shared" si="21"/>
        <v>70.340828706309026</v>
      </c>
      <c r="BS27" s="102"/>
      <c r="BT27" s="101">
        <v>16</v>
      </c>
      <c r="BU27" s="101">
        <v>224.68936884087165</v>
      </c>
      <c r="BV27" s="30">
        <f t="shared" si="55"/>
        <v>14.043085552554478</v>
      </c>
      <c r="BW27" s="101">
        <v>60</v>
      </c>
      <c r="BX27" s="101">
        <v>486.10443870386382</v>
      </c>
      <c r="BY27" s="30">
        <f t="shared" si="56"/>
        <v>8.1017406450643978</v>
      </c>
      <c r="BZ27" s="93"/>
      <c r="CA27" s="94"/>
      <c r="CB27" s="48" t="e">
        <f t="shared" si="22"/>
        <v>#DIV/0!</v>
      </c>
      <c r="CC27" s="492"/>
      <c r="CD27" s="109">
        <v>156</v>
      </c>
      <c r="CE27" s="110">
        <v>17534.849999999999</v>
      </c>
      <c r="CF27" s="83">
        <f t="shared" si="23"/>
        <v>112.40288461538461</v>
      </c>
      <c r="CG27" s="113"/>
      <c r="CH27" s="114"/>
      <c r="CI27" s="114"/>
      <c r="CJ27" s="30" t="e">
        <f t="shared" si="24"/>
        <v>#DIV/0!</v>
      </c>
      <c r="CK27" s="115"/>
      <c r="CL27" s="114"/>
      <c r="CM27" s="30" t="e">
        <f t="shared" si="57"/>
        <v>#DIV/0!</v>
      </c>
      <c r="CN27" s="707">
        <v>355</v>
      </c>
      <c r="CO27" s="706">
        <f t="shared" si="25"/>
        <v>2.2756410256410255</v>
      </c>
      <c r="CP27" s="653"/>
      <c r="CQ27" s="722"/>
      <c r="CR27" s="340">
        <v>37.200000000000003</v>
      </c>
      <c r="CS27" s="345">
        <v>2535.8200000000002</v>
      </c>
      <c r="CT27" s="753">
        <f t="shared" si="0"/>
        <v>68.167204301075273</v>
      </c>
      <c r="CU27" s="411"/>
      <c r="CV27" s="411"/>
      <c r="CW27" s="756" t="e">
        <f t="shared" si="26"/>
        <v>#DIV/0!</v>
      </c>
      <c r="CX27" s="411"/>
      <c r="CY27" s="403"/>
      <c r="CZ27" s="759" t="e">
        <f t="shared" si="27"/>
        <v>#DIV/0!</v>
      </c>
      <c r="DA27" s="400">
        <f t="shared" si="28"/>
        <v>37.200000000000003</v>
      </c>
      <c r="DB27" s="411"/>
      <c r="DC27" s="763">
        <f t="shared" si="29"/>
        <v>0</v>
      </c>
      <c r="DD27" s="682"/>
      <c r="DE27" s="688"/>
      <c r="DF27" s="688" t="e">
        <f t="shared" si="30"/>
        <v>#DIV/0!</v>
      </c>
      <c r="DG27" s="691">
        <v>40</v>
      </c>
      <c r="DH27" s="691">
        <v>252.59</v>
      </c>
      <c r="DI27" s="765">
        <f t="shared" si="31"/>
        <v>6.3147500000000001</v>
      </c>
      <c r="DJ27" s="691">
        <f t="shared" si="32"/>
        <v>37.200000000000003</v>
      </c>
      <c r="DK27" s="688">
        <v>264.24</v>
      </c>
      <c r="DL27" s="765">
        <f t="shared" si="33"/>
        <v>7.1032258064516123</v>
      </c>
      <c r="DM27" s="688">
        <v>18.5</v>
      </c>
      <c r="DN27" s="765">
        <f t="shared" si="34"/>
        <v>0.49731182795698919</v>
      </c>
      <c r="DO27" s="569"/>
      <c r="DP27" s="734">
        <v>45</v>
      </c>
      <c r="DQ27" s="125">
        <v>3985.9175760987564</v>
      </c>
      <c r="DR27" s="15">
        <f t="shared" si="35"/>
        <v>88.575946135527914</v>
      </c>
      <c r="DS27" s="126"/>
      <c r="DT27" s="127"/>
      <c r="DU27" s="127"/>
      <c r="DV27" s="18" t="e">
        <f t="shared" si="62"/>
        <v>#DIV/0!</v>
      </c>
      <c r="DW27" s="127"/>
      <c r="DX27" s="127"/>
      <c r="DY27" s="18" t="e">
        <f t="shared" si="58"/>
        <v>#DIV/0!</v>
      </c>
      <c r="DZ27" s="124"/>
      <c r="EA27" s="125"/>
      <c r="EB27" s="31" t="e">
        <f t="shared" si="36"/>
        <v>#DIV/0!</v>
      </c>
      <c r="EC27" s="569"/>
      <c r="ED27" s="602">
        <v>14</v>
      </c>
      <c r="EE27" s="603">
        <v>467.71</v>
      </c>
      <c r="EF27" s="542">
        <f t="shared" si="37"/>
        <v>33.407857142857139</v>
      </c>
      <c r="EG27" s="603">
        <v>45</v>
      </c>
      <c r="EH27" s="603">
        <v>636.39</v>
      </c>
      <c r="EI27" s="542">
        <f t="shared" si="38"/>
        <v>14.141999999999999</v>
      </c>
      <c r="EJ27" s="603">
        <v>110</v>
      </c>
      <c r="EK27" s="603">
        <v>1521.62</v>
      </c>
      <c r="EL27" s="542">
        <f t="shared" si="39"/>
        <v>13.832909090909089</v>
      </c>
      <c r="EM27" s="485"/>
      <c r="EN27" s="610"/>
      <c r="EO27" s="612"/>
      <c r="EP27" s="548" t="e">
        <f t="shared" si="40"/>
        <v>#DIV/0!</v>
      </c>
      <c r="EQ27" s="610">
        <v>88</v>
      </c>
      <c r="ER27" s="614">
        <v>1309.72</v>
      </c>
      <c r="ES27" s="616">
        <f t="shared" si="1"/>
        <v>14.883181818181818</v>
      </c>
      <c r="ET27" s="603">
        <v>229</v>
      </c>
      <c r="EU27" s="603">
        <v>2724.21</v>
      </c>
      <c r="EV27" s="622">
        <f t="shared" si="41"/>
        <v>11.896113537117904</v>
      </c>
      <c r="EW27" s="603">
        <f t="shared" si="42"/>
        <v>951</v>
      </c>
      <c r="EX27" s="603">
        <v>488.13</v>
      </c>
      <c r="EY27" s="551">
        <f t="shared" si="43"/>
        <v>0.51328075709779175</v>
      </c>
      <c r="FA27" s="204">
        <v>30</v>
      </c>
      <c r="FB27" s="204"/>
      <c r="FC27" s="345">
        <v>1008.4899999999999</v>
      </c>
      <c r="FD27" s="554">
        <f t="shared" si="2"/>
        <v>33.61633333333333</v>
      </c>
      <c r="FE27" s="554">
        <f t="shared" si="59"/>
        <v>0</v>
      </c>
      <c r="FF27" s="143">
        <v>30</v>
      </c>
      <c r="FG27" s="143">
        <v>1273.3383675913865</v>
      </c>
      <c r="FH27" s="737">
        <f t="shared" si="60"/>
        <v>42.444612253046216</v>
      </c>
      <c r="FI27" s="740"/>
      <c r="FJ27" s="737">
        <f t="shared" si="44"/>
        <v>0</v>
      </c>
      <c r="FK27" s="411">
        <v>99.6</v>
      </c>
      <c r="FL27" s="748">
        <f t="shared" si="5"/>
        <v>3.32</v>
      </c>
      <c r="FM27" s="414">
        <v>70</v>
      </c>
      <c r="FN27" s="744">
        <f t="shared" si="61"/>
        <v>5.4973604645566575E-2</v>
      </c>
      <c r="FO27" s="405"/>
      <c r="FP27" s="542">
        <f t="shared" si="45"/>
        <v>0</v>
      </c>
      <c r="FQ27" s="672"/>
      <c r="FR27" s="411"/>
      <c r="FS27" s="411"/>
      <c r="FT27" s="411"/>
      <c r="FU27" s="433"/>
      <c r="FV27" s="411"/>
      <c r="FW27" s="400">
        <f t="shared" si="46"/>
        <v>0</v>
      </c>
      <c r="FX27" s="403"/>
      <c r="FY27" s="402" t="e">
        <f t="shared" si="47"/>
        <v>#DIV/0!</v>
      </c>
      <c r="FZ27" s="412"/>
      <c r="GA27" s="411"/>
      <c r="GB27" s="400"/>
      <c r="GC27" s="403" t="e">
        <f t="shared" si="48"/>
        <v>#DIV/0!</v>
      </c>
      <c r="GD27" s="400"/>
      <c r="GE27" s="400"/>
      <c r="GF27" s="404" t="e">
        <f t="shared" si="49"/>
        <v>#DIV/0!</v>
      </c>
    </row>
    <row r="28" spans="1:188" ht="14.4" customHeight="1">
      <c r="A28" s="12">
        <v>22</v>
      </c>
      <c r="B28" s="13">
        <v>67.8</v>
      </c>
      <c r="C28" s="14">
        <v>7830.480911289369</v>
      </c>
      <c r="D28" s="15">
        <f t="shared" si="7"/>
        <v>115.49381875058067</v>
      </c>
      <c r="E28" s="16"/>
      <c r="F28" s="320"/>
      <c r="G28" s="558" t="e">
        <f t="shared" si="8"/>
        <v>#DIV/0!</v>
      </c>
      <c r="H28" s="17">
        <v>19</v>
      </c>
      <c r="I28" s="17">
        <v>335.64469070653769</v>
      </c>
      <c r="J28" s="18">
        <f t="shared" si="50"/>
        <v>17.665510037186195</v>
      </c>
      <c r="K28" s="17"/>
      <c r="L28" s="17"/>
      <c r="M28" s="30" t="e">
        <f t="shared" si="51"/>
        <v>#DIV/0!</v>
      </c>
      <c r="N28" s="13"/>
      <c r="O28" s="14"/>
      <c r="P28" s="31" t="e">
        <f t="shared" si="9"/>
        <v>#DIV/0!</v>
      </c>
      <c r="Q28" s="32"/>
      <c r="R28" s="44"/>
      <c r="S28" s="45" t="e">
        <f t="shared" si="10"/>
        <v>#DIV/0!</v>
      </c>
      <c r="T28" s="492"/>
      <c r="U28" s="570"/>
      <c r="V28" s="566"/>
      <c r="W28" s="571" t="e">
        <f t="shared" si="11"/>
        <v>#DIV/0!</v>
      </c>
      <c r="X28" s="492"/>
      <c r="Y28" s="46">
        <v>356</v>
      </c>
      <c r="Z28" s="47">
        <v>30065.226999999999</v>
      </c>
      <c r="AA28" s="30">
        <f t="shared" si="12"/>
        <v>84.452884831460665</v>
      </c>
      <c r="AB28" s="49"/>
      <c r="AC28" s="50">
        <v>25</v>
      </c>
      <c r="AD28" s="50">
        <v>351.33</v>
      </c>
      <c r="AE28" s="30">
        <f t="shared" si="13"/>
        <v>14.053199999999999</v>
      </c>
      <c r="AF28" s="55">
        <v>128</v>
      </c>
      <c r="AG28" s="55">
        <v>897.57999999999993</v>
      </c>
      <c r="AH28" s="30">
        <f t="shared" si="52"/>
        <v>7.0123437499999994</v>
      </c>
      <c r="AI28" s="62">
        <v>150</v>
      </c>
      <c r="AJ28" s="47">
        <v>3946.961047128465</v>
      </c>
      <c r="AK28" s="30">
        <f t="shared" si="14"/>
        <v>26.313073647523101</v>
      </c>
      <c r="AL28" s="568"/>
      <c r="AM28" s="46">
        <v>48</v>
      </c>
      <c r="AN28" s="71">
        <v>2478.29</v>
      </c>
      <c r="AO28" s="48">
        <f t="shared" si="15"/>
        <v>51.631041666666668</v>
      </c>
      <c r="AP28" s="46">
        <v>75</v>
      </c>
      <c r="AQ28" s="47">
        <v>4140</v>
      </c>
      <c r="AR28" s="48">
        <f t="shared" si="16"/>
        <v>55.2</v>
      </c>
      <c r="AS28" s="46">
        <v>25</v>
      </c>
      <c r="AT28" s="71">
        <v>1944.4549999999999</v>
      </c>
      <c r="AU28" s="48">
        <f t="shared" si="17"/>
        <v>77.778199999999998</v>
      </c>
      <c r="AV28" s="492"/>
      <c r="AW28" s="645">
        <v>82.4</v>
      </c>
      <c r="AX28" s="78">
        <v>4912.75</v>
      </c>
      <c r="AY28" s="30">
        <f t="shared" si="18"/>
        <v>59.620752427184463</v>
      </c>
      <c r="AZ28" s="85"/>
      <c r="BA28" s="85"/>
      <c r="BB28" s="85">
        <v>10</v>
      </c>
      <c r="BC28" s="85">
        <v>72.67</v>
      </c>
      <c r="BD28" s="30">
        <f t="shared" si="53"/>
        <v>7.2670000000000003</v>
      </c>
      <c r="BE28" s="86"/>
      <c r="BF28" s="86"/>
      <c r="BG28" s="30" t="e">
        <f t="shared" si="54"/>
        <v>#DIV/0!</v>
      </c>
      <c r="BH28" s="646"/>
      <c r="BI28" s="77"/>
      <c r="BJ28" s="78"/>
      <c r="BK28" s="634" t="e">
        <f t="shared" si="19"/>
        <v>#DIV/0!</v>
      </c>
      <c r="BL28" s="633"/>
      <c r="BM28" s="587"/>
      <c r="BN28" s="634" t="e">
        <f t="shared" si="20"/>
        <v>#DIV/0!</v>
      </c>
      <c r="BO28" s="492"/>
      <c r="BP28" s="93">
        <v>180</v>
      </c>
      <c r="BQ28" s="94">
        <v>12495.286646592405</v>
      </c>
      <c r="BR28" s="83">
        <f t="shared" si="21"/>
        <v>69.418259147735583</v>
      </c>
      <c r="BS28" s="102"/>
      <c r="BT28" s="101">
        <v>31</v>
      </c>
      <c r="BU28" s="101">
        <v>224.5367659754844</v>
      </c>
      <c r="BV28" s="30">
        <f t="shared" si="55"/>
        <v>7.2431214830801416</v>
      </c>
      <c r="BW28" s="101">
        <v>60</v>
      </c>
      <c r="BX28" s="101">
        <v>406.89982066592069</v>
      </c>
      <c r="BY28" s="30">
        <f t="shared" si="56"/>
        <v>6.7816636777653452</v>
      </c>
      <c r="BZ28" s="93"/>
      <c r="CA28" s="94"/>
      <c r="CB28" s="48" t="e">
        <f t="shared" si="22"/>
        <v>#DIV/0!</v>
      </c>
      <c r="CC28" s="492"/>
      <c r="CD28" s="109">
        <v>120</v>
      </c>
      <c r="CE28" s="110">
        <v>10817.68</v>
      </c>
      <c r="CF28" s="83">
        <f t="shared" si="23"/>
        <v>90.147333333333336</v>
      </c>
      <c r="CG28" s="113"/>
      <c r="CH28" s="114"/>
      <c r="CI28" s="114"/>
      <c r="CJ28" s="30" t="e">
        <f t="shared" si="24"/>
        <v>#DIV/0!</v>
      </c>
      <c r="CK28" s="115">
        <v>77</v>
      </c>
      <c r="CL28" s="114">
        <v>13341.51</v>
      </c>
      <c r="CM28" s="30">
        <f t="shared" si="57"/>
        <v>173.26636363636365</v>
      </c>
      <c r="CN28" s="707">
        <v>50</v>
      </c>
      <c r="CO28" s="706">
        <f t="shared" si="25"/>
        <v>0.41666666666666669</v>
      </c>
      <c r="CP28" s="653"/>
      <c r="CQ28" s="722"/>
      <c r="CR28" s="340">
        <v>35</v>
      </c>
      <c r="CS28" s="345">
        <v>3167.96</v>
      </c>
      <c r="CT28" s="753">
        <f t="shared" si="0"/>
        <v>90.513142857142853</v>
      </c>
      <c r="CU28" s="411"/>
      <c r="CV28" s="411"/>
      <c r="CW28" s="756" t="e">
        <f t="shared" si="26"/>
        <v>#DIV/0!</v>
      </c>
      <c r="CX28" s="411"/>
      <c r="CY28" s="403"/>
      <c r="CZ28" s="759" t="e">
        <f t="shared" si="27"/>
        <v>#DIV/0!</v>
      </c>
      <c r="DA28" s="400">
        <f t="shared" si="28"/>
        <v>35</v>
      </c>
      <c r="DB28" s="403"/>
      <c r="DC28" s="763">
        <f t="shared" si="29"/>
        <v>0</v>
      </c>
      <c r="DD28" s="682"/>
      <c r="DE28" s="688"/>
      <c r="DF28" s="688" t="e">
        <f t="shared" si="30"/>
        <v>#DIV/0!</v>
      </c>
      <c r="DG28" s="691">
        <v>35</v>
      </c>
      <c r="DH28" s="691">
        <v>167.66</v>
      </c>
      <c r="DI28" s="765">
        <f t="shared" si="31"/>
        <v>4.790285714285714</v>
      </c>
      <c r="DJ28" s="691">
        <f t="shared" si="32"/>
        <v>35</v>
      </c>
      <c r="DK28" s="688">
        <v>37.69</v>
      </c>
      <c r="DL28" s="765">
        <f t="shared" si="33"/>
        <v>1.0768571428571427</v>
      </c>
      <c r="DM28" s="688"/>
      <c r="DN28" s="765">
        <f t="shared" si="34"/>
        <v>0</v>
      </c>
      <c r="DO28" s="569"/>
      <c r="DP28" s="124">
        <v>45</v>
      </c>
      <c r="DQ28" s="125">
        <v>4088.4453856525997</v>
      </c>
      <c r="DR28" s="15">
        <f t="shared" si="35"/>
        <v>90.854341903391102</v>
      </c>
      <c r="DS28" s="126"/>
      <c r="DT28" s="127"/>
      <c r="DU28" s="127"/>
      <c r="DV28" s="18" t="e">
        <f t="shared" si="62"/>
        <v>#DIV/0!</v>
      </c>
      <c r="DW28" s="127"/>
      <c r="DX28" s="127"/>
      <c r="DY28" s="18" t="e">
        <f t="shared" si="58"/>
        <v>#DIV/0!</v>
      </c>
      <c r="DZ28" s="124"/>
      <c r="EA28" s="125"/>
      <c r="EB28" s="31" t="e">
        <f t="shared" si="36"/>
        <v>#DIV/0!</v>
      </c>
      <c r="EC28" s="569"/>
      <c r="ED28" s="602">
        <v>14</v>
      </c>
      <c r="EE28" s="603">
        <v>305.42</v>
      </c>
      <c r="EF28" s="542">
        <f t="shared" si="37"/>
        <v>21.815714285714286</v>
      </c>
      <c r="EG28" s="603">
        <v>45</v>
      </c>
      <c r="EH28" s="603">
        <v>696.61</v>
      </c>
      <c r="EI28" s="542">
        <f t="shared" si="38"/>
        <v>15.480222222222222</v>
      </c>
      <c r="EJ28" s="603">
        <v>110</v>
      </c>
      <c r="EK28" s="603">
        <v>1333.61</v>
      </c>
      <c r="EL28" s="542">
        <f t="shared" si="39"/>
        <v>12.123727272727272</v>
      </c>
      <c r="EM28" s="485"/>
      <c r="EN28" s="610"/>
      <c r="EO28" s="612"/>
      <c r="EP28" s="548" t="e">
        <f t="shared" si="40"/>
        <v>#DIV/0!</v>
      </c>
      <c r="EQ28" s="610">
        <v>79</v>
      </c>
      <c r="ER28" s="614">
        <v>1474.89</v>
      </c>
      <c r="ES28" s="616">
        <f t="shared" si="1"/>
        <v>18.669493670886077</v>
      </c>
      <c r="ET28" s="603">
        <v>221</v>
      </c>
      <c r="EU28" s="612">
        <v>3222.73</v>
      </c>
      <c r="EV28" s="622">
        <f t="shared" si="41"/>
        <v>14.582488687782806</v>
      </c>
      <c r="EW28" s="603">
        <f t="shared" si="42"/>
        <v>900</v>
      </c>
      <c r="EX28" s="603">
        <v>436.13</v>
      </c>
      <c r="EY28" s="551">
        <f t="shared" si="43"/>
        <v>0.4845888888888889</v>
      </c>
      <c r="FA28" s="204">
        <v>30</v>
      </c>
      <c r="FB28" s="204"/>
      <c r="FC28" s="345">
        <v>1477.73</v>
      </c>
      <c r="FD28" s="554">
        <f t="shared" si="2"/>
        <v>49.257666666666665</v>
      </c>
      <c r="FE28" s="554">
        <f t="shared" si="59"/>
        <v>0</v>
      </c>
      <c r="FF28" s="143">
        <v>30</v>
      </c>
      <c r="FG28" s="143">
        <v>93.69908339200056</v>
      </c>
      <c r="FH28" s="737">
        <f t="shared" si="60"/>
        <v>3.1233027797333519</v>
      </c>
      <c r="FI28" s="740">
        <v>87.686193920461236</v>
      </c>
      <c r="FJ28" s="737">
        <f t="shared" si="44"/>
        <v>2.9228731306820412</v>
      </c>
      <c r="FK28" s="411"/>
      <c r="FL28" s="748">
        <f t="shared" si="5"/>
        <v>0</v>
      </c>
      <c r="FM28" s="414"/>
      <c r="FN28" s="744">
        <f t="shared" si="61"/>
        <v>0</v>
      </c>
      <c r="FO28" s="405">
        <v>77.592250280376675</v>
      </c>
      <c r="FP28" s="542">
        <f t="shared" si="45"/>
        <v>2.5864083426792224</v>
      </c>
      <c r="FQ28" s="672"/>
      <c r="FR28" s="411"/>
      <c r="FS28" s="411"/>
      <c r="FT28" s="411"/>
      <c r="FU28" s="433"/>
      <c r="FV28" s="411"/>
      <c r="FW28" s="400">
        <f t="shared" si="46"/>
        <v>0</v>
      </c>
      <c r="FX28" s="403"/>
      <c r="FY28" s="402" t="e">
        <f t="shared" si="47"/>
        <v>#DIV/0!</v>
      </c>
      <c r="FZ28" s="412"/>
      <c r="GA28" s="411"/>
      <c r="GB28" s="400"/>
      <c r="GC28" s="403" t="e">
        <f t="shared" si="48"/>
        <v>#DIV/0!</v>
      </c>
      <c r="GD28" s="400"/>
      <c r="GE28" s="400"/>
      <c r="GF28" s="404" t="e">
        <f t="shared" si="49"/>
        <v>#DIV/0!</v>
      </c>
    </row>
    <row r="29" spans="1:188" ht="14.4" customHeight="1">
      <c r="A29" s="12">
        <v>23</v>
      </c>
      <c r="B29" s="13">
        <v>45.800000000000004</v>
      </c>
      <c r="C29" s="14">
        <v>5562.5824223239524</v>
      </c>
      <c r="D29" s="15">
        <f t="shared" si="7"/>
        <v>121.45376467956227</v>
      </c>
      <c r="E29" s="16"/>
      <c r="F29" s="320"/>
      <c r="G29" s="558" t="e">
        <f t="shared" si="8"/>
        <v>#DIV/0!</v>
      </c>
      <c r="H29" s="17">
        <v>4</v>
      </c>
      <c r="I29" s="17">
        <v>60</v>
      </c>
      <c r="J29" s="18">
        <f t="shared" si="50"/>
        <v>15</v>
      </c>
      <c r="K29" s="17"/>
      <c r="L29" s="17"/>
      <c r="M29" s="30" t="e">
        <f t="shared" si="51"/>
        <v>#DIV/0!</v>
      </c>
      <c r="N29" s="13"/>
      <c r="O29" s="14"/>
      <c r="P29" s="31" t="e">
        <f t="shared" si="9"/>
        <v>#DIV/0!</v>
      </c>
      <c r="Q29" s="32"/>
      <c r="R29" s="44"/>
      <c r="S29" s="45" t="e">
        <f t="shared" si="10"/>
        <v>#DIV/0!</v>
      </c>
      <c r="T29" s="492"/>
      <c r="U29" s="570"/>
      <c r="V29" s="566"/>
      <c r="W29" s="571" t="e">
        <f t="shared" si="11"/>
        <v>#DIV/0!</v>
      </c>
      <c r="X29" s="492"/>
      <c r="Y29" s="46">
        <v>350</v>
      </c>
      <c r="Z29" s="47">
        <v>29707.784999999996</v>
      </c>
      <c r="AA29" s="30">
        <f t="shared" si="12"/>
        <v>84.879385714285704</v>
      </c>
      <c r="AB29" s="49"/>
      <c r="AC29" s="50">
        <v>25</v>
      </c>
      <c r="AD29" s="50">
        <v>346.14</v>
      </c>
      <c r="AE29" s="30">
        <f t="shared" si="13"/>
        <v>13.845599999999999</v>
      </c>
      <c r="AF29" s="55">
        <v>128</v>
      </c>
      <c r="AG29" s="55">
        <v>895.19999999999993</v>
      </c>
      <c r="AH29" s="30">
        <f t="shared" si="52"/>
        <v>6.9937499999999995</v>
      </c>
      <c r="AI29" s="62">
        <v>150</v>
      </c>
      <c r="AJ29" s="47">
        <v>3810.6864557187869</v>
      </c>
      <c r="AK29" s="30">
        <f t="shared" si="14"/>
        <v>25.404576371458578</v>
      </c>
      <c r="AL29" s="568"/>
      <c r="AM29" s="46">
        <v>48</v>
      </c>
      <c r="AN29" s="71">
        <v>2266.87</v>
      </c>
      <c r="AO29" s="48">
        <f t="shared" si="15"/>
        <v>47.226458333333333</v>
      </c>
      <c r="AP29" s="46">
        <v>75</v>
      </c>
      <c r="AQ29" s="47">
        <v>4360.0460000000003</v>
      </c>
      <c r="AR29" s="48">
        <f t="shared" si="16"/>
        <v>58.133946666666674</v>
      </c>
      <c r="AS29" s="46">
        <v>25</v>
      </c>
      <c r="AT29" s="71">
        <v>1543.48</v>
      </c>
      <c r="AU29" s="48">
        <f t="shared" si="17"/>
        <v>61.739200000000004</v>
      </c>
      <c r="AV29" s="492"/>
      <c r="AW29" s="645">
        <v>66.2</v>
      </c>
      <c r="AX29" s="78">
        <v>4136.72</v>
      </c>
      <c r="AY29" s="30">
        <f t="shared" si="18"/>
        <v>62.488217522658609</v>
      </c>
      <c r="AZ29" s="85"/>
      <c r="BA29" s="85"/>
      <c r="BB29" s="85">
        <v>9</v>
      </c>
      <c r="BC29" s="85">
        <v>62.91</v>
      </c>
      <c r="BD29" s="30">
        <f t="shared" si="53"/>
        <v>6.9899999999999993</v>
      </c>
      <c r="BE29" s="86"/>
      <c r="BF29" s="86"/>
      <c r="BG29" s="30" t="e">
        <f t="shared" si="54"/>
        <v>#DIV/0!</v>
      </c>
      <c r="BH29" s="646"/>
      <c r="BI29" s="77"/>
      <c r="BJ29" s="78"/>
      <c r="BK29" s="634" t="e">
        <f t="shared" si="19"/>
        <v>#DIV/0!</v>
      </c>
      <c r="BL29" s="633"/>
      <c r="BM29" s="587"/>
      <c r="BN29" s="634" t="e">
        <f t="shared" si="20"/>
        <v>#DIV/0!</v>
      </c>
      <c r="BO29" s="492"/>
      <c r="BP29" s="93">
        <v>180</v>
      </c>
      <c r="BQ29" s="94">
        <v>12324.218470033458</v>
      </c>
      <c r="BR29" s="83">
        <f t="shared" si="21"/>
        <v>68.467880389074764</v>
      </c>
      <c r="BS29" s="102"/>
      <c r="BT29" s="101">
        <v>36</v>
      </c>
      <c r="BU29" s="101">
        <v>218.9292523333134</v>
      </c>
      <c r="BV29" s="30">
        <f t="shared" si="55"/>
        <v>6.0813681203698167</v>
      </c>
      <c r="BW29" s="101">
        <v>60</v>
      </c>
      <c r="BX29" s="101">
        <v>418.92960469458416</v>
      </c>
      <c r="BY29" s="30">
        <f t="shared" si="56"/>
        <v>6.9821600782430693</v>
      </c>
      <c r="BZ29" s="93"/>
      <c r="CA29" s="94"/>
      <c r="CB29" s="48" t="e">
        <f t="shared" si="22"/>
        <v>#DIV/0!</v>
      </c>
      <c r="CC29" s="492"/>
      <c r="CD29" s="109">
        <v>141.6</v>
      </c>
      <c r="CE29" s="110">
        <v>17170.490000000002</v>
      </c>
      <c r="CF29" s="83">
        <f t="shared" si="23"/>
        <v>121.26052259887007</v>
      </c>
      <c r="CG29" s="439"/>
      <c r="CH29" s="114"/>
      <c r="CI29" s="114"/>
      <c r="CJ29" s="30" t="e">
        <f t="shared" si="24"/>
        <v>#DIV/0!</v>
      </c>
      <c r="CK29" s="115"/>
      <c r="CL29" s="114"/>
      <c r="CM29" s="30" t="e">
        <f t="shared" si="57"/>
        <v>#DIV/0!</v>
      </c>
      <c r="CN29" s="707">
        <v>190</v>
      </c>
      <c r="CO29" s="706">
        <f t="shared" si="25"/>
        <v>1.3418079096045199</v>
      </c>
      <c r="CP29" s="653"/>
      <c r="CQ29" s="722"/>
      <c r="CR29" s="340">
        <v>20</v>
      </c>
      <c r="CS29" s="345">
        <v>1484.05</v>
      </c>
      <c r="CT29" s="753">
        <f t="shared" si="0"/>
        <v>74.202500000000001</v>
      </c>
      <c r="CU29" s="411"/>
      <c r="CV29" s="411"/>
      <c r="CW29" s="756" t="e">
        <f t="shared" si="26"/>
        <v>#DIV/0!</v>
      </c>
      <c r="CX29" s="411"/>
      <c r="CY29" s="403"/>
      <c r="CZ29" s="759" t="e">
        <f t="shared" si="27"/>
        <v>#DIV/0!</v>
      </c>
      <c r="DA29" s="400">
        <f t="shared" si="28"/>
        <v>20</v>
      </c>
      <c r="DB29" s="403"/>
      <c r="DC29" s="763">
        <f t="shared" si="29"/>
        <v>0</v>
      </c>
      <c r="DD29" s="682"/>
      <c r="DE29" s="688"/>
      <c r="DF29" s="688" t="e">
        <f t="shared" si="30"/>
        <v>#DIV/0!</v>
      </c>
      <c r="DG29" s="691">
        <v>20</v>
      </c>
      <c r="DH29" s="691">
        <v>127.83</v>
      </c>
      <c r="DI29" s="765">
        <f t="shared" si="31"/>
        <v>6.3914999999999997</v>
      </c>
      <c r="DJ29" s="691">
        <f t="shared" si="32"/>
        <v>20</v>
      </c>
      <c r="DK29" s="688">
        <v>129.19999999999999</v>
      </c>
      <c r="DL29" s="765">
        <f t="shared" si="33"/>
        <v>6.4599999999999991</v>
      </c>
      <c r="DM29" s="688">
        <v>48</v>
      </c>
      <c r="DN29" s="765">
        <f t="shared" si="34"/>
        <v>2.4</v>
      </c>
      <c r="DO29" s="569"/>
      <c r="DP29" s="124">
        <v>50</v>
      </c>
      <c r="DQ29" s="125">
        <v>4311.3034322257145</v>
      </c>
      <c r="DR29" s="15">
        <f t="shared" si="35"/>
        <v>86.226068644514285</v>
      </c>
      <c r="DS29" s="126"/>
      <c r="DT29" s="127"/>
      <c r="DU29" s="127"/>
      <c r="DV29" s="18" t="e">
        <f t="shared" si="62"/>
        <v>#DIV/0!</v>
      </c>
      <c r="DW29" s="127"/>
      <c r="DX29" s="127"/>
      <c r="DY29" s="18" t="e">
        <f t="shared" si="58"/>
        <v>#DIV/0!</v>
      </c>
      <c r="DZ29" s="124"/>
      <c r="EA29" s="125"/>
      <c r="EB29" s="31" t="e">
        <f t="shared" si="36"/>
        <v>#DIV/0!</v>
      </c>
      <c r="EC29" s="569"/>
      <c r="ED29" s="602">
        <v>14</v>
      </c>
      <c r="EE29" s="603">
        <v>308.76</v>
      </c>
      <c r="EF29" s="542">
        <f t="shared" si="37"/>
        <v>22.054285714285715</v>
      </c>
      <c r="EG29" s="603">
        <v>45</v>
      </c>
      <c r="EH29" s="603">
        <v>679.96</v>
      </c>
      <c r="EI29" s="542">
        <f t="shared" si="38"/>
        <v>15.110222222222223</v>
      </c>
      <c r="EJ29" s="603">
        <v>110</v>
      </c>
      <c r="EK29" s="603">
        <v>1274.8599999999999</v>
      </c>
      <c r="EL29" s="542">
        <f t="shared" si="39"/>
        <v>11.589636363636362</v>
      </c>
      <c r="EM29" s="485"/>
      <c r="EN29" s="610"/>
      <c r="EO29" s="612"/>
      <c r="EP29" s="548" t="e">
        <f t="shared" si="40"/>
        <v>#DIV/0!</v>
      </c>
      <c r="EQ29" s="610">
        <v>79</v>
      </c>
      <c r="ER29" s="614">
        <v>1194.6199999999999</v>
      </c>
      <c r="ES29" s="616">
        <f t="shared" si="1"/>
        <v>15.121772151898734</v>
      </c>
      <c r="ET29" s="603">
        <v>221</v>
      </c>
      <c r="EU29" s="612">
        <v>2635.21</v>
      </c>
      <c r="EV29" s="622">
        <f t="shared" si="41"/>
        <v>11.924027149321267</v>
      </c>
      <c r="EW29" s="603">
        <f t="shared" si="42"/>
        <v>900</v>
      </c>
      <c r="EX29" s="603">
        <v>440</v>
      </c>
      <c r="EY29" s="551">
        <f t="shared" si="43"/>
        <v>0.48888888888888887</v>
      </c>
      <c r="FA29" s="204">
        <v>30</v>
      </c>
      <c r="FB29" s="204"/>
      <c r="FC29" s="345">
        <v>2023.44</v>
      </c>
      <c r="FD29" s="554">
        <f t="shared" si="2"/>
        <v>67.448000000000008</v>
      </c>
      <c r="FE29" s="554">
        <f t="shared" si="59"/>
        <v>0</v>
      </c>
      <c r="FF29" s="143">
        <v>30</v>
      </c>
      <c r="FG29" s="143"/>
      <c r="FH29" s="737">
        <f t="shared" si="60"/>
        <v>0</v>
      </c>
      <c r="FI29" s="740">
        <v>1438.6020784537438</v>
      </c>
      <c r="FJ29" s="737">
        <f t="shared" si="44"/>
        <v>47.953402615124794</v>
      </c>
      <c r="FK29" s="411"/>
      <c r="FL29" s="748">
        <f t="shared" si="5"/>
        <v>0</v>
      </c>
      <c r="FM29" s="414">
        <v>61.916603921568239</v>
      </c>
      <c r="FN29" s="744" t="e">
        <f t="shared" si="61"/>
        <v>#DIV/0!</v>
      </c>
      <c r="FO29" s="405"/>
      <c r="FP29" s="542">
        <f t="shared" si="45"/>
        <v>0</v>
      </c>
      <c r="FQ29" s="672"/>
      <c r="FR29" s="411"/>
      <c r="FS29" s="411"/>
      <c r="FT29" s="411"/>
      <c r="FU29" s="433"/>
      <c r="FV29" s="411"/>
      <c r="FW29" s="400">
        <f t="shared" si="46"/>
        <v>0</v>
      </c>
      <c r="FX29" s="403"/>
      <c r="FY29" s="402" t="e">
        <f t="shared" si="47"/>
        <v>#DIV/0!</v>
      </c>
      <c r="FZ29" s="412"/>
      <c r="GA29" s="411"/>
      <c r="GB29" s="400"/>
      <c r="GC29" s="403" t="e">
        <f t="shared" si="48"/>
        <v>#DIV/0!</v>
      </c>
      <c r="GD29" s="400"/>
      <c r="GE29" s="400"/>
      <c r="GF29" s="404" t="e">
        <f t="shared" si="49"/>
        <v>#DIV/0!</v>
      </c>
    </row>
    <row r="30" spans="1:188" ht="14.4" customHeight="1">
      <c r="A30" s="12">
        <v>24</v>
      </c>
      <c r="B30" s="13">
        <v>40</v>
      </c>
      <c r="C30" s="14">
        <v>3190.2812508140605</v>
      </c>
      <c r="D30" s="15">
        <f t="shared" si="7"/>
        <v>79.757031270351519</v>
      </c>
      <c r="E30" s="16"/>
      <c r="F30" s="320"/>
      <c r="G30" s="558" t="e">
        <f t="shared" si="8"/>
        <v>#DIV/0!</v>
      </c>
      <c r="H30" s="17">
        <v>3</v>
      </c>
      <c r="I30" s="17">
        <v>53.266666666666666</v>
      </c>
      <c r="J30" s="18">
        <f t="shared" si="50"/>
        <v>17.755555555555556</v>
      </c>
      <c r="K30" s="17"/>
      <c r="L30" s="17"/>
      <c r="M30" s="30" t="e">
        <f t="shared" si="51"/>
        <v>#DIV/0!</v>
      </c>
      <c r="N30" s="13"/>
      <c r="O30" s="14"/>
      <c r="P30" s="31" t="e">
        <f t="shared" si="9"/>
        <v>#DIV/0!</v>
      </c>
      <c r="Q30" s="32"/>
      <c r="R30" s="44"/>
      <c r="S30" s="45" t="e">
        <f t="shared" si="10"/>
        <v>#DIV/0!</v>
      </c>
      <c r="T30" s="492"/>
      <c r="U30" s="570"/>
      <c r="V30" s="566"/>
      <c r="W30" s="571" t="e">
        <f t="shared" si="11"/>
        <v>#DIV/0!</v>
      </c>
      <c r="X30" s="492"/>
      <c r="Y30" s="46">
        <v>218.60000000000002</v>
      </c>
      <c r="Z30" s="47">
        <v>19234.8</v>
      </c>
      <c r="AA30" s="30">
        <f t="shared" si="12"/>
        <v>87.990850869167417</v>
      </c>
      <c r="AB30" s="49"/>
      <c r="AC30" s="50">
        <v>17</v>
      </c>
      <c r="AD30" s="50">
        <v>240.11</v>
      </c>
      <c r="AE30" s="30">
        <f t="shared" si="13"/>
        <v>14.124117647058824</v>
      </c>
      <c r="AF30" s="55">
        <v>4</v>
      </c>
      <c r="AG30" s="55">
        <v>27.37</v>
      </c>
      <c r="AH30" s="30">
        <f t="shared" si="52"/>
        <v>6.8425000000000002</v>
      </c>
      <c r="AI30" s="62">
        <v>150</v>
      </c>
      <c r="AJ30" s="47">
        <v>3841.0414104456331</v>
      </c>
      <c r="AK30" s="30">
        <f t="shared" si="14"/>
        <v>25.606942736304219</v>
      </c>
      <c r="AL30" s="568"/>
      <c r="AM30" s="46">
        <v>47</v>
      </c>
      <c r="AN30" s="71">
        <v>2239.2799999999997</v>
      </c>
      <c r="AO30" s="48">
        <f t="shared" si="15"/>
        <v>47.644255319148932</v>
      </c>
      <c r="AP30" s="46">
        <v>75</v>
      </c>
      <c r="AQ30" s="47">
        <v>4622.6359999999995</v>
      </c>
      <c r="AR30" s="48">
        <f t="shared" si="16"/>
        <v>61.635146666666657</v>
      </c>
      <c r="AS30" s="46">
        <v>25</v>
      </c>
      <c r="AT30" s="71">
        <v>1583.94</v>
      </c>
      <c r="AU30" s="48">
        <f t="shared" si="17"/>
        <v>63.357600000000005</v>
      </c>
      <c r="AV30" s="492"/>
      <c r="AW30" s="645">
        <v>64.600000000000009</v>
      </c>
      <c r="AX30" s="78">
        <v>3261.07</v>
      </c>
      <c r="AY30" s="30">
        <f t="shared" si="18"/>
        <v>50.480959752321979</v>
      </c>
      <c r="AZ30" s="85"/>
      <c r="BA30" s="85"/>
      <c r="BB30" s="85">
        <v>5</v>
      </c>
      <c r="BC30" s="85">
        <v>35.65</v>
      </c>
      <c r="BD30" s="30">
        <f t="shared" si="53"/>
        <v>7.13</v>
      </c>
      <c r="BE30" s="86"/>
      <c r="BF30" s="86"/>
      <c r="BG30" s="30" t="e">
        <f t="shared" si="54"/>
        <v>#DIV/0!</v>
      </c>
      <c r="BH30" s="646"/>
      <c r="BI30" s="77"/>
      <c r="BJ30" s="78"/>
      <c r="BK30" s="634" t="e">
        <f t="shared" si="19"/>
        <v>#DIV/0!</v>
      </c>
      <c r="BL30" s="633"/>
      <c r="BM30" s="587"/>
      <c r="BN30" s="634" t="e">
        <f t="shared" si="20"/>
        <v>#DIV/0!</v>
      </c>
      <c r="BO30" s="492"/>
      <c r="BP30" s="93">
        <v>128.19999999999999</v>
      </c>
      <c r="BQ30" s="94">
        <v>9147.3022300464945</v>
      </c>
      <c r="BR30" s="83">
        <f t="shared" si="21"/>
        <v>71.351811466821331</v>
      </c>
      <c r="BS30" s="102"/>
      <c r="BT30" s="101">
        <v>3</v>
      </c>
      <c r="BU30" s="101">
        <v>105.45707975780059</v>
      </c>
      <c r="BV30" s="30">
        <f t="shared" si="55"/>
        <v>35.152359919266864</v>
      </c>
      <c r="BW30" s="101">
        <v>60</v>
      </c>
      <c r="BX30" s="101">
        <v>253.19662691500528</v>
      </c>
      <c r="BY30" s="30">
        <f t="shared" si="56"/>
        <v>4.2199437819167551</v>
      </c>
      <c r="BZ30" s="93"/>
      <c r="CA30" s="94"/>
      <c r="CB30" s="48" t="e">
        <f t="shared" si="22"/>
        <v>#DIV/0!</v>
      </c>
      <c r="CC30" s="492"/>
      <c r="CD30" s="109">
        <v>140.4</v>
      </c>
      <c r="CE30" s="110">
        <v>14075.27</v>
      </c>
      <c r="CF30" s="83">
        <f t="shared" si="23"/>
        <v>100.25121082621082</v>
      </c>
      <c r="CG30" s="113"/>
      <c r="CH30" s="114"/>
      <c r="CI30" s="114"/>
      <c r="CJ30" s="30" t="e">
        <f t="shared" si="24"/>
        <v>#DIV/0!</v>
      </c>
      <c r="CK30" s="115"/>
      <c r="CL30" s="114"/>
      <c r="CM30" s="30" t="e">
        <f t="shared" si="57"/>
        <v>#DIV/0!</v>
      </c>
      <c r="CN30" s="707">
        <v>244</v>
      </c>
      <c r="CO30" s="706">
        <f t="shared" si="25"/>
        <v>1.7378917378917378</v>
      </c>
      <c r="CP30" s="653"/>
      <c r="CQ30" s="722"/>
      <c r="CR30" s="340">
        <v>15</v>
      </c>
      <c r="CS30" s="204">
        <v>1406.94</v>
      </c>
      <c r="CT30" s="753">
        <f t="shared" si="0"/>
        <v>93.796000000000006</v>
      </c>
      <c r="CU30" s="411"/>
      <c r="CV30" s="411"/>
      <c r="CW30" s="756" t="e">
        <f t="shared" si="26"/>
        <v>#DIV/0!</v>
      </c>
      <c r="CX30" s="411"/>
      <c r="CY30" s="403"/>
      <c r="CZ30" s="759" t="e">
        <f t="shared" si="27"/>
        <v>#DIV/0!</v>
      </c>
      <c r="DA30" s="400">
        <f t="shared" si="28"/>
        <v>15</v>
      </c>
      <c r="DB30" s="411"/>
      <c r="DC30" s="763">
        <f t="shared" si="29"/>
        <v>0</v>
      </c>
      <c r="DD30" s="682"/>
      <c r="DE30" s="688"/>
      <c r="DF30" s="688" t="e">
        <f t="shared" si="30"/>
        <v>#DIV/0!</v>
      </c>
      <c r="DG30" s="691"/>
      <c r="DH30" s="691"/>
      <c r="DI30" s="765" t="e">
        <f t="shared" si="31"/>
        <v>#DIV/0!</v>
      </c>
      <c r="DJ30" s="691">
        <f t="shared" si="32"/>
        <v>15</v>
      </c>
      <c r="DK30" s="688">
        <v>228.72</v>
      </c>
      <c r="DL30" s="765">
        <f t="shared" si="33"/>
        <v>15.247999999999999</v>
      </c>
      <c r="DM30" s="688">
        <v>26.31</v>
      </c>
      <c r="DN30" s="765">
        <f t="shared" si="34"/>
        <v>1.754</v>
      </c>
      <c r="DO30" s="569"/>
      <c r="DP30" s="124">
        <v>35</v>
      </c>
      <c r="DQ30" s="125">
        <v>3641.7855298464951</v>
      </c>
      <c r="DR30" s="15">
        <f t="shared" si="35"/>
        <v>104.05101513847129</v>
      </c>
      <c r="DS30" s="126"/>
      <c r="DT30" s="127"/>
      <c r="DU30" s="127"/>
      <c r="DV30" s="18" t="e">
        <f t="shared" si="62"/>
        <v>#DIV/0!</v>
      </c>
      <c r="DW30" s="127"/>
      <c r="DX30" s="127"/>
      <c r="DY30" s="18" t="e">
        <f t="shared" si="58"/>
        <v>#DIV/0!</v>
      </c>
      <c r="DZ30" s="124"/>
      <c r="EA30" s="125"/>
      <c r="EB30" s="31" t="e">
        <f t="shared" si="36"/>
        <v>#DIV/0!</v>
      </c>
      <c r="EC30" s="569"/>
      <c r="ED30" s="602">
        <v>14</v>
      </c>
      <c r="EE30" s="603">
        <v>234.99</v>
      </c>
      <c r="EF30" s="542">
        <f t="shared" si="37"/>
        <v>16.785</v>
      </c>
      <c r="EG30" s="603">
        <v>55</v>
      </c>
      <c r="EH30" s="603">
        <v>579.85</v>
      </c>
      <c r="EI30" s="542">
        <f t="shared" si="38"/>
        <v>10.542727272727273</v>
      </c>
      <c r="EJ30" s="603">
        <v>120</v>
      </c>
      <c r="EK30" s="603">
        <v>1452.05</v>
      </c>
      <c r="EL30" s="542">
        <f t="shared" si="39"/>
        <v>12.100416666666666</v>
      </c>
      <c r="EM30" s="485"/>
      <c r="EN30" s="610"/>
      <c r="EO30" s="603"/>
      <c r="EP30" s="548" t="e">
        <f t="shared" si="40"/>
        <v>#DIV/0!</v>
      </c>
      <c r="EQ30" s="610">
        <v>69</v>
      </c>
      <c r="ER30" s="614">
        <v>1261.98</v>
      </c>
      <c r="ES30" s="617">
        <f t="shared" si="1"/>
        <v>18.289565217391306</v>
      </c>
      <c r="ET30" s="603">
        <v>199</v>
      </c>
      <c r="EU30" s="603">
        <v>2610.73</v>
      </c>
      <c r="EV30" s="622">
        <f t="shared" si="41"/>
        <v>13.119246231155779</v>
      </c>
      <c r="EW30" s="603">
        <f t="shared" si="42"/>
        <v>804</v>
      </c>
      <c r="EX30" s="603">
        <v>484.37</v>
      </c>
      <c r="EY30" s="552">
        <f>+EX30/EW30</f>
        <v>0.60245024875621889</v>
      </c>
      <c r="FA30" s="204">
        <v>30</v>
      </c>
      <c r="FB30" s="204"/>
      <c r="FC30" s="204">
        <v>1894.75</v>
      </c>
      <c r="FD30" s="554">
        <f t="shared" si="2"/>
        <v>63.158333333333331</v>
      </c>
      <c r="FE30" s="554">
        <f t="shared" si="59"/>
        <v>0</v>
      </c>
      <c r="FF30" s="143">
        <v>30</v>
      </c>
      <c r="FG30" s="143">
        <v>42.747039841648487</v>
      </c>
      <c r="FH30" s="737">
        <f t="shared" si="60"/>
        <v>1.4249013280549496</v>
      </c>
      <c r="FI30" s="740">
        <v>336.48293529044662</v>
      </c>
      <c r="FJ30" s="737">
        <f t="shared" si="44"/>
        <v>11.216097843014888</v>
      </c>
      <c r="FK30" s="411"/>
      <c r="FL30" s="748">
        <f t="shared" si="5"/>
        <v>0</v>
      </c>
      <c r="FM30" s="414"/>
      <c r="FN30" s="744">
        <f t="shared" si="61"/>
        <v>0</v>
      </c>
      <c r="FO30" s="405"/>
      <c r="FP30" s="542">
        <f t="shared" si="45"/>
        <v>0</v>
      </c>
      <c r="FQ30" s="672"/>
      <c r="FR30" s="411"/>
      <c r="FS30" s="411"/>
      <c r="FT30" s="411"/>
      <c r="FU30" s="433"/>
      <c r="FV30" s="411"/>
      <c r="FW30" s="400">
        <f t="shared" si="46"/>
        <v>0</v>
      </c>
      <c r="FX30" s="403"/>
      <c r="FY30" s="402" t="e">
        <f t="shared" si="47"/>
        <v>#DIV/0!</v>
      </c>
      <c r="FZ30" s="412"/>
      <c r="GA30" s="411"/>
      <c r="GB30" s="400"/>
      <c r="GC30" s="403" t="e">
        <f t="shared" si="48"/>
        <v>#DIV/0!</v>
      </c>
      <c r="GD30" s="400"/>
      <c r="GE30" s="400"/>
      <c r="GF30" s="404" t="e">
        <f t="shared" si="49"/>
        <v>#DIV/0!</v>
      </c>
    </row>
    <row r="31" spans="1:188" ht="14.4" customHeight="1">
      <c r="A31" s="12">
        <v>25</v>
      </c>
      <c r="B31" s="13">
        <v>34.200000000000003</v>
      </c>
      <c r="C31" s="14">
        <v>4332.919479570427</v>
      </c>
      <c r="D31" s="15">
        <f t="shared" si="7"/>
        <v>126.693552034223</v>
      </c>
      <c r="E31" s="16"/>
      <c r="F31" s="320"/>
      <c r="G31" s="558" t="e">
        <f t="shared" si="8"/>
        <v>#DIV/0!</v>
      </c>
      <c r="H31" s="17">
        <v>3</v>
      </c>
      <c r="I31" s="17">
        <v>63.702603342278977</v>
      </c>
      <c r="J31" s="18">
        <f t="shared" si="50"/>
        <v>21.234201114092993</v>
      </c>
      <c r="K31" s="17"/>
      <c r="L31" s="17"/>
      <c r="M31" s="30" t="e">
        <f t="shared" si="51"/>
        <v>#DIV/0!</v>
      </c>
      <c r="N31" s="13"/>
      <c r="O31" s="14"/>
      <c r="P31" s="31" t="e">
        <f t="shared" si="9"/>
        <v>#DIV/0!</v>
      </c>
      <c r="Q31" s="32"/>
      <c r="R31" s="44"/>
      <c r="S31" s="45" t="e">
        <f t="shared" si="10"/>
        <v>#DIV/0!</v>
      </c>
      <c r="T31" s="492"/>
      <c r="U31" s="570"/>
      <c r="V31" s="566"/>
      <c r="W31" s="571" t="e">
        <f t="shared" si="11"/>
        <v>#DIV/0!</v>
      </c>
      <c r="X31" s="492"/>
      <c r="Y31" s="46">
        <v>218.60000000000002</v>
      </c>
      <c r="Z31" s="47">
        <v>20583.27</v>
      </c>
      <c r="AA31" s="30">
        <f t="shared" si="12"/>
        <v>94.15951509606586</v>
      </c>
      <c r="AB31" s="49"/>
      <c r="AC31" s="50">
        <v>17</v>
      </c>
      <c r="AD31" s="50">
        <v>238.51000000000002</v>
      </c>
      <c r="AE31" s="30">
        <f t="shared" si="13"/>
        <v>14.030000000000001</v>
      </c>
      <c r="AF31" s="55">
        <v>4</v>
      </c>
      <c r="AG31" s="55">
        <v>30.240000000000002</v>
      </c>
      <c r="AH31" s="30">
        <f t="shared" si="52"/>
        <v>7.5600000000000005</v>
      </c>
      <c r="AI31" s="62">
        <v>150</v>
      </c>
      <c r="AJ31" s="47">
        <v>3709.1666247996495</v>
      </c>
      <c r="AK31" s="30">
        <f t="shared" si="14"/>
        <v>24.727777498664331</v>
      </c>
      <c r="AL31" s="568"/>
      <c r="AM31" s="46">
        <v>47</v>
      </c>
      <c r="AN31" s="71">
        <v>2951.53</v>
      </c>
      <c r="AO31" s="48">
        <f t="shared" si="15"/>
        <v>62.798510638297877</v>
      </c>
      <c r="AP31" s="46">
        <v>75</v>
      </c>
      <c r="AQ31" s="47">
        <v>4517.74</v>
      </c>
      <c r="AR31" s="48">
        <f t="shared" si="16"/>
        <v>60.236533333333334</v>
      </c>
      <c r="AS31" s="46">
        <v>25</v>
      </c>
      <c r="AT31" s="71">
        <v>1944.4549999999999</v>
      </c>
      <c r="AU31" s="48">
        <f t="shared" si="17"/>
        <v>77.778199999999998</v>
      </c>
      <c r="AV31" s="492"/>
      <c r="AW31" s="645">
        <v>64.600000000000009</v>
      </c>
      <c r="AX31" s="78">
        <v>3869.61</v>
      </c>
      <c r="AY31" s="30">
        <f t="shared" si="18"/>
        <v>59.901083591331265</v>
      </c>
      <c r="AZ31" s="85"/>
      <c r="BA31" s="85"/>
      <c r="BB31" s="85">
        <v>6</v>
      </c>
      <c r="BC31" s="85">
        <v>42.21</v>
      </c>
      <c r="BD31" s="30">
        <f t="shared" si="53"/>
        <v>7.0350000000000001</v>
      </c>
      <c r="BE31" s="86"/>
      <c r="BF31" s="86"/>
      <c r="BG31" s="30" t="e">
        <f t="shared" si="54"/>
        <v>#DIV/0!</v>
      </c>
      <c r="BH31" s="646"/>
      <c r="BI31" s="77"/>
      <c r="BJ31" s="78"/>
      <c r="BK31" s="634" t="e">
        <f t="shared" si="19"/>
        <v>#DIV/0!</v>
      </c>
      <c r="BL31" s="633"/>
      <c r="BM31" s="587"/>
      <c r="BN31" s="634" t="e">
        <f t="shared" si="20"/>
        <v>#DIV/0!</v>
      </c>
      <c r="BO31" s="492"/>
      <c r="BP31" s="93">
        <v>129.80000000000001</v>
      </c>
      <c r="BQ31" s="94">
        <v>9099.4264124817637</v>
      </c>
      <c r="BR31" s="83">
        <f t="shared" si="21"/>
        <v>70.10343923329556</v>
      </c>
      <c r="BS31" s="102"/>
      <c r="BT31" s="101">
        <v>3</v>
      </c>
      <c r="BU31" s="101">
        <v>35.456374574424785</v>
      </c>
      <c r="BV31" s="30">
        <f t="shared" si="55"/>
        <v>11.818791524808262</v>
      </c>
      <c r="BW31" s="101">
        <v>60</v>
      </c>
      <c r="BX31" s="101">
        <v>301.77705610271681</v>
      </c>
      <c r="BY31" s="30">
        <f t="shared" si="56"/>
        <v>5.0296176017119469</v>
      </c>
      <c r="BZ31" s="93"/>
      <c r="CA31" s="94"/>
      <c r="CB31" s="48" t="e">
        <f t="shared" si="22"/>
        <v>#DIV/0!</v>
      </c>
      <c r="CC31" s="492"/>
      <c r="CD31" s="109">
        <v>140</v>
      </c>
      <c r="CE31" s="110">
        <v>13047.86</v>
      </c>
      <c r="CF31" s="83">
        <f t="shared" si="23"/>
        <v>93.198999999999998</v>
      </c>
      <c r="CG31" s="113"/>
      <c r="CH31" s="114">
        <v>173</v>
      </c>
      <c r="CI31" s="114">
        <v>2240.6</v>
      </c>
      <c r="CJ31" s="30">
        <f t="shared" si="24"/>
        <v>12.951445086705203</v>
      </c>
      <c r="CK31" s="115"/>
      <c r="CL31" s="114"/>
      <c r="CM31" s="30" t="e">
        <f t="shared" si="57"/>
        <v>#DIV/0!</v>
      </c>
      <c r="CN31" s="707">
        <v>60</v>
      </c>
      <c r="CO31" s="706">
        <f t="shared" si="25"/>
        <v>0.42857142857142855</v>
      </c>
      <c r="CP31" s="653"/>
      <c r="CQ31" s="722"/>
      <c r="CR31" s="340">
        <v>16</v>
      </c>
      <c r="CS31" s="204">
        <v>1269.17</v>
      </c>
      <c r="CT31" s="753">
        <f t="shared" si="0"/>
        <v>79.323125000000005</v>
      </c>
      <c r="CU31" s="411"/>
      <c r="CV31" s="411"/>
      <c r="CW31" s="756" t="e">
        <f t="shared" si="26"/>
        <v>#DIV/0!</v>
      </c>
      <c r="CX31" s="411"/>
      <c r="CY31" s="403"/>
      <c r="CZ31" s="759" t="e">
        <f t="shared" si="27"/>
        <v>#DIV/0!</v>
      </c>
      <c r="DA31" s="400">
        <f t="shared" si="28"/>
        <v>16</v>
      </c>
      <c r="DB31" s="411"/>
      <c r="DC31" s="763">
        <f t="shared" si="29"/>
        <v>0</v>
      </c>
      <c r="DD31" s="682"/>
      <c r="DE31" s="688"/>
      <c r="DF31" s="688" t="e">
        <f t="shared" si="30"/>
        <v>#DIV/0!</v>
      </c>
      <c r="DG31" s="691">
        <v>16</v>
      </c>
      <c r="DH31" s="691">
        <v>101.82</v>
      </c>
      <c r="DI31" s="765">
        <f t="shared" si="31"/>
        <v>6.3637499999999996</v>
      </c>
      <c r="DJ31" s="691">
        <f t="shared" si="32"/>
        <v>16</v>
      </c>
      <c r="DK31" s="688">
        <v>185.75</v>
      </c>
      <c r="DL31" s="765">
        <f t="shared" si="33"/>
        <v>11.609375</v>
      </c>
      <c r="DM31" s="688">
        <v>140</v>
      </c>
      <c r="DN31" s="765">
        <f t="shared" si="34"/>
        <v>8.75</v>
      </c>
      <c r="DO31" s="569"/>
      <c r="DP31" s="124">
        <v>40.333333333333336</v>
      </c>
      <c r="DQ31" s="125">
        <v>4059.4234908924609</v>
      </c>
      <c r="DR31" s="15">
        <f t="shared" si="35"/>
        <v>100.64686341055688</v>
      </c>
      <c r="DS31" s="126"/>
      <c r="DT31" s="127"/>
      <c r="DU31" s="127"/>
      <c r="DV31" s="18" t="e">
        <f t="shared" si="62"/>
        <v>#DIV/0!</v>
      </c>
      <c r="DW31" s="127"/>
      <c r="DX31" s="127"/>
      <c r="DY31" s="18" t="e">
        <f t="shared" si="58"/>
        <v>#DIV/0!</v>
      </c>
      <c r="DZ31" s="124"/>
      <c r="EA31" s="125"/>
      <c r="EB31" s="31" t="e">
        <f t="shared" si="36"/>
        <v>#DIV/0!</v>
      </c>
      <c r="EC31" s="569"/>
      <c r="ED31" s="602">
        <v>14</v>
      </c>
      <c r="EE31" s="603">
        <v>298.37</v>
      </c>
      <c r="EF31" s="542">
        <f t="shared" si="37"/>
        <v>21.312142857142856</v>
      </c>
      <c r="EG31" s="603">
        <v>55</v>
      </c>
      <c r="EH31" s="603">
        <v>699.96</v>
      </c>
      <c r="EI31" s="542">
        <f t="shared" si="38"/>
        <v>12.726545454545455</v>
      </c>
      <c r="EJ31" s="603">
        <v>120</v>
      </c>
      <c r="EK31" s="603">
        <v>1500.35</v>
      </c>
      <c r="EL31" s="542">
        <f t="shared" si="39"/>
        <v>12.502916666666666</v>
      </c>
      <c r="EM31" s="485"/>
      <c r="EN31" s="610"/>
      <c r="EO31" s="603"/>
      <c r="EP31" s="548" t="e">
        <f t="shared" si="40"/>
        <v>#DIV/0!</v>
      </c>
      <c r="EQ31" s="610">
        <v>69</v>
      </c>
      <c r="ER31" s="614">
        <v>1197.8599999999999</v>
      </c>
      <c r="ES31" s="617">
        <f t="shared" si="1"/>
        <v>17.360289855072462</v>
      </c>
      <c r="ET31" s="603">
        <v>199</v>
      </c>
      <c r="EU31" s="603">
        <v>2659.43</v>
      </c>
      <c r="EV31" s="622">
        <f t="shared" si="41"/>
        <v>13.36396984924623</v>
      </c>
      <c r="EW31" s="603">
        <f t="shared" si="42"/>
        <v>804</v>
      </c>
      <c r="EX31" s="603">
        <v>440</v>
      </c>
      <c r="EY31" s="552">
        <f>+EX31/EW31</f>
        <v>0.54726368159203975</v>
      </c>
      <c r="FA31" s="204">
        <v>30</v>
      </c>
      <c r="FB31" s="204"/>
      <c r="FC31" s="204">
        <v>3822.24</v>
      </c>
      <c r="FD31" s="554">
        <f t="shared" si="2"/>
        <v>127.40799999999999</v>
      </c>
      <c r="FE31" s="554">
        <f t="shared" si="59"/>
        <v>0</v>
      </c>
      <c r="FF31" s="143">
        <v>30</v>
      </c>
      <c r="FG31" s="143">
        <v>67.610182736398016</v>
      </c>
      <c r="FH31" s="737">
        <f t="shared" si="60"/>
        <v>2.2536727578799338</v>
      </c>
      <c r="FI31" s="740">
        <v>275.56989585955233</v>
      </c>
      <c r="FJ31" s="737">
        <f t="shared" si="44"/>
        <v>9.1856631953184102</v>
      </c>
      <c r="FK31" s="411"/>
      <c r="FL31" s="748">
        <f t="shared" si="5"/>
        <v>0</v>
      </c>
      <c r="FM31" s="414"/>
      <c r="FN31" s="744">
        <f t="shared" si="61"/>
        <v>0</v>
      </c>
      <c r="FO31" s="405">
        <v>95.774247884565469</v>
      </c>
      <c r="FP31" s="542">
        <f t="shared" si="45"/>
        <v>3.1924749294855155</v>
      </c>
      <c r="FQ31" s="672"/>
      <c r="FR31" s="411"/>
      <c r="FS31" s="411"/>
      <c r="FT31" s="411"/>
      <c r="FU31" s="433"/>
      <c r="FV31" s="411"/>
      <c r="FW31" s="400">
        <f t="shared" si="46"/>
        <v>0</v>
      </c>
      <c r="FX31" s="403"/>
      <c r="FY31" s="402" t="e">
        <f t="shared" si="47"/>
        <v>#DIV/0!</v>
      </c>
      <c r="FZ31" s="412"/>
      <c r="GA31" s="411"/>
      <c r="GB31" s="403"/>
      <c r="GC31" s="403" t="e">
        <f t="shared" si="48"/>
        <v>#DIV/0!</v>
      </c>
      <c r="GD31" s="400"/>
      <c r="GE31" s="400"/>
      <c r="GF31" s="404" t="e">
        <f t="shared" si="49"/>
        <v>#DIV/0!</v>
      </c>
    </row>
    <row r="32" spans="1:188" ht="14.4" customHeight="1">
      <c r="A32" s="12">
        <v>26</v>
      </c>
      <c r="B32" s="13">
        <v>66.8</v>
      </c>
      <c r="C32" s="14">
        <v>7993.7322522716877</v>
      </c>
      <c r="D32" s="15">
        <f t="shared" si="7"/>
        <v>119.66665048310911</v>
      </c>
      <c r="E32" s="16"/>
      <c r="F32" s="320"/>
      <c r="G32" s="558" t="e">
        <f t="shared" si="8"/>
        <v>#DIV/0!</v>
      </c>
      <c r="H32" s="17">
        <v>4</v>
      </c>
      <c r="I32" s="17">
        <v>62.400000000481818</v>
      </c>
      <c r="J32" s="18">
        <f t="shared" si="50"/>
        <v>15.600000000120454</v>
      </c>
      <c r="K32" s="17"/>
      <c r="L32" s="17"/>
      <c r="M32" s="30" t="e">
        <f t="shared" si="51"/>
        <v>#DIV/0!</v>
      </c>
      <c r="N32" s="13"/>
      <c r="O32" s="14"/>
      <c r="P32" s="31" t="e">
        <f t="shared" si="9"/>
        <v>#DIV/0!</v>
      </c>
      <c r="Q32" s="32"/>
      <c r="R32" s="44"/>
      <c r="S32" s="45" t="e">
        <f t="shared" si="10"/>
        <v>#DIV/0!</v>
      </c>
      <c r="T32" s="492"/>
      <c r="U32" s="570"/>
      <c r="V32" s="566"/>
      <c r="W32" s="571" t="e">
        <f t="shared" si="11"/>
        <v>#DIV/0!</v>
      </c>
      <c r="X32" s="492"/>
      <c r="Y32" s="46">
        <v>380</v>
      </c>
      <c r="Z32" s="47">
        <v>31641.580000000005</v>
      </c>
      <c r="AA32" s="30">
        <f t="shared" si="12"/>
        <v>83.267315789473699</v>
      </c>
      <c r="AB32" s="49"/>
      <c r="AC32" s="50">
        <v>25</v>
      </c>
      <c r="AD32" s="50">
        <v>350.56</v>
      </c>
      <c r="AE32" s="30">
        <f t="shared" si="13"/>
        <v>14.022399999999999</v>
      </c>
      <c r="AF32" s="55">
        <v>276</v>
      </c>
      <c r="AG32" s="55">
        <v>1930.1599999999999</v>
      </c>
      <c r="AH32" s="30">
        <f t="shared" si="52"/>
        <v>6.9933333333333332</v>
      </c>
      <c r="AI32" s="62">
        <v>150</v>
      </c>
      <c r="AJ32" s="47">
        <v>4507.0064713339962</v>
      </c>
      <c r="AK32" s="30">
        <f t="shared" si="14"/>
        <v>30.046709808893308</v>
      </c>
      <c r="AL32" s="568"/>
      <c r="AM32" s="46">
        <v>47</v>
      </c>
      <c r="AN32" s="71">
        <v>2690.0640000000003</v>
      </c>
      <c r="AO32" s="48">
        <f t="shared" si="15"/>
        <v>57.235404255319153</v>
      </c>
      <c r="AP32" s="46">
        <v>75</v>
      </c>
      <c r="AQ32" s="47">
        <v>4233.24</v>
      </c>
      <c r="AR32" s="48">
        <f t="shared" si="16"/>
        <v>56.443199999999997</v>
      </c>
      <c r="AS32" s="46">
        <v>25</v>
      </c>
      <c r="AT32" s="71">
        <v>1827.78</v>
      </c>
      <c r="AU32" s="48">
        <f t="shared" si="17"/>
        <v>73.111199999999997</v>
      </c>
      <c r="AV32" s="492"/>
      <c r="AW32" s="645">
        <v>79.400000000000006</v>
      </c>
      <c r="AX32" s="78">
        <v>4889.0600000000004</v>
      </c>
      <c r="AY32" s="30">
        <f t="shared" si="18"/>
        <v>61.575062972292194</v>
      </c>
      <c r="AZ32" s="85"/>
      <c r="BA32" s="85"/>
      <c r="BB32" s="85">
        <v>10</v>
      </c>
      <c r="BC32" s="85">
        <v>71.930000000000007</v>
      </c>
      <c r="BD32" s="30">
        <f t="shared" si="53"/>
        <v>7.1930000000000005</v>
      </c>
      <c r="BE32" s="86"/>
      <c r="BF32" s="86"/>
      <c r="BG32" s="30" t="e">
        <f t="shared" si="54"/>
        <v>#DIV/0!</v>
      </c>
      <c r="BH32" s="646"/>
      <c r="BI32" s="77"/>
      <c r="BJ32" s="78"/>
      <c r="BK32" s="634" t="e">
        <f t="shared" si="19"/>
        <v>#DIV/0!</v>
      </c>
      <c r="BL32" s="633"/>
      <c r="BM32" s="587"/>
      <c r="BN32" s="634" t="e">
        <f t="shared" si="20"/>
        <v>#DIV/0!</v>
      </c>
      <c r="BO32" s="492"/>
      <c r="BP32" s="93">
        <v>184</v>
      </c>
      <c r="BQ32" s="94">
        <v>12643.547346922089</v>
      </c>
      <c r="BR32" s="83">
        <f t="shared" si="21"/>
        <v>68.714931233272225</v>
      </c>
      <c r="BS32" s="102"/>
      <c r="BT32" s="101">
        <v>31</v>
      </c>
      <c r="BU32" s="101">
        <v>222.40133565458899</v>
      </c>
      <c r="BV32" s="30">
        <f t="shared" si="55"/>
        <v>7.1742366340189996</v>
      </c>
      <c r="BW32" s="101">
        <v>60</v>
      </c>
      <c r="BX32" s="101">
        <v>352.25359816134863</v>
      </c>
      <c r="BY32" s="30">
        <f t="shared" si="56"/>
        <v>5.8708933026891437</v>
      </c>
      <c r="BZ32" s="93"/>
      <c r="CA32" s="94"/>
      <c r="CB32" s="48" t="e">
        <f t="shared" si="22"/>
        <v>#DIV/0!</v>
      </c>
      <c r="CC32" s="492"/>
      <c r="CD32" s="109">
        <v>155.19999999999999</v>
      </c>
      <c r="CE32" s="110">
        <v>17533.38</v>
      </c>
      <c r="CF32" s="83">
        <f t="shared" si="23"/>
        <v>112.97280927835052</v>
      </c>
      <c r="CG32" s="113"/>
      <c r="CH32" s="114"/>
      <c r="CI32" s="114"/>
      <c r="CJ32" s="30" t="e">
        <f t="shared" si="24"/>
        <v>#DIV/0!</v>
      </c>
      <c r="CK32" s="115"/>
      <c r="CL32" s="114"/>
      <c r="CM32" s="30" t="e">
        <f t="shared" si="57"/>
        <v>#DIV/0!</v>
      </c>
      <c r="CN32" s="707">
        <v>180</v>
      </c>
      <c r="CO32" s="706">
        <f t="shared" si="25"/>
        <v>1.1597938144329898</v>
      </c>
      <c r="CP32" s="653"/>
      <c r="CQ32" s="722"/>
      <c r="CR32" s="340">
        <v>30.8</v>
      </c>
      <c r="CS32" s="204">
        <v>3863.27</v>
      </c>
      <c r="CT32" s="753">
        <f t="shared" si="0"/>
        <v>125.43084415584416</v>
      </c>
      <c r="CU32" s="411"/>
      <c r="CV32" s="411"/>
      <c r="CW32" s="756" t="e">
        <f t="shared" si="26"/>
        <v>#DIV/0!</v>
      </c>
      <c r="CX32" s="411">
        <v>32</v>
      </c>
      <c r="CY32" s="411">
        <v>737.05</v>
      </c>
      <c r="CZ32" s="759">
        <f t="shared" si="27"/>
        <v>23.032812499999999</v>
      </c>
      <c r="DA32" s="400">
        <f t="shared" si="28"/>
        <v>30.8</v>
      </c>
      <c r="DB32" s="411">
        <v>2671.56</v>
      </c>
      <c r="DC32" s="763">
        <f t="shared" si="29"/>
        <v>86.738961038961037</v>
      </c>
      <c r="DD32" s="682"/>
      <c r="DE32" s="688"/>
      <c r="DF32" s="688" t="e">
        <f t="shared" si="30"/>
        <v>#DIV/0!</v>
      </c>
      <c r="DG32" s="691">
        <v>32</v>
      </c>
      <c r="DH32" s="691">
        <v>805.84</v>
      </c>
      <c r="DI32" s="765">
        <f t="shared" si="31"/>
        <v>25.182500000000001</v>
      </c>
      <c r="DJ32" s="691">
        <f t="shared" si="32"/>
        <v>30.8</v>
      </c>
      <c r="DK32" s="688">
        <v>133.37</v>
      </c>
      <c r="DL32" s="765">
        <f t="shared" si="33"/>
        <v>4.3301948051948056</v>
      </c>
      <c r="DM32" s="688"/>
      <c r="DN32" s="765">
        <f t="shared" si="34"/>
        <v>0</v>
      </c>
      <c r="DO32" s="569"/>
      <c r="DP32" s="124">
        <v>45.666666666666664</v>
      </c>
      <c r="DQ32" s="125">
        <v>4211.1615366963388</v>
      </c>
      <c r="DR32" s="15">
        <f t="shared" si="35"/>
        <v>92.215216132036616</v>
      </c>
      <c r="DS32" s="126"/>
      <c r="DT32" s="127"/>
      <c r="DU32" s="127"/>
      <c r="DV32" s="18" t="e">
        <f t="shared" si="62"/>
        <v>#DIV/0!</v>
      </c>
      <c r="DW32" s="127"/>
      <c r="DX32" s="127"/>
      <c r="DY32" s="18" t="e">
        <f t="shared" si="58"/>
        <v>#DIV/0!</v>
      </c>
      <c r="DZ32" s="124"/>
      <c r="EA32" s="125"/>
      <c r="EB32" s="31" t="e">
        <f t="shared" si="36"/>
        <v>#DIV/0!</v>
      </c>
      <c r="EC32" s="569"/>
      <c r="ED32" s="602">
        <v>14</v>
      </c>
      <c r="EE32" s="603">
        <v>413.7</v>
      </c>
      <c r="EF32" s="542">
        <f t="shared" si="37"/>
        <v>29.55</v>
      </c>
      <c r="EG32" s="603">
        <v>55</v>
      </c>
      <c r="EH32" s="603">
        <v>636.82000000000005</v>
      </c>
      <c r="EI32" s="542">
        <f t="shared" si="38"/>
        <v>11.578545454545456</v>
      </c>
      <c r="EJ32" s="603">
        <v>120</v>
      </c>
      <c r="EK32" s="603">
        <v>1570.51</v>
      </c>
      <c r="EL32" s="542">
        <f t="shared" si="39"/>
        <v>13.087583333333333</v>
      </c>
      <c r="EM32" s="485"/>
      <c r="EN32" s="610"/>
      <c r="EO32" s="603"/>
      <c r="EP32" s="548" t="e">
        <f t="shared" si="40"/>
        <v>#DIV/0!</v>
      </c>
      <c r="EQ32" s="610">
        <v>69</v>
      </c>
      <c r="ER32" s="614">
        <v>1053.82</v>
      </c>
      <c r="ES32" s="617">
        <f t="shared" si="1"/>
        <v>15.272753623188406</v>
      </c>
      <c r="ET32" s="603">
        <v>199</v>
      </c>
      <c r="EU32" s="603">
        <v>2627.79</v>
      </c>
      <c r="EV32" s="622">
        <f t="shared" si="41"/>
        <v>13.204974874371858</v>
      </c>
      <c r="EW32" s="603">
        <f t="shared" si="42"/>
        <v>804</v>
      </c>
      <c r="EX32" s="603">
        <v>400.39</v>
      </c>
      <c r="EY32" s="552">
        <f t="shared" si="43"/>
        <v>0.49799751243781093</v>
      </c>
      <c r="FA32" s="204">
        <v>30</v>
      </c>
      <c r="FB32" s="204"/>
      <c r="FC32" s="204">
        <v>2074.09</v>
      </c>
      <c r="FD32" s="554">
        <f t="shared" si="2"/>
        <v>69.13633333333334</v>
      </c>
      <c r="FE32" s="554">
        <f t="shared" si="59"/>
        <v>0</v>
      </c>
      <c r="FF32" s="143">
        <v>30</v>
      </c>
      <c r="FG32" s="143">
        <v>85.494079683296974</v>
      </c>
      <c r="FH32" s="737">
        <f t="shared" si="60"/>
        <v>2.8498026561098992</v>
      </c>
      <c r="FI32" s="740">
        <v>354.18781924449985</v>
      </c>
      <c r="FJ32" s="737">
        <f t="shared" si="44"/>
        <v>11.806260641483329</v>
      </c>
      <c r="FK32" s="411"/>
      <c r="FL32" s="748">
        <f t="shared" si="5"/>
        <v>0</v>
      </c>
      <c r="FM32" s="414"/>
      <c r="FN32" s="744">
        <f t="shared" si="61"/>
        <v>0</v>
      </c>
      <c r="FO32" s="405"/>
      <c r="FP32" s="542">
        <f t="shared" si="45"/>
        <v>0</v>
      </c>
      <c r="FQ32" s="672"/>
      <c r="FR32" s="411"/>
      <c r="FS32" s="411"/>
      <c r="FT32" s="411"/>
      <c r="FU32" s="433"/>
      <c r="FV32" s="411"/>
      <c r="FW32" s="400">
        <f t="shared" si="46"/>
        <v>0</v>
      </c>
      <c r="FX32" s="403"/>
      <c r="FY32" s="402" t="e">
        <f t="shared" si="47"/>
        <v>#DIV/0!</v>
      </c>
      <c r="FZ32" s="412"/>
      <c r="GA32" s="411"/>
      <c r="GB32" s="400"/>
      <c r="GC32" s="403" t="e">
        <f t="shared" si="48"/>
        <v>#DIV/0!</v>
      </c>
      <c r="GD32" s="400"/>
      <c r="GE32" s="400"/>
      <c r="GF32" s="404" t="e">
        <f t="shared" si="49"/>
        <v>#DIV/0!</v>
      </c>
    </row>
    <row r="33" spans="1:188" ht="14.4" customHeight="1">
      <c r="A33" s="12">
        <v>27</v>
      </c>
      <c r="B33" s="13">
        <v>69.400000000000006</v>
      </c>
      <c r="C33" s="14">
        <v>6040.4900418181624</v>
      </c>
      <c r="D33" s="15">
        <f t="shared" si="7"/>
        <v>87.038761409483598</v>
      </c>
      <c r="E33" s="16"/>
      <c r="F33" s="320"/>
      <c r="G33" s="558" t="e">
        <f t="shared" si="8"/>
        <v>#DIV/0!</v>
      </c>
      <c r="H33" s="17">
        <v>4</v>
      </c>
      <c r="I33" s="17">
        <v>61.700433890806444</v>
      </c>
      <c r="J33" s="18">
        <f t="shared" si="50"/>
        <v>15.425108472701611</v>
      </c>
      <c r="K33" s="17"/>
      <c r="L33" s="17"/>
      <c r="M33" s="30" t="e">
        <f t="shared" si="51"/>
        <v>#DIV/0!</v>
      </c>
      <c r="N33" s="13"/>
      <c r="O33" s="14"/>
      <c r="P33" s="31" t="e">
        <f t="shared" si="9"/>
        <v>#DIV/0!</v>
      </c>
      <c r="Q33" s="32"/>
      <c r="R33" s="44"/>
      <c r="S33" s="45" t="e">
        <f t="shared" si="10"/>
        <v>#DIV/0!</v>
      </c>
      <c r="T33" s="492"/>
      <c r="U33" s="570"/>
      <c r="V33" s="566"/>
      <c r="W33" s="571" t="e">
        <f t="shared" si="11"/>
        <v>#DIV/0!</v>
      </c>
      <c r="X33" s="492"/>
      <c r="Y33" s="46">
        <v>345.2</v>
      </c>
      <c r="Z33" s="47">
        <v>29238.979500000005</v>
      </c>
      <c r="AA33" s="30">
        <f t="shared" si="12"/>
        <v>84.701562862108943</v>
      </c>
      <c r="AB33" s="49"/>
      <c r="AC33" s="50">
        <v>25</v>
      </c>
      <c r="AD33" s="50">
        <v>353.76</v>
      </c>
      <c r="AE33" s="30">
        <f t="shared" si="13"/>
        <v>14.150399999999999</v>
      </c>
      <c r="AF33" s="55">
        <v>128</v>
      </c>
      <c r="AG33" s="55">
        <v>894.04799999999989</v>
      </c>
      <c r="AH33" s="30">
        <f t="shared" si="52"/>
        <v>6.9847499999999991</v>
      </c>
      <c r="AI33" s="62">
        <v>150</v>
      </c>
      <c r="AJ33" s="47">
        <v>3824.5821954568319</v>
      </c>
      <c r="AK33" s="30">
        <f t="shared" si="14"/>
        <v>25.497214636378878</v>
      </c>
      <c r="AL33" s="568"/>
      <c r="AM33" s="46">
        <v>47</v>
      </c>
      <c r="AN33" s="71">
        <v>2651.3</v>
      </c>
      <c r="AO33" s="48">
        <f t="shared" si="15"/>
        <v>56.410638297872346</v>
      </c>
      <c r="AP33" s="46">
        <v>75</v>
      </c>
      <c r="AQ33" s="47">
        <v>4633.21</v>
      </c>
      <c r="AR33" s="48">
        <f t="shared" si="16"/>
        <v>61.776133333333334</v>
      </c>
      <c r="AS33" s="46">
        <v>25</v>
      </c>
      <c r="AT33" s="71">
        <v>1943.165</v>
      </c>
      <c r="AU33" s="48">
        <f t="shared" si="17"/>
        <v>77.726600000000005</v>
      </c>
      <c r="AV33" s="492"/>
      <c r="AW33" s="645">
        <v>84.200000000000017</v>
      </c>
      <c r="AX33" s="78">
        <v>4973.1899999999996</v>
      </c>
      <c r="AY33" s="30">
        <f t="shared" si="18"/>
        <v>59.064014251781458</v>
      </c>
      <c r="AZ33" s="85"/>
      <c r="BA33" s="85"/>
      <c r="BB33" s="85">
        <v>9</v>
      </c>
      <c r="BC33" s="85">
        <v>63.31</v>
      </c>
      <c r="BD33" s="30">
        <f t="shared" si="53"/>
        <v>7.0344444444444445</v>
      </c>
      <c r="BE33" s="86"/>
      <c r="BF33" s="86"/>
      <c r="BG33" s="30" t="e">
        <f t="shared" si="54"/>
        <v>#DIV/0!</v>
      </c>
      <c r="BH33" s="646"/>
      <c r="BI33" s="77"/>
      <c r="BJ33" s="78"/>
      <c r="BK33" s="634" t="e">
        <f t="shared" si="19"/>
        <v>#DIV/0!</v>
      </c>
      <c r="BL33" s="633"/>
      <c r="BM33" s="587"/>
      <c r="BN33" s="634" t="e">
        <f t="shared" si="20"/>
        <v>#DIV/0!</v>
      </c>
      <c r="BO33" s="492"/>
      <c r="BP33" s="93">
        <v>186</v>
      </c>
      <c r="BQ33" s="94">
        <v>13071.102660437173</v>
      </c>
      <c r="BR33" s="83">
        <f t="shared" si="21"/>
        <v>70.274745486221363</v>
      </c>
      <c r="BS33" s="102"/>
      <c r="BT33" s="101">
        <v>31</v>
      </c>
      <c r="BU33" s="101">
        <v>400.00474275052346</v>
      </c>
      <c r="BV33" s="30">
        <f t="shared" si="55"/>
        <v>12.903378798403983</v>
      </c>
      <c r="BW33" s="101">
        <v>60</v>
      </c>
      <c r="BX33" s="101">
        <v>362.43905236609345</v>
      </c>
      <c r="BY33" s="30">
        <f t="shared" si="56"/>
        <v>6.0406508727682242</v>
      </c>
      <c r="BZ33" s="93"/>
      <c r="CA33" s="94"/>
      <c r="CB33" s="48" t="e">
        <f t="shared" si="22"/>
        <v>#DIV/0!</v>
      </c>
      <c r="CC33" s="492"/>
      <c r="CD33" s="109">
        <v>156.4</v>
      </c>
      <c r="CE33" s="110">
        <v>18831.98</v>
      </c>
      <c r="CF33" s="83">
        <f t="shared" si="23"/>
        <v>120.40907928388746</v>
      </c>
      <c r="CG33" s="113"/>
      <c r="CH33" s="114"/>
      <c r="CI33" s="114"/>
      <c r="CJ33" s="30" t="e">
        <f t="shared" si="24"/>
        <v>#DIV/0!</v>
      </c>
      <c r="CK33" s="114"/>
      <c r="CL33" s="114"/>
      <c r="CM33" s="30" t="e">
        <f t="shared" si="57"/>
        <v>#DIV/0!</v>
      </c>
      <c r="CN33" s="707">
        <v>120</v>
      </c>
      <c r="CO33" s="706">
        <f t="shared" si="25"/>
        <v>0.76726342710997442</v>
      </c>
      <c r="CP33" s="653"/>
      <c r="CQ33" s="722"/>
      <c r="CR33" s="340">
        <v>34</v>
      </c>
      <c r="CS33" s="204">
        <v>1279.45</v>
      </c>
      <c r="CT33" s="753">
        <f t="shared" si="0"/>
        <v>37.630882352941178</v>
      </c>
      <c r="CU33" s="411">
        <v>34</v>
      </c>
      <c r="CV33" s="411">
        <v>4168.71</v>
      </c>
      <c r="CW33" s="756">
        <f t="shared" si="26"/>
        <v>122.60911764705882</v>
      </c>
      <c r="CX33" s="411"/>
      <c r="CY33" s="411"/>
      <c r="CZ33" s="759" t="e">
        <f t="shared" si="27"/>
        <v>#DIV/0!</v>
      </c>
      <c r="DA33" s="400">
        <f t="shared" si="28"/>
        <v>34</v>
      </c>
      <c r="DB33" s="411"/>
      <c r="DC33" s="763">
        <f t="shared" si="29"/>
        <v>0</v>
      </c>
      <c r="DD33" s="682"/>
      <c r="DE33" s="688"/>
      <c r="DF33" s="688" t="e">
        <f t="shared" si="30"/>
        <v>#DIV/0!</v>
      </c>
      <c r="DG33" s="691">
        <v>34</v>
      </c>
      <c r="DH33" s="691">
        <v>258.55</v>
      </c>
      <c r="DI33" s="765">
        <f t="shared" si="31"/>
        <v>7.6044117647058824</v>
      </c>
      <c r="DJ33" s="691">
        <f t="shared" si="32"/>
        <v>34</v>
      </c>
      <c r="DK33" s="688">
        <v>179.95</v>
      </c>
      <c r="DL33" s="765">
        <f t="shared" si="33"/>
        <v>5.2926470588235288</v>
      </c>
      <c r="DM33" s="688"/>
      <c r="DN33" s="765">
        <f t="shared" si="34"/>
        <v>0</v>
      </c>
      <c r="DO33" s="569"/>
      <c r="DP33" s="124">
        <v>45.333333333333336</v>
      </c>
      <c r="DQ33" s="125">
        <v>3949.4461388726927</v>
      </c>
      <c r="DR33" s="15">
        <f t="shared" si="35"/>
        <v>87.120135416309395</v>
      </c>
      <c r="DS33" s="126"/>
      <c r="DT33" s="127"/>
      <c r="DU33" s="127"/>
      <c r="DV33" s="18" t="e">
        <f t="shared" si="62"/>
        <v>#DIV/0!</v>
      </c>
      <c r="DW33" s="127"/>
      <c r="DX33" s="127"/>
      <c r="DY33" s="18" t="e">
        <f t="shared" si="58"/>
        <v>#DIV/0!</v>
      </c>
      <c r="DZ33" s="124"/>
      <c r="EA33" s="125"/>
      <c r="EB33" s="31" t="e">
        <f t="shared" si="36"/>
        <v>#DIV/0!</v>
      </c>
      <c r="EC33" s="569"/>
      <c r="ED33" s="602">
        <v>14</v>
      </c>
      <c r="EE33" s="603">
        <v>287.60000000000002</v>
      </c>
      <c r="EF33" s="542">
        <f t="shared" si="37"/>
        <v>20.542857142857144</v>
      </c>
      <c r="EG33" s="603">
        <v>55</v>
      </c>
      <c r="EH33" s="603">
        <v>500.98</v>
      </c>
      <c r="EI33" s="542">
        <f t="shared" si="38"/>
        <v>9.1087272727272737</v>
      </c>
      <c r="EJ33" s="603">
        <v>120</v>
      </c>
      <c r="EK33" s="603">
        <v>1551.1</v>
      </c>
      <c r="EL33" s="542">
        <f t="shared" si="39"/>
        <v>12.925833333333333</v>
      </c>
      <c r="EM33" s="485"/>
      <c r="EN33" s="610"/>
      <c r="EO33" s="603"/>
      <c r="EP33" s="548" t="e">
        <f t="shared" si="40"/>
        <v>#DIV/0!</v>
      </c>
      <c r="EQ33" s="610">
        <v>69</v>
      </c>
      <c r="ER33" s="614">
        <v>846.46</v>
      </c>
      <c r="ES33" s="617">
        <f t="shared" si="1"/>
        <v>12.267536231884058</v>
      </c>
      <c r="ET33" s="603">
        <v>199</v>
      </c>
      <c r="EU33" s="603">
        <v>2191.8000000000002</v>
      </c>
      <c r="EV33" s="622">
        <f t="shared" si="41"/>
        <v>11.014070351758795</v>
      </c>
      <c r="EW33" s="603">
        <f t="shared" si="42"/>
        <v>804</v>
      </c>
      <c r="EX33" s="603">
        <v>449.97</v>
      </c>
      <c r="EY33" s="552">
        <f>+EX33/EW33</f>
        <v>0.55966417910447763</v>
      </c>
      <c r="FA33" s="204">
        <v>30</v>
      </c>
      <c r="FB33" s="204"/>
      <c r="FC33" s="204">
        <v>2195.5100000000002</v>
      </c>
      <c r="FD33" s="554">
        <f t="shared" si="2"/>
        <v>73.183666666666667</v>
      </c>
      <c r="FE33" s="554">
        <f t="shared" si="59"/>
        <v>0</v>
      </c>
      <c r="FF33" s="143">
        <v>30</v>
      </c>
      <c r="FG33" s="143">
        <v>47.620559762472723</v>
      </c>
      <c r="FH33" s="737">
        <f t="shared" si="60"/>
        <v>1.5873519920824242</v>
      </c>
      <c r="FI33" s="740">
        <v>125.65641372624718</v>
      </c>
      <c r="FJ33" s="737">
        <f t="shared" si="44"/>
        <v>4.188547124208239</v>
      </c>
      <c r="FK33" s="411"/>
      <c r="FL33" s="748">
        <f t="shared" si="5"/>
        <v>0</v>
      </c>
      <c r="FM33" s="414"/>
      <c r="FN33" s="744">
        <f t="shared" si="61"/>
        <v>0</v>
      </c>
      <c r="FO33" s="405"/>
      <c r="FP33" s="542">
        <f t="shared" si="45"/>
        <v>0</v>
      </c>
      <c r="FQ33" s="672"/>
      <c r="FR33" s="411"/>
      <c r="FS33" s="411"/>
      <c r="FT33" s="411"/>
      <c r="FU33" s="433"/>
      <c r="FV33" s="411"/>
      <c r="FW33" s="400">
        <f t="shared" si="46"/>
        <v>0</v>
      </c>
      <c r="FX33" s="403"/>
      <c r="FY33" s="402" t="e">
        <f t="shared" si="47"/>
        <v>#DIV/0!</v>
      </c>
      <c r="FZ33" s="412"/>
      <c r="GA33" s="411"/>
      <c r="GB33" s="400"/>
      <c r="GC33" s="403" t="e">
        <f t="shared" si="48"/>
        <v>#DIV/0!</v>
      </c>
      <c r="GD33" s="400"/>
      <c r="GE33" s="400"/>
      <c r="GF33" s="404" t="e">
        <f t="shared" si="49"/>
        <v>#DIV/0!</v>
      </c>
    </row>
    <row r="34" spans="1:188" ht="14.4" customHeight="1">
      <c r="A34" s="12">
        <v>28</v>
      </c>
      <c r="B34" s="13">
        <v>72.599999999999994</v>
      </c>
      <c r="C34" s="14">
        <v>9525.7829058929965</v>
      </c>
      <c r="D34" s="15">
        <f t="shared" si="7"/>
        <v>131.20913093516526</v>
      </c>
      <c r="E34" s="16"/>
      <c r="F34" s="320"/>
      <c r="G34" s="558" t="e">
        <f t="shared" si="8"/>
        <v>#DIV/0!</v>
      </c>
      <c r="H34" s="17">
        <v>4</v>
      </c>
      <c r="I34" s="17">
        <v>61.000000000451706</v>
      </c>
      <c r="J34" s="18">
        <f t="shared" si="50"/>
        <v>15.250000000112927</v>
      </c>
      <c r="K34" s="17"/>
      <c r="L34" s="17"/>
      <c r="M34" s="30" t="e">
        <f t="shared" si="51"/>
        <v>#DIV/0!</v>
      </c>
      <c r="N34" s="13"/>
      <c r="O34" s="14"/>
      <c r="P34" s="31" t="e">
        <f t="shared" si="9"/>
        <v>#DIV/0!</v>
      </c>
      <c r="Q34" s="32"/>
      <c r="R34" s="44"/>
      <c r="S34" s="45" t="e">
        <f t="shared" si="10"/>
        <v>#DIV/0!</v>
      </c>
      <c r="T34" s="492"/>
      <c r="U34" s="570"/>
      <c r="V34" s="566"/>
      <c r="W34" s="571" t="e">
        <f t="shared" si="11"/>
        <v>#DIV/0!</v>
      </c>
      <c r="X34" s="492"/>
      <c r="Y34" s="46">
        <v>350</v>
      </c>
      <c r="Z34" s="47">
        <v>31579.543999999998</v>
      </c>
      <c r="AA34" s="30">
        <f t="shared" si="12"/>
        <v>90.227268571428567</v>
      </c>
      <c r="AB34" s="54"/>
      <c r="AC34" s="50">
        <v>24</v>
      </c>
      <c r="AD34" s="50">
        <v>335.15999999999997</v>
      </c>
      <c r="AE34" s="30">
        <f t="shared" si="13"/>
        <v>13.964999999999998</v>
      </c>
      <c r="AF34" s="55">
        <v>118</v>
      </c>
      <c r="AG34" s="55">
        <v>847.8</v>
      </c>
      <c r="AH34" s="30">
        <f t="shared" si="52"/>
        <v>7.1847457627118638</v>
      </c>
      <c r="AI34" s="62">
        <v>150</v>
      </c>
      <c r="AJ34" s="47">
        <v>3632.3508118496147</v>
      </c>
      <c r="AK34" s="30">
        <f t="shared" si="14"/>
        <v>24.215672078997432</v>
      </c>
      <c r="AL34" s="568"/>
      <c r="AM34" s="46">
        <v>47</v>
      </c>
      <c r="AN34" s="71">
        <v>2578.48</v>
      </c>
      <c r="AO34" s="48">
        <f t="shared" si="15"/>
        <v>54.861276595744684</v>
      </c>
      <c r="AP34" s="46">
        <v>75</v>
      </c>
      <c r="AQ34" s="47">
        <v>4194.0300000000007</v>
      </c>
      <c r="AR34" s="48">
        <f t="shared" si="16"/>
        <v>55.920400000000008</v>
      </c>
      <c r="AS34" s="46">
        <v>25</v>
      </c>
      <c r="AT34" s="71">
        <v>1540.4749999999999</v>
      </c>
      <c r="AU34" s="48">
        <f t="shared" si="17"/>
        <v>61.619</v>
      </c>
      <c r="AV34" s="492"/>
      <c r="AW34" s="645">
        <v>80.8</v>
      </c>
      <c r="AX34" s="78">
        <v>4653.3500000000004</v>
      </c>
      <c r="AY34" s="30">
        <f t="shared" si="18"/>
        <v>57.590965346534659</v>
      </c>
      <c r="AZ34" s="85"/>
      <c r="BA34" s="85"/>
      <c r="BB34" s="85">
        <v>9</v>
      </c>
      <c r="BC34" s="85">
        <v>64.17</v>
      </c>
      <c r="BD34" s="30">
        <f t="shared" si="53"/>
        <v>7.13</v>
      </c>
      <c r="BE34" s="86"/>
      <c r="BF34" s="86"/>
      <c r="BG34" s="30" t="e">
        <f t="shared" si="54"/>
        <v>#DIV/0!</v>
      </c>
      <c r="BH34" s="646"/>
      <c r="BI34" s="77"/>
      <c r="BJ34" s="78"/>
      <c r="BK34" s="634" t="e">
        <f t="shared" si="19"/>
        <v>#DIV/0!</v>
      </c>
      <c r="BL34" s="633"/>
      <c r="BM34" s="587"/>
      <c r="BN34" s="634" t="e">
        <f t="shared" si="20"/>
        <v>#DIV/0!</v>
      </c>
      <c r="BO34" s="492"/>
      <c r="BP34" s="93">
        <v>184.8</v>
      </c>
      <c r="BQ34" s="94">
        <v>11642.008957021621</v>
      </c>
      <c r="BR34" s="83">
        <f t="shared" si="21"/>
        <v>62.997883966567208</v>
      </c>
      <c r="BS34" s="102">
        <v>6916.5248005114108</v>
      </c>
      <c r="BT34" s="101">
        <v>16</v>
      </c>
      <c r="BU34" s="101">
        <v>244.58875305269848</v>
      </c>
      <c r="BV34" s="30">
        <f t="shared" si="55"/>
        <v>15.286797065793655</v>
      </c>
      <c r="BW34" s="101">
        <v>60</v>
      </c>
      <c r="BX34" s="101">
        <v>404.95199028425992</v>
      </c>
      <c r="BY34" s="30">
        <f t="shared" si="56"/>
        <v>6.7491998380709983</v>
      </c>
      <c r="BZ34" s="93"/>
      <c r="CA34" s="94"/>
      <c r="CB34" s="48" t="e">
        <f t="shared" si="22"/>
        <v>#DIV/0!</v>
      </c>
      <c r="CC34" s="492"/>
      <c r="CD34" s="109">
        <v>156.00000000000003</v>
      </c>
      <c r="CE34" s="110">
        <v>19487</v>
      </c>
      <c r="CF34" s="83">
        <f t="shared" si="23"/>
        <v>124.91666666666664</v>
      </c>
      <c r="CG34" s="113"/>
      <c r="CH34" s="114"/>
      <c r="CI34" s="114"/>
      <c r="CJ34" s="30" t="e">
        <f t="shared" si="24"/>
        <v>#DIV/0!</v>
      </c>
      <c r="CK34" s="114"/>
      <c r="CL34" s="114"/>
      <c r="CM34" s="30" t="e">
        <f t="shared" si="57"/>
        <v>#DIV/0!</v>
      </c>
      <c r="CN34" s="708">
        <v>296</v>
      </c>
      <c r="CO34" s="706">
        <f t="shared" si="25"/>
        <v>1.8974358974358971</v>
      </c>
      <c r="CP34" s="653"/>
      <c r="CQ34" s="722"/>
      <c r="CR34" s="340">
        <v>37</v>
      </c>
      <c r="CS34" s="204">
        <v>2368.25</v>
      </c>
      <c r="CT34" s="753">
        <f t="shared" si="0"/>
        <v>64.006756756756758</v>
      </c>
      <c r="CU34" s="411"/>
      <c r="CV34" s="411"/>
      <c r="CW34" s="756" t="e">
        <f t="shared" si="26"/>
        <v>#DIV/0!</v>
      </c>
      <c r="CX34" s="411"/>
      <c r="CY34" s="411"/>
      <c r="CZ34" s="759" t="e">
        <f t="shared" si="27"/>
        <v>#DIV/0!</v>
      </c>
      <c r="DA34" s="400">
        <f t="shared" si="28"/>
        <v>37</v>
      </c>
      <c r="DB34" s="411"/>
      <c r="DC34" s="763">
        <f t="shared" si="29"/>
        <v>0</v>
      </c>
      <c r="DD34" s="682"/>
      <c r="DE34" s="688"/>
      <c r="DF34" s="688" t="e">
        <f t="shared" si="30"/>
        <v>#DIV/0!</v>
      </c>
      <c r="DG34" s="691">
        <v>37</v>
      </c>
      <c r="DH34" s="691">
        <v>178.54</v>
      </c>
      <c r="DI34" s="765">
        <f t="shared" si="31"/>
        <v>4.8254054054054052</v>
      </c>
      <c r="DJ34" s="691">
        <f t="shared" si="32"/>
        <v>37</v>
      </c>
      <c r="DK34" s="688">
        <v>164.21</v>
      </c>
      <c r="DL34" s="765">
        <f t="shared" si="33"/>
        <v>4.438108108108108</v>
      </c>
      <c r="DM34" s="688"/>
      <c r="DN34" s="765">
        <f t="shared" si="34"/>
        <v>0</v>
      </c>
      <c r="DO34" s="569"/>
      <c r="DP34" s="124">
        <v>45.333333333333336</v>
      </c>
      <c r="DQ34" s="125">
        <v>3948.3889075671955</v>
      </c>
      <c r="DR34" s="15">
        <f t="shared" si="35"/>
        <v>87.096814137511657</v>
      </c>
      <c r="DS34" s="126"/>
      <c r="DT34" s="127"/>
      <c r="DU34" s="127"/>
      <c r="DV34" s="18" t="e">
        <f t="shared" si="62"/>
        <v>#DIV/0!</v>
      </c>
      <c r="DW34" s="127"/>
      <c r="DX34" s="127"/>
      <c r="DY34" s="18" t="e">
        <f t="shared" si="58"/>
        <v>#DIV/0!</v>
      </c>
      <c r="DZ34" s="124"/>
      <c r="EA34" s="125"/>
      <c r="EB34" s="31" t="e">
        <f t="shared" si="36"/>
        <v>#DIV/0!</v>
      </c>
      <c r="EC34" s="569"/>
      <c r="ED34" s="602">
        <v>14</v>
      </c>
      <c r="EE34" s="603">
        <v>310.52</v>
      </c>
      <c r="EF34" s="542">
        <f t="shared" si="37"/>
        <v>22.18</v>
      </c>
      <c r="EG34" s="603">
        <v>55</v>
      </c>
      <c r="EH34" s="603">
        <v>623.36</v>
      </c>
      <c r="EI34" s="542">
        <f t="shared" si="38"/>
        <v>11.333818181818183</v>
      </c>
      <c r="EJ34" s="603">
        <v>120</v>
      </c>
      <c r="EK34" s="603">
        <v>1698.8</v>
      </c>
      <c r="EL34" s="542">
        <f t="shared" si="39"/>
        <v>14.156666666666666</v>
      </c>
      <c r="EM34" s="485"/>
      <c r="EN34" s="610"/>
      <c r="EO34" s="607"/>
      <c r="EP34" s="548" t="e">
        <f t="shared" si="40"/>
        <v>#DIV/0!</v>
      </c>
      <c r="EQ34" s="610">
        <v>69</v>
      </c>
      <c r="ER34" s="614">
        <v>886.31</v>
      </c>
      <c r="ES34" s="617">
        <f t="shared" si="1"/>
        <v>12.845072463768116</v>
      </c>
      <c r="ET34" s="603">
        <v>199</v>
      </c>
      <c r="EU34" s="603">
        <v>2588.15</v>
      </c>
      <c r="EV34" s="622">
        <f t="shared" si="41"/>
        <v>13.005778894472362</v>
      </c>
      <c r="EW34" s="603">
        <f t="shared" si="42"/>
        <v>804</v>
      </c>
      <c r="EX34" s="603">
        <v>453.9</v>
      </c>
      <c r="EY34" s="552">
        <f>+EX34/EW34</f>
        <v>0.56455223880597016</v>
      </c>
      <c r="FA34" s="204">
        <v>30</v>
      </c>
      <c r="FB34" s="204"/>
      <c r="FC34" s="204">
        <v>1782.3600000000001</v>
      </c>
      <c r="FD34" s="554">
        <f t="shared" si="2"/>
        <v>59.412000000000006</v>
      </c>
      <c r="FE34" s="554">
        <f t="shared" si="59"/>
        <v>0</v>
      </c>
      <c r="FF34" s="143">
        <v>30</v>
      </c>
      <c r="FG34" s="143">
        <v>42.747039841648487</v>
      </c>
      <c r="FH34" s="737">
        <f t="shared" si="60"/>
        <v>1.4249013280549496</v>
      </c>
      <c r="FI34" s="741"/>
      <c r="FJ34" s="737">
        <f t="shared" si="44"/>
        <v>0</v>
      </c>
      <c r="FK34" s="442">
        <v>112.11</v>
      </c>
      <c r="FL34" s="748">
        <f t="shared" si="5"/>
        <v>3.7370000000000001</v>
      </c>
      <c r="FM34" s="444"/>
      <c r="FN34" s="744">
        <f t="shared" si="61"/>
        <v>0</v>
      </c>
      <c r="FO34" s="405"/>
      <c r="FP34" s="542">
        <f t="shared" si="45"/>
        <v>0</v>
      </c>
      <c r="FQ34" s="672"/>
      <c r="FR34" s="411"/>
      <c r="FS34" s="411"/>
      <c r="FT34" s="411"/>
      <c r="FU34" s="433"/>
      <c r="FV34" s="442"/>
      <c r="FW34" s="400">
        <f t="shared" si="46"/>
        <v>0</v>
      </c>
      <c r="FX34" s="442"/>
      <c r="FY34" s="402" t="e">
        <f t="shared" si="47"/>
        <v>#DIV/0!</v>
      </c>
      <c r="FZ34" s="468"/>
      <c r="GA34" s="442"/>
      <c r="GB34" s="400"/>
      <c r="GC34" s="403" t="e">
        <f t="shared" si="48"/>
        <v>#DIV/0!</v>
      </c>
      <c r="GD34" s="400"/>
      <c r="GE34" s="400"/>
      <c r="GF34" s="404" t="e">
        <f t="shared" si="49"/>
        <v>#DIV/0!</v>
      </c>
    </row>
    <row r="35" spans="1:188" ht="14.4" customHeight="1">
      <c r="A35" s="12">
        <v>29</v>
      </c>
      <c r="B35" s="13">
        <v>59</v>
      </c>
      <c r="C35" s="14">
        <v>7163.8242768836608</v>
      </c>
      <c r="D35" s="15">
        <f t="shared" si="7"/>
        <v>121.42075045565527</v>
      </c>
      <c r="E35" s="16"/>
      <c r="F35" s="320"/>
      <c r="G35" s="558" t="e">
        <f t="shared" si="8"/>
        <v>#DIV/0!</v>
      </c>
      <c r="H35" s="17">
        <v>4</v>
      </c>
      <c r="I35" s="17">
        <v>64.200000000090341</v>
      </c>
      <c r="J35" s="18">
        <f t="shared" si="50"/>
        <v>16.050000000022585</v>
      </c>
      <c r="K35" s="17"/>
      <c r="L35" s="17"/>
      <c r="M35" s="30" t="e">
        <f t="shared" si="51"/>
        <v>#DIV/0!</v>
      </c>
      <c r="N35" s="13"/>
      <c r="O35" s="14"/>
      <c r="P35" s="31" t="e">
        <f t="shared" si="9"/>
        <v>#DIV/0!</v>
      </c>
      <c r="Q35" s="32"/>
      <c r="R35" s="44"/>
      <c r="S35" s="45" t="e">
        <f t="shared" si="10"/>
        <v>#DIV/0!</v>
      </c>
      <c r="T35" s="492"/>
      <c r="U35" s="570"/>
      <c r="V35" s="566"/>
      <c r="W35" s="571" t="e">
        <f t="shared" si="11"/>
        <v>#DIV/0!</v>
      </c>
      <c r="X35" s="492"/>
      <c r="Y35" s="46">
        <v>349.6</v>
      </c>
      <c r="Z35" s="47">
        <v>32664.795000000002</v>
      </c>
      <c r="AA35" s="30">
        <f t="shared" si="12"/>
        <v>93.434768306636158</v>
      </c>
      <c r="AB35" s="54"/>
      <c r="AC35" s="55">
        <v>24</v>
      </c>
      <c r="AD35" s="55">
        <v>334.03000000000003</v>
      </c>
      <c r="AE35" s="30">
        <f t="shared" si="13"/>
        <v>13.917916666666668</v>
      </c>
      <c r="AF35" s="55">
        <v>123</v>
      </c>
      <c r="AG35" s="55">
        <v>860.74</v>
      </c>
      <c r="AH35" s="30">
        <f t="shared" si="52"/>
        <v>6.9978861788617888</v>
      </c>
      <c r="AI35" s="62">
        <v>150</v>
      </c>
      <c r="AJ35" s="47">
        <v>3985.99</v>
      </c>
      <c r="AK35" s="30">
        <f t="shared" si="14"/>
        <v>26.573266666666665</v>
      </c>
      <c r="AL35" s="568"/>
      <c r="AM35" s="46">
        <v>47</v>
      </c>
      <c r="AN35" s="71">
        <v>2492.2600000000002</v>
      </c>
      <c r="AO35" s="48">
        <f t="shared" si="15"/>
        <v>53.026808510638304</v>
      </c>
      <c r="AP35" s="46">
        <v>75</v>
      </c>
      <c r="AQ35" s="47">
        <v>4095.0810000000001</v>
      </c>
      <c r="AR35" s="48">
        <f t="shared" si="16"/>
        <v>54.601080000000003</v>
      </c>
      <c r="AS35" s="46">
        <v>25</v>
      </c>
      <c r="AT35" s="71">
        <v>1620.0119999999999</v>
      </c>
      <c r="AU35" s="48">
        <f t="shared" si="17"/>
        <v>64.800479999999993</v>
      </c>
      <c r="AV35" s="492"/>
      <c r="AW35" s="647">
        <v>81.400000000000006</v>
      </c>
      <c r="AX35" s="78">
        <v>4878.4799999999996</v>
      </c>
      <c r="AY35" s="30">
        <f t="shared" si="18"/>
        <v>59.932186732186722</v>
      </c>
      <c r="AZ35" s="85"/>
      <c r="BA35" s="85"/>
      <c r="BB35" s="85">
        <v>11</v>
      </c>
      <c r="BC35" s="85">
        <v>80.739999999999995</v>
      </c>
      <c r="BD35" s="30">
        <f t="shared" si="53"/>
        <v>7.34</v>
      </c>
      <c r="BE35" s="86"/>
      <c r="BF35" s="86"/>
      <c r="BG35" s="30" t="e">
        <f t="shared" si="54"/>
        <v>#DIV/0!</v>
      </c>
      <c r="BH35" s="646"/>
      <c r="BI35" s="77"/>
      <c r="BJ35" s="78"/>
      <c r="BK35" s="634" t="e">
        <f t="shared" si="19"/>
        <v>#DIV/0!</v>
      </c>
      <c r="BL35" s="633"/>
      <c r="BM35" s="587"/>
      <c r="BN35" s="634" t="e">
        <f t="shared" si="20"/>
        <v>#DIV/0!</v>
      </c>
      <c r="BO35" s="492"/>
      <c r="BP35" s="592">
        <v>180</v>
      </c>
      <c r="BQ35" s="94">
        <v>12466.252653755066</v>
      </c>
      <c r="BR35" s="83">
        <f t="shared" si="21"/>
        <v>69.256959187528139</v>
      </c>
      <c r="BS35" s="102"/>
      <c r="BT35" s="101">
        <v>31</v>
      </c>
      <c r="BU35" s="101">
        <v>290.52033465151345</v>
      </c>
      <c r="BV35" s="30">
        <f t="shared" si="55"/>
        <v>9.3716236984359185</v>
      </c>
      <c r="BW35" s="101">
        <v>60</v>
      </c>
      <c r="BX35" s="101">
        <v>381.30753046785946</v>
      </c>
      <c r="BY35" s="30">
        <f t="shared" si="56"/>
        <v>6.3551255077976574</v>
      </c>
      <c r="BZ35" s="93"/>
      <c r="CA35" s="94"/>
      <c r="CB35" s="48" t="e">
        <f t="shared" si="22"/>
        <v>#DIV/0!</v>
      </c>
      <c r="CC35" s="492"/>
      <c r="CD35" s="109">
        <v>120.80000000000001</v>
      </c>
      <c r="CE35" s="110">
        <v>13763.42</v>
      </c>
      <c r="CF35" s="83">
        <f t="shared" si="23"/>
        <v>113.93559602649006</v>
      </c>
      <c r="CG35" s="113"/>
      <c r="CH35" s="114"/>
      <c r="CI35" s="114"/>
      <c r="CJ35" s="30" t="e">
        <f t="shared" si="24"/>
        <v>#DIV/0!</v>
      </c>
      <c r="CK35" s="114"/>
      <c r="CL35" s="114"/>
      <c r="CM35" s="30" t="e">
        <f t="shared" si="57"/>
        <v>#DIV/0!</v>
      </c>
      <c r="CN35" s="708">
        <v>300.99</v>
      </c>
      <c r="CO35" s="706">
        <f t="shared" si="25"/>
        <v>2.4916390728476818</v>
      </c>
      <c r="CP35" s="653"/>
      <c r="CQ35" s="722"/>
      <c r="CR35" s="340">
        <v>32</v>
      </c>
      <c r="CS35" s="204">
        <v>4789.8599999999997</v>
      </c>
      <c r="CT35" s="753">
        <f t="shared" si="0"/>
        <v>149.68312499999999</v>
      </c>
      <c r="CU35" s="411"/>
      <c r="CV35" s="411"/>
      <c r="CW35" s="756" t="e">
        <f t="shared" si="26"/>
        <v>#DIV/0!</v>
      </c>
      <c r="CX35" s="411"/>
      <c r="CY35" s="411"/>
      <c r="CZ35" s="759" t="e">
        <f t="shared" si="27"/>
        <v>#DIV/0!</v>
      </c>
      <c r="DA35" s="400">
        <f t="shared" si="28"/>
        <v>32</v>
      </c>
      <c r="DB35" s="411"/>
      <c r="DC35" s="763">
        <f t="shared" si="29"/>
        <v>0</v>
      </c>
      <c r="DD35" s="682"/>
      <c r="DE35" s="688"/>
      <c r="DF35" s="688" t="e">
        <f t="shared" si="30"/>
        <v>#DIV/0!</v>
      </c>
      <c r="DG35" s="691">
        <v>32</v>
      </c>
      <c r="DH35" s="691">
        <v>174.71</v>
      </c>
      <c r="DI35" s="765">
        <f t="shared" si="31"/>
        <v>5.4596875000000002</v>
      </c>
      <c r="DJ35" s="691">
        <f t="shared" si="32"/>
        <v>32</v>
      </c>
      <c r="DK35" s="688">
        <v>211.28</v>
      </c>
      <c r="DL35" s="765">
        <f t="shared" si="33"/>
        <v>6.6025</v>
      </c>
      <c r="DM35" s="688">
        <v>48</v>
      </c>
      <c r="DN35" s="765">
        <f t="shared" si="34"/>
        <v>1.5</v>
      </c>
      <c r="DO35" s="569"/>
      <c r="DP35" s="124">
        <v>45</v>
      </c>
      <c r="DQ35" s="125">
        <v>4101.8432772411579</v>
      </c>
      <c r="DR35" s="15">
        <f t="shared" si="35"/>
        <v>91.152072827581293</v>
      </c>
      <c r="DS35" s="126"/>
      <c r="DT35" s="127"/>
      <c r="DU35" s="127"/>
      <c r="DV35" s="18" t="e">
        <f t="shared" si="62"/>
        <v>#DIV/0!</v>
      </c>
      <c r="DW35" s="127"/>
      <c r="DX35" s="127"/>
      <c r="DY35" s="18" t="e">
        <f t="shared" si="58"/>
        <v>#DIV/0!</v>
      </c>
      <c r="DZ35" s="124"/>
      <c r="EA35" s="125"/>
      <c r="EB35" s="31" t="e">
        <f t="shared" si="36"/>
        <v>#DIV/0!</v>
      </c>
      <c r="EC35" s="569"/>
      <c r="ED35" s="602">
        <v>14</v>
      </c>
      <c r="EE35" s="603">
        <v>339.34</v>
      </c>
      <c r="EF35" s="542">
        <f t="shared" si="37"/>
        <v>24.238571428571426</v>
      </c>
      <c r="EG35" s="603">
        <v>55</v>
      </c>
      <c r="EH35" s="603">
        <v>583.88</v>
      </c>
      <c r="EI35" s="542">
        <f t="shared" si="38"/>
        <v>10.616</v>
      </c>
      <c r="EJ35" s="603">
        <v>120</v>
      </c>
      <c r="EK35" s="603">
        <v>1460.51</v>
      </c>
      <c r="EL35" s="542">
        <f t="shared" si="39"/>
        <v>12.170916666666667</v>
      </c>
      <c r="EM35" s="485"/>
      <c r="EN35" s="603"/>
      <c r="EO35" s="603"/>
      <c r="EP35" s="548" t="e">
        <f t="shared" si="40"/>
        <v>#DIV/0!</v>
      </c>
      <c r="EQ35" s="603">
        <v>70</v>
      </c>
      <c r="ER35" s="603">
        <v>794.6</v>
      </c>
      <c r="ES35" s="617">
        <f t="shared" si="1"/>
        <v>11.351428571428572</v>
      </c>
      <c r="ET35" s="603">
        <v>196</v>
      </c>
      <c r="EU35" s="603">
        <v>2684.61</v>
      </c>
      <c r="EV35" s="622">
        <f t="shared" si="41"/>
        <v>13.696989795918368</v>
      </c>
      <c r="EW35" s="603">
        <f t="shared" si="42"/>
        <v>798</v>
      </c>
      <c r="EX35" s="603">
        <v>478.09</v>
      </c>
      <c r="EY35" s="552">
        <f t="shared" si="43"/>
        <v>0.59911027568922304</v>
      </c>
      <c r="FA35" s="204">
        <v>30</v>
      </c>
      <c r="FB35" s="204"/>
      <c r="FC35" s="204">
        <v>2113.94</v>
      </c>
      <c r="FD35" s="554">
        <f t="shared" si="2"/>
        <v>70.464666666666673</v>
      </c>
      <c r="FE35" s="554">
        <f t="shared" si="59"/>
        <v>0</v>
      </c>
      <c r="FF35" s="143">
        <v>30</v>
      </c>
      <c r="FG35" s="143">
        <v>960.74775420077287</v>
      </c>
      <c r="FH35" s="737">
        <f t="shared" si="60"/>
        <v>32.024925140025765</v>
      </c>
      <c r="FI35" s="741">
        <v>182.51206487413177</v>
      </c>
      <c r="FJ35" s="737">
        <f t="shared" si="44"/>
        <v>6.0837354958043921</v>
      </c>
      <c r="FK35" s="442"/>
      <c r="FL35" s="748">
        <f t="shared" si="5"/>
        <v>0</v>
      </c>
      <c r="FM35" s="444">
        <v>99.322057629870116</v>
      </c>
      <c r="FN35" s="744">
        <f t="shared" si="61"/>
        <v>0.10337995295393032</v>
      </c>
      <c r="FO35" s="405">
        <v>173.77159334274728</v>
      </c>
      <c r="FP35" s="542">
        <f t="shared" si="45"/>
        <v>5.7923864447582423</v>
      </c>
      <c r="FQ35" s="672"/>
      <c r="FR35" s="411"/>
      <c r="FS35" s="411"/>
      <c r="FT35" s="411"/>
      <c r="FU35" s="433"/>
      <c r="FV35" s="442"/>
      <c r="FW35" s="400">
        <f t="shared" si="46"/>
        <v>0</v>
      </c>
      <c r="FX35" s="442"/>
      <c r="FY35" s="402" t="e">
        <f t="shared" si="47"/>
        <v>#DIV/0!</v>
      </c>
      <c r="FZ35" s="468"/>
      <c r="GA35" s="442"/>
      <c r="GB35" s="400"/>
      <c r="GC35" s="403" t="e">
        <f t="shared" si="48"/>
        <v>#DIV/0!</v>
      </c>
      <c r="GD35" s="400"/>
      <c r="GE35" s="400"/>
      <c r="GF35" s="404" t="e">
        <f t="shared" si="49"/>
        <v>#DIV/0!</v>
      </c>
    </row>
    <row r="36" spans="1:188" ht="15" customHeight="1" thickBot="1">
      <c r="A36" s="19">
        <v>30</v>
      </c>
      <c r="B36" s="13">
        <v>42.2</v>
      </c>
      <c r="C36" s="14">
        <v>5103.1643296226575</v>
      </c>
      <c r="D36" s="15">
        <f t="shared" si="7"/>
        <v>120.92806468300135</v>
      </c>
      <c r="E36" s="16"/>
      <c r="F36" s="320"/>
      <c r="G36" s="558" t="e">
        <f t="shared" si="8"/>
        <v>#DIV/0!</v>
      </c>
      <c r="H36" s="17">
        <v>4</v>
      </c>
      <c r="I36" s="17">
        <v>63.405206684256818</v>
      </c>
      <c r="J36" s="18">
        <f t="shared" si="50"/>
        <v>15.851301671064205</v>
      </c>
      <c r="K36" s="17"/>
      <c r="L36" s="17"/>
      <c r="M36" s="30" t="e">
        <f t="shared" si="51"/>
        <v>#DIV/0!</v>
      </c>
      <c r="N36" s="13"/>
      <c r="O36" s="14"/>
      <c r="P36" s="31" t="e">
        <f t="shared" si="9"/>
        <v>#DIV/0!</v>
      </c>
      <c r="Q36" s="32"/>
      <c r="R36" s="44"/>
      <c r="S36" s="45" t="e">
        <f t="shared" si="10"/>
        <v>#DIV/0!</v>
      </c>
      <c r="T36" s="492"/>
      <c r="U36" s="570"/>
      <c r="V36" s="566"/>
      <c r="W36" s="571" t="e">
        <f t="shared" si="11"/>
        <v>#DIV/0!</v>
      </c>
      <c r="X36" s="492"/>
      <c r="Y36" s="585">
        <v>340</v>
      </c>
      <c r="Z36" s="47">
        <v>30395.390000000003</v>
      </c>
      <c r="AA36" s="30">
        <f t="shared" si="12"/>
        <v>89.398205882352954</v>
      </c>
      <c r="AB36" s="54"/>
      <c r="AC36" s="55">
        <v>14</v>
      </c>
      <c r="AD36" s="55">
        <v>195.51</v>
      </c>
      <c r="AE36" s="30">
        <f t="shared" si="13"/>
        <v>13.965</v>
      </c>
      <c r="AF36" s="55">
        <v>128</v>
      </c>
      <c r="AG36" s="55">
        <v>892.29</v>
      </c>
      <c r="AH36" s="30">
        <f t="shared" si="52"/>
        <v>6.9710156249999997</v>
      </c>
      <c r="AI36" s="62">
        <v>150</v>
      </c>
      <c r="AJ36" s="47">
        <v>4000.0699999999997</v>
      </c>
      <c r="AK36" s="30">
        <f t="shared" si="14"/>
        <v>26.667133333333332</v>
      </c>
      <c r="AL36" s="568"/>
      <c r="AM36" s="46">
        <v>42</v>
      </c>
      <c r="AN36" s="71">
        <v>2110.3599999999997</v>
      </c>
      <c r="AO36" s="48">
        <f t="shared" si="15"/>
        <v>50.246666666666655</v>
      </c>
      <c r="AP36" s="46">
        <v>75</v>
      </c>
      <c r="AQ36" s="47">
        <v>4493.6383500000002</v>
      </c>
      <c r="AR36" s="48">
        <f t="shared" si="16"/>
        <v>59.915178000000004</v>
      </c>
      <c r="AS36" s="46">
        <v>25</v>
      </c>
      <c r="AT36" s="71">
        <v>1788.9199999999998</v>
      </c>
      <c r="AU36" s="48">
        <f t="shared" si="17"/>
        <v>71.556799999999996</v>
      </c>
      <c r="AV36" s="492"/>
      <c r="AW36" s="647">
        <v>69.2</v>
      </c>
      <c r="AX36" s="78">
        <v>4138.95</v>
      </c>
      <c r="AY36" s="30">
        <f t="shared" si="18"/>
        <v>59.811416184971094</v>
      </c>
      <c r="AZ36" s="85"/>
      <c r="BA36" s="85"/>
      <c r="BB36" s="85">
        <v>8</v>
      </c>
      <c r="BC36" s="85">
        <v>55.19</v>
      </c>
      <c r="BD36" s="30">
        <f t="shared" si="53"/>
        <v>6.8987499999999997</v>
      </c>
      <c r="BE36" s="86"/>
      <c r="BF36" s="86"/>
      <c r="BG36" s="30" t="e">
        <f t="shared" si="54"/>
        <v>#DIV/0!</v>
      </c>
      <c r="BH36" s="646"/>
      <c r="BI36" s="77"/>
      <c r="BJ36" s="78"/>
      <c r="BK36" s="634" t="e">
        <f t="shared" si="19"/>
        <v>#DIV/0!</v>
      </c>
      <c r="BL36" s="633"/>
      <c r="BM36" s="587"/>
      <c r="BN36" s="634" t="e">
        <f t="shared" si="20"/>
        <v>#DIV/0!</v>
      </c>
      <c r="BO36" s="492"/>
      <c r="BP36" s="93">
        <v>180</v>
      </c>
      <c r="BQ36" s="94">
        <v>12514.81860232259</v>
      </c>
      <c r="BR36" s="83">
        <f t="shared" si="21"/>
        <v>69.52677001290327</v>
      </c>
      <c r="BS36" s="102"/>
      <c r="BT36" s="101">
        <v>36</v>
      </c>
      <c r="BU36" s="101">
        <v>638.40366596193428</v>
      </c>
      <c r="BV36" s="30">
        <f t="shared" si="55"/>
        <v>17.733435165609286</v>
      </c>
      <c r="BW36" s="101">
        <v>60</v>
      </c>
      <c r="BX36" s="101">
        <v>297.14496932839353</v>
      </c>
      <c r="BY36" s="30">
        <f t="shared" si="56"/>
        <v>4.9524161554732258</v>
      </c>
      <c r="BZ36" s="93"/>
      <c r="CA36" s="94"/>
      <c r="CB36" s="48" t="e">
        <f t="shared" si="22"/>
        <v>#DIV/0!</v>
      </c>
      <c r="CC36" s="492"/>
      <c r="CD36" s="109">
        <v>140.4</v>
      </c>
      <c r="CE36" s="110">
        <v>16612.72</v>
      </c>
      <c r="CF36" s="83">
        <f t="shared" si="23"/>
        <v>118.32421652421652</v>
      </c>
      <c r="CG36" s="113"/>
      <c r="CH36" s="114"/>
      <c r="CI36" s="114"/>
      <c r="CJ36" s="30" t="e">
        <f t="shared" si="24"/>
        <v>#DIV/0!</v>
      </c>
      <c r="CK36" s="114"/>
      <c r="CL36" s="114"/>
      <c r="CM36" s="30" t="e">
        <f t="shared" si="57"/>
        <v>#DIV/0!</v>
      </c>
      <c r="CN36" s="708">
        <v>240</v>
      </c>
      <c r="CO36" s="706">
        <f t="shared" si="25"/>
        <v>1.7094017094017093</v>
      </c>
      <c r="CP36" s="653"/>
      <c r="CQ36" s="722"/>
      <c r="CR36" s="340">
        <v>17</v>
      </c>
      <c r="CS36" s="204">
        <v>1281.45</v>
      </c>
      <c r="CT36" s="753">
        <f t="shared" si="0"/>
        <v>75.379411764705878</v>
      </c>
      <c r="CU36" s="411"/>
      <c r="CV36" s="411"/>
      <c r="CW36" s="756" t="e">
        <f t="shared" si="26"/>
        <v>#DIV/0!</v>
      </c>
      <c r="CX36" s="411"/>
      <c r="CY36" s="411"/>
      <c r="CZ36" s="759" t="e">
        <f t="shared" si="27"/>
        <v>#DIV/0!</v>
      </c>
      <c r="DA36" s="400">
        <f t="shared" si="28"/>
        <v>17</v>
      </c>
      <c r="DB36" s="411"/>
      <c r="DC36" s="763">
        <f t="shared" si="29"/>
        <v>0</v>
      </c>
      <c r="DD36" s="682"/>
      <c r="DE36" s="688"/>
      <c r="DF36" s="688" t="e">
        <f t="shared" si="30"/>
        <v>#DIV/0!</v>
      </c>
      <c r="DG36" s="691">
        <v>17</v>
      </c>
      <c r="DH36" s="691">
        <v>92.15</v>
      </c>
      <c r="DI36" s="765">
        <f t="shared" si="31"/>
        <v>5.4205882352941179</v>
      </c>
      <c r="DJ36" s="691">
        <f t="shared" si="32"/>
        <v>17</v>
      </c>
      <c r="DK36" s="688">
        <v>215.36</v>
      </c>
      <c r="DL36" s="765">
        <f t="shared" si="33"/>
        <v>12.668235294117649</v>
      </c>
      <c r="DM36" s="688">
        <v>120</v>
      </c>
      <c r="DN36" s="765">
        <f t="shared" si="34"/>
        <v>7.0588235294117645</v>
      </c>
      <c r="DO36" s="569"/>
      <c r="DP36" s="124">
        <v>45</v>
      </c>
      <c r="DQ36" s="125">
        <v>4110.2935413169162</v>
      </c>
      <c r="DR36" s="15">
        <f t="shared" si="35"/>
        <v>91.339856473709247</v>
      </c>
      <c r="DS36" s="126"/>
      <c r="DT36" s="127"/>
      <c r="DU36" s="127"/>
      <c r="DV36" s="18" t="e">
        <f t="shared" si="62"/>
        <v>#DIV/0!</v>
      </c>
      <c r="DW36" s="127"/>
      <c r="DX36" s="127"/>
      <c r="DY36" s="18" t="e">
        <f t="shared" si="58"/>
        <v>#DIV/0!</v>
      </c>
      <c r="DZ36" s="124"/>
      <c r="EA36" s="125"/>
      <c r="EB36" s="31" t="e">
        <f t="shared" si="36"/>
        <v>#DIV/0!</v>
      </c>
      <c r="EC36" s="569"/>
      <c r="ED36" s="602">
        <v>14</v>
      </c>
      <c r="EE36" s="603">
        <v>283.48</v>
      </c>
      <c r="EF36" s="542">
        <f t="shared" si="37"/>
        <v>20.248571428571431</v>
      </c>
      <c r="EG36" s="603">
        <v>55</v>
      </c>
      <c r="EH36" s="603">
        <v>764.6</v>
      </c>
      <c r="EI36" s="542">
        <f t="shared" si="38"/>
        <v>13.901818181818182</v>
      </c>
      <c r="EJ36" s="603">
        <v>120</v>
      </c>
      <c r="EK36" s="603">
        <v>1707.93</v>
      </c>
      <c r="EL36" s="542">
        <f t="shared" si="39"/>
        <v>14.232750000000001</v>
      </c>
      <c r="EM36" s="485"/>
      <c r="EN36" s="603"/>
      <c r="EO36" s="603"/>
      <c r="EP36" s="548" t="e">
        <f t="shared" si="40"/>
        <v>#DIV/0!</v>
      </c>
      <c r="EQ36" s="603">
        <v>71</v>
      </c>
      <c r="ER36" s="603">
        <v>914.58</v>
      </c>
      <c r="ES36" s="617">
        <f t="shared" si="1"/>
        <v>12.881408450704226</v>
      </c>
      <c r="ET36" s="603">
        <v>190</v>
      </c>
      <c r="EU36" s="603">
        <v>2566.9899999999998</v>
      </c>
      <c r="EV36" s="622">
        <f t="shared" si="41"/>
        <v>13.510473684210526</v>
      </c>
      <c r="EW36" s="603">
        <f t="shared" si="42"/>
        <v>783</v>
      </c>
      <c r="EX36" s="603">
        <v>455.9</v>
      </c>
      <c r="EY36" s="552">
        <f t="shared" si="43"/>
        <v>0.58224776500638564</v>
      </c>
      <c r="FA36" s="204">
        <v>30</v>
      </c>
      <c r="FB36" s="204"/>
      <c r="FC36" s="204">
        <v>2164.67</v>
      </c>
      <c r="FD36" s="554">
        <f t="shared" si="2"/>
        <v>72.155666666666676</v>
      </c>
      <c r="FE36" s="554">
        <f t="shared" si="59"/>
        <v>0</v>
      </c>
      <c r="FF36" s="143">
        <v>30</v>
      </c>
      <c r="FG36" s="143">
        <v>325.68579606413994</v>
      </c>
      <c r="FH36" s="737">
        <f t="shared" si="60"/>
        <v>10.856193202137998</v>
      </c>
      <c r="FI36" s="741">
        <v>1236.9315335328395</v>
      </c>
      <c r="FJ36" s="737">
        <f t="shared" si="44"/>
        <v>41.231051117761318</v>
      </c>
      <c r="FK36" s="442"/>
      <c r="FL36" s="748">
        <f t="shared" si="5"/>
        <v>0</v>
      </c>
      <c r="FM36" s="444"/>
      <c r="FN36" s="744">
        <f t="shared" si="61"/>
        <v>0</v>
      </c>
      <c r="FO36" s="405"/>
      <c r="FP36" s="542">
        <f t="shared" si="45"/>
        <v>0</v>
      </c>
      <c r="FQ36" s="672"/>
      <c r="FR36" s="411"/>
      <c r="FS36" s="411"/>
      <c r="FT36" s="411"/>
      <c r="FU36" s="433"/>
      <c r="FV36" s="442"/>
      <c r="FW36" s="400">
        <f t="shared" si="46"/>
        <v>0</v>
      </c>
      <c r="FX36" s="442"/>
      <c r="FY36" s="402" t="e">
        <f t="shared" si="47"/>
        <v>#DIV/0!</v>
      </c>
      <c r="FZ36" s="468"/>
      <c r="GA36" s="442"/>
      <c r="GB36" s="400"/>
      <c r="GC36" s="403" t="e">
        <f t="shared" si="48"/>
        <v>#DIV/0!</v>
      </c>
      <c r="GD36" s="400"/>
      <c r="GE36" s="400"/>
      <c r="GF36" s="404" t="e">
        <f t="shared" si="49"/>
        <v>#DIV/0!</v>
      </c>
    </row>
    <row r="37" spans="1:188" ht="15.6" customHeight="1" thickBot="1">
      <c r="A37" s="19">
        <v>31</v>
      </c>
      <c r="B37" s="540">
        <v>36.400000000000006</v>
      </c>
      <c r="C37" s="504">
        <v>3288.3353754736954</v>
      </c>
      <c r="D37" s="505">
        <f t="shared" si="7"/>
        <v>90.338883941585024</v>
      </c>
      <c r="E37" s="506"/>
      <c r="F37" s="507"/>
      <c r="G37" s="559" t="e">
        <f t="shared" si="8"/>
        <v>#DIV/0!</v>
      </c>
      <c r="H37" s="508">
        <v>3</v>
      </c>
      <c r="I37" s="508">
        <v>56.007593081207858</v>
      </c>
      <c r="J37" s="509">
        <f t="shared" si="50"/>
        <v>18.669197693735953</v>
      </c>
      <c r="K37" s="508"/>
      <c r="L37" s="508"/>
      <c r="M37" s="510" t="e">
        <f t="shared" si="51"/>
        <v>#DIV/0!</v>
      </c>
      <c r="N37" s="503"/>
      <c r="O37" s="504"/>
      <c r="P37" s="511" t="e">
        <f t="shared" si="9"/>
        <v>#DIV/0!</v>
      </c>
      <c r="Q37" s="512"/>
      <c r="R37" s="185"/>
      <c r="S37" s="513" t="e">
        <f t="shared" si="10"/>
        <v>#DIV/0!</v>
      </c>
      <c r="T37" s="492"/>
      <c r="U37" s="573"/>
      <c r="V37" s="574"/>
      <c r="W37" s="575"/>
      <c r="X37" s="492"/>
      <c r="Y37" s="514">
        <v>213.4</v>
      </c>
      <c r="Z37" s="515">
        <v>23994.144999999993</v>
      </c>
      <c r="AA37" s="510">
        <f t="shared" si="12"/>
        <v>112.43741799437672</v>
      </c>
      <c r="AB37" s="516"/>
      <c r="AC37" s="517">
        <v>7</v>
      </c>
      <c r="AD37" s="517">
        <v>97.2</v>
      </c>
      <c r="AE37" s="510">
        <f t="shared" si="13"/>
        <v>13.885714285714286</v>
      </c>
      <c r="AF37" s="517">
        <v>6</v>
      </c>
      <c r="AG37" s="517">
        <v>41.16</v>
      </c>
      <c r="AH37" s="510">
        <f t="shared" si="52"/>
        <v>6.8599999999999994</v>
      </c>
      <c r="AI37" s="62">
        <v>150</v>
      </c>
      <c r="AJ37" s="515">
        <v>4109.13</v>
      </c>
      <c r="AK37" s="510">
        <f t="shared" si="14"/>
        <v>27.394200000000001</v>
      </c>
      <c r="AL37" s="568"/>
      <c r="AM37" s="514">
        <v>41</v>
      </c>
      <c r="AN37" s="519">
        <v>3287.2</v>
      </c>
      <c r="AO37" s="520">
        <f t="shared" si="15"/>
        <v>80.175609756097558</v>
      </c>
      <c r="AP37" s="514">
        <v>75</v>
      </c>
      <c r="AQ37" s="515">
        <v>4977.3999999999996</v>
      </c>
      <c r="AR37" s="520">
        <f t="shared" si="16"/>
        <v>66.365333333333325</v>
      </c>
      <c r="AS37" s="514">
        <v>25</v>
      </c>
      <c r="AT37" s="519">
        <v>1961.0749999999998</v>
      </c>
      <c r="AU37" s="520">
        <f t="shared" si="17"/>
        <v>78.442999999999998</v>
      </c>
      <c r="AV37" s="492"/>
      <c r="AW37" s="648">
        <v>64.8</v>
      </c>
      <c r="AX37" s="522">
        <v>3811.1</v>
      </c>
      <c r="AY37" s="30">
        <f t="shared" si="18"/>
        <v>58.813271604938272</v>
      </c>
      <c r="AZ37" s="85"/>
      <c r="BA37" s="85"/>
      <c r="BB37" s="525">
        <v>5</v>
      </c>
      <c r="BC37" s="525">
        <v>36.07</v>
      </c>
      <c r="BD37" s="510">
        <f t="shared" si="53"/>
        <v>7.2140000000000004</v>
      </c>
      <c r="BE37" s="526"/>
      <c r="BF37" s="526"/>
      <c r="BG37" s="510" t="e">
        <f t="shared" si="54"/>
        <v>#DIV/0!</v>
      </c>
      <c r="BH37" s="646"/>
      <c r="BI37" s="521"/>
      <c r="BJ37" s="522"/>
      <c r="BK37" s="637" t="e">
        <f t="shared" si="19"/>
        <v>#DIV/0!</v>
      </c>
      <c r="BL37" s="636"/>
      <c r="BM37" s="589"/>
      <c r="BN37" s="637"/>
      <c r="BO37" s="492"/>
      <c r="BP37" s="527">
        <v>128.19999999999999</v>
      </c>
      <c r="BQ37" s="528">
        <v>8741.6551264274112</v>
      </c>
      <c r="BR37" s="523">
        <f t="shared" si="21"/>
        <v>68.187637491633481</v>
      </c>
      <c r="BS37" s="529"/>
      <c r="BT37" s="530">
        <v>3</v>
      </c>
      <c r="BU37" s="530">
        <v>43</v>
      </c>
      <c r="BV37" s="510">
        <f t="shared" si="55"/>
        <v>14.333333333333334</v>
      </c>
      <c r="BW37" s="530">
        <v>60</v>
      </c>
      <c r="BX37" s="530">
        <v>403.35909130320164</v>
      </c>
      <c r="BY37" s="510">
        <f t="shared" si="56"/>
        <v>6.7226515217200271</v>
      </c>
      <c r="BZ37" s="527"/>
      <c r="CA37" s="528"/>
      <c r="CB37" s="520" t="e">
        <f t="shared" si="22"/>
        <v>#DIV/0!</v>
      </c>
      <c r="CC37" s="492"/>
      <c r="CD37" s="531">
        <v>140.4</v>
      </c>
      <c r="CE37" s="532">
        <v>16486.5</v>
      </c>
      <c r="CF37" s="523">
        <f t="shared" si="23"/>
        <v>117.42521367521367</v>
      </c>
      <c r="CG37" s="533"/>
      <c r="CH37" s="534">
        <v>212</v>
      </c>
      <c r="CI37" s="534">
        <v>3189.47</v>
      </c>
      <c r="CJ37" s="510">
        <f t="shared" si="24"/>
        <v>15.044669811320754</v>
      </c>
      <c r="CK37" s="534"/>
      <c r="CL37" s="534"/>
      <c r="CM37" s="510" t="e">
        <f t="shared" si="57"/>
        <v>#DIV/0!</v>
      </c>
      <c r="CN37" s="709">
        <v>180</v>
      </c>
      <c r="CO37" s="706">
        <f t="shared" si="25"/>
        <v>1.2820512820512819</v>
      </c>
      <c r="CP37" s="653"/>
      <c r="CQ37" s="722"/>
      <c r="CR37" s="719">
        <v>17</v>
      </c>
      <c r="CS37" s="358">
        <v>1448.8</v>
      </c>
      <c r="CT37" s="754">
        <f t="shared" si="0"/>
        <v>85.223529411764702</v>
      </c>
      <c r="CU37" s="411"/>
      <c r="CV37" s="411"/>
      <c r="CW37" s="756" t="e">
        <f t="shared" si="26"/>
        <v>#DIV/0!</v>
      </c>
      <c r="CX37" s="411"/>
      <c r="CY37" s="411"/>
      <c r="CZ37" s="759" t="e">
        <f t="shared" si="27"/>
        <v>#DIV/0!</v>
      </c>
      <c r="DA37" s="400">
        <f t="shared" si="28"/>
        <v>17</v>
      </c>
      <c r="DB37" s="447"/>
      <c r="DC37" s="763">
        <f t="shared" si="29"/>
        <v>0</v>
      </c>
      <c r="DD37" s="683"/>
      <c r="DE37" s="689"/>
      <c r="DF37" s="688" t="e">
        <f t="shared" si="30"/>
        <v>#DIV/0!</v>
      </c>
      <c r="DG37" s="691">
        <v>17</v>
      </c>
      <c r="DH37" s="691">
        <v>142.36000000000001</v>
      </c>
      <c r="DI37" s="765">
        <f t="shared" si="31"/>
        <v>8.3741176470588243</v>
      </c>
      <c r="DJ37" s="691">
        <f t="shared" si="32"/>
        <v>17</v>
      </c>
      <c r="DK37" s="689">
        <v>375.74</v>
      </c>
      <c r="DL37" s="765">
        <f t="shared" si="33"/>
        <v>22.10235294117647</v>
      </c>
      <c r="DM37" s="689">
        <v>205</v>
      </c>
      <c r="DN37" s="765">
        <f t="shared" si="34"/>
        <v>12.058823529411764</v>
      </c>
      <c r="DO37" s="569"/>
      <c r="DP37" s="535">
        <v>33</v>
      </c>
      <c r="DQ37" s="536">
        <v>4287.7177102263186</v>
      </c>
      <c r="DR37" s="505">
        <f t="shared" si="35"/>
        <v>129.93083970382784</v>
      </c>
      <c r="DS37" s="537"/>
      <c r="DT37" s="538"/>
      <c r="DU37" s="538"/>
      <c r="DV37" s="509" t="e">
        <f t="shared" si="62"/>
        <v>#DIV/0!</v>
      </c>
      <c r="DW37" s="538"/>
      <c r="DX37" s="538"/>
      <c r="DY37" s="509" t="e">
        <f t="shared" si="58"/>
        <v>#DIV/0!</v>
      </c>
      <c r="DZ37" s="535"/>
      <c r="EA37" s="536"/>
      <c r="EB37" s="511" t="e">
        <f t="shared" si="36"/>
        <v>#DIV/0!</v>
      </c>
      <c r="EC37" s="569"/>
      <c r="ED37" s="606">
        <v>14</v>
      </c>
      <c r="EE37" s="607">
        <v>335.32</v>
      </c>
      <c r="EF37" s="543">
        <f t="shared" si="37"/>
        <v>23.951428571428572</v>
      </c>
      <c r="EG37" s="607">
        <v>55</v>
      </c>
      <c r="EH37" s="607">
        <v>754.97</v>
      </c>
      <c r="EI37" s="543">
        <f t="shared" si="38"/>
        <v>13.726727272727274</v>
      </c>
      <c r="EJ37" s="607">
        <v>120</v>
      </c>
      <c r="EK37" s="607">
        <v>1448.35</v>
      </c>
      <c r="EL37" s="542">
        <f t="shared" si="39"/>
        <v>12.069583333333332</v>
      </c>
      <c r="EM37" s="485"/>
      <c r="EN37" s="613"/>
      <c r="EO37" s="613"/>
      <c r="EP37" s="549" t="e">
        <f>+EO37/EN37</f>
        <v>#DIV/0!</v>
      </c>
      <c r="EQ37" s="613">
        <v>71</v>
      </c>
      <c r="ER37" s="613">
        <v>940.82</v>
      </c>
      <c r="ES37" s="618">
        <f>+ER37/EQ37</f>
        <v>13.250985915492958</v>
      </c>
      <c r="ET37" s="613">
        <v>190</v>
      </c>
      <c r="EU37" s="613">
        <v>2613.75</v>
      </c>
      <c r="EV37" s="618">
        <f>+EU37/ET37</f>
        <v>13.756578947368421</v>
      </c>
      <c r="EW37" s="603">
        <f t="shared" si="42"/>
        <v>783</v>
      </c>
      <c r="EX37" s="603">
        <v>459.75</v>
      </c>
      <c r="EY37" s="549">
        <f>+EX37/EW37</f>
        <v>0.58716475095785436</v>
      </c>
      <c r="FA37" s="204"/>
      <c r="FB37" s="358"/>
      <c r="FC37" s="358"/>
      <c r="FD37" s="555" t="e">
        <f t="shared" si="2"/>
        <v>#DIV/0!</v>
      </c>
      <c r="FE37" s="554" t="e">
        <f t="shared" si="59"/>
        <v>#DIV/0!</v>
      </c>
      <c r="FF37" s="539"/>
      <c r="FG37" s="539"/>
      <c r="FH37" s="737" t="e">
        <f t="shared" si="60"/>
        <v>#DIV/0!</v>
      </c>
      <c r="FI37" s="741"/>
      <c r="FJ37" s="737" t="e">
        <f t="shared" si="44"/>
        <v>#DIV/0!</v>
      </c>
      <c r="FK37" s="442"/>
      <c r="FL37" s="748" t="e">
        <f t="shared" si="5"/>
        <v>#DIV/0!</v>
      </c>
      <c r="FM37" s="444"/>
      <c r="FN37" s="744" t="e">
        <f t="shared" si="61"/>
        <v>#DIV/0!</v>
      </c>
      <c r="FO37" s="405"/>
      <c r="FP37" s="542" t="e">
        <f t="shared" si="45"/>
        <v>#DIV/0!</v>
      </c>
      <c r="FQ37" s="672"/>
      <c r="FR37" s="411"/>
      <c r="FS37" s="411"/>
      <c r="FT37" s="411"/>
      <c r="FU37" s="433"/>
      <c r="FV37" s="442"/>
      <c r="FW37" s="400">
        <f t="shared" si="46"/>
        <v>0</v>
      </c>
      <c r="FX37" s="442"/>
      <c r="FY37" s="402" t="e">
        <f t="shared" si="47"/>
        <v>#DIV/0!</v>
      </c>
      <c r="FZ37" s="468"/>
      <c r="GA37" s="442"/>
      <c r="GB37" s="400"/>
      <c r="GC37" s="403" t="e">
        <f t="shared" si="48"/>
        <v>#DIV/0!</v>
      </c>
      <c r="GD37" s="400"/>
      <c r="GE37" s="400"/>
      <c r="GF37" s="404" t="e">
        <f t="shared" si="49"/>
        <v>#DIV/0!</v>
      </c>
    </row>
    <row r="38" spans="1:188" s="584" customFormat="1" ht="18" customHeight="1" thickBot="1">
      <c r="A38" s="173" t="s">
        <v>188</v>
      </c>
      <c r="B38" s="576">
        <f>SUM(B7:B37)</f>
        <v>1709.3999999999999</v>
      </c>
      <c r="C38" s="577">
        <f>SUM(C7:C37)</f>
        <v>173458.04388780097</v>
      </c>
      <c r="D38" s="578">
        <f>+C38/B38</f>
        <v>101.47305714742072</v>
      </c>
      <c r="E38" s="576">
        <f>SUM(E7:E37)</f>
        <v>0</v>
      </c>
      <c r="F38" s="577">
        <f>SUM(F7:F37)</f>
        <v>0</v>
      </c>
      <c r="G38" s="578" t="e">
        <f>+F38/E38</f>
        <v>#DIV/0!</v>
      </c>
      <c r="H38" s="576">
        <f>SUM(H7:H37)</f>
        <v>135</v>
      </c>
      <c r="I38" s="577">
        <f>SUM(I7:I37)</f>
        <v>2100.0735511946632</v>
      </c>
      <c r="J38" s="578">
        <f>+I38/H38</f>
        <v>15.556100379219727</v>
      </c>
      <c r="K38" s="576">
        <f>SUM(K7:K37)</f>
        <v>0</v>
      </c>
      <c r="L38" s="577">
        <f>SUM(L7:L37)</f>
        <v>0</v>
      </c>
      <c r="M38" s="578" t="e">
        <f>+L38/K38</f>
        <v>#DIV/0!</v>
      </c>
      <c r="N38" s="576">
        <f>SUM(N7:N37)</f>
        <v>33</v>
      </c>
      <c r="O38" s="577">
        <f>SUM(O7:O37)</f>
        <v>472.11000000000007</v>
      </c>
      <c r="P38" s="578">
        <f>+O38/N38</f>
        <v>14.306363636363638</v>
      </c>
      <c r="Q38" s="145"/>
      <c r="R38" s="145"/>
      <c r="S38" s="579"/>
      <c r="T38" s="580"/>
      <c r="U38" s="576">
        <f t="shared" ref="U38:V38" si="63">SUM(U7:U37)</f>
        <v>1782.2</v>
      </c>
      <c r="V38" s="576">
        <f t="shared" si="63"/>
        <v>116913.48785887001</v>
      </c>
      <c r="W38" s="578">
        <f>+V38/U38</f>
        <v>65.600655290579056</v>
      </c>
      <c r="X38" s="580"/>
      <c r="Y38" s="586">
        <f t="shared" ref="Y38:Z38" si="64">SUM(Y7:Y37)</f>
        <v>10250.400000000001</v>
      </c>
      <c r="Z38" s="586">
        <f t="shared" si="64"/>
        <v>815318.26350000012</v>
      </c>
      <c r="AA38" s="578">
        <f>+Z38/Y38</f>
        <v>79.540141214001409</v>
      </c>
      <c r="AB38" s="586"/>
      <c r="AC38" s="586">
        <f t="shared" ref="AC38:AD38" si="65">SUM(AC7:AC37)</f>
        <v>888</v>
      </c>
      <c r="AD38" s="586">
        <f t="shared" si="65"/>
        <v>12155.54</v>
      </c>
      <c r="AE38" s="578">
        <f>+AD38/AC38</f>
        <v>13.688671171171173</v>
      </c>
      <c r="AF38" s="586">
        <f t="shared" ref="AF38:AG38" si="66">SUM(AF7:AF37)</f>
        <v>3252</v>
      </c>
      <c r="AG38" s="586">
        <f t="shared" si="66"/>
        <v>22144.328000000001</v>
      </c>
      <c r="AH38" s="578">
        <f>+AG38/AF38</f>
        <v>6.8094489544895449</v>
      </c>
      <c r="AI38" s="586">
        <f t="shared" ref="AI38:AJ38" si="67">SUM(AI7:AI37)</f>
        <v>4650</v>
      </c>
      <c r="AJ38" s="586">
        <f t="shared" si="67"/>
        <v>110306.61187199119</v>
      </c>
      <c r="AK38" s="578">
        <f>+AJ38/AI38</f>
        <v>23.721852015481975</v>
      </c>
      <c r="AL38" s="580"/>
      <c r="AM38" s="586">
        <f t="shared" ref="AM38:AN38" si="68">SUM(AM7:AM37)</f>
        <v>1450</v>
      </c>
      <c r="AN38" s="586">
        <f t="shared" si="68"/>
        <v>79425.394</v>
      </c>
      <c r="AO38" s="591">
        <f>+AN38/AM38</f>
        <v>54.776133793103448</v>
      </c>
      <c r="AP38" s="586">
        <f t="shared" ref="AP38:AQ38" si="69">SUM(AP7:AP37)</f>
        <v>2325</v>
      </c>
      <c r="AQ38" s="586">
        <f t="shared" si="69"/>
        <v>143779.63935000001</v>
      </c>
      <c r="AR38" s="591">
        <f>+AQ38/AP38</f>
        <v>61.840705096774201</v>
      </c>
      <c r="AS38" s="586">
        <f t="shared" ref="AS38:AT38" si="70">SUM(AS7:AS37)</f>
        <v>775</v>
      </c>
      <c r="AT38" s="586">
        <f t="shared" si="70"/>
        <v>50915.137000000002</v>
      </c>
      <c r="AU38" s="591">
        <f>+AT38/AS38</f>
        <v>65.696950967741941</v>
      </c>
      <c r="AV38" s="641"/>
      <c r="AW38" s="638">
        <f t="shared" ref="AW38:AX38" si="71">SUM(AW7:AW37)</f>
        <v>2313.4</v>
      </c>
      <c r="AX38" s="639">
        <f t="shared" si="71"/>
        <v>137240.31</v>
      </c>
      <c r="AY38" s="591">
        <f>+AX38/AW38</f>
        <v>59.324072793291258</v>
      </c>
      <c r="AZ38" s="729"/>
      <c r="BA38" s="730">
        <f>SUM(BA29:BA37)</f>
        <v>0</v>
      </c>
      <c r="BB38" s="639">
        <f t="shared" ref="BB38:BC38" si="72">SUM(BB7:BB37)</f>
        <v>354</v>
      </c>
      <c r="BC38" s="639">
        <f t="shared" si="72"/>
        <v>2668.69</v>
      </c>
      <c r="BD38" s="649">
        <f>+BC38/BB38</f>
        <v>7.5386723163841811</v>
      </c>
      <c r="BE38" s="650"/>
      <c r="BF38" s="650"/>
      <c r="BG38" s="651"/>
      <c r="BH38" s="652"/>
      <c r="BI38" s="639">
        <f t="shared" ref="BI38:BJ38" si="73">SUM(BI7:BI37)</f>
        <v>0</v>
      </c>
      <c r="BJ38" s="639">
        <f t="shared" si="73"/>
        <v>0</v>
      </c>
      <c r="BK38" s="640" t="e">
        <f>+BJ38/BI38</f>
        <v>#DIV/0!</v>
      </c>
      <c r="BL38" s="638">
        <f t="shared" ref="BL38:BM38" si="74">SUM(BL7:BL37)</f>
        <v>742</v>
      </c>
      <c r="BM38" s="639">
        <f t="shared" si="74"/>
        <v>33395.369999999995</v>
      </c>
      <c r="BN38" s="640">
        <f>+BM38/BL38</f>
        <v>45.007237196765495</v>
      </c>
      <c r="BO38" s="630"/>
      <c r="BP38" s="593">
        <f t="shared" ref="BP38:BQ38" si="75">SUM(BP7:BP37)</f>
        <v>5295</v>
      </c>
      <c r="BQ38" s="593">
        <f t="shared" si="75"/>
        <v>372447.05097812397</v>
      </c>
      <c r="BR38" s="591">
        <f>+BQ38/BP38</f>
        <v>70.339386398134835</v>
      </c>
      <c r="BS38" s="595">
        <f>SUM(BS34:BS37)</f>
        <v>6916.5248005114108</v>
      </c>
      <c r="BT38" s="593">
        <f t="shared" ref="BT38:BU38" si="76">SUM(BT7:BT37)</f>
        <v>492</v>
      </c>
      <c r="BU38" s="593">
        <f t="shared" si="76"/>
        <v>5699.1730020087653</v>
      </c>
      <c r="BV38" s="591">
        <f>+BU38/BT38</f>
        <v>11.58368496343245</v>
      </c>
      <c r="BW38" s="593">
        <f t="shared" ref="BW38:BX38" si="77">SUM(BW7:BW37)</f>
        <v>2340</v>
      </c>
      <c r="BX38" s="593">
        <f t="shared" si="77"/>
        <v>14103.804837402213</v>
      </c>
      <c r="BY38" s="591">
        <f>+BX38/BW38</f>
        <v>6.0272670245308602</v>
      </c>
      <c r="BZ38" s="593">
        <f t="shared" ref="BZ38:CA38" si="78">SUM(BZ7:BZ37)</f>
        <v>0</v>
      </c>
      <c r="CA38" s="593">
        <f t="shared" si="78"/>
        <v>0</v>
      </c>
      <c r="CB38" s="591" t="e">
        <f>+CA38/BZ38</f>
        <v>#DIV/0!</v>
      </c>
      <c r="CC38" s="580"/>
      <c r="CD38" s="593">
        <f t="shared" ref="CD38:CE38" si="79">SUM(CD7:CD37)</f>
        <v>4511.6000000000004</v>
      </c>
      <c r="CE38" s="593">
        <f t="shared" si="79"/>
        <v>471940.60999999987</v>
      </c>
      <c r="CF38" s="591">
        <f>+CE38/CD38</f>
        <v>104.60603998581431</v>
      </c>
      <c r="CG38" s="595">
        <f>SUM(CG28:CG37)</f>
        <v>0</v>
      </c>
      <c r="CH38" s="593">
        <f t="shared" ref="CH38:CI38" si="80">SUM(CH7:CH37)</f>
        <v>885</v>
      </c>
      <c r="CI38" s="593">
        <f t="shared" si="80"/>
        <v>11562.349999999999</v>
      </c>
      <c r="CJ38" s="591">
        <f>+CI38/CH38</f>
        <v>13.064802259887005</v>
      </c>
      <c r="CK38" s="593">
        <f t="shared" ref="CK38:CL38" si="81">SUM(CK7:CK37)</f>
        <v>77</v>
      </c>
      <c r="CL38" s="593">
        <f t="shared" si="81"/>
        <v>13341.51</v>
      </c>
      <c r="CM38" s="591">
        <f>+CL38/CK38</f>
        <v>173.26636363636365</v>
      </c>
      <c r="CN38" s="710">
        <f>SUM(CN7:CN37)</f>
        <v>5703.49</v>
      </c>
      <c r="CO38" s="711">
        <f>CN38/CD38</f>
        <v>1.2641834382480714</v>
      </c>
      <c r="CP38" s="717"/>
      <c r="CQ38" s="723"/>
      <c r="CR38" s="720">
        <f>SUM(CR7:CR37)</f>
        <v>1034.5999999999999</v>
      </c>
      <c r="CS38" s="145">
        <f>SUM(CS7:CS37)</f>
        <v>78592.429999999993</v>
      </c>
      <c r="CT38" s="755">
        <f>+CS38/CR38</f>
        <v>75.964073071718545</v>
      </c>
      <c r="CU38" s="421">
        <f>SUM(CU7:CU36)</f>
        <v>232</v>
      </c>
      <c r="CV38" s="421">
        <f>SUM(CV7:CV36)</f>
        <v>18533.98</v>
      </c>
      <c r="CW38" s="757">
        <f>CV38/CU38</f>
        <v>79.887844827586207</v>
      </c>
      <c r="CX38" s="421">
        <f>SUM(CX18:CX37)</f>
        <v>121</v>
      </c>
      <c r="CY38" s="421">
        <f>SUM(CY7:CY36)</f>
        <v>3770.05</v>
      </c>
      <c r="CZ38" s="760">
        <f>CY38/CX38</f>
        <v>31.157438016528928</v>
      </c>
      <c r="DA38" s="421">
        <f t="shared" ref="DA38:DK38" si="82">SUM(DA7:DA36)</f>
        <v>1017.6</v>
      </c>
      <c r="DB38" s="421">
        <f t="shared" si="82"/>
        <v>18344.680000000004</v>
      </c>
      <c r="DC38" s="757">
        <f>DB38/DA38</f>
        <v>18.027397798742143</v>
      </c>
      <c r="DD38" s="684">
        <f t="shared" si="82"/>
        <v>0</v>
      </c>
      <c r="DE38" s="421">
        <f t="shared" si="82"/>
        <v>0</v>
      </c>
      <c r="DF38" s="421" t="e">
        <f t="shared" si="82"/>
        <v>#DIV/0!</v>
      </c>
      <c r="DG38" s="421">
        <f>SUM(DG17:DG37)</f>
        <v>588</v>
      </c>
      <c r="DH38" s="421">
        <f>SUM(DH17:DH37)</f>
        <v>6271.5499999999993</v>
      </c>
      <c r="DI38" s="757">
        <f>DH38/DG38</f>
        <v>10.665901360544217</v>
      </c>
      <c r="DJ38" s="421">
        <f t="shared" si="82"/>
        <v>1017.6</v>
      </c>
      <c r="DK38" s="421">
        <f t="shared" si="82"/>
        <v>7390.24</v>
      </c>
      <c r="DL38" s="757">
        <f>DK38/DJ38</f>
        <v>7.2624213836477987</v>
      </c>
      <c r="DM38" s="421">
        <f>SUM(DM7:DM37)</f>
        <v>1812.92</v>
      </c>
      <c r="DN38" s="757">
        <f>DM38/DJ38</f>
        <v>1.781564465408805</v>
      </c>
      <c r="DO38" s="580"/>
      <c r="DP38" s="593">
        <f t="shared" ref="DP38:DQ38" si="83">SUM(DP7:DP37)</f>
        <v>1372</v>
      </c>
      <c r="DQ38" s="593">
        <f t="shared" si="83"/>
        <v>120861.92653773271</v>
      </c>
      <c r="DR38" s="578">
        <f>+DQ38/DP38</f>
        <v>88.091783190767288</v>
      </c>
      <c r="DS38" s="594"/>
      <c r="DT38" s="595">
        <f>SUM(DT7:DT37)</f>
        <v>0</v>
      </c>
      <c r="DU38" s="593">
        <f t="shared" ref="DU38" si="84">SUM(DU7:DU37)</f>
        <v>0</v>
      </c>
      <c r="DV38" s="578" t="e">
        <f>+DU38/DT38</f>
        <v>#DIV/0!</v>
      </c>
      <c r="DW38" s="593">
        <f t="shared" ref="DW38:DX38" si="85">SUM(DW7:DW37)</f>
        <v>0</v>
      </c>
      <c r="DX38" s="593">
        <f t="shared" si="85"/>
        <v>0</v>
      </c>
      <c r="DY38" s="578" t="e">
        <f>+DX38/DW38</f>
        <v>#DIV/0!</v>
      </c>
      <c r="DZ38" s="145"/>
      <c r="EA38" s="581"/>
      <c r="EB38" s="579"/>
      <c r="EC38" s="580"/>
      <c r="ED38" s="605">
        <f t="shared" ref="ED38:EE38" si="86">SUM(ED7:ED37)</f>
        <v>445</v>
      </c>
      <c r="EE38" s="605">
        <f t="shared" si="86"/>
        <v>10237.19</v>
      </c>
      <c r="EF38" s="578">
        <f>+EE38/ED38</f>
        <v>23.004921348314607</v>
      </c>
      <c r="EG38" s="605">
        <f t="shared" ref="EG38:EH38" si="87">SUM(EG7:EG37)</f>
        <v>1640</v>
      </c>
      <c r="EH38" s="605">
        <f t="shared" si="87"/>
        <v>22833.879999999997</v>
      </c>
      <c r="EI38" s="578">
        <f>+EH38/EG38</f>
        <v>13.923097560975608</v>
      </c>
      <c r="EJ38" s="605">
        <f t="shared" ref="EJ38:EK38" si="88">SUM(EJ7:EJ37)</f>
        <v>3742</v>
      </c>
      <c r="EK38" s="605">
        <f t="shared" si="88"/>
        <v>47437.15</v>
      </c>
      <c r="EL38" s="578">
        <f>+EK38/EJ38</f>
        <v>12.676950828433993</v>
      </c>
      <c r="EM38" s="582"/>
      <c r="EN38" s="605">
        <f t="shared" ref="EN38:EO38" si="89">SUM(EN7:EN37)</f>
        <v>0</v>
      </c>
      <c r="EO38" s="605">
        <f t="shared" si="89"/>
        <v>0</v>
      </c>
      <c r="EP38" s="578" t="e">
        <f>+EO38/EN38</f>
        <v>#DIV/0!</v>
      </c>
      <c r="EQ38" s="615">
        <f>SUM(EQ7:EQ37)</f>
        <v>2504</v>
      </c>
      <c r="ER38" s="615">
        <f>SUM(ER7:ER37)</f>
        <v>32262.37</v>
      </c>
      <c r="ES38" s="619">
        <f>+ER38/EQ38</f>
        <v>12.884333067092651</v>
      </c>
      <c r="ET38" s="615">
        <f>SUM(ET7:ET37)</f>
        <v>6575</v>
      </c>
      <c r="EU38" s="615">
        <f>SUM(EU7:EU37)</f>
        <v>77285.77</v>
      </c>
      <c r="EV38" s="619">
        <f>+EU38/ET38</f>
        <v>11.754489733840305</v>
      </c>
      <c r="EW38" s="615">
        <f>SUM(EW7:EW37)</f>
        <v>27237</v>
      </c>
      <c r="EX38" s="615">
        <f>SUM(EX7:EX37)</f>
        <v>15220.239999999996</v>
      </c>
      <c r="EY38" s="583">
        <f>+EX38/EW38</f>
        <v>0.55880750449755834</v>
      </c>
      <c r="FA38" s="580">
        <f>SUM(FA7:FA37)</f>
        <v>900</v>
      </c>
      <c r="FB38" s="580">
        <f>SUM(FB7:FB37)</f>
        <v>2054.4399999999996</v>
      </c>
      <c r="FC38" s="580">
        <f>SUM(FC7:FC37)</f>
        <v>55768.080000000009</v>
      </c>
      <c r="FD38" s="583">
        <f>+FC38/FA38</f>
        <v>61.964533333333343</v>
      </c>
      <c r="FE38" s="749">
        <f>FB38/FA38</f>
        <v>2.2827111111111105</v>
      </c>
      <c r="FF38" s="582">
        <f>SUM(FF15:FF37)</f>
        <v>660</v>
      </c>
      <c r="FG38" s="580">
        <f>SUM(FG7:FG37)</f>
        <v>7887.5558168971711</v>
      </c>
      <c r="FH38" s="738">
        <f>FG38/FF38</f>
        <v>11.950842146813896</v>
      </c>
      <c r="FI38" s="742">
        <f>SUM(FI7:FI37)</f>
        <v>11690.716490140567</v>
      </c>
      <c r="FJ38" s="738">
        <f>FI38/FA38</f>
        <v>12.989684989045074</v>
      </c>
      <c r="FK38" s="580">
        <f>SUM(FK7:FK37)</f>
        <v>733.69</v>
      </c>
      <c r="FL38" s="738">
        <f t="shared" si="5"/>
        <v>0.81521111111111122</v>
      </c>
      <c r="FM38" s="580">
        <f>SUM(FM7:FM37)</f>
        <v>648.47477441536728</v>
      </c>
      <c r="FN38" s="738">
        <f>FM38/FA38</f>
        <v>0.72052752712818591</v>
      </c>
      <c r="FO38" s="145">
        <f>SUM(FO7:FO37)</f>
        <v>1014.1305167079147</v>
      </c>
      <c r="FP38" s="583">
        <f>FO38/FA38</f>
        <v>1.1268116852310164</v>
      </c>
      <c r="FQ38" s="673"/>
      <c r="FR38" s="664">
        <f t="shared" ref="FR38:FX38" si="90">SUM(FR7:FR37)</f>
        <v>0</v>
      </c>
      <c r="FS38" s="664">
        <f t="shared" si="90"/>
        <v>0</v>
      </c>
      <c r="FT38" s="664">
        <f t="shared" si="90"/>
        <v>0</v>
      </c>
      <c r="FU38" s="665">
        <f t="shared" si="90"/>
        <v>0</v>
      </c>
      <c r="FV38" s="666">
        <f t="shared" si="90"/>
        <v>0</v>
      </c>
      <c r="FW38" s="666">
        <f t="shared" si="90"/>
        <v>0</v>
      </c>
      <c r="FX38" s="666">
        <f t="shared" si="90"/>
        <v>0</v>
      </c>
      <c r="FY38" s="666" t="e">
        <f>FX38/FW38</f>
        <v>#DIV/0!</v>
      </c>
      <c r="FZ38" s="666">
        <f>SUM(FZ7:FZ37)</f>
        <v>0</v>
      </c>
      <c r="GA38" s="666">
        <f>SUM(GA7:GA37)</f>
        <v>0</v>
      </c>
      <c r="GB38" s="666">
        <f>SUM(GB7:GB37)</f>
        <v>0</v>
      </c>
      <c r="GC38" s="666"/>
      <c r="GD38" s="666">
        <f t="shared" ref="GD38:GF38" si="91">SUM(GD7:GD37)</f>
        <v>0</v>
      </c>
      <c r="GE38" s="666">
        <f t="shared" si="91"/>
        <v>0</v>
      </c>
      <c r="GF38" s="666" t="e">
        <f t="shared" si="91"/>
        <v>#DIV/0!</v>
      </c>
    </row>
  </sheetData>
  <mergeCells count="47">
    <mergeCell ref="BS5:BY5"/>
    <mergeCell ref="CU5:DC5"/>
    <mergeCell ref="DD5:DN5"/>
    <mergeCell ref="DP5:DR5"/>
    <mergeCell ref="DS5:DY5"/>
    <mergeCell ref="ET4:EV5"/>
    <mergeCell ref="EW4:EY5"/>
    <mergeCell ref="FA4:FP5"/>
    <mergeCell ref="FR4:FY5"/>
    <mergeCell ref="FZ4:GF5"/>
    <mergeCell ref="A5:A6"/>
    <mergeCell ref="B5:D5"/>
    <mergeCell ref="E5:M5"/>
    <mergeCell ref="N5:P5"/>
    <mergeCell ref="Y5:AA5"/>
    <mergeCell ref="EQ4:ES5"/>
    <mergeCell ref="CD5:CF5"/>
    <mergeCell ref="CG5:CM5"/>
    <mergeCell ref="CN5:CO5"/>
    <mergeCell ref="CR5:CT5"/>
    <mergeCell ref="CD4:CO4"/>
    <mergeCell ref="CR4:DN4"/>
    <mergeCell ref="DP4:EB4"/>
    <mergeCell ref="ED4:EL5"/>
    <mergeCell ref="EN4:EP5"/>
    <mergeCell ref="DZ5:EB5"/>
    <mergeCell ref="A1:AK1"/>
    <mergeCell ref="A2:AK2"/>
    <mergeCell ref="EN2:EY2"/>
    <mergeCell ref="A3:AK3"/>
    <mergeCell ref="EN3:EY3"/>
    <mergeCell ref="B4:P4"/>
    <mergeCell ref="U4:W5"/>
    <mergeCell ref="Y4:AU4"/>
    <mergeCell ref="AW4:BN4"/>
    <mergeCell ref="BP4:CB4"/>
    <mergeCell ref="BZ5:CB5"/>
    <mergeCell ref="AB5:AH5"/>
    <mergeCell ref="AI5:AK5"/>
    <mergeCell ref="AM5:AO5"/>
    <mergeCell ref="AP5:AR5"/>
    <mergeCell ref="AS5:AU5"/>
    <mergeCell ref="AW5:AY5"/>
    <mergeCell ref="AZ5:BG5"/>
    <mergeCell ref="BI5:BK5"/>
    <mergeCell ref="BL5:BN5"/>
    <mergeCell ref="BP5:BR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96FA1-46CA-4555-815D-206DE094B806}">
  <dimension ref="A1:GF42"/>
  <sheetViews>
    <sheetView workbookViewId="0">
      <pane ySplit="6" topLeftCell="A33" activePane="bottomLeft" state="frozen"/>
      <selection pane="bottomLeft" activeCell="P43" sqref="P43"/>
    </sheetView>
  </sheetViews>
  <sheetFormatPr defaultColWidth="9" defaultRowHeight="14.4"/>
  <cols>
    <col min="1" max="1" width="8.5546875" style="2" customWidth="1"/>
    <col min="5" max="7" width="9.33203125" hidden="1" customWidth="1"/>
    <col min="9" max="9" width="8.44140625" customWidth="1"/>
    <col min="10" max="10" width="7.33203125" customWidth="1"/>
    <col min="11" max="11" width="5.33203125" hidden="1" customWidth="1"/>
    <col min="12" max="12" width="7" hidden="1" customWidth="1"/>
    <col min="13" max="13" width="7.88671875" hidden="1" customWidth="1"/>
    <col min="16" max="16" width="8.6640625" customWidth="1"/>
    <col min="17" max="18" width="9" hidden="1" customWidth="1"/>
    <col min="19" max="19" width="0.5546875" hidden="1" customWidth="1"/>
    <col min="20" max="20" width="0.77734375" hidden="1" customWidth="1"/>
    <col min="21" max="21" width="9" style="2" hidden="1" customWidth="1"/>
    <col min="22" max="22" width="10.109375" hidden="1" customWidth="1"/>
    <col min="23" max="23" width="9.44140625" hidden="1" customWidth="1"/>
    <col min="24" max="24" width="1.44140625" customWidth="1"/>
    <col min="25" max="25" width="7.109375" customWidth="1"/>
    <col min="27" max="27" width="7.6640625" customWidth="1"/>
    <col min="28" max="28" width="9.109375" hidden="1" customWidth="1"/>
    <col min="29" max="29" width="6.33203125" customWidth="1"/>
    <col min="30" max="30" width="7.6640625" customWidth="1"/>
    <col min="31" max="31" width="6" customWidth="1"/>
    <col min="32" max="32" width="6.109375" style="2" customWidth="1"/>
    <col min="33" max="33" width="7.77734375" customWidth="1"/>
    <col min="34" max="34" width="8" customWidth="1"/>
    <col min="35" max="35" width="5.6640625" customWidth="1"/>
    <col min="36" max="36" width="8" customWidth="1"/>
    <col min="37" max="37" width="7.6640625" customWidth="1"/>
    <col min="38" max="38" width="0.88671875" customWidth="1"/>
    <col min="39" max="39" width="6.88671875" customWidth="1"/>
    <col min="40" max="40" width="7.44140625" customWidth="1"/>
    <col min="41" max="41" width="7.77734375" customWidth="1"/>
    <col min="42" max="42" width="5.109375" customWidth="1"/>
    <col min="44" max="44" width="6" customWidth="1"/>
    <col min="45" max="45" width="5.109375" customWidth="1"/>
    <col min="46" max="46" width="8.77734375" customWidth="1"/>
    <col min="47" max="47" width="6" customWidth="1"/>
    <col min="48" max="48" width="1.6640625" customWidth="1"/>
    <col min="52" max="53" width="9.5546875" hidden="1" customWidth="1"/>
    <col min="55" max="55" width="8.44140625" customWidth="1"/>
    <col min="56" max="56" width="6" customWidth="1"/>
    <col min="57" max="57" width="5.33203125" hidden="1" customWidth="1"/>
    <col min="58" max="58" width="7" hidden="1" customWidth="1"/>
    <col min="59" max="59" width="6" hidden="1" customWidth="1"/>
    <col min="60" max="60" width="0.88671875" customWidth="1"/>
    <col min="61" max="66" width="9" hidden="1" customWidth="1"/>
    <col min="67" max="67" width="2" customWidth="1"/>
    <col min="71" max="71" width="9.88671875" hidden="1" customWidth="1"/>
    <col min="73" max="73" width="8.44140625" customWidth="1"/>
    <col min="74" max="74" width="7" customWidth="1"/>
    <col min="75" max="75" width="10.33203125" customWidth="1"/>
    <col min="76" max="76" width="7" customWidth="1"/>
    <col min="77" max="77" width="6.5546875" customWidth="1"/>
    <col min="78" max="80" width="8.88671875" hidden="1" customWidth="1"/>
    <col min="81" max="81" width="1.44140625" customWidth="1"/>
    <col min="85" max="85" width="11.33203125" hidden="1" customWidth="1"/>
    <col min="86" max="86" width="8.88671875" customWidth="1"/>
    <col min="87" max="87" width="8.44140625" customWidth="1"/>
    <col min="88" max="88" width="7.109375" customWidth="1"/>
    <col min="89" max="89" width="8.109375" hidden="1" customWidth="1"/>
    <col min="90" max="90" width="8.44140625" hidden="1" customWidth="1"/>
    <col min="91" max="91" width="7.88671875" hidden="1" customWidth="1"/>
    <col min="92" max="93" width="7.88671875" customWidth="1"/>
    <col min="94" max="94" width="3.33203125" customWidth="1"/>
    <col min="95" max="95" width="1.109375" style="374" customWidth="1"/>
    <col min="96" max="97" width="7.88671875" customWidth="1"/>
    <col min="98" max="98" width="11.44140625" customWidth="1"/>
    <col min="99" max="99" width="8.6640625" customWidth="1"/>
    <col min="100" max="100" width="10.6640625" customWidth="1"/>
    <col min="101" max="102" width="9.33203125" customWidth="1"/>
    <col min="103" max="103" width="10.88671875" customWidth="1"/>
    <col min="104" max="104" width="7.88671875" customWidth="1"/>
    <col min="105" max="105" width="9.44140625" customWidth="1"/>
    <col min="106" max="106" width="10.109375" customWidth="1"/>
    <col min="107" max="107" width="7.88671875" customWidth="1"/>
    <col min="108" max="110" width="7.88671875" hidden="1" customWidth="1"/>
    <col min="111" max="111" width="7.88671875" customWidth="1"/>
    <col min="112" max="112" width="10.21875" customWidth="1"/>
    <col min="113" max="113" width="7.88671875" customWidth="1"/>
    <col min="114" max="114" width="9.109375" bestFit="1" customWidth="1"/>
    <col min="115" max="116" width="11.109375" customWidth="1"/>
    <col min="117" max="117" width="9.33203125" customWidth="1"/>
    <col min="118" max="118" width="7.88671875" customWidth="1"/>
    <col min="119" max="119" width="1.21875" customWidth="1"/>
    <col min="121" max="121" width="9.21875" customWidth="1"/>
    <col min="123" max="123" width="8.33203125" hidden="1" customWidth="1"/>
    <col min="124" max="124" width="7.109375" customWidth="1"/>
    <col min="125" max="126" width="8.44140625" customWidth="1"/>
    <col min="127" max="127" width="7.44140625" customWidth="1"/>
    <col min="128" max="128" width="9.21875" customWidth="1"/>
    <col min="129" max="129" width="10.77734375" customWidth="1"/>
    <col min="130" max="132" width="9" hidden="1" customWidth="1"/>
    <col min="133" max="133" width="0.88671875" customWidth="1"/>
    <col min="134" max="134" width="7.44140625" hidden="1" customWidth="1"/>
    <col min="135" max="135" width="8" hidden="1" customWidth="1"/>
    <col min="136" max="136" width="7.77734375" hidden="1" customWidth="1"/>
    <col min="137" max="137" width="6.6640625" hidden="1" customWidth="1"/>
    <col min="138" max="138" width="7.33203125" hidden="1" customWidth="1"/>
    <col min="139" max="139" width="7.109375" hidden="1" customWidth="1"/>
    <col min="140" max="140" width="8.109375" hidden="1" customWidth="1"/>
    <col min="141" max="142" width="7.44140625" hidden="1" customWidth="1"/>
    <col min="143" max="143" width="0.88671875" customWidth="1"/>
    <col min="144" max="146" width="9" hidden="1" customWidth="1"/>
    <col min="153" max="153" width="10.5546875" customWidth="1"/>
    <col min="156" max="156" width="1.77734375" customWidth="1"/>
    <col min="157" max="157" width="7.6640625" bestFit="1" customWidth="1"/>
    <col min="158" max="158" width="9.77734375" hidden="1" customWidth="1"/>
    <col min="159" max="159" width="8.5546875" bestFit="1" customWidth="1"/>
    <col min="160" max="160" width="9.88671875" bestFit="1" customWidth="1"/>
    <col min="161" max="161" width="9.33203125" hidden="1" customWidth="1"/>
    <col min="162" max="162" width="8.44140625" customWidth="1"/>
    <col min="163" max="163" width="7.21875" bestFit="1" customWidth="1"/>
    <col min="164" max="164" width="9.33203125" bestFit="1" customWidth="1"/>
    <col min="165" max="165" width="8.44140625" bestFit="1" customWidth="1"/>
    <col min="166" max="166" width="9.33203125" bestFit="1" customWidth="1"/>
    <col min="167" max="167" width="8" bestFit="1" customWidth="1"/>
    <col min="168" max="168" width="8.5546875" bestFit="1" customWidth="1"/>
    <col min="169" max="169" width="7" bestFit="1" customWidth="1"/>
    <col min="170" max="170" width="7.33203125" bestFit="1" customWidth="1"/>
    <col min="171" max="171" width="10" bestFit="1" customWidth="1"/>
    <col min="172" max="172" width="9.33203125" bestFit="1" customWidth="1"/>
    <col min="173" max="173" width="0.88671875" style="674" customWidth="1"/>
    <col min="174" max="183" width="9" hidden="1" customWidth="1"/>
    <col min="184" max="184" width="11.21875" hidden="1" customWidth="1"/>
    <col min="185" max="188" width="9" hidden="1" customWidth="1"/>
    <col min="189" max="189" width="0.6640625" customWidth="1"/>
  </cols>
  <sheetData>
    <row r="1" spans="1:188" ht="18">
      <c r="A1" s="1122" t="s">
        <v>159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2"/>
      <c r="AF1" s="1122"/>
      <c r="AG1" s="1122"/>
      <c r="AH1" s="1122"/>
      <c r="AI1" s="1122"/>
      <c r="AJ1" s="1122"/>
      <c r="AK1" s="1122"/>
      <c r="AL1" s="771"/>
      <c r="AM1" s="771"/>
      <c r="AN1" s="771"/>
      <c r="AO1" s="771"/>
      <c r="AP1" s="771"/>
      <c r="AQ1" s="771"/>
      <c r="AR1" s="771"/>
      <c r="AS1" s="771"/>
      <c r="AT1" s="771"/>
      <c r="AU1" s="771"/>
      <c r="AV1" s="771"/>
      <c r="AW1" s="771"/>
      <c r="AX1" s="771"/>
      <c r="AY1" s="771"/>
      <c r="AZ1" s="771"/>
      <c r="BA1" s="771"/>
      <c r="BB1" s="771"/>
      <c r="BC1" s="771"/>
      <c r="BD1" s="771"/>
      <c r="BE1" s="771"/>
      <c r="BF1" s="771"/>
      <c r="BG1" s="771"/>
      <c r="BH1" s="771"/>
      <c r="BI1" s="771"/>
      <c r="BJ1" s="771"/>
      <c r="BK1" s="771"/>
      <c r="BL1" s="771"/>
      <c r="BM1" s="771"/>
      <c r="BN1" s="771"/>
      <c r="BP1" s="771"/>
      <c r="BQ1" s="771"/>
      <c r="BR1" s="771"/>
      <c r="BS1" s="771"/>
      <c r="BT1" s="771"/>
      <c r="BU1" s="771"/>
      <c r="BV1" s="771"/>
      <c r="BW1" s="771"/>
      <c r="BX1" s="771"/>
      <c r="BY1" s="771"/>
      <c r="BZ1" s="771"/>
      <c r="CA1" s="771"/>
      <c r="CB1" s="771"/>
      <c r="CD1" s="771"/>
      <c r="CE1" s="771"/>
      <c r="CF1" s="771"/>
      <c r="CG1" s="771"/>
      <c r="CH1" s="771"/>
      <c r="CI1" s="771"/>
      <c r="CJ1" s="771"/>
      <c r="CK1" s="771"/>
      <c r="CL1" s="771"/>
      <c r="CM1" s="771"/>
      <c r="CN1" s="771"/>
      <c r="CO1" s="771"/>
      <c r="CP1" s="771"/>
      <c r="CQ1" s="725"/>
      <c r="CR1" s="771"/>
      <c r="CS1" s="771"/>
      <c r="CT1" s="771"/>
      <c r="CU1" s="771"/>
      <c r="CV1" s="771"/>
      <c r="CW1" s="771"/>
      <c r="CX1" s="771"/>
      <c r="CY1" s="771"/>
      <c r="CZ1" s="771"/>
      <c r="DA1" s="771"/>
      <c r="DB1" s="771"/>
      <c r="DC1" s="771"/>
      <c r="DD1" s="771"/>
      <c r="DE1" s="771"/>
      <c r="DF1" s="771"/>
      <c r="DG1" s="771"/>
      <c r="DH1" s="771"/>
      <c r="DI1" s="771"/>
      <c r="DJ1" s="771"/>
      <c r="DK1" s="771"/>
      <c r="DL1" s="771"/>
      <c r="DM1" s="771"/>
      <c r="DN1" s="771"/>
      <c r="DO1" s="771"/>
      <c r="DP1" s="771"/>
      <c r="DQ1" s="771"/>
      <c r="DR1" s="771"/>
      <c r="DS1" s="771"/>
      <c r="DT1" s="771"/>
      <c r="DU1" s="771"/>
      <c r="DV1" s="771"/>
      <c r="DW1" s="771"/>
      <c r="DX1" s="771"/>
      <c r="DY1" s="771"/>
      <c r="DZ1" s="771"/>
      <c r="EA1" s="771"/>
      <c r="EB1" s="771"/>
      <c r="EC1" s="771"/>
      <c r="FA1" s="771"/>
      <c r="FB1" s="771"/>
      <c r="FC1" s="771"/>
      <c r="FD1" s="771"/>
      <c r="FE1" s="771"/>
      <c r="FF1" s="771"/>
      <c r="FG1" s="771"/>
      <c r="FH1" s="771"/>
      <c r="FI1" s="771"/>
      <c r="FJ1" s="771"/>
      <c r="FK1" s="771"/>
      <c r="FL1" s="771"/>
      <c r="FM1" s="771"/>
      <c r="FN1" s="771"/>
      <c r="FO1" s="771"/>
      <c r="FP1" s="771"/>
      <c r="FQ1" s="667"/>
    </row>
    <row r="2" spans="1:188" ht="18.600000000000001" customHeight="1">
      <c r="A2" s="1122" t="s">
        <v>161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  <c r="AA2" s="1122"/>
      <c r="AB2" s="1122"/>
      <c r="AC2" s="1122"/>
      <c r="AD2" s="1122"/>
      <c r="AE2" s="1122"/>
      <c r="AF2" s="1122"/>
      <c r="AG2" s="1122"/>
      <c r="AH2" s="1122"/>
      <c r="AI2" s="1122"/>
      <c r="AJ2" s="1122"/>
      <c r="AK2" s="1122"/>
      <c r="AL2" s="773"/>
      <c r="AM2" s="773"/>
      <c r="AN2" s="773"/>
      <c r="AO2" s="773"/>
      <c r="AP2" s="773"/>
      <c r="AQ2" s="773"/>
      <c r="AR2" s="773"/>
      <c r="AS2" s="773"/>
      <c r="AT2" s="773"/>
      <c r="AU2" s="773"/>
      <c r="AV2" s="773"/>
      <c r="CQ2" s="726"/>
      <c r="EN2" s="1138"/>
      <c r="EO2" s="1138"/>
      <c r="EP2" s="1138"/>
      <c r="EQ2" s="1138"/>
      <c r="ER2" s="1138"/>
      <c r="ES2" s="1138"/>
      <c r="ET2" s="1138"/>
      <c r="EU2" s="1138"/>
      <c r="EV2" s="1138"/>
      <c r="EW2" s="1138"/>
      <c r="EX2" s="1138"/>
      <c r="EY2" s="1138"/>
      <c r="FA2" s="773"/>
      <c r="FB2" s="773"/>
      <c r="FC2" s="773"/>
      <c r="FD2" s="773"/>
      <c r="FE2" s="773"/>
      <c r="FF2" s="773"/>
      <c r="FG2" s="773"/>
      <c r="FH2" s="773"/>
      <c r="FI2" s="773"/>
      <c r="FJ2" s="773"/>
      <c r="FK2" s="773"/>
      <c r="FL2" s="773"/>
      <c r="FM2" s="773"/>
      <c r="FN2" s="773"/>
      <c r="FO2" s="773"/>
      <c r="FP2" s="773"/>
      <c r="FQ2" s="668"/>
    </row>
    <row r="3" spans="1:188" ht="18.600000000000001" customHeight="1" thickBot="1">
      <c r="A3" s="1122" t="s">
        <v>200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  <c r="AA3" s="1122"/>
      <c r="AB3" s="1122"/>
      <c r="AC3" s="1122"/>
      <c r="AD3" s="1122"/>
      <c r="AE3" s="1122"/>
      <c r="AF3" s="1122"/>
      <c r="AG3" s="1122"/>
      <c r="AH3" s="1122"/>
      <c r="AI3" s="1122"/>
      <c r="AJ3" s="1122"/>
      <c r="AK3" s="1122"/>
      <c r="AL3" s="773"/>
      <c r="AM3" s="773"/>
      <c r="AN3" s="773"/>
      <c r="AO3" s="773"/>
      <c r="AP3" s="773"/>
      <c r="AQ3" s="773"/>
      <c r="AR3" s="773"/>
      <c r="AS3" s="773"/>
      <c r="AT3" s="773"/>
      <c r="AU3" s="773"/>
      <c r="AV3" s="773"/>
      <c r="CQ3" s="726"/>
      <c r="EN3" s="1138"/>
      <c r="EO3" s="1138"/>
      <c r="EP3" s="1138"/>
      <c r="EQ3" s="1138"/>
      <c r="ER3" s="1138"/>
      <c r="ES3" s="1138"/>
      <c r="ET3" s="1138"/>
      <c r="EU3" s="1138"/>
      <c r="EV3" s="1138"/>
      <c r="EW3" s="1138"/>
      <c r="EX3" s="1138"/>
      <c r="EY3" s="1138"/>
      <c r="FA3" s="773"/>
      <c r="FB3" s="773"/>
      <c r="FC3" s="773"/>
      <c r="FD3" s="773"/>
      <c r="FE3" s="773"/>
      <c r="FF3" s="773"/>
      <c r="FG3" s="773"/>
      <c r="FH3" s="773"/>
      <c r="FI3" s="773"/>
      <c r="FJ3" s="773"/>
      <c r="FK3" s="773"/>
      <c r="FL3" s="773"/>
      <c r="FM3" s="773"/>
      <c r="FN3" s="773"/>
      <c r="FO3" s="773"/>
      <c r="FP3" s="773"/>
      <c r="FQ3" s="668"/>
    </row>
    <row r="4" spans="1:188" ht="30" customHeight="1" thickTop="1" thickBot="1">
      <c r="A4" s="771"/>
      <c r="B4" s="1037" t="s">
        <v>94</v>
      </c>
      <c r="C4" s="1038"/>
      <c r="D4" s="1038"/>
      <c r="E4" s="1038"/>
      <c r="F4" s="1038"/>
      <c r="G4" s="1038"/>
      <c r="H4" s="1038"/>
      <c r="I4" s="1038"/>
      <c r="J4" s="1038"/>
      <c r="K4" s="1038"/>
      <c r="L4" s="1038"/>
      <c r="M4" s="1038"/>
      <c r="N4" s="1038"/>
      <c r="O4" s="1038"/>
      <c r="P4" s="1039"/>
      <c r="Q4" s="771"/>
      <c r="R4" s="771"/>
      <c r="S4" s="771"/>
      <c r="T4" s="771"/>
      <c r="U4" s="1170" t="s">
        <v>186</v>
      </c>
      <c r="V4" s="1170"/>
      <c r="W4" s="1170"/>
      <c r="X4" s="771"/>
      <c r="Y4" s="1040" t="s">
        <v>95</v>
      </c>
      <c r="Z4" s="1041"/>
      <c r="AA4" s="1041"/>
      <c r="AB4" s="1041"/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2"/>
      <c r="AV4" s="771"/>
      <c r="AW4" s="1196" t="s">
        <v>96</v>
      </c>
      <c r="AX4" s="1197"/>
      <c r="AY4" s="1197"/>
      <c r="AZ4" s="1197"/>
      <c r="BA4" s="1197"/>
      <c r="BB4" s="1197"/>
      <c r="BC4" s="1197"/>
      <c r="BD4" s="1197"/>
      <c r="BE4" s="1197"/>
      <c r="BF4" s="1197"/>
      <c r="BG4" s="1197"/>
      <c r="BH4" s="1197"/>
      <c r="BI4" s="1197"/>
      <c r="BJ4" s="1197"/>
      <c r="BK4" s="1197"/>
      <c r="BL4" s="1197"/>
      <c r="BM4" s="1197"/>
      <c r="BN4" s="1198"/>
      <c r="BP4" s="1046" t="s">
        <v>97</v>
      </c>
      <c r="BQ4" s="1047"/>
      <c r="BR4" s="1047"/>
      <c r="BS4" s="1048"/>
      <c r="BT4" s="1048"/>
      <c r="BU4" s="1048"/>
      <c r="BV4" s="1048"/>
      <c r="BW4" s="1048"/>
      <c r="BX4" s="1048"/>
      <c r="BY4" s="1048"/>
      <c r="BZ4" s="1048"/>
      <c r="CA4" s="1048"/>
      <c r="CB4" s="1049"/>
      <c r="CD4" s="1187" t="s">
        <v>98</v>
      </c>
      <c r="CE4" s="1188"/>
      <c r="CF4" s="1188"/>
      <c r="CG4" s="1188"/>
      <c r="CH4" s="1188"/>
      <c r="CI4" s="1188"/>
      <c r="CJ4" s="1188"/>
      <c r="CK4" s="1188"/>
      <c r="CL4" s="1188"/>
      <c r="CM4" s="1188"/>
      <c r="CN4" s="1188"/>
      <c r="CO4" s="1189"/>
      <c r="CP4" s="685"/>
      <c r="CQ4" s="724"/>
      <c r="CR4" s="1187" t="s">
        <v>190</v>
      </c>
      <c r="CS4" s="1188"/>
      <c r="CT4" s="1188"/>
      <c r="CU4" s="1188"/>
      <c r="CV4" s="1188"/>
      <c r="CW4" s="1188"/>
      <c r="CX4" s="1188"/>
      <c r="CY4" s="1188"/>
      <c r="CZ4" s="1188"/>
      <c r="DA4" s="1188"/>
      <c r="DB4" s="1188"/>
      <c r="DC4" s="1188"/>
      <c r="DD4" s="1188"/>
      <c r="DE4" s="1188"/>
      <c r="DF4" s="1188"/>
      <c r="DG4" s="1188"/>
      <c r="DH4" s="1188"/>
      <c r="DI4" s="1188"/>
      <c r="DJ4" s="1188"/>
      <c r="DK4" s="1188"/>
      <c r="DL4" s="1188"/>
      <c r="DM4" s="1188"/>
      <c r="DN4" s="1189"/>
      <c r="DO4" s="686"/>
      <c r="DP4" s="1052" t="s">
        <v>99</v>
      </c>
      <c r="DQ4" s="1053"/>
      <c r="DR4" s="1053"/>
      <c r="DS4" s="1053"/>
      <c r="DT4" s="1053"/>
      <c r="DU4" s="1053"/>
      <c r="DV4" s="1053"/>
      <c r="DW4" s="1053"/>
      <c r="DX4" s="1053"/>
      <c r="DY4" s="1053"/>
      <c r="DZ4" s="1053"/>
      <c r="EA4" s="1053"/>
      <c r="EB4" s="1054"/>
      <c r="ED4" s="1139" t="s">
        <v>9</v>
      </c>
      <c r="EE4" s="1140"/>
      <c r="EF4" s="1140"/>
      <c r="EG4" s="1140"/>
      <c r="EH4" s="1140"/>
      <c r="EI4" s="1140"/>
      <c r="EJ4" s="1140"/>
      <c r="EK4" s="1140"/>
      <c r="EL4" s="1141"/>
      <c r="EM4" s="596"/>
      <c r="EN4" s="1165" t="s">
        <v>168</v>
      </c>
      <c r="EO4" s="1165"/>
      <c r="EP4" s="1165"/>
      <c r="EQ4" s="1165" t="s">
        <v>169</v>
      </c>
      <c r="ER4" s="1165"/>
      <c r="ES4" s="1165"/>
      <c r="ET4" s="1166" t="s">
        <v>170</v>
      </c>
      <c r="EU4" s="1166"/>
      <c r="EV4" s="1166"/>
      <c r="EW4" s="1167"/>
      <c r="EX4" s="1167"/>
      <c r="EY4" s="1167"/>
      <c r="FA4" s="1159" t="s">
        <v>189</v>
      </c>
      <c r="FB4" s="1160"/>
      <c r="FC4" s="1160"/>
      <c r="FD4" s="1160"/>
      <c r="FE4" s="1160"/>
      <c r="FF4" s="1160"/>
      <c r="FG4" s="1160"/>
      <c r="FH4" s="1160"/>
      <c r="FI4" s="1160"/>
      <c r="FJ4" s="1160"/>
      <c r="FK4" s="1160"/>
      <c r="FL4" s="1160"/>
      <c r="FM4" s="1160"/>
      <c r="FN4" s="1160"/>
      <c r="FO4" s="1160"/>
      <c r="FP4" s="1161"/>
      <c r="FQ4" s="669"/>
      <c r="FR4" s="1175" t="s">
        <v>191</v>
      </c>
      <c r="FS4" s="1176"/>
      <c r="FT4" s="1176"/>
      <c r="FU4" s="1176"/>
      <c r="FV4" s="1176"/>
      <c r="FW4" s="1176"/>
      <c r="FX4" s="1176"/>
      <c r="FY4" s="1177"/>
      <c r="FZ4" s="1181" t="s">
        <v>192</v>
      </c>
      <c r="GA4" s="1182"/>
      <c r="GB4" s="1182"/>
      <c r="GC4" s="1182"/>
      <c r="GD4" s="1182"/>
      <c r="GE4" s="1182"/>
      <c r="GF4" s="1183"/>
    </row>
    <row r="5" spans="1:188" s="495" customFormat="1" ht="30.6" customHeight="1" thickTop="1" thickBot="1">
      <c r="A5" s="1031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055" t="s">
        <v>102</v>
      </c>
      <c r="O5" s="1056"/>
      <c r="P5" s="1060"/>
      <c r="Q5" s="772"/>
      <c r="R5" s="772"/>
      <c r="S5" s="772"/>
      <c r="U5" s="1170"/>
      <c r="V5" s="1170"/>
      <c r="W5" s="1170"/>
      <c r="Y5" s="1061" t="s">
        <v>100</v>
      </c>
      <c r="Z5" s="1062"/>
      <c r="AA5" s="1063"/>
      <c r="AB5" s="1064" t="s">
        <v>101</v>
      </c>
      <c r="AC5" s="1065"/>
      <c r="AD5" s="1065"/>
      <c r="AE5" s="1065"/>
      <c r="AF5" s="1065"/>
      <c r="AG5" s="1065"/>
      <c r="AH5" s="1065"/>
      <c r="AI5" s="1065" t="s">
        <v>102</v>
      </c>
      <c r="AJ5" s="1065"/>
      <c r="AK5" s="1062"/>
      <c r="AL5" s="496"/>
      <c r="AM5" s="1067" t="s">
        <v>103</v>
      </c>
      <c r="AN5" s="1068"/>
      <c r="AO5" s="1069"/>
      <c r="AP5" s="1067" t="s">
        <v>84</v>
      </c>
      <c r="AQ5" s="1068"/>
      <c r="AR5" s="1069"/>
      <c r="AS5" s="1067" t="s">
        <v>77</v>
      </c>
      <c r="AT5" s="1068"/>
      <c r="AU5" s="1069"/>
      <c r="AW5" s="1154" t="s">
        <v>100</v>
      </c>
      <c r="AX5" s="1155"/>
      <c r="AY5" s="1155"/>
      <c r="AZ5" s="1155" t="s">
        <v>101</v>
      </c>
      <c r="BA5" s="1155"/>
      <c r="BB5" s="1155"/>
      <c r="BC5" s="1155"/>
      <c r="BD5" s="1155"/>
      <c r="BE5" s="1155"/>
      <c r="BF5" s="1155"/>
      <c r="BG5" s="1155"/>
      <c r="BH5" s="642"/>
      <c r="BI5" s="1155" t="s">
        <v>102</v>
      </c>
      <c r="BJ5" s="1155"/>
      <c r="BK5" s="1174"/>
      <c r="BL5" s="1156" t="s">
        <v>187</v>
      </c>
      <c r="BM5" s="1157"/>
      <c r="BN5" s="1158"/>
      <c r="BP5" s="1076" t="s">
        <v>100</v>
      </c>
      <c r="BQ5" s="1077"/>
      <c r="BR5" s="1078"/>
      <c r="BS5" s="1085" t="s">
        <v>101</v>
      </c>
      <c r="BT5" s="1086"/>
      <c r="BU5" s="1086"/>
      <c r="BV5" s="1086"/>
      <c r="BW5" s="1086"/>
      <c r="BX5" s="1086"/>
      <c r="BY5" s="1086"/>
      <c r="BZ5" s="1088" t="s">
        <v>102</v>
      </c>
      <c r="CA5" s="1089"/>
      <c r="CB5" s="1090"/>
      <c r="CD5" s="1193" t="s">
        <v>100</v>
      </c>
      <c r="CE5" s="1195"/>
      <c r="CF5" s="1194"/>
      <c r="CG5" s="1193" t="s">
        <v>101</v>
      </c>
      <c r="CH5" s="1195"/>
      <c r="CI5" s="1195"/>
      <c r="CJ5" s="1195"/>
      <c r="CK5" s="1195"/>
      <c r="CL5" s="1195"/>
      <c r="CM5" s="1194"/>
      <c r="CN5" s="1193" t="s">
        <v>205</v>
      </c>
      <c r="CO5" s="1194"/>
      <c r="CP5" s="222"/>
      <c r="CQ5" s="217"/>
      <c r="CR5" s="1190" t="s">
        <v>190</v>
      </c>
      <c r="CS5" s="1191"/>
      <c r="CT5" s="1192"/>
      <c r="CU5" s="1190" t="s">
        <v>194</v>
      </c>
      <c r="CV5" s="1191"/>
      <c r="CW5" s="1191"/>
      <c r="CX5" s="1191"/>
      <c r="CY5" s="1191"/>
      <c r="CZ5" s="1191"/>
      <c r="DA5" s="1191"/>
      <c r="DB5" s="1191"/>
      <c r="DC5" s="1192"/>
      <c r="DD5" s="1190" t="s">
        <v>195</v>
      </c>
      <c r="DE5" s="1191"/>
      <c r="DF5" s="1191"/>
      <c r="DG5" s="1191"/>
      <c r="DH5" s="1191"/>
      <c r="DI5" s="1191"/>
      <c r="DJ5" s="1191"/>
      <c r="DK5" s="1191"/>
      <c r="DL5" s="1191"/>
      <c r="DM5" s="1191"/>
      <c r="DN5" s="1192"/>
      <c r="DO5" s="497"/>
      <c r="DP5" s="1145" t="s">
        <v>100</v>
      </c>
      <c r="DQ5" s="1146"/>
      <c r="DR5" s="1147"/>
      <c r="DS5" s="1148" t="s">
        <v>101</v>
      </c>
      <c r="DT5" s="1149"/>
      <c r="DU5" s="1149"/>
      <c r="DV5" s="1149"/>
      <c r="DW5" s="1149"/>
      <c r="DX5" s="1149"/>
      <c r="DY5" s="1150"/>
      <c r="DZ5" s="1151" t="s">
        <v>102</v>
      </c>
      <c r="EA5" s="1152"/>
      <c r="EB5" s="1153"/>
      <c r="EC5" s="497"/>
      <c r="ED5" s="1142"/>
      <c r="EE5" s="1143"/>
      <c r="EF5" s="1143"/>
      <c r="EG5" s="1143"/>
      <c r="EH5" s="1143"/>
      <c r="EI5" s="1143"/>
      <c r="EJ5" s="1143"/>
      <c r="EK5" s="1143"/>
      <c r="EL5" s="1144"/>
      <c r="EM5" s="597"/>
      <c r="EN5" s="1165"/>
      <c r="EO5" s="1165"/>
      <c r="EP5" s="1165"/>
      <c r="EQ5" s="1165"/>
      <c r="ER5" s="1165"/>
      <c r="ES5" s="1165"/>
      <c r="ET5" s="1166"/>
      <c r="EU5" s="1166"/>
      <c r="EV5" s="1166"/>
      <c r="EW5" s="1167"/>
      <c r="EX5" s="1167"/>
      <c r="EY5" s="1167"/>
      <c r="FA5" s="1162"/>
      <c r="FB5" s="1163"/>
      <c r="FC5" s="1163"/>
      <c r="FD5" s="1163"/>
      <c r="FE5" s="1163"/>
      <c r="FF5" s="1163"/>
      <c r="FG5" s="1163"/>
      <c r="FH5" s="1163"/>
      <c r="FI5" s="1163"/>
      <c r="FJ5" s="1163"/>
      <c r="FK5" s="1163"/>
      <c r="FL5" s="1163"/>
      <c r="FM5" s="1163"/>
      <c r="FN5" s="1163"/>
      <c r="FO5" s="1163"/>
      <c r="FP5" s="1164"/>
      <c r="FQ5" s="669"/>
      <c r="FR5" s="1178"/>
      <c r="FS5" s="1179"/>
      <c r="FT5" s="1179"/>
      <c r="FU5" s="1179"/>
      <c r="FV5" s="1179"/>
      <c r="FW5" s="1179"/>
      <c r="FX5" s="1179"/>
      <c r="FY5" s="1180"/>
      <c r="FZ5" s="1184"/>
      <c r="GA5" s="1185"/>
      <c r="GB5" s="1185"/>
      <c r="GC5" s="1185"/>
      <c r="GD5" s="1185"/>
      <c r="GE5" s="1185"/>
      <c r="GF5" s="1186"/>
    </row>
    <row r="6" spans="1:188" ht="36.6" customHeight="1" thickTop="1" thickBot="1">
      <c r="A6" s="1032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557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26" t="s">
        <v>57</v>
      </c>
      <c r="O6" s="27" t="s">
        <v>22</v>
      </c>
      <c r="P6" s="28" t="s">
        <v>58</v>
      </c>
      <c r="Q6" s="29" t="s">
        <v>59</v>
      </c>
      <c r="R6" s="37" t="s">
        <v>22</v>
      </c>
      <c r="S6" s="38" t="s">
        <v>60</v>
      </c>
      <c r="U6" s="560" t="s">
        <v>140</v>
      </c>
      <c r="V6" s="561" t="s">
        <v>141</v>
      </c>
      <c r="W6" s="562" t="s">
        <v>185</v>
      </c>
      <c r="Y6" s="39" t="s">
        <v>54</v>
      </c>
      <c r="Z6" s="40" t="s">
        <v>22</v>
      </c>
      <c r="AA6" s="41" t="s">
        <v>112</v>
      </c>
      <c r="AB6" s="42" t="s">
        <v>104</v>
      </c>
      <c r="AC6" s="43" t="s">
        <v>113</v>
      </c>
      <c r="AD6" s="43" t="s">
        <v>114</v>
      </c>
      <c r="AE6" s="24" t="s">
        <v>107</v>
      </c>
      <c r="AF6" s="43" t="s">
        <v>108</v>
      </c>
      <c r="AG6" s="43" t="s">
        <v>109</v>
      </c>
      <c r="AH6" s="24" t="s">
        <v>110</v>
      </c>
      <c r="AI6" s="60" t="s">
        <v>57</v>
      </c>
      <c r="AJ6" s="61" t="s">
        <v>22</v>
      </c>
      <c r="AK6" s="65" t="s">
        <v>58</v>
      </c>
      <c r="AL6" s="68"/>
      <c r="AM6" s="39" t="s">
        <v>54</v>
      </c>
      <c r="AN6" s="70" t="s">
        <v>22</v>
      </c>
      <c r="AO6" s="67" t="s">
        <v>90</v>
      </c>
      <c r="AP6" s="69" t="s">
        <v>54</v>
      </c>
      <c r="AQ6" s="70" t="s">
        <v>22</v>
      </c>
      <c r="AR6" s="67" t="s">
        <v>23</v>
      </c>
      <c r="AS6" s="69" t="s">
        <v>54</v>
      </c>
      <c r="AT6" s="70" t="s">
        <v>22</v>
      </c>
      <c r="AU6" s="67" t="s">
        <v>23</v>
      </c>
      <c r="AW6" s="643" t="s">
        <v>54</v>
      </c>
      <c r="AX6" s="76" t="s">
        <v>22</v>
      </c>
      <c r="AY6" s="728" t="s">
        <v>73</v>
      </c>
      <c r="AZ6" s="82" t="s">
        <v>104</v>
      </c>
      <c r="BA6" s="82" t="s">
        <v>104</v>
      </c>
      <c r="BB6" s="624" t="s">
        <v>105</v>
      </c>
      <c r="BC6" s="624" t="s">
        <v>106</v>
      </c>
      <c r="BD6" s="625" t="s">
        <v>107</v>
      </c>
      <c r="BE6" s="624" t="s">
        <v>108</v>
      </c>
      <c r="BF6" s="624" t="s">
        <v>109</v>
      </c>
      <c r="BG6" s="625" t="s">
        <v>110</v>
      </c>
      <c r="BH6" s="88"/>
      <c r="BI6" s="89" t="s">
        <v>57</v>
      </c>
      <c r="BJ6" s="90" t="s">
        <v>22</v>
      </c>
      <c r="BK6" s="644" t="s">
        <v>58</v>
      </c>
      <c r="BL6" s="631" t="s">
        <v>140</v>
      </c>
      <c r="BM6" s="590" t="s">
        <v>141</v>
      </c>
      <c r="BN6" s="632" t="s">
        <v>142</v>
      </c>
      <c r="BP6" s="91" t="s">
        <v>54</v>
      </c>
      <c r="BQ6" s="92" t="s">
        <v>22</v>
      </c>
      <c r="BR6" s="80" t="s">
        <v>73</v>
      </c>
      <c r="BS6" s="98" t="s">
        <v>104</v>
      </c>
      <c r="BT6" s="99" t="s">
        <v>105</v>
      </c>
      <c r="BU6" s="99" t="s">
        <v>115</v>
      </c>
      <c r="BV6" s="24" t="s">
        <v>107</v>
      </c>
      <c r="BW6" s="99" t="s">
        <v>108</v>
      </c>
      <c r="BX6" s="99" t="s">
        <v>109</v>
      </c>
      <c r="BY6" s="24" t="s">
        <v>110</v>
      </c>
      <c r="BZ6" s="103" t="s">
        <v>57</v>
      </c>
      <c r="CA6" s="104" t="s">
        <v>22</v>
      </c>
      <c r="CB6" s="67" t="s">
        <v>58</v>
      </c>
      <c r="CD6" s="715" t="s">
        <v>54</v>
      </c>
      <c r="CE6" s="107" t="s">
        <v>22</v>
      </c>
      <c r="CF6" s="498" t="s">
        <v>73</v>
      </c>
      <c r="CG6" s="713" t="s">
        <v>104</v>
      </c>
      <c r="CH6" s="714" t="s">
        <v>105</v>
      </c>
      <c r="CI6" s="714" t="s">
        <v>106</v>
      </c>
      <c r="CJ6" s="625" t="s">
        <v>107</v>
      </c>
      <c r="CK6" s="714" t="s">
        <v>201</v>
      </c>
      <c r="CL6" s="714" t="s">
        <v>202</v>
      </c>
      <c r="CM6" s="625" t="s">
        <v>110</v>
      </c>
      <c r="CN6" s="716" t="s">
        <v>203</v>
      </c>
      <c r="CO6" s="716" t="s">
        <v>204</v>
      </c>
      <c r="CP6" s="484"/>
      <c r="CQ6" s="721"/>
      <c r="CR6" s="430" t="s">
        <v>183</v>
      </c>
      <c r="CS6" s="384" t="s">
        <v>40</v>
      </c>
      <c r="CT6" s="750" t="s">
        <v>142</v>
      </c>
      <c r="CU6" s="389" t="s">
        <v>214</v>
      </c>
      <c r="CV6" s="679" t="s">
        <v>215</v>
      </c>
      <c r="CW6" s="767" t="s">
        <v>216</v>
      </c>
      <c r="CX6" s="679" t="s">
        <v>217</v>
      </c>
      <c r="CY6" s="679" t="s">
        <v>143</v>
      </c>
      <c r="CZ6" s="758" t="s">
        <v>144</v>
      </c>
      <c r="DA6" s="389" t="s">
        <v>108</v>
      </c>
      <c r="DB6" s="389" t="s">
        <v>145</v>
      </c>
      <c r="DC6" s="761" t="s">
        <v>46</v>
      </c>
      <c r="DD6" s="695" t="s">
        <v>146</v>
      </c>
      <c r="DE6" s="680" t="s">
        <v>147</v>
      </c>
      <c r="DF6" s="680" t="s">
        <v>148</v>
      </c>
      <c r="DG6" s="680" t="s">
        <v>219</v>
      </c>
      <c r="DH6" s="680" t="s">
        <v>220</v>
      </c>
      <c r="DI6" s="767" t="s">
        <v>46</v>
      </c>
      <c r="DJ6" s="680" t="s">
        <v>149</v>
      </c>
      <c r="DK6" s="680" t="s">
        <v>150</v>
      </c>
      <c r="DL6" s="764" t="s">
        <v>218</v>
      </c>
      <c r="DM6" s="696" t="s">
        <v>151</v>
      </c>
      <c r="DN6" s="766" t="s">
        <v>152</v>
      </c>
      <c r="DO6" s="119"/>
      <c r="DP6" s="120" t="s">
        <v>54</v>
      </c>
      <c r="DQ6" s="121" t="s">
        <v>22</v>
      </c>
      <c r="DR6" s="8" t="s">
        <v>73</v>
      </c>
      <c r="DS6" s="122" t="s">
        <v>104</v>
      </c>
      <c r="DT6" s="123" t="s">
        <v>116</v>
      </c>
      <c r="DU6" s="123" t="s">
        <v>114</v>
      </c>
      <c r="DV6" s="11" t="s">
        <v>117</v>
      </c>
      <c r="DW6" s="123" t="s">
        <v>108</v>
      </c>
      <c r="DX6" s="123" t="s">
        <v>109</v>
      </c>
      <c r="DY6" s="11" t="s">
        <v>110</v>
      </c>
      <c r="DZ6" s="131" t="s">
        <v>57</v>
      </c>
      <c r="EA6" s="132" t="s">
        <v>22</v>
      </c>
      <c r="EB6" s="28" t="s">
        <v>58</v>
      </c>
      <c r="EC6" s="119"/>
      <c r="ED6" s="598" t="s">
        <v>119</v>
      </c>
      <c r="EE6" s="599" t="s">
        <v>120</v>
      </c>
      <c r="EF6" s="541" t="s">
        <v>121</v>
      </c>
      <c r="EG6" s="599" t="s">
        <v>122</v>
      </c>
      <c r="EH6" s="599" t="s">
        <v>120</v>
      </c>
      <c r="EI6" s="541" t="s">
        <v>121</v>
      </c>
      <c r="EJ6" s="599" t="s">
        <v>123</v>
      </c>
      <c r="EK6" s="599" t="s">
        <v>120</v>
      </c>
      <c r="EL6" s="544" t="s">
        <v>121</v>
      </c>
      <c r="EM6" s="484"/>
      <c r="EN6" s="491" t="s">
        <v>140</v>
      </c>
      <c r="EO6" s="609" t="s">
        <v>141</v>
      </c>
      <c r="EP6" s="547" t="s">
        <v>142</v>
      </c>
      <c r="EQ6" s="491" t="s">
        <v>140</v>
      </c>
      <c r="ER6" s="609" t="s">
        <v>141</v>
      </c>
      <c r="ES6" s="547" t="s">
        <v>142</v>
      </c>
      <c r="ET6" s="620" t="s">
        <v>140</v>
      </c>
      <c r="EU6" s="621" t="s">
        <v>141</v>
      </c>
      <c r="EV6" s="547" t="s">
        <v>142</v>
      </c>
      <c r="EW6" s="620" t="s">
        <v>149</v>
      </c>
      <c r="EX6" s="620" t="s">
        <v>172</v>
      </c>
      <c r="EY6" s="550" t="s">
        <v>184</v>
      </c>
      <c r="FA6" s="487" t="s">
        <v>140</v>
      </c>
      <c r="FB6" s="487" t="s">
        <v>206</v>
      </c>
      <c r="FC6" s="324" t="s">
        <v>141</v>
      </c>
      <c r="FD6" s="736" t="s">
        <v>142</v>
      </c>
      <c r="FE6" s="736" t="s">
        <v>207</v>
      </c>
      <c r="FF6" s="490" t="s">
        <v>208</v>
      </c>
      <c r="FG6" s="489" t="s">
        <v>209</v>
      </c>
      <c r="FH6" s="743" t="s">
        <v>210</v>
      </c>
      <c r="FI6" s="739" t="s">
        <v>211</v>
      </c>
      <c r="FJ6" s="743" t="s">
        <v>212</v>
      </c>
      <c r="FK6" s="701" t="s">
        <v>196</v>
      </c>
      <c r="FL6" s="747" t="s">
        <v>197</v>
      </c>
      <c r="FM6" s="700" t="s">
        <v>198</v>
      </c>
      <c r="FN6" s="745" t="s">
        <v>199</v>
      </c>
      <c r="FO6" s="746" t="s">
        <v>213</v>
      </c>
      <c r="FP6" s="556" t="s">
        <v>46</v>
      </c>
      <c r="FQ6" s="670"/>
      <c r="FR6" s="658" t="s">
        <v>135</v>
      </c>
      <c r="FS6" s="658" t="s">
        <v>136</v>
      </c>
      <c r="FT6" s="658" t="s">
        <v>137</v>
      </c>
      <c r="FU6" s="659" t="s">
        <v>138</v>
      </c>
      <c r="FV6" s="660" t="s">
        <v>139</v>
      </c>
      <c r="FW6" s="660" t="s">
        <v>140</v>
      </c>
      <c r="FX6" s="661" t="s">
        <v>141</v>
      </c>
      <c r="FY6" s="662" t="s">
        <v>142</v>
      </c>
      <c r="FZ6" s="387" t="s">
        <v>104</v>
      </c>
      <c r="GA6" s="388" t="s">
        <v>105</v>
      </c>
      <c r="GB6" s="388" t="s">
        <v>143</v>
      </c>
      <c r="GC6" s="388" t="s">
        <v>144</v>
      </c>
      <c r="GD6" s="389" t="s">
        <v>108</v>
      </c>
      <c r="GE6" s="389" t="s">
        <v>145</v>
      </c>
      <c r="GF6" s="390" t="s">
        <v>46</v>
      </c>
    </row>
    <row r="7" spans="1:188" ht="15" customHeight="1">
      <c r="A7" s="12">
        <v>1</v>
      </c>
      <c r="B7" s="13">
        <v>35</v>
      </c>
      <c r="C7" s="14">
        <v>3988.5889245389376</v>
      </c>
      <c r="D7" s="15">
        <f>+C7/B7</f>
        <v>113.95968355825536</v>
      </c>
      <c r="E7" s="16"/>
      <c r="F7" s="320"/>
      <c r="G7" s="558" t="e">
        <f>F7/E7</f>
        <v>#DIV/0!</v>
      </c>
      <c r="H7" s="17">
        <v>3</v>
      </c>
      <c r="I7" s="17">
        <v>64.548387096848771</v>
      </c>
      <c r="J7" s="18">
        <f>+I7/H7</f>
        <v>21.516129032282922</v>
      </c>
      <c r="K7" s="17"/>
      <c r="L7" s="17"/>
      <c r="M7" s="30" t="e">
        <f>+L7/K7</f>
        <v>#DIV/0!</v>
      </c>
      <c r="N7" s="563">
        <v>0</v>
      </c>
      <c r="O7" s="769"/>
      <c r="P7" s="31" t="e">
        <f>+O7/N7</f>
        <v>#DIV/0!</v>
      </c>
      <c r="Q7" s="32"/>
      <c r="R7" s="44"/>
      <c r="S7" s="45" t="e">
        <f>+R7/Q7</f>
        <v>#DIV/0!</v>
      </c>
      <c r="T7" s="492"/>
      <c r="U7" s="565">
        <v>82.4</v>
      </c>
      <c r="V7" s="566">
        <v>4226.6687226651493</v>
      </c>
      <c r="W7" s="567">
        <f>+V7/U7</f>
        <v>51.294523333314913</v>
      </c>
      <c r="X7" s="492"/>
      <c r="Y7" s="46">
        <v>214.60000000000002</v>
      </c>
      <c r="Z7" s="47">
        <v>24894.365450000001</v>
      </c>
      <c r="AA7" s="48">
        <f>+Z7/Y7</f>
        <v>116.00356686859273</v>
      </c>
      <c r="AB7" s="49"/>
      <c r="AC7" s="50">
        <v>7</v>
      </c>
      <c r="AD7" s="50">
        <v>98.49</v>
      </c>
      <c r="AE7" s="30">
        <f>+AD7/AC7</f>
        <v>14.069999999999999</v>
      </c>
      <c r="AF7" s="49">
        <v>6</v>
      </c>
      <c r="AG7" s="49">
        <v>41.46</v>
      </c>
      <c r="AH7" s="30">
        <f>+AG7/AF7</f>
        <v>6.91</v>
      </c>
      <c r="AI7" s="62">
        <v>181</v>
      </c>
      <c r="AJ7" s="47">
        <v>3734.1436890910445</v>
      </c>
      <c r="AK7" s="30">
        <f>+AJ7/AI7</f>
        <v>20.630628116525109</v>
      </c>
      <c r="AL7" s="568"/>
      <c r="AM7" s="46">
        <v>38</v>
      </c>
      <c r="AN7" s="47">
        <v>2528.3000000000002</v>
      </c>
      <c r="AO7" s="48">
        <f>+AN7/AM7</f>
        <v>66.534210526315789</v>
      </c>
      <c r="AP7" s="46">
        <v>72</v>
      </c>
      <c r="AQ7" s="47">
        <v>5250</v>
      </c>
      <c r="AR7" s="48">
        <f>+AQ7/AP7</f>
        <v>72.916666666666671</v>
      </c>
      <c r="AS7" s="46">
        <v>15</v>
      </c>
      <c r="AT7" s="71">
        <v>923.4</v>
      </c>
      <c r="AU7" s="48">
        <f>+AT7/AS7</f>
        <v>61.559999999999995</v>
      </c>
      <c r="AV7" s="492"/>
      <c r="AW7" s="645">
        <v>64.599999999999994</v>
      </c>
      <c r="AX7" s="78">
        <v>3679.51</v>
      </c>
      <c r="AY7" s="30">
        <f>+AX7/AW7</f>
        <v>56.95835913312694</v>
      </c>
      <c r="AZ7" s="85"/>
      <c r="BA7" s="85"/>
      <c r="BB7" s="85">
        <v>10</v>
      </c>
      <c r="BC7" s="85">
        <v>70.58</v>
      </c>
      <c r="BD7" s="30">
        <f>+BC7/BB7</f>
        <v>7.0579999999999998</v>
      </c>
      <c r="BE7" s="86">
        <v>0</v>
      </c>
      <c r="BF7" s="86"/>
      <c r="BG7" s="30" t="e">
        <f>+BF7/BE7</f>
        <v>#DIV/0!</v>
      </c>
      <c r="BH7" s="646"/>
      <c r="BI7" s="77"/>
      <c r="BJ7" s="78"/>
      <c r="BK7" s="634" t="e">
        <f>+BJ7/BI7</f>
        <v>#DIV/0!</v>
      </c>
      <c r="BL7" s="633">
        <v>77.599999999999994</v>
      </c>
      <c r="BM7" s="587">
        <v>3496.04</v>
      </c>
      <c r="BN7" s="634">
        <f>+BM7/BL7</f>
        <v>45.052061855670104</v>
      </c>
      <c r="BO7" s="492"/>
      <c r="BP7" s="93">
        <v>129.4</v>
      </c>
      <c r="BQ7" s="94">
        <v>9036.788559447863</v>
      </c>
      <c r="BR7" s="83">
        <f>+BQ7/BP7</f>
        <v>69.836078511961844</v>
      </c>
      <c r="BS7" s="100"/>
      <c r="BT7" s="101">
        <v>3</v>
      </c>
      <c r="BU7" s="101">
        <v>44.995751173606969</v>
      </c>
      <c r="BV7" s="30">
        <f>+BU7/BT7</f>
        <v>14.998583724535656</v>
      </c>
      <c r="BW7" s="101">
        <v>60</v>
      </c>
      <c r="BX7" s="101">
        <v>399.08273568341752</v>
      </c>
      <c r="BY7" s="30">
        <f>+BX7/BW7</f>
        <v>6.6513789280569586</v>
      </c>
      <c r="BZ7" s="93"/>
      <c r="CA7" s="94"/>
      <c r="CB7" s="48" t="e">
        <f>+CA7/BZ7</f>
        <v>#DIV/0!</v>
      </c>
      <c r="CC7" s="492"/>
      <c r="CD7" s="109">
        <v>134.80000000000001</v>
      </c>
      <c r="CE7" s="110">
        <v>16914.62</v>
      </c>
      <c r="CF7" s="83">
        <f>+CE7/CD7</f>
        <v>125.47937685459939</v>
      </c>
      <c r="CG7" s="113">
        <v>0</v>
      </c>
      <c r="CH7" s="114"/>
      <c r="CI7" s="114"/>
      <c r="CJ7" s="30" t="e">
        <f>+CI7/CH7</f>
        <v>#DIV/0!</v>
      </c>
      <c r="CK7" s="115"/>
      <c r="CL7" s="114"/>
      <c r="CM7" s="83" t="e">
        <f>+CL7/CK7</f>
        <v>#DIV/0!</v>
      </c>
      <c r="CN7" s="712">
        <v>120</v>
      </c>
      <c r="CO7" s="706">
        <f>+CN7/CD7</f>
        <v>0.89020771513353103</v>
      </c>
      <c r="CP7" s="653"/>
      <c r="CQ7" s="722"/>
      <c r="CR7" s="340">
        <v>110</v>
      </c>
      <c r="CS7" s="342">
        <v>1311.7</v>
      </c>
      <c r="CT7" s="751">
        <f t="shared" ref="CT7:CT37" si="0">CS7/CR7</f>
        <v>11.924545454545456</v>
      </c>
      <c r="CU7" s="400"/>
      <c r="CV7" s="400"/>
      <c r="CW7" s="756" t="e">
        <f>CV7/CU7</f>
        <v>#DIV/0!</v>
      </c>
      <c r="CX7" s="400"/>
      <c r="CY7" s="400"/>
      <c r="CZ7" s="759" t="e">
        <f>CY7/CX7</f>
        <v>#DIV/0!</v>
      </c>
      <c r="DA7" s="400">
        <f>CR7</f>
        <v>110</v>
      </c>
      <c r="DB7" s="400"/>
      <c r="DC7" s="762">
        <f>DB7/DA7</f>
        <v>0</v>
      </c>
      <c r="DD7" s="681"/>
      <c r="DE7" s="691"/>
      <c r="DF7" s="691" t="e">
        <f>DE7/DD7</f>
        <v>#DIV/0!</v>
      </c>
      <c r="DG7" s="691">
        <v>16</v>
      </c>
      <c r="DH7" s="691">
        <v>175.88</v>
      </c>
      <c r="DI7" s="765">
        <f>DH7/DG7</f>
        <v>10.9925</v>
      </c>
      <c r="DJ7" s="691">
        <f>CR7</f>
        <v>110</v>
      </c>
      <c r="DK7" s="691">
        <v>115.01</v>
      </c>
      <c r="DL7" s="765">
        <f>DK7/DJ7</f>
        <v>1.0455454545454546</v>
      </c>
      <c r="DM7" s="691"/>
      <c r="DN7" s="765">
        <f>DM7/DJ7</f>
        <v>0</v>
      </c>
      <c r="DO7" s="569"/>
      <c r="DP7" s="734">
        <v>44.8</v>
      </c>
      <c r="DQ7" s="125">
        <v>3738.7009989561548</v>
      </c>
      <c r="DR7" s="15">
        <f>+DQ7/DP7</f>
        <v>83.453147298128457</v>
      </c>
      <c r="DS7" s="126"/>
      <c r="DT7" s="127">
        <v>0</v>
      </c>
      <c r="DU7" s="127"/>
      <c r="DV7" s="18">
        <v>20</v>
      </c>
      <c r="DW7" s="127">
        <v>20</v>
      </c>
      <c r="DX7" s="127">
        <v>123.80339824263756</v>
      </c>
      <c r="DY7" s="18">
        <f>+DX7/DW7</f>
        <v>6.1901699121318776</v>
      </c>
      <c r="DZ7" s="124"/>
      <c r="EA7" s="125"/>
      <c r="EB7" s="31" t="e">
        <f>+EA7/DZ7</f>
        <v>#DIV/0!</v>
      </c>
      <c r="EC7" s="569"/>
      <c r="ED7" s="600"/>
      <c r="EE7" s="601"/>
      <c r="EF7" s="542" t="e">
        <f>+EE7/ED7</f>
        <v>#DIV/0!</v>
      </c>
      <c r="EG7" s="604"/>
      <c r="EH7" s="608"/>
      <c r="EI7" s="542" t="e">
        <f>+EH7/EG7</f>
        <v>#DIV/0!</v>
      </c>
      <c r="EJ7" s="604"/>
      <c r="EK7" s="601"/>
      <c r="EL7" s="542" t="e">
        <f>+EK7/EJ7</f>
        <v>#DIV/0!</v>
      </c>
      <c r="EM7" s="485"/>
      <c r="EN7" s="610"/>
      <c r="EO7" s="611"/>
      <c r="EP7" s="548" t="e">
        <f>EO7/EN7</f>
        <v>#DIV/0!</v>
      </c>
      <c r="EQ7" s="610">
        <v>56</v>
      </c>
      <c r="ER7" s="614">
        <v>1606.82</v>
      </c>
      <c r="ES7" s="616">
        <f t="shared" ref="ES7:ES36" si="1">ER7/EQ7</f>
        <v>28.693214285714284</v>
      </c>
      <c r="ET7" s="603">
        <v>177</v>
      </c>
      <c r="EU7" s="603">
        <v>2949.31</v>
      </c>
      <c r="EV7" s="622">
        <f>EU7/ET7</f>
        <v>16.662768361581922</v>
      </c>
      <c r="EW7" s="603">
        <f>+(EQ7+ET7)*3</f>
        <v>699</v>
      </c>
      <c r="EX7" s="603">
        <v>701.25</v>
      </c>
      <c r="EY7" s="551">
        <f>+EX7/EW7</f>
        <v>1.0032188841201717</v>
      </c>
      <c r="FA7" s="204">
        <v>30</v>
      </c>
      <c r="FB7" s="204">
        <v>71.36</v>
      </c>
      <c r="FC7" s="345">
        <v>1342.34</v>
      </c>
      <c r="FD7" s="554">
        <f t="shared" ref="FD7:FD37" si="2">FC7/FA7</f>
        <v>44.744666666666667</v>
      </c>
      <c r="FE7" s="554">
        <f t="shared" ref="FE7:FE14" si="3">FB7/FA7</f>
        <v>2.3786666666666667</v>
      </c>
      <c r="FF7" s="143">
        <v>30</v>
      </c>
      <c r="FG7" s="143">
        <v>1554.7613999040668</v>
      </c>
      <c r="FH7" s="737">
        <f t="shared" ref="FH7:FH14" si="4">FG7/FF7</f>
        <v>51.825379996802226</v>
      </c>
      <c r="FI7" s="740">
        <v>926.52154043368125</v>
      </c>
      <c r="FJ7" s="737">
        <f>FI7/FA7</f>
        <v>30.884051347789374</v>
      </c>
      <c r="FK7" s="433"/>
      <c r="FL7" s="748">
        <f t="shared" ref="FL7:FL38" si="5">+FK7/FA7</f>
        <v>0</v>
      </c>
      <c r="FM7" s="405">
        <v>132.91925762987012</v>
      </c>
      <c r="FN7" s="744">
        <f t="shared" ref="FN7:FN19" si="6">+FM7/FA7</f>
        <v>4.4306419209956704</v>
      </c>
      <c r="FO7" s="405"/>
      <c r="FP7" s="542">
        <f>FO7/FA7</f>
        <v>0</v>
      </c>
      <c r="FQ7" s="671"/>
      <c r="FR7" s="400"/>
      <c r="FS7" s="400"/>
      <c r="FT7" s="400"/>
      <c r="FU7" s="433"/>
      <c r="FV7" s="400"/>
      <c r="FW7" s="400">
        <f>FR7*0.2+(SUM(FS7:FV7)*0.4)</f>
        <v>0</v>
      </c>
      <c r="FX7" s="401"/>
      <c r="FY7" s="402" t="e">
        <f>FX7/FW7</f>
        <v>#DIV/0!</v>
      </c>
      <c r="FZ7" s="399"/>
      <c r="GA7" s="400"/>
      <c r="GB7" s="400"/>
      <c r="GC7" s="403" t="e">
        <f>GB7/GA7</f>
        <v>#DIV/0!</v>
      </c>
      <c r="GD7" s="400"/>
      <c r="GE7" s="400"/>
      <c r="GF7" s="404" t="e">
        <f>GE7/GD7</f>
        <v>#DIV/0!</v>
      </c>
    </row>
    <row r="8" spans="1:188" ht="14.4" customHeight="1">
      <c r="A8" s="12">
        <v>2</v>
      </c>
      <c r="B8" s="13">
        <v>67.2</v>
      </c>
      <c r="C8" s="14">
        <v>7742.5722203771884</v>
      </c>
      <c r="D8" s="15">
        <f t="shared" ref="D8:D37" si="7">+C8/B8</f>
        <v>115.21684851751768</v>
      </c>
      <c r="E8" s="16"/>
      <c r="F8" s="320"/>
      <c r="G8" s="558" t="e">
        <f t="shared" ref="G8:G37" si="8">F8/E8</f>
        <v>#DIV/0!</v>
      </c>
      <c r="H8" s="17">
        <v>5</v>
      </c>
      <c r="I8" s="17">
        <v>72.048387096848771</v>
      </c>
      <c r="J8" s="18">
        <f>+I8/H8</f>
        <v>14.409677419369753</v>
      </c>
      <c r="K8" s="17"/>
      <c r="L8" s="17"/>
      <c r="M8" s="30" t="e">
        <f>+L8/K8</f>
        <v>#DIV/0!</v>
      </c>
      <c r="N8" s="563">
        <v>2</v>
      </c>
      <c r="O8" s="769">
        <v>32.274193548424385</v>
      </c>
      <c r="P8" s="31">
        <f t="shared" ref="P8:P37" si="9">+O8/N8</f>
        <v>16.137096774212193</v>
      </c>
      <c r="Q8" s="32"/>
      <c r="R8" s="44"/>
      <c r="S8" s="45" t="e">
        <f t="shared" ref="S8:S37" si="10">+R8/Q8</f>
        <v>#DIV/0!</v>
      </c>
      <c r="T8" s="492"/>
      <c r="U8" s="570">
        <v>101</v>
      </c>
      <c r="V8" s="566">
        <v>6037.8728306612675</v>
      </c>
      <c r="W8" s="567">
        <f t="shared" ref="W8:W36" si="11">+V8/U8</f>
        <v>59.780919115458097</v>
      </c>
      <c r="X8" s="492"/>
      <c r="Y8" s="46">
        <v>357.6</v>
      </c>
      <c r="Z8" s="51">
        <v>33990.760950000004</v>
      </c>
      <c r="AA8" s="48">
        <f t="shared" ref="AA8:AA37" si="12">+Z8/Y8</f>
        <v>95.052463506711419</v>
      </c>
      <c r="AB8" s="49"/>
      <c r="AC8" s="50">
        <v>45</v>
      </c>
      <c r="AD8" s="50">
        <v>631.41</v>
      </c>
      <c r="AE8" s="30">
        <f t="shared" ref="AE8:AE37" si="13">+AD8/AC8</f>
        <v>14.031333333333333</v>
      </c>
      <c r="AF8" s="49">
        <v>269</v>
      </c>
      <c r="AG8" s="49">
        <v>1839.26</v>
      </c>
      <c r="AH8" s="30">
        <f>+AG8/AF8</f>
        <v>6.8373977695167287</v>
      </c>
      <c r="AI8" s="62">
        <v>181</v>
      </c>
      <c r="AJ8" s="47">
        <v>4087.9947519767447</v>
      </c>
      <c r="AK8" s="30">
        <f t="shared" ref="AK8:AK37" si="14">+AJ8/AI8</f>
        <v>22.585606364512401</v>
      </c>
      <c r="AL8" s="568"/>
      <c r="AM8" s="46">
        <v>44</v>
      </c>
      <c r="AN8" s="47">
        <v>2490</v>
      </c>
      <c r="AO8" s="48">
        <f t="shared" ref="AO8:AO37" si="15">+AN8/AM8</f>
        <v>56.590909090909093</v>
      </c>
      <c r="AP8" s="46">
        <v>72</v>
      </c>
      <c r="AQ8" s="47">
        <v>4347.6705500000007</v>
      </c>
      <c r="AR8" s="48">
        <f t="shared" ref="AR8:AR37" si="16">+AQ8/AP8</f>
        <v>60.384313194444452</v>
      </c>
      <c r="AS8" s="46">
        <v>25</v>
      </c>
      <c r="AT8" s="71">
        <v>2182.38</v>
      </c>
      <c r="AU8" s="48">
        <f t="shared" ref="AU8:AU37" si="17">+AT8/AS8</f>
        <v>87.295200000000008</v>
      </c>
      <c r="AV8" s="492"/>
      <c r="AW8" s="645">
        <v>81.400000000000006</v>
      </c>
      <c r="AX8" s="78">
        <v>5166.34</v>
      </c>
      <c r="AY8" s="30">
        <f t="shared" ref="AY8:AY37" si="18">+AX8/AW8</f>
        <v>63.468550368550368</v>
      </c>
      <c r="AZ8" s="85"/>
      <c r="BA8" s="85"/>
      <c r="BB8" s="85">
        <v>16</v>
      </c>
      <c r="BC8" s="85">
        <v>113.54</v>
      </c>
      <c r="BD8" s="30">
        <f>+BC8/BB8</f>
        <v>7.0962500000000004</v>
      </c>
      <c r="BE8" s="86">
        <v>0</v>
      </c>
      <c r="BF8" s="86"/>
      <c r="BG8" s="30" t="e">
        <f>+BF8/BE8</f>
        <v>#DIV/0!</v>
      </c>
      <c r="BH8" s="646"/>
      <c r="BI8" s="77"/>
      <c r="BJ8" s="78"/>
      <c r="BK8" s="634" t="e">
        <f t="shared" ref="BK8:BK37" si="19">+BJ8/BI8</f>
        <v>#DIV/0!</v>
      </c>
      <c r="BL8" s="633">
        <v>77.2</v>
      </c>
      <c r="BM8" s="587">
        <v>3474.27</v>
      </c>
      <c r="BN8" s="634">
        <f t="shared" ref="BN8:BN36" si="20">+BM8/BL8</f>
        <v>45.003497409326421</v>
      </c>
      <c r="BO8" s="492"/>
      <c r="BP8" s="93">
        <v>190</v>
      </c>
      <c r="BQ8" s="94">
        <v>13137</v>
      </c>
      <c r="BR8" s="83">
        <f t="shared" ref="BR8:BR37" si="21">+BQ8/BP8</f>
        <v>69.142105263157902</v>
      </c>
      <c r="BS8" s="100"/>
      <c r="BT8" s="101">
        <v>31</v>
      </c>
      <c r="BU8" s="101">
        <v>379.77596165014387</v>
      </c>
      <c r="BV8" s="30">
        <f>+BU8/BT8</f>
        <v>12.250837472585285</v>
      </c>
      <c r="BW8" s="101">
        <v>60</v>
      </c>
      <c r="BX8" s="101">
        <v>419.53146672291211</v>
      </c>
      <c r="BY8" s="30">
        <f>+BX8/BW8</f>
        <v>6.9921911120485349</v>
      </c>
      <c r="BZ8" s="93"/>
      <c r="CA8" s="94"/>
      <c r="CB8" s="48" t="e">
        <f t="shared" ref="CB8:CB37" si="22">+CA8/BZ8</f>
        <v>#DIV/0!</v>
      </c>
      <c r="CC8" s="492"/>
      <c r="CD8" s="109">
        <v>151.6</v>
      </c>
      <c r="CE8" s="110">
        <v>16367.94</v>
      </c>
      <c r="CF8" s="83">
        <f t="shared" ref="CF8:CF37" si="23">+CE8/CD8</f>
        <v>107.96794195250661</v>
      </c>
      <c r="CG8" s="113">
        <v>0</v>
      </c>
      <c r="CH8" s="114"/>
      <c r="CI8" s="114"/>
      <c r="CJ8" s="30" t="e">
        <f t="shared" ref="CJ8:CJ37" si="24">+CI8/CH8</f>
        <v>#DIV/0!</v>
      </c>
      <c r="CK8" s="115"/>
      <c r="CL8" s="114"/>
      <c r="CM8" s="83" t="e">
        <f>+CL8/CK8</f>
        <v>#DIV/0!</v>
      </c>
      <c r="CN8" s="712">
        <v>120</v>
      </c>
      <c r="CO8" s="706">
        <f t="shared" ref="CO8:CO37" si="25">+CN8/CD8</f>
        <v>0.79155672823219003</v>
      </c>
      <c r="CP8" s="653"/>
      <c r="CQ8" s="722"/>
      <c r="CR8" s="718">
        <v>110</v>
      </c>
      <c r="CS8" s="345">
        <v>4018.14</v>
      </c>
      <c r="CT8" s="752">
        <f t="shared" si="0"/>
        <v>36.528545454545451</v>
      </c>
      <c r="CU8" s="411"/>
      <c r="CV8" s="411"/>
      <c r="CW8" s="756" t="e">
        <f t="shared" ref="CW8:CW37" si="26">CV8/CU8</f>
        <v>#DIV/0!</v>
      </c>
      <c r="CX8" s="411">
        <v>37</v>
      </c>
      <c r="CY8" s="413">
        <v>858.87</v>
      </c>
      <c r="CZ8" s="759">
        <f t="shared" ref="CZ8:CZ37" si="27">CY8/CX8</f>
        <v>23.212702702702703</v>
      </c>
      <c r="DA8" s="400">
        <f t="shared" ref="DA8:DA37" si="28">CR8</f>
        <v>110</v>
      </c>
      <c r="DB8" s="411">
        <v>3130.45</v>
      </c>
      <c r="DC8" s="763">
        <f t="shared" ref="DC8:DC37" si="29">DB8/DA8</f>
        <v>28.458636363636362</v>
      </c>
      <c r="DD8" s="682"/>
      <c r="DE8" s="688"/>
      <c r="DF8" s="688" t="e">
        <f t="shared" ref="DF8:DF37" si="30">DE8/DD8</f>
        <v>#DIV/0!</v>
      </c>
      <c r="DG8" s="691">
        <v>37</v>
      </c>
      <c r="DH8" s="691">
        <v>775.05</v>
      </c>
      <c r="DI8" s="765">
        <f t="shared" ref="DI8:DI37" si="31">DH8/DG8</f>
        <v>20.947297297297297</v>
      </c>
      <c r="DJ8" s="691">
        <f t="shared" ref="DJ8:DJ37" si="32">CR8</f>
        <v>110</v>
      </c>
      <c r="DK8" s="688">
        <v>335.25</v>
      </c>
      <c r="DL8" s="765">
        <f t="shared" ref="DL8:DL37" si="33">DK8/DJ8</f>
        <v>3.0477272727272728</v>
      </c>
      <c r="DM8" s="688"/>
      <c r="DN8" s="765">
        <f t="shared" ref="DN8:DN37" si="34">DM8/DJ8</f>
        <v>0</v>
      </c>
      <c r="DO8" s="569"/>
      <c r="DP8" s="734">
        <v>45</v>
      </c>
      <c r="DQ8" s="125">
        <v>4154.1547388410845</v>
      </c>
      <c r="DR8" s="15">
        <f t="shared" ref="DR8:DR37" si="35">+DQ8/DP8</f>
        <v>92.314549752024107</v>
      </c>
      <c r="DS8" s="126"/>
      <c r="DT8" s="127">
        <v>0</v>
      </c>
      <c r="DU8" s="127"/>
      <c r="DV8" s="18">
        <v>32</v>
      </c>
      <c r="DW8" s="127">
        <v>20</v>
      </c>
      <c r="DX8" s="127">
        <v>116.06568585247271</v>
      </c>
      <c r="DY8" s="18">
        <f>+DX8/DW8</f>
        <v>5.8032842926236352</v>
      </c>
      <c r="DZ8" s="124"/>
      <c r="EA8" s="125"/>
      <c r="EB8" s="31" t="e">
        <f t="shared" ref="EB8:EB37" si="36">+EA8/DZ8</f>
        <v>#DIV/0!</v>
      </c>
      <c r="EC8" s="569"/>
      <c r="ED8" s="600"/>
      <c r="EE8" s="601"/>
      <c r="EF8" s="542" t="e">
        <f t="shared" ref="EF8:EF37" si="37">+EE8/ED8</f>
        <v>#DIV/0!</v>
      </c>
      <c r="EG8" s="604"/>
      <c r="EH8" s="608"/>
      <c r="EI8" s="542" t="e">
        <f t="shared" ref="EI8:EI37" si="38">+EH8/EG8</f>
        <v>#DIV/0!</v>
      </c>
      <c r="EJ8" s="604"/>
      <c r="EK8" s="601"/>
      <c r="EL8" s="542" t="e">
        <f t="shared" ref="EL8:EL37" si="39">+EK8/EJ8</f>
        <v>#DIV/0!</v>
      </c>
      <c r="EM8" s="485"/>
      <c r="EN8" s="610"/>
      <c r="EO8" s="612"/>
      <c r="EP8" s="548" t="e">
        <f t="shared" ref="EP8:EP36" si="40">EO8/EN8</f>
        <v>#DIV/0!</v>
      </c>
      <c r="EQ8" s="610">
        <v>56</v>
      </c>
      <c r="ER8" s="614">
        <v>1074.27</v>
      </c>
      <c r="ES8" s="616">
        <f t="shared" si="1"/>
        <v>19.183392857142856</v>
      </c>
      <c r="ET8" s="603">
        <v>177</v>
      </c>
      <c r="EU8" s="603">
        <v>2630.97</v>
      </c>
      <c r="EV8" s="622">
        <f t="shared" ref="EV8:EV36" si="41">EU8/ET8</f>
        <v>14.864237288135593</v>
      </c>
      <c r="EW8" s="603">
        <f t="shared" ref="EW8:EW37" si="42">+(EQ8+ET8)*3</f>
        <v>699</v>
      </c>
      <c r="EX8" s="603">
        <v>837.35</v>
      </c>
      <c r="EY8" s="551">
        <f t="shared" ref="EY8:EY36" si="43">+EX8/EW8</f>
        <v>1.1979256080114449</v>
      </c>
      <c r="FA8" s="204">
        <v>30</v>
      </c>
      <c r="FB8" s="204">
        <v>141.09</v>
      </c>
      <c r="FC8" s="345">
        <v>1697.24</v>
      </c>
      <c r="FD8" s="554">
        <f t="shared" si="2"/>
        <v>56.574666666666666</v>
      </c>
      <c r="FE8" s="554">
        <f t="shared" si="3"/>
        <v>4.7030000000000003</v>
      </c>
      <c r="FF8" s="143">
        <v>30</v>
      </c>
      <c r="FG8" s="143">
        <v>74.868167114375765</v>
      </c>
      <c r="FH8" s="737">
        <f t="shared" si="4"/>
        <v>2.4956055704791922</v>
      </c>
      <c r="FI8" s="740">
        <v>726.15349097566457</v>
      </c>
      <c r="FJ8" s="737">
        <f t="shared" ref="FJ8:FJ37" si="44">FI8/FA8</f>
        <v>24.205116365855485</v>
      </c>
      <c r="FK8" s="698"/>
      <c r="FL8" s="748">
        <f t="shared" si="5"/>
        <v>0</v>
      </c>
      <c r="FM8" s="414"/>
      <c r="FN8" s="744">
        <f t="shared" si="6"/>
        <v>0</v>
      </c>
      <c r="FO8" s="405">
        <v>113.75587808279022</v>
      </c>
      <c r="FP8" s="542">
        <f t="shared" ref="FP8:FP37" si="45">FO8/FA8</f>
        <v>3.7918626027596738</v>
      </c>
      <c r="FQ8" s="671"/>
      <c r="FR8" s="400"/>
      <c r="FS8" s="400"/>
      <c r="FT8" s="400"/>
      <c r="FU8" s="433"/>
      <c r="FV8" s="411"/>
      <c r="FW8" s="400">
        <f t="shared" ref="FW8:FW37" si="46">FR8*0.2+(SUM(FS8:FV8)*0.4)</f>
        <v>0</v>
      </c>
      <c r="FX8" s="403"/>
      <c r="FY8" s="402" t="e">
        <f t="shared" ref="FY8:FY37" si="47">FX8/FW8</f>
        <v>#DIV/0!</v>
      </c>
      <c r="FZ8" s="412"/>
      <c r="GA8" s="400"/>
      <c r="GB8" s="400"/>
      <c r="GC8" s="403" t="e">
        <f t="shared" ref="GC8:GC37" si="48">GB8/GA8</f>
        <v>#DIV/0!</v>
      </c>
      <c r="GD8" s="400"/>
      <c r="GE8" s="400"/>
      <c r="GF8" s="404" t="e">
        <f t="shared" ref="GF8:GF37" si="49">GE8/GD8</f>
        <v>#DIV/0!</v>
      </c>
    </row>
    <row r="9" spans="1:188" ht="14.4" customHeight="1">
      <c r="A9" s="12">
        <v>3</v>
      </c>
      <c r="B9" s="13">
        <v>65.599999999999994</v>
      </c>
      <c r="C9" s="14">
        <v>7263.5518403947735</v>
      </c>
      <c r="D9" s="15">
        <f t="shared" si="7"/>
        <v>110.724875615774</v>
      </c>
      <c r="E9" s="16"/>
      <c r="F9" s="320"/>
      <c r="G9" s="558" t="e">
        <f t="shared" si="8"/>
        <v>#DIV/0!</v>
      </c>
      <c r="H9" s="17">
        <v>5</v>
      </c>
      <c r="I9" s="17">
        <v>70.042209808203197</v>
      </c>
      <c r="J9" s="18">
        <f t="shared" ref="J9:J37" si="50">+I9/H9</f>
        <v>14.008441961640639</v>
      </c>
      <c r="K9" s="17"/>
      <c r="L9" s="17"/>
      <c r="M9" s="30" t="e">
        <f t="shared" ref="M9:M37" si="51">+L9/K9</f>
        <v>#DIV/0!</v>
      </c>
      <c r="N9" s="563">
        <v>3</v>
      </c>
      <c r="O9" s="769">
        <v>47.065016096632874</v>
      </c>
      <c r="P9" s="31">
        <f t="shared" si="9"/>
        <v>15.688338698877624</v>
      </c>
      <c r="Q9" s="32"/>
      <c r="R9" s="44"/>
      <c r="S9" s="45" t="e">
        <f t="shared" si="10"/>
        <v>#DIV/0!</v>
      </c>
      <c r="T9" s="492"/>
      <c r="U9" s="570">
        <v>133.6</v>
      </c>
      <c r="V9" s="566">
        <v>7361.0570682249736</v>
      </c>
      <c r="W9" s="567">
        <f t="shared" si="11"/>
        <v>55.097732546594116</v>
      </c>
      <c r="X9" s="492"/>
      <c r="Y9" s="46">
        <v>345.2</v>
      </c>
      <c r="Z9" s="47">
        <v>31620.25</v>
      </c>
      <c r="AA9" s="48">
        <f t="shared" si="12"/>
        <v>91.599797219003477</v>
      </c>
      <c r="AB9" s="317"/>
      <c r="AC9" s="50">
        <v>65</v>
      </c>
      <c r="AD9" s="318">
        <v>907.58</v>
      </c>
      <c r="AE9" s="30">
        <f t="shared" si="13"/>
        <v>13.962769230769231</v>
      </c>
      <c r="AF9" s="49">
        <v>128</v>
      </c>
      <c r="AG9" s="49">
        <v>900.48</v>
      </c>
      <c r="AH9" s="30">
        <f t="shared" ref="AH9:AH37" si="52">+AG9/AF9</f>
        <v>7.0350000000000001</v>
      </c>
      <c r="AI9" s="62">
        <v>181</v>
      </c>
      <c r="AJ9" s="47">
        <v>4021.0688300307465</v>
      </c>
      <c r="AK9" s="30">
        <f t="shared" si="14"/>
        <v>22.215849889672633</v>
      </c>
      <c r="AL9" s="568"/>
      <c r="AM9" s="46">
        <v>44</v>
      </c>
      <c r="AN9" s="47">
        <v>2618.6305000000002</v>
      </c>
      <c r="AO9" s="48">
        <f t="shared" si="15"/>
        <v>59.514329545454551</v>
      </c>
      <c r="AP9" s="46">
        <v>72</v>
      </c>
      <c r="AQ9" s="47">
        <v>4062.2499999999995</v>
      </c>
      <c r="AR9" s="48">
        <f t="shared" si="16"/>
        <v>56.420138888888886</v>
      </c>
      <c r="AS9" s="46">
        <v>25</v>
      </c>
      <c r="AT9" s="71">
        <v>1485</v>
      </c>
      <c r="AU9" s="48">
        <f t="shared" si="17"/>
        <v>59.4</v>
      </c>
      <c r="AV9" s="492"/>
      <c r="AW9" s="645">
        <v>83</v>
      </c>
      <c r="AX9" s="78">
        <v>4859.83</v>
      </c>
      <c r="AY9" s="30">
        <f t="shared" si="18"/>
        <v>58.552168674698791</v>
      </c>
      <c r="AZ9" s="85"/>
      <c r="BA9" s="85"/>
      <c r="BB9" s="85">
        <v>16</v>
      </c>
      <c r="BC9" s="85">
        <v>111.05</v>
      </c>
      <c r="BD9" s="30">
        <f t="shared" ref="BD9:BD37" si="53">+BC9/BB9</f>
        <v>6.9406249999999998</v>
      </c>
      <c r="BE9" s="86">
        <v>0</v>
      </c>
      <c r="BF9" s="86">
        <v>0</v>
      </c>
      <c r="BG9" s="30" t="e">
        <f t="shared" ref="BG9:BG37" si="54">+BF9/BE9</f>
        <v>#DIV/0!</v>
      </c>
      <c r="BH9" s="646"/>
      <c r="BI9" s="77"/>
      <c r="BJ9" s="78"/>
      <c r="BK9" s="634" t="e">
        <f t="shared" si="19"/>
        <v>#DIV/0!</v>
      </c>
      <c r="BL9" s="633">
        <v>78.2</v>
      </c>
      <c r="BM9" s="587">
        <v>3519.58</v>
      </c>
      <c r="BN9" s="634">
        <f t="shared" si="20"/>
        <v>45.007416879795393</v>
      </c>
      <c r="BO9" s="492"/>
      <c r="BP9" s="93">
        <v>189.20000000000002</v>
      </c>
      <c r="BQ9" s="94">
        <v>12835.002119612407</v>
      </c>
      <c r="BR9" s="83">
        <f t="shared" si="21"/>
        <v>67.838277587803418</v>
      </c>
      <c r="BS9" s="100"/>
      <c r="BT9" s="101">
        <v>31</v>
      </c>
      <c r="BU9" s="101">
        <v>331.7746923501511</v>
      </c>
      <c r="BV9" s="30">
        <f t="shared" ref="BV9:BV37" si="55">+BU9/BT9</f>
        <v>10.702409430650036</v>
      </c>
      <c r="BW9" s="101">
        <v>60</v>
      </c>
      <c r="BX9" s="101">
        <v>365.83677608802344</v>
      </c>
      <c r="BY9" s="30">
        <f t="shared" ref="BY9:BY37" si="56">+BX9/BW9</f>
        <v>6.0972796014670569</v>
      </c>
      <c r="BZ9" s="93"/>
      <c r="CA9" s="94"/>
      <c r="CB9" s="48" t="e">
        <f t="shared" si="22"/>
        <v>#DIV/0!</v>
      </c>
      <c r="CC9" s="492"/>
      <c r="CD9" s="109">
        <v>158.20000000000002</v>
      </c>
      <c r="CE9" s="110">
        <v>20649.939999999999</v>
      </c>
      <c r="CF9" s="83">
        <f t="shared" si="23"/>
        <v>130.53059418457647</v>
      </c>
      <c r="CG9" s="113"/>
      <c r="CH9" s="114"/>
      <c r="CI9" s="114"/>
      <c r="CJ9" s="30" t="e">
        <f t="shared" si="24"/>
        <v>#DIV/0!</v>
      </c>
      <c r="CK9" s="115"/>
      <c r="CL9" s="114"/>
      <c r="CM9" s="83" t="e">
        <f t="shared" ref="CM9:CM37" si="57">+CL9/CK9</f>
        <v>#DIV/0!</v>
      </c>
      <c r="CN9" s="712">
        <v>215</v>
      </c>
      <c r="CO9" s="706">
        <f t="shared" si="25"/>
        <v>1.3590391908975978</v>
      </c>
      <c r="CP9" s="653"/>
      <c r="CQ9" s="722"/>
      <c r="CR9" s="718">
        <v>110</v>
      </c>
      <c r="CS9" s="345">
        <v>1224.04</v>
      </c>
      <c r="CT9" s="752">
        <f t="shared" si="0"/>
        <v>11.127636363636363</v>
      </c>
      <c r="CU9" s="411">
        <v>40</v>
      </c>
      <c r="CV9" s="411">
        <v>4824.7299999999996</v>
      </c>
      <c r="CW9" s="756">
        <f t="shared" si="26"/>
        <v>120.61824999999999</v>
      </c>
      <c r="CX9" s="411"/>
      <c r="CY9" s="403"/>
      <c r="CZ9" s="759" t="e">
        <f t="shared" si="27"/>
        <v>#DIV/0!</v>
      </c>
      <c r="DA9" s="400">
        <f t="shared" si="28"/>
        <v>110</v>
      </c>
      <c r="DB9" s="411"/>
      <c r="DC9" s="763">
        <f t="shared" si="29"/>
        <v>0</v>
      </c>
      <c r="DD9" s="682"/>
      <c r="DE9" s="688"/>
      <c r="DF9" s="688" t="e">
        <f t="shared" si="30"/>
        <v>#DIV/0!</v>
      </c>
      <c r="DG9" s="691">
        <v>40</v>
      </c>
      <c r="DH9" s="691">
        <v>343.02</v>
      </c>
      <c r="DI9" s="765">
        <f t="shared" si="31"/>
        <v>8.5754999999999999</v>
      </c>
      <c r="DJ9" s="691">
        <f t="shared" si="32"/>
        <v>110</v>
      </c>
      <c r="DK9" s="688">
        <v>495.45</v>
      </c>
      <c r="DL9" s="765">
        <f t="shared" si="33"/>
        <v>4.5040909090909089</v>
      </c>
      <c r="DM9" s="688">
        <v>143</v>
      </c>
      <c r="DN9" s="765">
        <f t="shared" si="34"/>
        <v>1.3</v>
      </c>
      <c r="DO9" s="569"/>
      <c r="DP9" s="734">
        <v>46.800000000000004</v>
      </c>
      <c r="DQ9" s="125">
        <v>4190.6068776057937</v>
      </c>
      <c r="DR9" s="15">
        <f t="shared" si="35"/>
        <v>89.542882000123782</v>
      </c>
      <c r="DS9" s="126"/>
      <c r="DT9" s="127">
        <v>0</v>
      </c>
      <c r="DU9" s="127"/>
      <c r="DV9" s="18">
        <v>28</v>
      </c>
      <c r="DW9" s="127">
        <v>20</v>
      </c>
      <c r="DX9" s="127">
        <v>132.13128695326239</v>
      </c>
      <c r="DY9" s="18">
        <f t="shared" ref="DY9:DY37" si="58">+DX9/DW9</f>
        <v>6.6065643476631193</v>
      </c>
      <c r="DZ9" s="124"/>
      <c r="EA9" s="125"/>
      <c r="EB9" s="31" t="e">
        <f t="shared" si="36"/>
        <v>#DIV/0!</v>
      </c>
      <c r="EC9" s="569"/>
      <c r="ED9" s="600"/>
      <c r="EE9" s="601"/>
      <c r="EF9" s="542" t="e">
        <f t="shared" si="37"/>
        <v>#DIV/0!</v>
      </c>
      <c r="EG9" s="603"/>
      <c r="EH9" s="603"/>
      <c r="EI9" s="542" t="e">
        <f t="shared" si="38"/>
        <v>#DIV/0!</v>
      </c>
      <c r="EJ9" s="604"/>
      <c r="EK9" s="601"/>
      <c r="EL9" s="542" t="e">
        <f t="shared" si="39"/>
        <v>#DIV/0!</v>
      </c>
      <c r="EM9" s="485"/>
      <c r="EN9" s="610"/>
      <c r="EO9" s="612"/>
      <c r="EP9" s="548" t="e">
        <f t="shared" si="40"/>
        <v>#DIV/0!</v>
      </c>
      <c r="EQ9" s="610">
        <v>54</v>
      </c>
      <c r="ER9" s="614">
        <v>1263.03</v>
      </c>
      <c r="ES9" s="616">
        <f t="shared" si="1"/>
        <v>23.389444444444443</v>
      </c>
      <c r="ET9" s="603">
        <v>174</v>
      </c>
      <c r="EU9" s="603">
        <v>2990.69</v>
      </c>
      <c r="EV9" s="622">
        <f t="shared" si="41"/>
        <v>17.187873563218393</v>
      </c>
      <c r="EW9" s="603">
        <f t="shared" si="42"/>
        <v>684</v>
      </c>
      <c r="EX9" s="603">
        <v>670.73</v>
      </c>
      <c r="EY9" s="551">
        <f t="shared" si="43"/>
        <v>0.98059941520467842</v>
      </c>
      <c r="FA9" s="204">
        <v>30</v>
      </c>
      <c r="FB9" s="204">
        <v>86.09</v>
      </c>
      <c r="FC9" s="345">
        <v>1615.0500000000002</v>
      </c>
      <c r="FD9" s="554">
        <f t="shared" si="2"/>
        <v>53.835000000000008</v>
      </c>
      <c r="FE9" s="554">
        <f t="shared" si="3"/>
        <v>2.8696666666666668</v>
      </c>
      <c r="FF9" s="143">
        <v>30</v>
      </c>
      <c r="FG9" s="143">
        <v>141.38815936659392</v>
      </c>
      <c r="FH9" s="737">
        <f t="shared" si="4"/>
        <v>4.7129386455531312</v>
      </c>
      <c r="FI9" s="740">
        <v>254.50880236092289</v>
      </c>
      <c r="FJ9" s="737">
        <f t="shared" si="44"/>
        <v>8.4836267453640968</v>
      </c>
      <c r="FK9" s="439">
        <v>80.23</v>
      </c>
      <c r="FL9" s="748">
        <f t="shared" si="5"/>
        <v>2.6743333333333337</v>
      </c>
      <c r="FM9" s="414"/>
      <c r="FN9" s="744">
        <f t="shared" si="6"/>
        <v>0</v>
      </c>
      <c r="FO9" s="405"/>
      <c r="FP9" s="542">
        <f t="shared" si="45"/>
        <v>0</v>
      </c>
      <c r="FQ9" s="671"/>
      <c r="FR9" s="400"/>
      <c r="FS9" s="400"/>
      <c r="FT9" s="400"/>
      <c r="FU9" s="433"/>
      <c r="FV9" s="411"/>
      <c r="FW9" s="400">
        <f t="shared" si="46"/>
        <v>0</v>
      </c>
      <c r="FX9" s="403"/>
      <c r="FY9" s="402" t="e">
        <f t="shared" si="47"/>
        <v>#DIV/0!</v>
      </c>
      <c r="FZ9" s="412"/>
      <c r="GA9" s="400"/>
      <c r="GB9" s="400"/>
      <c r="GC9" s="403" t="e">
        <f t="shared" si="48"/>
        <v>#DIV/0!</v>
      </c>
      <c r="GD9" s="400"/>
      <c r="GE9" s="400"/>
      <c r="GF9" s="404" t="e">
        <f t="shared" si="49"/>
        <v>#DIV/0!</v>
      </c>
    </row>
    <row r="10" spans="1:188" ht="14.4" customHeight="1">
      <c r="A10" s="12">
        <v>4</v>
      </c>
      <c r="B10" s="13">
        <v>72.399999999999991</v>
      </c>
      <c r="C10" s="14">
        <v>8026.1458614696294</v>
      </c>
      <c r="D10" s="15">
        <f t="shared" si="7"/>
        <v>110.85836825234296</v>
      </c>
      <c r="E10" s="16"/>
      <c r="F10" s="320"/>
      <c r="G10" s="558" t="e">
        <f t="shared" si="8"/>
        <v>#DIV/0!</v>
      </c>
      <c r="H10" s="17">
        <v>4</v>
      </c>
      <c r="I10" s="17">
        <v>68.851612903305352</v>
      </c>
      <c r="J10" s="18">
        <f t="shared" si="50"/>
        <v>17.212903225826338</v>
      </c>
      <c r="K10" s="17"/>
      <c r="L10" s="17"/>
      <c r="M10" s="30" t="e">
        <f t="shared" si="51"/>
        <v>#DIV/0!</v>
      </c>
      <c r="N10" s="563">
        <v>3</v>
      </c>
      <c r="O10" s="769">
        <v>42.393999999999998</v>
      </c>
      <c r="P10" s="31">
        <f t="shared" si="9"/>
        <v>14.131333333333332</v>
      </c>
      <c r="Q10" s="32"/>
      <c r="R10" s="44"/>
      <c r="S10" s="45" t="e">
        <f t="shared" si="10"/>
        <v>#DIV/0!</v>
      </c>
      <c r="T10" s="492"/>
      <c r="U10" s="570">
        <v>129.80000000000001</v>
      </c>
      <c r="V10" s="566">
        <v>6721.9942303588978</v>
      </c>
      <c r="W10" s="567">
        <f>+V10/U10</f>
        <v>51.787320726956068</v>
      </c>
      <c r="X10" s="492"/>
      <c r="Y10" s="46">
        <v>370.40000000000003</v>
      </c>
      <c r="Z10" s="47">
        <v>38632.100149999998</v>
      </c>
      <c r="AA10" s="48">
        <f t="shared" si="12"/>
        <v>104.29832653887688</v>
      </c>
      <c r="AB10" s="317"/>
      <c r="AC10" s="50">
        <v>30</v>
      </c>
      <c r="AD10" s="318">
        <v>405.45000000000005</v>
      </c>
      <c r="AE10" s="30">
        <f t="shared" si="13"/>
        <v>13.515000000000002</v>
      </c>
      <c r="AF10" s="49">
        <v>123</v>
      </c>
      <c r="AG10" s="49">
        <v>864.96</v>
      </c>
      <c r="AH10" s="30">
        <f t="shared" si="52"/>
        <v>7.0321951219512195</v>
      </c>
      <c r="AI10" s="62">
        <v>181</v>
      </c>
      <c r="AJ10" s="47">
        <v>3814.426712803689</v>
      </c>
      <c r="AK10" s="30">
        <f t="shared" si="14"/>
        <v>21.074180733722038</v>
      </c>
      <c r="AL10" s="568"/>
      <c r="AM10" s="46">
        <v>44</v>
      </c>
      <c r="AN10" s="71">
        <v>2738.6</v>
      </c>
      <c r="AO10" s="48">
        <f t="shared" si="15"/>
        <v>62.240909090909092</v>
      </c>
      <c r="AP10" s="46">
        <v>72</v>
      </c>
      <c r="AQ10" s="47">
        <v>4278.1499999999996</v>
      </c>
      <c r="AR10" s="48">
        <f t="shared" si="16"/>
        <v>59.418749999999996</v>
      </c>
      <c r="AS10" s="46">
        <v>25</v>
      </c>
      <c r="AT10" s="71">
        <v>1692.48</v>
      </c>
      <c r="AU10" s="48">
        <f t="shared" si="17"/>
        <v>67.699200000000005</v>
      </c>
      <c r="AV10" s="492"/>
      <c r="AW10" s="645">
        <v>82</v>
      </c>
      <c r="AX10" s="78">
        <v>5116.75</v>
      </c>
      <c r="AY10" s="30">
        <f t="shared" si="18"/>
        <v>62.399390243902438</v>
      </c>
      <c r="AZ10" s="85"/>
      <c r="BA10" s="85"/>
      <c r="BB10" s="85">
        <v>16</v>
      </c>
      <c r="BC10" s="85">
        <v>111.41</v>
      </c>
      <c r="BD10" s="30">
        <f t="shared" si="53"/>
        <v>6.9631249999999998</v>
      </c>
      <c r="BE10" s="86">
        <v>0</v>
      </c>
      <c r="BF10" s="86">
        <v>0</v>
      </c>
      <c r="BG10" s="30" t="e">
        <f t="shared" si="54"/>
        <v>#DIV/0!</v>
      </c>
      <c r="BH10" s="646"/>
      <c r="BI10" s="77"/>
      <c r="BJ10" s="78"/>
      <c r="BK10" s="634" t="e">
        <f t="shared" si="19"/>
        <v>#DIV/0!</v>
      </c>
      <c r="BL10" s="633">
        <v>78.8</v>
      </c>
      <c r="BM10" s="587">
        <v>3545.22</v>
      </c>
      <c r="BN10" s="634">
        <f t="shared" si="20"/>
        <v>44.990101522842636</v>
      </c>
      <c r="BO10" s="492"/>
      <c r="BP10" s="93">
        <v>184</v>
      </c>
      <c r="BQ10" s="94">
        <v>12241.852932744259</v>
      </c>
      <c r="BR10" s="83">
        <f t="shared" si="21"/>
        <v>66.531809417088368</v>
      </c>
      <c r="BS10" s="100"/>
      <c r="BT10" s="101">
        <v>16</v>
      </c>
      <c r="BU10" s="101">
        <v>361.84989918630527</v>
      </c>
      <c r="BV10" s="30">
        <f t="shared" si="55"/>
        <v>22.615618699144079</v>
      </c>
      <c r="BW10" s="101">
        <v>60</v>
      </c>
      <c r="BX10" s="101">
        <v>462.12121929863548</v>
      </c>
      <c r="BY10" s="30">
        <f t="shared" si="56"/>
        <v>7.7020203216439249</v>
      </c>
      <c r="BZ10" s="93"/>
      <c r="CA10" s="94"/>
      <c r="CB10" s="48" t="e">
        <f t="shared" si="22"/>
        <v>#DIV/0!</v>
      </c>
      <c r="CC10" s="492"/>
      <c r="CD10" s="109">
        <v>159.19999999999999</v>
      </c>
      <c r="CE10" s="110">
        <v>16297.58</v>
      </c>
      <c r="CF10" s="83">
        <f t="shared" si="23"/>
        <v>102.37173366834172</v>
      </c>
      <c r="CG10" s="113"/>
      <c r="CH10" s="114"/>
      <c r="CI10" s="114"/>
      <c r="CJ10" s="30" t="e">
        <f t="shared" si="24"/>
        <v>#DIV/0!</v>
      </c>
      <c r="CK10" s="115"/>
      <c r="CL10" s="114"/>
      <c r="CM10" s="83" t="e">
        <f t="shared" si="57"/>
        <v>#DIV/0!</v>
      </c>
      <c r="CN10" s="712"/>
      <c r="CO10" s="706">
        <f t="shared" si="25"/>
        <v>0</v>
      </c>
      <c r="CP10" s="653"/>
      <c r="CQ10" s="722"/>
      <c r="CR10" s="718">
        <v>110</v>
      </c>
      <c r="CS10" s="345">
        <v>2384.2600000000002</v>
      </c>
      <c r="CT10" s="752">
        <f t="shared" si="0"/>
        <v>21.675090909090912</v>
      </c>
      <c r="CU10" s="411"/>
      <c r="CV10" s="411"/>
      <c r="CW10" s="756" t="e">
        <f t="shared" si="26"/>
        <v>#DIV/0!</v>
      </c>
      <c r="CX10" s="411"/>
      <c r="CY10" s="403"/>
      <c r="CZ10" s="759" t="e">
        <f t="shared" si="27"/>
        <v>#DIV/0!</v>
      </c>
      <c r="DA10" s="400">
        <f t="shared" si="28"/>
        <v>110</v>
      </c>
      <c r="DB10" s="411"/>
      <c r="DC10" s="763">
        <f t="shared" si="29"/>
        <v>0</v>
      </c>
      <c r="DD10" s="682"/>
      <c r="DE10" s="688"/>
      <c r="DF10" s="688" t="e">
        <f t="shared" si="30"/>
        <v>#DIV/0!</v>
      </c>
      <c r="DG10" s="691">
        <v>37</v>
      </c>
      <c r="DH10" s="691">
        <v>230.7</v>
      </c>
      <c r="DI10" s="765">
        <f t="shared" si="31"/>
        <v>6.2351351351351347</v>
      </c>
      <c r="DJ10" s="691">
        <f t="shared" si="32"/>
        <v>110</v>
      </c>
      <c r="DK10" s="688">
        <v>240.25</v>
      </c>
      <c r="DL10" s="765">
        <f t="shared" si="33"/>
        <v>2.1840909090909091</v>
      </c>
      <c r="DM10" s="688">
        <v>60</v>
      </c>
      <c r="DN10" s="765">
        <f t="shared" si="34"/>
        <v>0.54545454545454541</v>
      </c>
      <c r="DO10" s="569"/>
      <c r="DP10" s="734">
        <v>45.400000000000006</v>
      </c>
      <c r="DQ10" s="125">
        <v>4602.7766578033907</v>
      </c>
      <c r="DR10" s="15">
        <f t="shared" si="35"/>
        <v>101.3827457665945</v>
      </c>
      <c r="DS10" s="126"/>
      <c r="DT10" s="127">
        <v>0</v>
      </c>
      <c r="DU10" s="127"/>
      <c r="DV10" s="18">
        <v>36</v>
      </c>
      <c r="DW10" s="127">
        <v>20</v>
      </c>
      <c r="DX10" s="127">
        <v>148.26115789473681</v>
      </c>
      <c r="DY10" s="18">
        <f t="shared" si="58"/>
        <v>7.4130578947368404</v>
      </c>
      <c r="DZ10" s="124"/>
      <c r="EA10" s="125"/>
      <c r="EB10" s="31" t="e">
        <f t="shared" si="36"/>
        <v>#DIV/0!</v>
      </c>
      <c r="EC10" s="569"/>
      <c r="ED10" s="600"/>
      <c r="EE10" s="601"/>
      <c r="EF10" s="542" t="e">
        <f t="shared" si="37"/>
        <v>#DIV/0!</v>
      </c>
      <c r="EG10" s="603"/>
      <c r="EH10" s="603"/>
      <c r="EI10" s="542" t="e">
        <f t="shared" si="38"/>
        <v>#DIV/0!</v>
      </c>
      <c r="EJ10" s="604"/>
      <c r="EK10" s="601"/>
      <c r="EL10" s="542" t="e">
        <f t="shared" si="39"/>
        <v>#DIV/0!</v>
      </c>
      <c r="EM10" s="485"/>
      <c r="EN10" s="610"/>
      <c r="EO10" s="612"/>
      <c r="EP10" s="548" t="e">
        <f t="shared" si="40"/>
        <v>#DIV/0!</v>
      </c>
      <c r="EQ10" s="610">
        <v>55</v>
      </c>
      <c r="ER10" s="614">
        <v>1007.07</v>
      </c>
      <c r="ES10" s="616">
        <f t="shared" si="1"/>
        <v>18.310363636363636</v>
      </c>
      <c r="ET10" s="603">
        <v>174</v>
      </c>
      <c r="EU10" s="603">
        <v>2555.0700000000002</v>
      </c>
      <c r="EV10" s="622">
        <f t="shared" si="41"/>
        <v>14.684310344827587</v>
      </c>
      <c r="EW10" s="603">
        <f t="shared" si="42"/>
        <v>687</v>
      </c>
      <c r="EX10" s="603">
        <v>621.73</v>
      </c>
      <c r="EY10" s="551">
        <f t="shared" si="43"/>
        <v>0.90499272197962155</v>
      </c>
      <c r="FA10" s="204">
        <v>30</v>
      </c>
      <c r="FB10" s="204">
        <v>134.9</v>
      </c>
      <c r="FC10" s="345">
        <v>1471.0700000000002</v>
      </c>
      <c r="FD10" s="554">
        <f t="shared" si="2"/>
        <v>49.035666666666671</v>
      </c>
      <c r="FE10" s="554">
        <f t="shared" si="3"/>
        <v>4.496666666666667</v>
      </c>
      <c r="FF10" s="143">
        <v>30</v>
      </c>
      <c r="FG10" s="143">
        <v>59.156615463168741</v>
      </c>
      <c r="FH10" s="737">
        <f t="shared" si="4"/>
        <v>1.9718871821056247</v>
      </c>
      <c r="FI10" s="740">
        <v>180.47261677719905</v>
      </c>
      <c r="FJ10" s="737">
        <f t="shared" si="44"/>
        <v>6.0157538925733016</v>
      </c>
      <c r="FK10" s="411"/>
      <c r="FL10" s="748">
        <f t="shared" si="5"/>
        <v>0</v>
      </c>
      <c r="FM10" s="414"/>
      <c r="FN10" s="744">
        <f t="shared" si="6"/>
        <v>0</v>
      </c>
      <c r="FO10" s="405"/>
      <c r="FP10" s="542">
        <f t="shared" si="45"/>
        <v>0</v>
      </c>
      <c r="FQ10" s="671"/>
      <c r="FR10" s="400"/>
      <c r="FS10" s="400"/>
      <c r="FT10" s="400"/>
      <c r="FU10" s="433"/>
      <c r="FV10" s="411"/>
      <c r="FW10" s="400">
        <f t="shared" si="46"/>
        <v>0</v>
      </c>
      <c r="FX10" s="403"/>
      <c r="FY10" s="402" t="e">
        <f t="shared" si="47"/>
        <v>#DIV/0!</v>
      </c>
      <c r="FZ10" s="412"/>
      <c r="GA10" s="400"/>
      <c r="GB10" s="403"/>
      <c r="GC10" s="403" t="e">
        <f t="shared" si="48"/>
        <v>#DIV/0!</v>
      </c>
      <c r="GD10" s="400"/>
      <c r="GE10" s="400"/>
      <c r="GF10" s="404" t="e">
        <f t="shared" si="49"/>
        <v>#DIV/0!</v>
      </c>
    </row>
    <row r="11" spans="1:188" ht="15" customHeight="1" thickBot="1">
      <c r="A11" s="12">
        <v>5</v>
      </c>
      <c r="B11" s="13">
        <v>64.400000000000006</v>
      </c>
      <c r="C11" s="14">
        <v>6693.8584796075229</v>
      </c>
      <c r="D11" s="15">
        <f t="shared" si="7"/>
        <v>103.94190185725967</v>
      </c>
      <c r="E11" s="16"/>
      <c r="F11" s="320"/>
      <c r="G11" s="558" t="e">
        <f t="shared" si="8"/>
        <v>#DIV/0!</v>
      </c>
      <c r="H11" s="17">
        <v>4</v>
      </c>
      <c r="I11" s="17">
        <v>66.700000000077054</v>
      </c>
      <c r="J11" s="18">
        <f t="shared" si="50"/>
        <v>16.675000000019264</v>
      </c>
      <c r="K11" s="17"/>
      <c r="L11" s="17"/>
      <c r="M11" s="30" t="e">
        <f t="shared" si="51"/>
        <v>#DIV/0!</v>
      </c>
      <c r="N11" s="13">
        <v>1</v>
      </c>
      <c r="O11" s="770">
        <v>15.409032172173077</v>
      </c>
      <c r="P11" s="31">
        <f t="shared" si="9"/>
        <v>15.409032172173077</v>
      </c>
      <c r="Q11" s="32"/>
      <c r="R11" s="52"/>
      <c r="S11" s="45" t="e">
        <f t="shared" si="10"/>
        <v>#DIV/0!</v>
      </c>
      <c r="T11" s="492"/>
      <c r="U11" s="570">
        <v>133.80000000000001</v>
      </c>
      <c r="V11" s="566">
        <v>4498.2174181058836</v>
      </c>
      <c r="W11" s="567">
        <f t="shared" si="11"/>
        <v>33.618964260881043</v>
      </c>
      <c r="X11" s="492"/>
      <c r="Y11" s="46">
        <v>366.40000000000003</v>
      </c>
      <c r="Z11" s="47">
        <v>34980.337400000004</v>
      </c>
      <c r="AA11" s="48">
        <f t="shared" si="12"/>
        <v>95.47035316593886</v>
      </c>
      <c r="AB11" s="317"/>
      <c r="AC11" s="50">
        <v>30</v>
      </c>
      <c r="AD11" s="318">
        <v>421.32</v>
      </c>
      <c r="AE11" s="30">
        <f t="shared" si="13"/>
        <v>14.044</v>
      </c>
      <c r="AF11" s="49">
        <v>123</v>
      </c>
      <c r="AG11" s="49">
        <v>865.1</v>
      </c>
      <c r="AH11" s="30">
        <f t="shared" si="52"/>
        <v>7.0333333333333332</v>
      </c>
      <c r="AI11" s="62">
        <v>182</v>
      </c>
      <c r="AJ11" s="47">
        <v>3661.3393421533392</v>
      </c>
      <c r="AK11" s="30">
        <f t="shared" si="14"/>
        <v>20.117249132710654</v>
      </c>
      <c r="AL11" s="568"/>
      <c r="AM11" s="46">
        <v>44</v>
      </c>
      <c r="AN11" s="71">
        <v>2419.0299999999997</v>
      </c>
      <c r="AO11" s="48">
        <f t="shared" si="15"/>
        <v>54.977954545454537</v>
      </c>
      <c r="AP11" s="46">
        <v>72</v>
      </c>
      <c r="AQ11" s="47">
        <v>4051.23</v>
      </c>
      <c r="AR11" s="48">
        <f t="shared" si="16"/>
        <v>56.267083333333332</v>
      </c>
      <c r="AS11" s="46">
        <v>25</v>
      </c>
      <c r="AT11" s="71">
        <v>1947.3</v>
      </c>
      <c r="AU11" s="48">
        <f t="shared" si="17"/>
        <v>77.891999999999996</v>
      </c>
      <c r="AV11" s="492"/>
      <c r="AW11" s="645">
        <v>83.600000000000009</v>
      </c>
      <c r="AX11" s="78">
        <v>5136.8100000000004</v>
      </c>
      <c r="AY11" s="30">
        <f t="shared" si="18"/>
        <v>61.445095693779905</v>
      </c>
      <c r="AZ11" s="85"/>
      <c r="BA11" s="85"/>
      <c r="BB11" s="85">
        <v>16</v>
      </c>
      <c r="BC11" s="85">
        <v>111.2</v>
      </c>
      <c r="BD11" s="30">
        <f t="shared" si="53"/>
        <v>6.95</v>
      </c>
      <c r="BE11" s="86">
        <v>0</v>
      </c>
      <c r="BF11" s="86">
        <v>0</v>
      </c>
      <c r="BG11" s="30" t="e">
        <f t="shared" si="54"/>
        <v>#DIV/0!</v>
      </c>
      <c r="BH11" s="646"/>
      <c r="BI11" s="77"/>
      <c r="BJ11" s="78"/>
      <c r="BK11" s="634" t="e">
        <f t="shared" si="19"/>
        <v>#DIV/0!</v>
      </c>
      <c r="BL11" s="633">
        <v>84.8</v>
      </c>
      <c r="BM11" s="587">
        <v>3816.13</v>
      </c>
      <c r="BN11" s="634">
        <f t="shared" si="20"/>
        <v>45.001533018867924</v>
      </c>
      <c r="BO11" s="492"/>
      <c r="BP11" s="93">
        <v>182.4</v>
      </c>
      <c r="BQ11" s="94">
        <v>12445.287424656366</v>
      </c>
      <c r="BR11" s="83">
        <f t="shared" si="21"/>
        <v>68.230742459738849</v>
      </c>
      <c r="BS11" s="100"/>
      <c r="BT11" s="101">
        <v>31</v>
      </c>
      <c r="BU11" s="101">
        <v>88.504225726334653</v>
      </c>
      <c r="BV11" s="30">
        <f t="shared" si="55"/>
        <v>2.8549750234301503</v>
      </c>
      <c r="BW11" s="101">
        <v>60</v>
      </c>
      <c r="BX11" s="101">
        <v>156.8763813235625</v>
      </c>
      <c r="BY11" s="30">
        <f t="shared" si="56"/>
        <v>2.6146063553927084</v>
      </c>
      <c r="BZ11" s="93"/>
      <c r="CA11" s="94"/>
      <c r="CB11" s="48" t="e">
        <f t="shared" si="22"/>
        <v>#DIV/0!</v>
      </c>
      <c r="CC11" s="492"/>
      <c r="CD11" s="109">
        <v>144.80000000000001</v>
      </c>
      <c r="CE11" s="110">
        <v>18011.68</v>
      </c>
      <c r="CF11" s="83">
        <f t="shared" si="23"/>
        <v>124.39005524861878</v>
      </c>
      <c r="CG11" s="113"/>
      <c r="CH11" s="114"/>
      <c r="CI11" s="114"/>
      <c r="CJ11" s="30" t="e">
        <f t="shared" si="24"/>
        <v>#DIV/0!</v>
      </c>
      <c r="CK11" s="115"/>
      <c r="CL11" s="114"/>
      <c r="CM11" s="83" t="e">
        <f t="shared" si="57"/>
        <v>#DIV/0!</v>
      </c>
      <c r="CN11" s="712"/>
      <c r="CO11" s="706">
        <f t="shared" si="25"/>
        <v>0</v>
      </c>
      <c r="CP11" s="653"/>
      <c r="CQ11" s="722"/>
      <c r="CR11" s="718">
        <v>110</v>
      </c>
      <c r="CS11" s="345">
        <v>3901.42</v>
      </c>
      <c r="CT11" s="752">
        <f t="shared" si="0"/>
        <v>35.467454545454544</v>
      </c>
      <c r="CU11" s="411"/>
      <c r="CV11" s="411"/>
      <c r="CW11" s="756" t="e">
        <f t="shared" si="26"/>
        <v>#DIV/0!</v>
      </c>
      <c r="CX11" s="411"/>
      <c r="CY11" s="403"/>
      <c r="CZ11" s="759" t="e">
        <f t="shared" si="27"/>
        <v>#DIV/0!</v>
      </c>
      <c r="DA11" s="400">
        <f t="shared" si="28"/>
        <v>110</v>
      </c>
      <c r="DB11" s="411"/>
      <c r="DC11" s="763">
        <f t="shared" si="29"/>
        <v>0</v>
      </c>
      <c r="DD11" s="682"/>
      <c r="DE11" s="688"/>
      <c r="DF11" s="688" t="e">
        <f t="shared" si="30"/>
        <v>#DIV/0!</v>
      </c>
      <c r="DG11" s="691">
        <v>42</v>
      </c>
      <c r="DH11" s="691">
        <v>250.11</v>
      </c>
      <c r="DI11" s="765">
        <f t="shared" si="31"/>
        <v>5.9550000000000001</v>
      </c>
      <c r="DJ11" s="691">
        <f t="shared" si="32"/>
        <v>110</v>
      </c>
      <c r="DK11" s="688">
        <v>210.05</v>
      </c>
      <c r="DL11" s="765">
        <f t="shared" si="33"/>
        <v>1.9095454545454547</v>
      </c>
      <c r="DM11" s="688"/>
      <c r="DN11" s="765">
        <f t="shared" si="34"/>
        <v>0</v>
      </c>
      <c r="DO11" s="569"/>
      <c r="DP11" s="734">
        <v>46.8</v>
      </c>
      <c r="DQ11" s="125">
        <v>4928.8925821954072</v>
      </c>
      <c r="DR11" s="15">
        <f t="shared" si="35"/>
        <v>105.31821756827793</v>
      </c>
      <c r="DS11" s="126"/>
      <c r="DT11" s="127">
        <v>30</v>
      </c>
      <c r="DU11" s="127">
        <v>388.19066492185522</v>
      </c>
      <c r="DV11" s="18">
        <v>23</v>
      </c>
      <c r="DW11" s="127">
        <v>20</v>
      </c>
      <c r="DX11" s="127">
        <v>132.72424527811012</v>
      </c>
      <c r="DY11" s="18">
        <f t="shared" si="58"/>
        <v>6.6362122639055059</v>
      </c>
      <c r="DZ11" s="124"/>
      <c r="EA11" s="125"/>
      <c r="EB11" s="31" t="e">
        <f t="shared" si="36"/>
        <v>#DIV/0!</v>
      </c>
      <c r="EC11" s="569"/>
      <c r="ED11" s="600"/>
      <c r="EE11" s="601"/>
      <c r="EF11" s="542" t="e">
        <f t="shared" si="37"/>
        <v>#DIV/0!</v>
      </c>
      <c r="EG11" s="603"/>
      <c r="EH11" s="603"/>
      <c r="EI11" s="542" t="e">
        <f t="shared" si="38"/>
        <v>#DIV/0!</v>
      </c>
      <c r="EJ11" s="604"/>
      <c r="EK11" s="601"/>
      <c r="EL11" s="542" t="e">
        <f t="shared" si="39"/>
        <v>#DIV/0!</v>
      </c>
      <c r="EM11" s="485"/>
      <c r="EN11" s="610"/>
      <c r="EO11" s="612"/>
      <c r="EP11" s="548" t="e">
        <f t="shared" si="40"/>
        <v>#DIV/0!</v>
      </c>
      <c r="EQ11" s="610">
        <v>60</v>
      </c>
      <c r="ER11" s="614">
        <v>1065.8</v>
      </c>
      <c r="ES11" s="617">
        <f t="shared" si="1"/>
        <v>17.763333333333332</v>
      </c>
      <c r="ET11" s="603">
        <v>175</v>
      </c>
      <c r="EU11" s="603">
        <v>2793.92</v>
      </c>
      <c r="EV11" s="622">
        <f t="shared" si="41"/>
        <v>15.965257142857144</v>
      </c>
      <c r="EW11" s="603">
        <f t="shared" si="42"/>
        <v>705</v>
      </c>
      <c r="EX11" s="603">
        <v>695.65</v>
      </c>
      <c r="EY11" s="551">
        <f t="shared" si="43"/>
        <v>0.98673758865248229</v>
      </c>
      <c r="FA11" s="204">
        <v>30</v>
      </c>
      <c r="FB11" s="204">
        <v>268</v>
      </c>
      <c r="FC11" s="345">
        <v>1839.58</v>
      </c>
      <c r="FD11" s="554">
        <f t="shared" si="2"/>
        <v>61.319333333333333</v>
      </c>
      <c r="FE11" s="554">
        <f t="shared" si="3"/>
        <v>8.9333333333333336</v>
      </c>
      <c r="FF11" s="143">
        <v>30</v>
      </c>
      <c r="FG11" s="143">
        <v>101.36759960412121</v>
      </c>
      <c r="FH11" s="737">
        <f t="shared" si="4"/>
        <v>3.3789199868040405</v>
      </c>
      <c r="FI11" s="740">
        <v>143.71755069292698</v>
      </c>
      <c r="FJ11" s="737">
        <f t="shared" si="44"/>
        <v>4.7905850230975657</v>
      </c>
      <c r="FK11" s="411"/>
      <c r="FL11" s="748">
        <f t="shared" si="5"/>
        <v>0</v>
      </c>
      <c r="FM11" s="414"/>
      <c r="FN11" s="744">
        <f t="shared" si="6"/>
        <v>0</v>
      </c>
      <c r="FO11" s="405"/>
      <c r="FP11" s="542">
        <f t="shared" si="45"/>
        <v>0</v>
      </c>
      <c r="FQ11" s="671"/>
      <c r="FR11" s="400"/>
      <c r="FS11" s="400"/>
      <c r="FT11" s="400"/>
      <c r="FU11" s="433"/>
      <c r="FV11" s="411"/>
      <c r="FW11" s="400">
        <f t="shared" si="46"/>
        <v>0</v>
      </c>
      <c r="FX11" s="403"/>
      <c r="FY11" s="402" t="e">
        <f t="shared" si="47"/>
        <v>#DIV/0!</v>
      </c>
      <c r="FZ11" s="412"/>
      <c r="GA11" s="400"/>
      <c r="GB11" s="400"/>
      <c r="GC11" s="403" t="e">
        <f t="shared" si="48"/>
        <v>#DIV/0!</v>
      </c>
      <c r="GD11" s="400"/>
      <c r="GE11" s="400"/>
      <c r="GF11" s="404" t="e">
        <f t="shared" si="49"/>
        <v>#DIV/0!</v>
      </c>
    </row>
    <row r="12" spans="1:188" ht="15" customHeight="1" thickTop="1">
      <c r="A12" s="12">
        <v>6</v>
      </c>
      <c r="B12" s="13">
        <v>46.2</v>
      </c>
      <c r="C12" s="14">
        <v>5237.505932848122</v>
      </c>
      <c r="D12" s="15">
        <f t="shared" si="7"/>
        <v>113.36592928242688</v>
      </c>
      <c r="E12" s="16"/>
      <c r="F12" s="320"/>
      <c r="G12" s="558" t="e">
        <f t="shared" si="8"/>
        <v>#DIV/0!</v>
      </c>
      <c r="H12" s="17">
        <v>4</v>
      </c>
      <c r="I12" s="17">
        <v>73.154838709761933</v>
      </c>
      <c r="J12" s="18">
        <f t="shared" si="50"/>
        <v>18.288709677440483</v>
      </c>
      <c r="K12" s="17"/>
      <c r="L12" s="17"/>
      <c r="M12" s="30" t="e">
        <f t="shared" si="51"/>
        <v>#DIV/0!</v>
      </c>
      <c r="N12" s="13">
        <v>0</v>
      </c>
      <c r="O12" s="770"/>
      <c r="P12" s="31" t="e">
        <f t="shared" si="9"/>
        <v>#DIV/0!</v>
      </c>
      <c r="Q12" s="32"/>
      <c r="R12" s="53"/>
      <c r="S12" s="45" t="e">
        <f t="shared" si="10"/>
        <v>#DIV/0!</v>
      </c>
      <c r="T12" s="492"/>
      <c r="U12" s="570">
        <v>148</v>
      </c>
      <c r="V12" s="626">
        <v>10257.491423024552</v>
      </c>
      <c r="W12" s="567">
        <f t="shared" si="11"/>
        <v>69.307374479895628</v>
      </c>
      <c r="X12" s="492"/>
      <c r="Y12" s="46">
        <v>362.40000000000003</v>
      </c>
      <c r="Z12" s="47">
        <v>35157.72</v>
      </c>
      <c r="AA12" s="48">
        <f t="shared" si="12"/>
        <v>97.013576158940396</v>
      </c>
      <c r="AB12" s="317"/>
      <c r="AC12" s="50">
        <v>30</v>
      </c>
      <c r="AD12" s="318">
        <v>420</v>
      </c>
      <c r="AE12" s="30">
        <f t="shared" si="13"/>
        <v>14</v>
      </c>
      <c r="AF12" s="49">
        <v>128</v>
      </c>
      <c r="AG12" s="49">
        <v>899.85</v>
      </c>
      <c r="AH12" s="30">
        <f t="shared" si="52"/>
        <v>7.0300781250000002</v>
      </c>
      <c r="AI12" s="62">
        <v>181</v>
      </c>
      <c r="AJ12" s="47">
        <v>3695.3958747059296</v>
      </c>
      <c r="AK12" s="30">
        <f t="shared" si="14"/>
        <v>20.416551793955414</v>
      </c>
      <c r="AL12" s="568"/>
      <c r="AM12" s="46">
        <v>44</v>
      </c>
      <c r="AN12" s="71">
        <v>2575.4</v>
      </c>
      <c r="AO12" s="48">
        <f t="shared" si="15"/>
        <v>58.531818181818181</v>
      </c>
      <c r="AP12" s="46"/>
      <c r="AQ12" s="47"/>
      <c r="AR12" s="48" t="e">
        <f t="shared" si="16"/>
        <v>#DIV/0!</v>
      </c>
      <c r="AS12" s="46"/>
      <c r="AT12" s="71"/>
      <c r="AU12" s="48" t="e">
        <f t="shared" si="17"/>
        <v>#DIV/0!</v>
      </c>
      <c r="AV12" s="492"/>
      <c r="AW12" s="645">
        <v>69</v>
      </c>
      <c r="AX12" s="78">
        <v>4149.75</v>
      </c>
      <c r="AY12" s="30">
        <f t="shared" si="18"/>
        <v>60.141304347826086</v>
      </c>
      <c r="AZ12" s="85"/>
      <c r="BA12" s="85"/>
      <c r="BB12" s="85">
        <v>16</v>
      </c>
      <c r="BC12" s="85">
        <v>112.13</v>
      </c>
      <c r="BD12" s="30">
        <f t="shared" si="53"/>
        <v>7.0081249999999997</v>
      </c>
      <c r="BE12" s="86">
        <v>0</v>
      </c>
      <c r="BF12" s="86">
        <v>0</v>
      </c>
      <c r="BG12" s="30" t="e">
        <f t="shared" si="54"/>
        <v>#DIV/0!</v>
      </c>
      <c r="BH12" s="646"/>
      <c r="BI12" s="77"/>
      <c r="BJ12" s="78"/>
      <c r="BK12" s="634" t="e">
        <f t="shared" si="19"/>
        <v>#DIV/0!</v>
      </c>
      <c r="BL12" s="633">
        <v>84.8</v>
      </c>
      <c r="BM12" s="587">
        <v>3816.14</v>
      </c>
      <c r="BN12" s="634">
        <f t="shared" si="20"/>
        <v>45.001650943396228</v>
      </c>
      <c r="BO12" s="492"/>
      <c r="BP12" s="93">
        <v>179.20000000000002</v>
      </c>
      <c r="BQ12" s="94">
        <v>12202.683909077165</v>
      </c>
      <c r="BR12" s="83">
        <f t="shared" si="21"/>
        <v>68.095334314046667</v>
      </c>
      <c r="BS12" s="100"/>
      <c r="BT12" s="101">
        <v>36</v>
      </c>
      <c r="BU12" s="101">
        <v>142.80113464655602</v>
      </c>
      <c r="BV12" s="30">
        <f t="shared" si="55"/>
        <v>3.9666981846265563</v>
      </c>
      <c r="BW12" s="101">
        <v>60</v>
      </c>
      <c r="BX12" s="101">
        <v>30.376969869718309</v>
      </c>
      <c r="BY12" s="30">
        <f t="shared" si="56"/>
        <v>0.50628283116197181</v>
      </c>
      <c r="BZ12" s="93"/>
      <c r="CA12" s="94"/>
      <c r="CB12" s="48" t="e">
        <f t="shared" si="22"/>
        <v>#DIV/0!</v>
      </c>
      <c r="CC12" s="492"/>
      <c r="CD12" s="109">
        <v>136</v>
      </c>
      <c r="CE12" s="110">
        <v>13224.92</v>
      </c>
      <c r="CF12" s="83">
        <f t="shared" si="23"/>
        <v>97.242058823529419</v>
      </c>
      <c r="CG12" s="113"/>
      <c r="CH12" s="114"/>
      <c r="CI12" s="114"/>
      <c r="CJ12" s="30" t="e">
        <f t="shared" si="24"/>
        <v>#DIV/0!</v>
      </c>
      <c r="CK12" s="115"/>
      <c r="CL12" s="114"/>
      <c r="CM12" s="83" t="e">
        <f t="shared" si="57"/>
        <v>#DIV/0!</v>
      </c>
      <c r="CN12" s="712">
        <v>200</v>
      </c>
      <c r="CO12" s="706">
        <f t="shared" si="25"/>
        <v>1.4705882352941178</v>
      </c>
      <c r="CP12" s="653"/>
      <c r="CQ12" s="722"/>
      <c r="CR12" s="718">
        <v>110</v>
      </c>
      <c r="CS12" s="345">
        <v>1767.11</v>
      </c>
      <c r="CT12" s="752">
        <f t="shared" si="0"/>
        <v>16.064636363636364</v>
      </c>
      <c r="CU12" s="411"/>
      <c r="CV12" s="411"/>
      <c r="CW12" s="756" t="e">
        <f t="shared" si="26"/>
        <v>#DIV/0!</v>
      </c>
      <c r="CX12" s="411"/>
      <c r="CY12" s="403"/>
      <c r="CZ12" s="759" t="e">
        <f t="shared" si="27"/>
        <v>#DIV/0!</v>
      </c>
      <c r="DA12" s="400">
        <f t="shared" si="28"/>
        <v>110</v>
      </c>
      <c r="DB12" s="403"/>
      <c r="DC12" s="763">
        <f t="shared" si="29"/>
        <v>0</v>
      </c>
      <c r="DD12" s="682"/>
      <c r="DE12" s="688"/>
      <c r="DF12" s="688" t="e">
        <f t="shared" si="30"/>
        <v>#DIV/0!</v>
      </c>
      <c r="DG12" s="691">
        <v>36</v>
      </c>
      <c r="DH12" s="691">
        <v>269.64999999999998</v>
      </c>
      <c r="DI12" s="765">
        <f t="shared" si="31"/>
        <v>7.4902777777777771</v>
      </c>
      <c r="DJ12" s="691">
        <f t="shared" si="32"/>
        <v>110</v>
      </c>
      <c r="DK12" s="688">
        <v>38.36</v>
      </c>
      <c r="DL12" s="765">
        <f t="shared" si="33"/>
        <v>0.34872727272727272</v>
      </c>
      <c r="DM12" s="688"/>
      <c r="DN12" s="765">
        <f t="shared" si="34"/>
        <v>0</v>
      </c>
      <c r="DO12" s="569"/>
      <c r="DP12" s="734">
        <v>111</v>
      </c>
      <c r="DQ12" s="125">
        <v>8202.9438794911675</v>
      </c>
      <c r="DR12" s="15">
        <f t="shared" si="35"/>
        <v>73.900395310731241</v>
      </c>
      <c r="DS12" s="126"/>
      <c r="DT12" s="127">
        <v>60</v>
      </c>
      <c r="DU12" s="127">
        <v>658.67386234868945</v>
      </c>
      <c r="DV12" s="18">
        <v>38</v>
      </c>
      <c r="DW12" s="127">
        <v>20</v>
      </c>
      <c r="DX12" s="127">
        <v>121</v>
      </c>
      <c r="DY12" s="18">
        <f t="shared" si="58"/>
        <v>6.05</v>
      </c>
      <c r="DZ12" s="124"/>
      <c r="EA12" s="125"/>
      <c r="EB12" s="31" t="e">
        <f t="shared" si="36"/>
        <v>#DIV/0!</v>
      </c>
      <c r="EC12" s="569"/>
      <c r="ED12" s="600"/>
      <c r="EE12" s="601"/>
      <c r="EF12" s="542" t="e">
        <f t="shared" si="37"/>
        <v>#DIV/0!</v>
      </c>
      <c r="EG12" s="603"/>
      <c r="EH12" s="603"/>
      <c r="EI12" s="542" t="e">
        <f t="shared" si="38"/>
        <v>#DIV/0!</v>
      </c>
      <c r="EJ12" s="604"/>
      <c r="EK12" s="601"/>
      <c r="EL12" s="542" t="e">
        <f t="shared" si="39"/>
        <v>#DIV/0!</v>
      </c>
      <c r="EM12" s="485"/>
      <c r="EN12" s="610"/>
      <c r="EO12" s="612"/>
      <c r="EP12" s="548" t="e">
        <f t="shared" si="40"/>
        <v>#DIV/0!</v>
      </c>
      <c r="EQ12" s="610">
        <v>62</v>
      </c>
      <c r="ER12" s="614">
        <v>1085.1199999999999</v>
      </c>
      <c r="ES12" s="617">
        <f t="shared" si="1"/>
        <v>17.501935483870966</v>
      </c>
      <c r="ET12" s="603">
        <v>172</v>
      </c>
      <c r="EU12" s="612">
        <v>2487.8200000000002</v>
      </c>
      <c r="EV12" s="622">
        <f t="shared" si="41"/>
        <v>14.464069767441861</v>
      </c>
      <c r="EW12" s="603">
        <f t="shared" si="42"/>
        <v>702</v>
      </c>
      <c r="EX12" s="603">
        <v>689.26</v>
      </c>
      <c r="EY12" s="551">
        <f t="shared" si="43"/>
        <v>0.98185185185185186</v>
      </c>
      <c r="FA12" s="204">
        <v>30</v>
      </c>
      <c r="FB12" s="204">
        <v>196.95</v>
      </c>
      <c r="FC12" s="345">
        <v>1787.46</v>
      </c>
      <c r="FD12" s="554">
        <f t="shared" si="2"/>
        <v>59.582000000000001</v>
      </c>
      <c r="FE12" s="554">
        <f t="shared" si="3"/>
        <v>6.5649999999999995</v>
      </c>
      <c r="FF12" s="143">
        <v>30</v>
      </c>
      <c r="FG12" s="143"/>
      <c r="FH12" s="737">
        <f t="shared" si="4"/>
        <v>0</v>
      </c>
      <c r="FI12" s="740">
        <v>215.52457864666658</v>
      </c>
      <c r="FJ12" s="737">
        <f t="shared" si="44"/>
        <v>7.1841526215555529</v>
      </c>
      <c r="FK12" s="411"/>
      <c r="FL12" s="748">
        <f t="shared" si="5"/>
        <v>0</v>
      </c>
      <c r="FM12" s="414"/>
      <c r="FN12" s="744">
        <f t="shared" si="6"/>
        <v>0</v>
      </c>
      <c r="FO12" s="405">
        <v>141.66244316242194</v>
      </c>
      <c r="FP12" s="542">
        <f t="shared" si="45"/>
        <v>4.7220814387473977</v>
      </c>
      <c r="FQ12" s="671"/>
      <c r="FR12" s="400"/>
      <c r="FS12" s="400"/>
      <c r="FT12" s="400"/>
      <c r="FU12" s="433"/>
      <c r="FV12" s="411"/>
      <c r="FW12" s="400">
        <f t="shared" si="46"/>
        <v>0</v>
      </c>
      <c r="FX12" s="403"/>
      <c r="FY12" s="402" t="e">
        <f t="shared" si="47"/>
        <v>#DIV/0!</v>
      </c>
      <c r="FZ12" s="412"/>
      <c r="GA12" s="400"/>
      <c r="GB12" s="400"/>
      <c r="GC12" s="403" t="e">
        <f t="shared" si="48"/>
        <v>#DIV/0!</v>
      </c>
      <c r="GD12" s="400"/>
      <c r="GE12" s="400"/>
      <c r="GF12" s="404" t="e">
        <f t="shared" si="49"/>
        <v>#DIV/0!</v>
      </c>
    </row>
    <row r="13" spans="1:188" ht="14.4" customHeight="1">
      <c r="A13" s="12">
        <v>7</v>
      </c>
      <c r="B13" s="13">
        <v>33</v>
      </c>
      <c r="C13" s="14">
        <v>4211.6601577553911</v>
      </c>
      <c r="D13" s="15">
        <f t="shared" si="7"/>
        <v>127.626065386527</v>
      </c>
      <c r="E13" s="16"/>
      <c r="F13" s="320"/>
      <c r="G13" s="558" t="e">
        <f t="shared" si="8"/>
        <v>#DIV/0!</v>
      </c>
      <c r="H13" s="17">
        <v>3</v>
      </c>
      <c r="I13" s="17">
        <v>64.548387096848771</v>
      </c>
      <c r="J13" s="18">
        <f t="shared" si="50"/>
        <v>21.516129032282922</v>
      </c>
      <c r="K13" s="17"/>
      <c r="L13" s="17"/>
      <c r="M13" s="30" t="e">
        <f t="shared" si="51"/>
        <v>#DIV/0!</v>
      </c>
      <c r="N13" s="13">
        <v>0</v>
      </c>
      <c r="O13" s="770"/>
      <c r="P13" s="31" t="e">
        <f t="shared" si="9"/>
        <v>#DIV/0!</v>
      </c>
      <c r="Q13" s="32"/>
      <c r="R13" s="44"/>
      <c r="S13" s="45" t="e">
        <f t="shared" si="10"/>
        <v>#DIV/0!</v>
      </c>
      <c r="T13" s="492"/>
      <c r="U13" s="570">
        <v>143</v>
      </c>
      <c r="V13" s="626">
        <v>8217.4835789161771</v>
      </c>
      <c r="W13" s="567">
        <f t="shared" si="11"/>
        <v>57.464920132280959</v>
      </c>
      <c r="X13" s="492"/>
      <c r="Y13" s="46">
        <v>233.4</v>
      </c>
      <c r="Z13" s="47">
        <v>22151.176199999998</v>
      </c>
      <c r="AA13" s="48">
        <f t="shared" si="12"/>
        <v>94.906496143958861</v>
      </c>
      <c r="AB13" s="317"/>
      <c r="AC13" s="50">
        <v>7</v>
      </c>
      <c r="AD13" s="318">
        <v>102.63</v>
      </c>
      <c r="AE13" s="30">
        <f t="shared" si="13"/>
        <v>14.661428571428571</v>
      </c>
      <c r="AF13" s="49">
        <v>2</v>
      </c>
      <c r="AG13" s="49">
        <v>14.580000000000002</v>
      </c>
      <c r="AH13" s="30">
        <f t="shared" si="52"/>
        <v>7.2900000000000009</v>
      </c>
      <c r="AI13" s="62">
        <v>181</v>
      </c>
      <c r="AJ13" s="47">
        <v>3981.69864959594</v>
      </c>
      <c r="AK13" s="30">
        <f t="shared" si="14"/>
        <v>21.998335080640551</v>
      </c>
      <c r="AL13" s="568"/>
      <c r="AM13" s="46">
        <v>40</v>
      </c>
      <c r="AN13" s="71">
        <v>2488.1099999999997</v>
      </c>
      <c r="AO13" s="48">
        <f t="shared" si="15"/>
        <v>62.202749999999995</v>
      </c>
      <c r="AP13" s="46"/>
      <c r="AQ13" s="47"/>
      <c r="AR13" s="48" t="e">
        <f t="shared" si="16"/>
        <v>#DIV/0!</v>
      </c>
      <c r="AS13" s="46"/>
      <c r="AT13" s="71"/>
      <c r="AU13" s="48" t="e">
        <f t="shared" si="17"/>
        <v>#DIV/0!</v>
      </c>
      <c r="AV13" s="492"/>
      <c r="AW13" s="645">
        <v>66</v>
      </c>
      <c r="AX13" s="78">
        <v>3586.83</v>
      </c>
      <c r="AY13" s="30">
        <f t="shared" si="18"/>
        <v>54.345909090909089</v>
      </c>
      <c r="AZ13" s="85"/>
      <c r="BA13" s="85"/>
      <c r="BB13" s="85">
        <v>9</v>
      </c>
      <c r="BC13" s="85">
        <v>62.66</v>
      </c>
      <c r="BD13" s="30">
        <f t="shared" si="53"/>
        <v>6.9622222222222216</v>
      </c>
      <c r="BE13" s="86">
        <v>0</v>
      </c>
      <c r="BF13" s="86">
        <v>0</v>
      </c>
      <c r="BG13" s="30" t="e">
        <f t="shared" si="54"/>
        <v>#DIV/0!</v>
      </c>
      <c r="BH13" s="646"/>
      <c r="BI13" s="77"/>
      <c r="BJ13" s="78"/>
      <c r="BK13" s="634" t="e">
        <f t="shared" si="19"/>
        <v>#DIV/0!</v>
      </c>
      <c r="BL13" s="633">
        <v>87.800000000000011</v>
      </c>
      <c r="BM13" s="587">
        <v>3950.96</v>
      </c>
      <c r="BN13" s="634">
        <f t="shared" si="20"/>
        <v>44.999544419134388</v>
      </c>
      <c r="BO13" s="492"/>
      <c r="BP13" s="93">
        <v>129</v>
      </c>
      <c r="BQ13" s="94">
        <v>8908.6748618053316</v>
      </c>
      <c r="BR13" s="83">
        <f t="shared" si="21"/>
        <v>69.059495052754514</v>
      </c>
      <c r="BS13" s="100"/>
      <c r="BT13" s="101">
        <v>3</v>
      </c>
      <c r="BU13" s="101">
        <v>485.53239232718278</v>
      </c>
      <c r="BV13" s="30">
        <f t="shared" si="55"/>
        <v>161.84413077572759</v>
      </c>
      <c r="BW13" s="101">
        <v>60</v>
      </c>
      <c r="BX13" s="101">
        <v>439.42875100364188</v>
      </c>
      <c r="BY13" s="30">
        <f t="shared" si="56"/>
        <v>7.3238125167273642</v>
      </c>
      <c r="BZ13" s="93"/>
      <c r="CA13" s="94"/>
      <c r="CB13" s="48" t="e">
        <f t="shared" si="22"/>
        <v>#DIV/0!</v>
      </c>
      <c r="CC13" s="492"/>
      <c r="CD13" s="109">
        <v>136</v>
      </c>
      <c r="CE13" s="110">
        <v>10353.08</v>
      </c>
      <c r="CF13" s="83">
        <f t="shared" si="23"/>
        <v>76.125588235294117</v>
      </c>
      <c r="CG13" s="113"/>
      <c r="CH13" s="114"/>
      <c r="CI13" s="114"/>
      <c r="CJ13" s="30" t="e">
        <f t="shared" si="24"/>
        <v>#DIV/0!</v>
      </c>
      <c r="CK13" s="115"/>
      <c r="CL13" s="114"/>
      <c r="CM13" s="83" t="e">
        <f t="shared" si="57"/>
        <v>#DIV/0!</v>
      </c>
      <c r="CN13" s="712">
        <v>120</v>
      </c>
      <c r="CO13" s="706">
        <f t="shared" si="25"/>
        <v>0.88235294117647056</v>
      </c>
      <c r="CP13" s="653"/>
      <c r="CQ13" s="722"/>
      <c r="CR13" s="718">
        <v>110</v>
      </c>
      <c r="CS13" s="345">
        <v>1302.3399999999999</v>
      </c>
      <c r="CT13" s="752">
        <f t="shared" si="0"/>
        <v>11.839454545454545</v>
      </c>
      <c r="CU13" s="411"/>
      <c r="CV13" s="411"/>
      <c r="CW13" s="756" t="e">
        <f t="shared" si="26"/>
        <v>#DIV/0!</v>
      </c>
      <c r="CX13" s="411"/>
      <c r="CY13" s="403"/>
      <c r="CZ13" s="759" t="e">
        <f t="shared" si="27"/>
        <v>#DIV/0!</v>
      </c>
      <c r="DA13" s="400">
        <f t="shared" si="28"/>
        <v>110</v>
      </c>
      <c r="DB13" s="411"/>
      <c r="DC13" s="763">
        <f t="shared" si="29"/>
        <v>0</v>
      </c>
      <c r="DD13" s="682"/>
      <c r="DE13" s="688"/>
      <c r="DF13" s="688" t="e">
        <f t="shared" si="30"/>
        <v>#DIV/0!</v>
      </c>
      <c r="DG13" s="691">
        <v>19</v>
      </c>
      <c r="DH13" s="691">
        <v>69.98</v>
      </c>
      <c r="DI13" s="765">
        <f t="shared" si="31"/>
        <v>3.6831578947368424</v>
      </c>
      <c r="DJ13" s="691">
        <f t="shared" si="32"/>
        <v>110</v>
      </c>
      <c r="DK13" s="688">
        <v>290.97000000000003</v>
      </c>
      <c r="DL13" s="765">
        <f t="shared" si="33"/>
        <v>2.6451818181818183</v>
      </c>
      <c r="DM13" s="688">
        <v>182.13</v>
      </c>
      <c r="DN13" s="765">
        <f t="shared" si="34"/>
        <v>1.6557272727272727</v>
      </c>
      <c r="DO13" s="569"/>
      <c r="DP13" s="734">
        <v>93</v>
      </c>
      <c r="DQ13" s="125">
        <v>6884.3089430424952</v>
      </c>
      <c r="DR13" s="15">
        <f t="shared" si="35"/>
        <v>74.024827344542956</v>
      </c>
      <c r="DS13" s="126"/>
      <c r="DT13" s="127">
        <v>30</v>
      </c>
      <c r="DU13" s="127">
        <v>305.50333333333333</v>
      </c>
      <c r="DV13" s="18">
        <v>20</v>
      </c>
      <c r="DW13" s="127">
        <v>20</v>
      </c>
      <c r="DX13" s="127">
        <v>123.86551724137931</v>
      </c>
      <c r="DY13" s="18">
        <f t="shared" si="58"/>
        <v>6.1932758620689654</v>
      </c>
      <c r="DZ13" s="124"/>
      <c r="EA13" s="125"/>
      <c r="EB13" s="31" t="e">
        <f t="shared" si="36"/>
        <v>#DIV/0!</v>
      </c>
      <c r="EC13" s="569"/>
      <c r="ED13" s="602"/>
      <c r="EE13" s="603"/>
      <c r="EF13" s="542" t="e">
        <f t="shared" si="37"/>
        <v>#DIV/0!</v>
      </c>
      <c r="EG13" s="603"/>
      <c r="EH13" s="603"/>
      <c r="EI13" s="542" t="e">
        <f t="shared" si="38"/>
        <v>#DIV/0!</v>
      </c>
      <c r="EJ13" s="604"/>
      <c r="EK13" s="603"/>
      <c r="EL13" s="542" t="e">
        <f t="shared" si="39"/>
        <v>#DIV/0!</v>
      </c>
      <c r="EM13" s="485"/>
      <c r="EN13" s="610"/>
      <c r="EO13" s="612"/>
      <c r="EP13" s="548" t="e">
        <f t="shared" si="40"/>
        <v>#DIV/0!</v>
      </c>
      <c r="EQ13" s="610">
        <v>62</v>
      </c>
      <c r="ER13" s="614">
        <v>970.66</v>
      </c>
      <c r="ES13" s="617">
        <f t="shared" si="1"/>
        <v>15.655806451612902</v>
      </c>
      <c r="ET13" s="603">
        <v>172</v>
      </c>
      <c r="EU13" s="603">
        <v>2626.69</v>
      </c>
      <c r="EV13" s="622">
        <f t="shared" si="41"/>
        <v>15.271453488372094</v>
      </c>
      <c r="EW13" s="603">
        <f t="shared" si="42"/>
        <v>702</v>
      </c>
      <c r="EX13" s="603">
        <v>732.36</v>
      </c>
      <c r="EY13" s="551">
        <f t="shared" si="43"/>
        <v>1.0432478632478632</v>
      </c>
      <c r="FA13" s="204">
        <v>30</v>
      </c>
      <c r="FB13" s="204">
        <v>21.5</v>
      </c>
      <c r="FC13" s="345">
        <v>975.12</v>
      </c>
      <c r="FD13" s="554">
        <f t="shared" si="2"/>
        <v>32.503999999999998</v>
      </c>
      <c r="FE13" s="554">
        <f t="shared" si="3"/>
        <v>0.71666666666666667</v>
      </c>
      <c r="FF13" s="143">
        <v>30</v>
      </c>
      <c r="FG13" s="143">
        <v>1395.3453071076208</v>
      </c>
      <c r="FH13" s="737">
        <f t="shared" si="4"/>
        <v>46.511510236920692</v>
      </c>
      <c r="FI13" s="740"/>
      <c r="FJ13" s="737">
        <f t="shared" si="44"/>
        <v>0</v>
      </c>
      <c r="FK13" s="411">
        <v>142.94</v>
      </c>
      <c r="FL13" s="748">
        <f t="shared" si="5"/>
        <v>4.7646666666666668</v>
      </c>
      <c r="FM13" s="414"/>
      <c r="FN13" s="744">
        <f t="shared" si="6"/>
        <v>0</v>
      </c>
      <c r="FO13" s="405"/>
      <c r="FP13" s="542">
        <f t="shared" si="45"/>
        <v>0</v>
      </c>
      <c r="FQ13" s="671"/>
      <c r="FR13" s="400"/>
      <c r="FS13" s="400"/>
      <c r="FT13" s="400"/>
      <c r="FU13" s="433"/>
      <c r="FV13" s="411"/>
      <c r="FW13" s="400">
        <f t="shared" si="46"/>
        <v>0</v>
      </c>
      <c r="FX13" s="403"/>
      <c r="FY13" s="402" t="e">
        <f t="shared" si="47"/>
        <v>#DIV/0!</v>
      </c>
      <c r="FZ13" s="412"/>
      <c r="GA13" s="400"/>
      <c r="GB13" s="400"/>
      <c r="GC13" s="403" t="e">
        <f t="shared" si="48"/>
        <v>#DIV/0!</v>
      </c>
      <c r="GD13" s="400"/>
      <c r="GE13" s="400"/>
      <c r="GF13" s="404" t="e">
        <f t="shared" si="49"/>
        <v>#DIV/0!</v>
      </c>
    </row>
    <row r="14" spans="1:188" ht="14.4" customHeight="1">
      <c r="A14" s="12">
        <v>8</v>
      </c>
      <c r="B14" s="13">
        <v>32.799999999999997</v>
      </c>
      <c r="C14" s="14">
        <v>3935.3166864230516</v>
      </c>
      <c r="D14" s="15">
        <f t="shared" si="7"/>
        <v>119.97916726899548</v>
      </c>
      <c r="E14" s="16"/>
      <c r="F14" s="320"/>
      <c r="G14" s="558" t="e">
        <f t="shared" si="8"/>
        <v>#DIV/0!</v>
      </c>
      <c r="H14" s="17">
        <v>3</v>
      </c>
      <c r="I14" s="17">
        <v>63.995161290392183</v>
      </c>
      <c r="J14" s="18">
        <f t="shared" si="50"/>
        <v>21.331720430130726</v>
      </c>
      <c r="K14" s="17"/>
      <c r="L14" s="17"/>
      <c r="M14" s="30" t="e">
        <f t="shared" si="51"/>
        <v>#DIV/0!</v>
      </c>
      <c r="N14" s="13">
        <v>0</v>
      </c>
      <c r="O14" s="770"/>
      <c r="P14" s="31" t="e">
        <f t="shared" si="9"/>
        <v>#DIV/0!</v>
      </c>
      <c r="Q14" s="32"/>
      <c r="R14" s="44"/>
      <c r="S14" s="45" t="e">
        <f t="shared" si="10"/>
        <v>#DIV/0!</v>
      </c>
      <c r="T14" s="492"/>
      <c r="U14" s="570">
        <v>122.2</v>
      </c>
      <c r="V14" s="626">
        <v>5934.5525982093295</v>
      </c>
      <c r="W14" s="567">
        <f t="shared" si="11"/>
        <v>48.564260214478963</v>
      </c>
      <c r="X14" s="492"/>
      <c r="Y14" s="46">
        <v>232.20000000000002</v>
      </c>
      <c r="Z14" s="47">
        <v>27714.64878</v>
      </c>
      <c r="AA14" s="48">
        <f t="shared" si="12"/>
        <v>119.3567992248062</v>
      </c>
      <c r="AB14" s="499"/>
      <c r="AC14" s="500">
        <v>7</v>
      </c>
      <c r="AD14" s="501">
        <v>98.49</v>
      </c>
      <c r="AE14" s="30">
        <f t="shared" si="13"/>
        <v>14.069999999999999</v>
      </c>
      <c r="AF14" s="49">
        <v>2</v>
      </c>
      <c r="AG14" s="49">
        <v>14.25</v>
      </c>
      <c r="AH14" s="30">
        <f t="shared" si="52"/>
        <v>7.125</v>
      </c>
      <c r="AI14" s="62">
        <v>182</v>
      </c>
      <c r="AJ14" s="47">
        <v>3446.1119938054103</v>
      </c>
      <c r="AK14" s="30">
        <f t="shared" si="14"/>
        <v>18.934681284645112</v>
      </c>
      <c r="AL14" s="568"/>
      <c r="AM14" s="46">
        <v>42</v>
      </c>
      <c r="AN14" s="71">
        <v>2106.9949999999999</v>
      </c>
      <c r="AO14" s="48">
        <f t="shared" si="15"/>
        <v>50.16654761904762</v>
      </c>
      <c r="AP14" s="46"/>
      <c r="AQ14" s="47"/>
      <c r="AR14" s="48" t="e">
        <f t="shared" si="16"/>
        <v>#DIV/0!</v>
      </c>
      <c r="AS14" s="46"/>
      <c r="AT14" s="71"/>
      <c r="AU14" s="48" t="e">
        <f t="shared" si="17"/>
        <v>#DIV/0!</v>
      </c>
      <c r="AV14" s="492"/>
      <c r="AW14" s="645">
        <v>67</v>
      </c>
      <c r="AX14" s="78">
        <v>3890.44</v>
      </c>
      <c r="AY14" s="30">
        <f t="shared" si="18"/>
        <v>58.066268656716417</v>
      </c>
      <c r="AZ14" s="85"/>
      <c r="BA14" s="85"/>
      <c r="BB14" s="85">
        <v>9</v>
      </c>
      <c r="BC14" s="85">
        <v>66.099999999999994</v>
      </c>
      <c r="BD14" s="30">
        <f t="shared" si="53"/>
        <v>7.3444444444444441</v>
      </c>
      <c r="BE14" s="86">
        <v>0</v>
      </c>
      <c r="BF14" s="86">
        <v>0</v>
      </c>
      <c r="BG14" s="30" t="e">
        <f t="shared" si="54"/>
        <v>#DIV/0!</v>
      </c>
      <c r="BH14" s="646"/>
      <c r="BI14" s="77"/>
      <c r="BJ14" s="78"/>
      <c r="BK14" s="634" t="e">
        <f t="shared" si="19"/>
        <v>#DIV/0!</v>
      </c>
      <c r="BL14" s="633">
        <v>86.4</v>
      </c>
      <c r="BM14" s="587">
        <v>3888.4</v>
      </c>
      <c r="BN14" s="634">
        <f t="shared" si="20"/>
        <v>45.004629629629626</v>
      </c>
      <c r="BO14" s="492"/>
      <c r="BP14" s="93">
        <v>128.60000000000002</v>
      </c>
      <c r="BQ14" s="94">
        <v>8734.5560904748927</v>
      </c>
      <c r="BR14" s="83">
        <f t="shared" si="21"/>
        <v>67.920342849726993</v>
      </c>
      <c r="BS14" s="100"/>
      <c r="BT14" s="101">
        <v>3</v>
      </c>
      <c r="BU14" s="101">
        <v>50.067455926011476</v>
      </c>
      <c r="BV14" s="30">
        <f t="shared" si="55"/>
        <v>16.689151975337158</v>
      </c>
      <c r="BW14" s="101">
        <v>60</v>
      </c>
      <c r="BX14" s="101">
        <v>694.40217007215278</v>
      </c>
      <c r="BY14" s="30">
        <f t="shared" si="56"/>
        <v>11.573369501202546</v>
      </c>
      <c r="BZ14" s="93"/>
      <c r="CA14" s="94"/>
      <c r="CB14" s="48" t="e">
        <f t="shared" si="22"/>
        <v>#DIV/0!</v>
      </c>
      <c r="CC14" s="492"/>
      <c r="CD14" s="109">
        <v>134.80000000000001</v>
      </c>
      <c r="CE14" s="110">
        <v>14597.92</v>
      </c>
      <c r="CF14" s="83">
        <f t="shared" si="23"/>
        <v>108.29317507418396</v>
      </c>
      <c r="CG14" s="113"/>
      <c r="CH14" s="114">
        <v>205</v>
      </c>
      <c r="CI14" s="114">
        <v>2731.33</v>
      </c>
      <c r="CJ14" s="30">
        <f t="shared" si="24"/>
        <v>13.323560975609755</v>
      </c>
      <c r="CK14" s="115"/>
      <c r="CL14" s="114"/>
      <c r="CM14" s="83" t="e">
        <f t="shared" si="57"/>
        <v>#DIV/0!</v>
      </c>
      <c r="CN14" s="712">
        <v>130</v>
      </c>
      <c r="CO14" s="706">
        <f t="shared" si="25"/>
        <v>0.96439169139465863</v>
      </c>
      <c r="CP14" s="653"/>
      <c r="CQ14" s="722"/>
      <c r="CR14" s="718">
        <v>110</v>
      </c>
      <c r="CS14" s="345">
        <v>1366.19</v>
      </c>
      <c r="CT14" s="752">
        <f t="shared" si="0"/>
        <v>12.419909090909091</v>
      </c>
      <c r="CU14" s="411"/>
      <c r="CV14" s="411"/>
      <c r="CW14" s="756" t="e">
        <f t="shared" si="26"/>
        <v>#DIV/0!</v>
      </c>
      <c r="CX14" s="411"/>
      <c r="CY14" s="403"/>
      <c r="CZ14" s="759" t="e">
        <f t="shared" si="27"/>
        <v>#DIV/0!</v>
      </c>
      <c r="DA14" s="400">
        <f t="shared" si="28"/>
        <v>110</v>
      </c>
      <c r="DB14" s="411"/>
      <c r="DC14" s="763">
        <f t="shared" si="29"/>
        <v>0</v>
      </c>
      <c r="DD14" s="682"/>
      <c r="DE14" s="688"/>
      <c r="DF14" s="688" t="e">
        <f t="shared" si="30"/>
        <v>#DIV/0!</v>
      </c>
      <c r="DG14" s="691">
        <v>19</v>
      </c>
      <c r="DH14" s="691">
        <v>102.34</v>
      </c>
      <c r="DI14" s="765">
        <f t="shared" si="31"/>
        <v>5.3863157894736844</v>
      </c>
      <c r="DJ14" s="691">
        <f t="shared" si="32"/>
        <v>110</v>
      </c>
      <c r="DK14" s="688">
        <v>209.22</v>
      </c>
      <c r="DL14" s="765">
        <f t="shared" si="33"/>
        <v>1.9019999999999999</v>
      </c>
      <c r="DM14" s="688"/>
      <c r="DN14" s="765">
        <f t="shared" si="34"/>
        <v>0</v>
      </c>
      <c r="DO14" s="569"/>
      <c r="DP14" s="734">
        <v>77</v>
      </c>
      <c r="DQ14" s="125">
        <v>5890.2903324322897</v>
      </c>
      <c r="DR14" s="15">
        <f t="shared" si="35"/>
        <v>76.497277044575185</v>
      </c>
      <c r="DS14" s="126"/>
      <c r="DT14" s="127">
        <v>30</v>
      </c>
      <c r="DU14" s="127">
        <v>344.56292739485855</v>
      </c>
      <c r="DV14" s="18">
        <v>28</v>
      </c>
      <c r="DW14" s="127">
        <v>20</v>
      </c>
      <c r="DX14" s="127">
        <v>129.95119055378674</v>
      </c>
      <c r="DY14" s="18">
        <f t="shared" si="58"/>
        <v>6.4975595276893374</v>
      </c>
      <c r="DZ14" s="124"/>
      <c r="EA14" s="125"/>
      <c r="EB14" s="31" t="e">
        <f t="shared" si="36"/>
        <v>#DIV/0!</v>
      </c>
      <c r="EC14" s="569"/>
      <c r="ED14" s="602"/>
      <c r="EE14" s="603"/>
      <c r="EF14" s="542" t="e">
        <f t="shared" si="37"/>
        <v>#DIV/0!</v>
      </c>
      <c r="EG14" s="603"/>
      <c r="EH14" s="603"/>
      <c r="EI14" s="542" t="e">
        <f t="shared" si="38"/>
        <v>#DIV/0!</v>
      </c>
      <c r="EJ14" s="603"/>
      <c r="EK14" s="603"/>
      <c r="EL14" s="542" t="e">
        <f t="shared" si="39"/>
        <v>#DIV/0!</v>
      </c>
      <c r="EM14" s="485"/>
      <c r="EN14" s="610"/>
      <c r="EO14" s="612"/>
      <c r="EP14" s="548" t="e">
        <f t="shared" si="40"/>
        <v>#DIV/0!</v>
      </c>
      <c r="EQ14" s="610">
        <v>56</v>
      </c>
      <c r="ER14" s="614">
        <v>900.33</v>
      </c>
      <c r="ES14" s="616">
        <f t="shared" si="1"/>
        <v>16.07732142857143</v>
      </c>
      <c r="ET14" s="603">
        <v>170</v>
      </c>
      <c r="EU14" s="603">
        <v>2526.6799999999998</v>
      </c>
      <c r="EV14" s="622">
        <f t="shared" si="41"/>
        <v>14.862823529411763</v>
      </c>
      <c r="EW14" s="603">
        <f t="shared" si="42"/>
        <v>678</v>
      </c>
      <c r="EX14" s="603">
        <v>487.75</v>
      </c>
      <c r="EY14" s="551">
        <f t="shared" si="43"/>
        <v>0.7193952802359882</v>
      </c>
      <c r="FA14" s="204">
        <v>30</v>
      </c>
      <c r="FB14" s="204">
        <v>79.67</v>
      </c>
      <c r="FC14" s="345">
        <v>1432.71</v>
      </c>
      <c r="FD14" s="554">
        <f t="shared" si="2"/>
        <v>47.756999999999998</v>
      </c>
      <c r="FE14" s="554">
        <f t="shared" si="3"/>
        <v>2.6556666666666668</v>
      </c>
      <c r="FF14" s="143">
        <v>30</v>
      </c>
      <c r="FG14" s="143">
        <v>101.36759960412121</v>
      </c>
      <c r="FH14" s="737">
        <f t="shared" si="4"/>
        <v>3.3789199868040405</v>
      </c>
      <c r="FI14" s="740">
        <v>309.01651184546108</v>
      </c>
      <c r="FJ14" s="737">
        <f t="shared" si="44"/>
        <v>10.300550394848702</v>
      </c>
      <c r="FK14" s="411"/>
      <c r="FL14" s="748">
        <f t="shared" si="5"/>
        <v>0</v>
      </c>
      <c r="FM14" s="414">
        <v>200</v>
      </c>
      <c r="FN14" s="744">
        <f t="shared" si="6"/>
        <v>6.666666666666667</v>
      </c>
      <c r="FO14" s="405"/>
      <c r="FP14" s="542">
        <f t="shared" si="45"/>
        <v>0</v>
      </c>
      <c r="FQ14" s="671"/>
      <c r="FR14" s="400"/>
      <c r="FS14" s="400"/>
      <c r="FT14" s="400"/>
      <c r="FU14" s="433"/>
      <c r="FV14" s="411"/>
      <c r="FW14" s="400">
        <f t="shared" si="46"/>
        <v>0</v>
      </c>
      <c r="FX14" s="403"/>
      <c r="FY14" s="402" t="e">
        <f t="shared" si="47"/>
        <v>#DIV/0!</v>
      </c>
      <c r="FZ14" s="412"/>
      <c r="GA14" s="400"/>
      <c r="GB14" s="400"/>
      <c r="GC14" s="403" t="e">
        <f t="shared" si="48"/>
        <v>#DIV/0!</v>
      </c>
      <c r="GD14" s="400"/>
      <c r="GE14" s="400"/>
      <c r="GF14" s="404" t="e">
        <f t="shared" si="49"/>
        <v>#DIV/0!</v>
      </c>
    </row>
    <row r="15" spans="1:188" ht="14.4" customHeight="1">
      <c r="A15" s="12">
        <v>9</v>
      </c>
      <c r="B15" s="13">
        <v>66.2</v>
      </c>
      <c r="C15" s="14">
        <v>8836.2947313503755</v>
      </c>
      <c r="D15" s="15">
        <f t="shared" si="7"/>
        <v>133.47877237689389</v>
      </c>
      <c r="E15" s="16"/>
      <c r="F15" s="320"/>
      <c r="G15" s="558" t="e">
        <f t="shared" si="8"/>
        <v>#DIV/0!</v>
      </c>
      <c r="H15" s="17">
        <v>4</v>
      </c>
      <c r="I15" s="17">
        <v>68.851612903305352</v>
      </c>
      <c r="J15" s="18">
        <f t="shared" si="50"/>
        <v>17.212903225826338</v>
      </c>
      <c r="K15" s="17"/>
      <c r="L15" s="17"/>
      <c r="M15" s="30" t="e">
        <f t="shared" si="51"/>
        <v>#DIV/0!</v>
      </c>
      <c r="N15" s="13">
        <v>0</v>
      </c>
      <c r="O15" s="770"/>
      <c r="P15" s="31" t="e">
        <f t="shared" si="9"/>
        <v>#DIV/0!</v>
      </c>
      <c r="Q15" s="32"/>
      <c r="R15" s="44"/>
      <c r="S15" s="45" t="e">
        <f t="shared" si="10"/>
        <v>#DIV/0!</v>
      </c>
      <c r="T15" s="492"/>
      <c r="U15" s="570">
        <v>134.4</v>
      </c>
      <c r="V15" s="626">
        <v>7400.3148840962003</v>
      </c>
      <c r="W15" s="567">
        <f t="shared" si="11"/>
        <v>55.061866697144346</v>
      </c>
      <c r="X15" s="492"/>
      <c r="Y15" s="46">
        <v>382.40000000000003</v>
      </c>
      <c r="Z15" s="47">
        <v>33554.82</v>
      </c>
      <c r="AA15" s="30">
        <f t="shared" si="12"/>
        <v>87.74796025104601</v>
      </c>
      <c r="AB15" s="499"/>
      <c r="AC15" s="500">
        <v>45</v>
      </c>
      <c r="AD15" s="501">
        <v>631.04</v>
      </c>
      <c r="AE15" s="30">
        <f t="shared" si="13"/>
        <v>14.02311111111111</v>
      </c>
      <c r="AF15" s="63">
        <v>269</v>
      </c>
      <c r="AG15" s="55">
        <v>1883.1299999999999</v>
      </c>
      <c r="AH15" s="30">
        <f t="shared" si="52"/>
        <v>7.0004832713754643</v>
      </c>
      <c r="AI15" s="62">
        <v>182</v>
      </c>
      <c r="AJ15" s="47">
        <v>4111.5710409160838</v>
      </c>
      <c r="AK15" s="30">
        <f t="shared" si="14"/>
        <v>22.591049675363099</v>
      </c>
      <c r="AL15" s="568"/>
      <c r="AM15" s="46">
        <v>42</v>
      </c>
      <c r="AN15" s="71">
        <v>2366.25</v>
      </c>
      <c r="AO15" s="48">
        <f t="shared" si="15"/>
        <v>56.339285714285715</v>
      </c>
      <c r="AP15" s="46"/>
      <c r="AQ15" s="47"/>
      <c r="AR15" s="48" t="e">
        <f t="shared" si="16"/>
        <v>#DIV/0!</v>
      </c>
      <c r="AS15" s="46"/>
      <c r="AT15" s="71"/>
      <c r="AU15" s="48" t="e">
        <f t="shared" si="17"/>
        <v>#DIV/0!</v>
      </c>
      <c r="AV15" s="492"/>
      <c r="AW15" s="645">
        <v>78.000000000000014</v>
      </c>
      <c r="AX15" s="78">
        <v>4871.95</v>
      </c>
      <c r="AY15" s="30">
        <f t="shared" si="18"/>
        <v>62.460897435897422</v>
      </c>
      <c r="AZ15" s="85"/>
      <c r="BA15" s="85"/>
      <c r="BB15" s="85">
        <v>16</v>
      </c>
      <c r="BC15" s="85">
        <v>111.72</v>
      </c>
      <c r="BD15" s="30">
        <f t="shared" si="53"/>
        <v>6.9824999999999999</v>
      </c>
      <c r="BE15" s="86">
        <v>0</v>
      </c>
      <c r="BF15" s="86">
        <v>0</v>
      </c>
      <c r="BG15" s="30" t="e">
        <f t="shared" si="54"/>
        <v>#DIV/0!</v>
      </c>
      <c r="BH15" s="646"/>
      <c r="BI15" s="77"/>
      <c r="BJ15" s="78"/>
      <c r="BK15" s="634" t="e">
        <f t="shared" si="19"/>
        <v>#DIV/0!</v>
      </c>
      <c r="BL15" s="633">
        <v>86.4</v>
      </c>
      <c r="BM15" s="587">
        <v>3888.63</v>
      </c>
      <c r="BN15" s="634">
        <f t="shared" si="20"/>
        <v>45.007291666666667</v>
      </c>
      <c r="BO15" s="492"/>
      <c r="BP15" s="93">
        <v>190.8</v>
      </c>
      <c r="BQ15" s="94">
        <v>12895.230450164903</v>
      </c>
      <c r="BR15" s="83">
        <f t="shared" si="21"/>
        <v>67.585065252436593</v>
      </c>
      <c r="BS15" s="100"/>
      <c r="BT15" s="101">
        <v>31</v>
      </c>
      <c r="BU15" s="101">
        <v>153.12080309056611</v>
      </c>
      <c r="BV15" s="30">
        <f t="shared" si="55"/>
        <v>4.9393807448569715</v>
      </c>
      <c r="BW15" s="101">
        <v>60</v>
      </c>
      <c r="BX15" s="101">
        <v>299.54999231068643</v>
      </c>
      <c r="BY15" s="30">
        <f t="shared" si="56"/>
        <v>4.9924998718447737</v>
      </c>
      <c r="BZ15" s="93"/>
      <c r="CA15" s="94"/>
      <c r="CB15" s="48" t="e">
        <f t="shared" si="22"/>
        <v>#DIV/0!</v>
      </c>
      <c r="CC15" s="492"/>
      <c r="CD15" s="109">
        <v>150.4</v>
      </c>
      <c r="CE15" s="110">
        <v>17740.900000000001</v>
      </c>
      <c r="CF15" s="83">
        <f t="shared" si="23"/>
        <v>117.95811170212767</v>
      </c>
      <c r="CG15" s="113"/>
      <c r="CH15" s="114"/>
      <c r="CI15" s="114"/>
      <c r="CJ15" s="30" t="e">
        <f t="shared" si="24"/>
        <v>#DIV/0!</v>
      </c>
      <c r="CK15" s="115"/>
      <c r="CL15" s="114"/>
      <c r="CM15" s="83" t="e">
        <f t="shared" si="57"/>
        <v>#DIV/0!</v>
      </c>
      <c r="CN15" s="712"/>
      <c r="CO15" s="706">
        <f t="shared" si="25"/>
        <v>0</v>
      </c>
      <c r="CP15" s="653"/>
      <c r="CQ15" s="722"/>
      <c r="CR15" s="718">
        <v>110</v>
      </c>
      <c r="CS15" s="345">
        <v>3949.96</v>
      </c>
      <c r="CT15" s="752">
        <f t="shared" si="0"/>
        <v>35.908727272727276</v>
      </c>
      <c r="CU15" s="411"/>
      <c r="CV15" s="411"/>
      <c r="CW15" s="756" t="e">
        <f t="shared" si="26"/>
        <v>#DIV/0!</v>
      </c>
      <c r="CX15" s="411">
        <v>40</v>
      </c>
      <c r="CY15" s="403">
        <v>906.92</v>
      </c>
      <c r="CZ15" s="759">
        <f t="shared" si="27"/>
        <v>22.672999999999998</v>
      </c>
      <c r="DA15" s="400">
        <f t="shared" si="28"/>
        <v>110</v>
      </c>
      <c r="DB15" s="411">
        <v>3083.24</v>
      </c>
      <c r="DC15" s="763">
        <f t="shared" si="29"/>
        <v>28.029454545454545</v>
      </c>
      <c r="DD15" s="682"/>
      <c r="DE15" s="688"/>
      <c r="DF15" s="688" t="e">
        <f t="shared" si="30"/>
        <v>#DIV/0!</v>
      </c>
      <c r="DG15" s="691">
        <v>40</v>
      </c>
      <c r="DH15" s="691">
        <v>941.77</v>
      </c>
      <c r="DI15" s="765">
        <f t="shared" si="31"/>
        <v>23.544249999999998</v>
      </c>
      <c r="DJ15" s="691">
        <f t="shared" si="32"/>
        <v>110</v>
      </c>
      <c r="DK15" s="688">
        <v>656.41</v>
      </c>
      <c r="DL15" s="765">
        <f t="shared" si="33"/>
        <v>5.9673636363636362</v>
      </c>
      <c r="DM15" s="688"/>
      <c r="DN15" s="765">
        <f t="shared" si="34"/>
        <v>0</v>
      </c>
      <c r="DO15" s="569"/>
      <c r="DP15" s="734">
        <v>65.800000000000011</v>
      </c>
      <c r="DQ15" s="125">
        <v>4395.3983261496287</v>
      </c>
      <c r="DR15" s="15">
        <f t="shared" si="35"/>
        <v>66.799366658808935</v>
      </c>
      <c r="DS15" s="126"/>
      <c r="DT15" s="127">
        <v>30</v>
      </c>
      <c r="DU15" s="127">
        <v>357.25023686095676</v>
      </c>
      <c r="DV15" s="18">
        <v>20</v>
      </c>
      <c r="DW15" s="127">
        <v>20</v>
      </c>
      <c r="DX15" s="127">
        <v>133.46338489307828</v>
      </c>
      <c r="DY15" s="18">
        <f t="shared" si="58"/>
        <v>6.6731692446539146</v>
      </c>
      <c r="DZ15" s="124"/>
      <c r="EA15" s="125"/>
      <c r="EB15" s="31" t="e">
        <f t="shared" si="36"/>
        <v>#DIV/0!</v>
      </c>
      <c r="EC15" s="569"/>
      <c r="ED15" s="603"/>
      <c r="EE15" s="603"/>
      <c r="EF15" s="542" t="e">
        <f t="shared" si="37"/>
        <v>#DIV/0!</v>
      </c>
      <c r="EG15" s="603"/>
      <c r="EH15" s="603"/>
      <c r="EI15" s="542" t="e">
        <f t="shared" si="38"/>
        <v>#DIV/0!</v>
      </c>
      <c r="EJ15" s="603"/>
      <c r="EK15" s="603"/>
      <c r="EL15" s="542" t="e">
        <f t="shared" si="39"/>
        <v>#DIV/0!</v>
      </c>
      <c r="EM15" s="485"/>
      <c r="EN15" s="610"/>
      <c r="EO15" s="612"/>
      <c r="EP15" s="548" t="e">
        <f t="shared" si="40"/>
        <v>#DIV/0!</v>
      </c>
      <c r="EQ15" s="610">
        <v>54</v>
      </c>
      <c r="ER15" s="614">
        <v>670.9</v>
      </c>
      <c r="ES15" s="616">
        <f t="shared" si="1"/>
        <v>12.424074074074074</v>
      </c>
      <c r="ET15" s="603">
        <v>172</v>
      </c>
      <c r="EU15" s="603">
        <v>2183.23</v>
      </c>
      <c r="EV15" s="622">
        <f t="shared" si="41"/>
        <v>12.693197674418604</v>
      </c>
      <c r="EW15" s="603">
        <f t="shared" si="42"/>
        <v>678</v>
      </c>
      <c r="EX15" s="603">
        <v>639.76</v>
      </c>
      <c r="EY15" s="551">
        <f t="shared" si="43"/>
        <v>0.94359882005899709</v>
      </c>
      <c r="FA15" s="204">
        <v>30</v>
      </c>
      <c r="FB15" s="204">
        <v>378.21</v>
      </c>
      <c r="FC15" s="345">
        <v>1913.33</v>
      </c>
      <c r="FD15" s="554">
        <f t="shared" si="2"/>
        <v>63.777666666666661</v>
      </c>
      <c r="FE15" s="554">
        <f>FB15/FA15</f>
        <v>12.606999999999999</v>
      </c>
      <c r="FF15" s="143">
        <v>30</v>
      </c>
      <c r="FG15" s="143"/>
      <c r="FH15" s="737">
        <f>FG15/FF15</f>
        <v>0</v>
      </c>
      <c r="FI15" s="740">
        <v>1161.0808191811238</v>
      </c>
      <c r="FJ15" s="737">
        <f t="shared" si="44"/>
        <v>38.702693972704125</v>
      </c>
      <c r="FK15" s="411"/>
      <c r="FL15" s="748">
        <f t="shared" si="5"/>
        <v>0</v>
      </c>
      <c r="FM15" s="414"/>
      <c r="FN15" s="744">
        <f t="shared" si="6"/>
        <v>0</v>
      </c>
      <c r="FO15" s="405"/>
      <c r="FP15" s="542">
        <f t="shared" si="45"/>
        <v>0</v>
      </c>
      <c r="FQ15" s="672"/>
      <c r="FR15" s="411"/>
      <c r="FS15" s="411"/>
      <c r="FT15" s="411"/>
      <c r="FU15" s="433"/>
      <c r="FV15" s="411"/>
      <c r="FW15" s="400">
        <f t="shared" si="46"/>
        <v>0</v>
      </c>
      <c r="FX15" s="403"/>
      <c r="FY15" s="402" t="e">
        <f t="shared" si="47"/>
        <v>#DIV/0!</v>
      </c>
      <c r="FZ15" s="412"/>
      <c r="GA15" s="400"/>
      <c r="GB15" s="400"/>
      <c r="GC15" s="403" t="e">
        <f t="shared" si="48"/>
        <v>#DIV/0!</v>
      </c>
      <c r="GD15" s="400"/>
      <c r="GE15" s="400"/>
      <c r="GF15" s="404" t="e">
        <f t="shared" si="49"/>
        <v>#DIV/0!</v>
      </c>
    </row>
    <row r="16" spans="1:188" ht="14.4" customHeight="1">
      <c r="A16" s="12">
        <v>10</v>
      </c>
      <c r="B16" s="13">
        <v>68.600000000000009</v>
      </c>
      <c r="C16" s="14">
        <v>7370.4924657862248</v>
      </c>
      <c r="D16" s="15">
        <f t="shared" si="7"/>
        <v>107.44158113390996</v>
      </c>
      <c r="E16" s="16"/>
      <c r="F16" s="320"/>
      <c r="G16" s="558" t="e">
        <f t="shared" si="8"/>
        <v>#DIV/0!</v>
      </c>
      <c r="H16" s="17">
        <v>4</v>
      </c>
      <c r="I16" s="17">
        <v>71.003225806533649</v>
      </c>
      <c r="J16" s="18">
        <f t="shared" si="50"/>
        <v>17.750806451633412</v>
      </c>
      <c r="K16" s="17"/>
      <c r="L16" s="17"/>
      <c r="M16" s="30" t="e">
        <f t="shared" si="51"/>
        <v>#DIV/0!</v>
      </c>
      <c r="N16" s="13">
        <v>0</v>
      </c>
      <c r="O16" s="770"/>
      <c r="P16" s="31" t="e">
        <f t="shared" si="9"/>
        <v>#DIV/0!</v>
      </c>
      <c r="Q16" s="32"/>
      <c r="R16" s="44"/>
      <c r="S16" s="45" t="e">
        <f t="shared" si="10"/>
        <v>#DIV/0!</v>
      </c>
      <c r="T16" s="492"/>
      <c r="U16" s="570">
        <v>76.2</v>
      </c>
      <c r="V16" s="626">
        <v>8007.8764850479247</v>
      </c>
      <c r="W16" s="567">
        <f t="shared" si="11"/>
        <v>105.09024258593077</v>
      </c>
      <c r="X16" s="492"/>
      <c r="Y16" s="46">
        <v>378.40000000000003</v>
      </c>
      <c r="Z16" s="47">
        <v>32559.769999999997</v>
      </c>
      <c r="AA16" s="30">
        <f t="shared" si="12"/>
        <v>86.045903805496806</v>
      </c>
      <c r="AB16" s="502"/>
      <c r="AC16" s="500">
        <v>45</v>
      </c>
      <c r="AD16" s="500">
        <v>632.9</v>
      </c>
      <c r="AE16" s="30">
        <f t="shared" si="13"/>
        <v>14.064444444444444</v>
      </c>
      <c r="AF16" s="63">
        <v>128</v>
      </c>
      <c r="AG16" s="55">
        <v>897.42</v>
      </c>
      <c r="AH16" s="30">
        <f t="shared" si="52"/>
        <v>7.0110937499999997</v>
      </c>
      <c r="AI16" s="62">
        <v>182</v>
      </c>
      <c r="AJ16" s="47">
        <v>3203.5159154894268</v>
      </c>
      <c r="AK16" s="30">
        <f t="shared" si="14"/>
        <v>17.601735799392454</v>
      </c>
      <c r="AL16" s="568"/>
      <c r="AM16" s="46">
        <v>42</v>
      </c>
      <c r="AN16" s="71">
        <v>2231.5</v>
      </c>
      <c r="AO16" s="48">
        <f t="shared" si="15"/>
        <v>53.13095238095238</v>
      </c>
      <c r="AP16" s="46"/>
      <c r="AQ16" s="47"/>
      <c r="AR16" s="48" t="e">
        <f t="shared" si="16"/>
        <v>#DIV/0!</v>
      </c>
      <c r="AS16" s="46"/>
      <c r="AT16" s="71"/>
      <c r="AU16" s="48" t="e">
        <f t="shared" si="17"/>
        <v>#DIV/0!</v>
      </c>
      <c r="AV16" s="492"/>
      <c r="AW16" s="645">
        <v>83.600000000000009</v>
      </c>
      <c r="AX16" s="78">
        <v>5079.3</v>
      </c>
      <c r="AY16" s="30">
        <f t="shared" si="18"/>
        <v>60.757177033492816</v>
      </c>
      <c r="AZ16" s="85"/>
      <c r="BA16" s="85"/>
      <c r="BB16" s="85">
        <v>16</v>
      </c>
      <c r="BC16" s="85">
        <v>111.51</v>
      </c>
      <c r="BD16" s="30">
        <f t="shared" si="53"/>
        <v>6.9693750000000003</v>
      </c>
      <c r="BE16" s="86">
        <v>0</v>
      </c>
      <c r="BF16" s="86">
        <v>0</v>
      </c>
      <c r="BG16" s="30" t="e">
        <f t="shared" si="54"/>
        <v>#DIV/0!</v>
      </c>
      <c r="BH16" s="646"/>
      <c r="BI16" s="77"/>
      <c r="BJ16" s="78"/>
      <c r="BK16" s="634" t="e">
        <f t="shared" si="19"/>
        <v>#DIV/0!</v>
      </c>
      <c r="BL16" s="633"/>
      <c r="BM16" s="587"/>
      <c r="BN16" s="634" t="e">
        <f t="shared" si="20"/>
        <v>#DIV/0!</v>
      </c>
      <c r="BO16" s="492"/>
      <c r="BP16" s="93">
        <v>186.4</v>
      </c>
      <c r="BQ16" s="94">
        <v>12810.565483992676</v>
      </c>
      <c r="BR16" s="83">
        <f t="shared" si="21"/>
        <v>68.726209678072294</v>
      </c>
      <c r="BS16" s="100"/>
      <c r="BT16" s="101">
        <v>31</v>
      </c>
      <c r="BU16" s="101">
        <v>456.72048849443337</v>
      </c>
      <c r="BV16" s="30">
        <f t="shared" si="55"/>
        <v>14.732918983691398</v>
      </c>
      <c r="BW16" s="101">
        <v>60</v>
      </c>
      <c r="BX16" s="101">
        <v>354.31022150531345</v>
      </c>
      <c r="BY16" s="30">
        <f t="shared" si="56"/>
        <v>5.9051703584218904</v>
      </c>
      <c r="BZ16" s="93"/>
      <c r="CA16" s="94"/>
      <c r="CB16" s="48" t="e">
        <f t="shared" si="22"/>
        <v>#DIV/0!</v>
      </c>
      <c r="CC16" s="492"/>
      <c r="CD16" s="109">
        <v>170</v>
      </c>
      <c r="CE16" s="110">
        <v>18106.45</v>
      </c>
      <c r="CF16" s="83">
        <f t="shared" si="23"/>
        <v>106.50852941176471</v>
      </c>
      <c r="CG16" s="113"/>
      <c r="CH16" s="114"/>
      <c r="CI16" s="114"/>
      <c r="CJ16" s="30" t="e">
        <f t="shared" si="24"/>
        <v>#DIV/0!</v>
      </c>
      <c r="CK16" s="115"/>
      <c r="CL16" s="114"/>
      <c r="CM16" s="83" t="e">
        <f t="shared" si="57"/>
        <v>#DIV/0!</v>
      </c>
      <c r="CN16" s="712">
        <v>300</v>
      </c>
      <c r="CO16" s="706">
        <f t="shared" si="25"/>
        <v>1.7647058823529411</v>
      </c>
      <c r="CP16" s="653"/>
      <c r="CQ16" s="722"/>
      <c r="CR16" s="718">
        <v>110</v>
      </c>
      <c r="CS16" s="345">
        <v>1902.11</v>
      </c>
      <c r="CT16" s="752">
        <f t="shared" si="0"/>
        <v>17.29190909090909</v>
      </c>
      <c r="CU16" s="411">
        <v>41</v>
      </c>
      <c r="CV16" s="411">
        <v>4820.8</v>
      </c>
      <c r="CW16" s="756">
        <f t="shared" si="26"/>
        <v>117.58048780487805</v>
      </c>
      <c r="CX16" s="411"/>
      <c r="CY16" s="403"/>
      <c r="CZ16" s="759" t="e">
        <f t="shared" si="27"/>
        <v>#DIV/0!</v>
      </c>
      <c r="DA16" s="400">
        <f t="shared" si="28"/>
        <v>110</v>
      </c>
      <c r="DB16" s="411"/>
      <c r="DC16" s="763">
        <f t="shared" si="29"/>
        <v>0</v>
      </c>
      <c r="DD16" s="682"/>
      <c r="DE16" s="688"/>
      <c r="DF16" s="688" t="e">
        <f t="shared" si="30"/>
        <v>#DIV/0!</v>
      </c>
      <c r="DG16" s="691">
        <v>40</v>
      </c>
      <c r="DH16" s="691">
        <v>298.42</v>
      </c>
      <c r="DI16" s="765">
        <f t="shared" si="31"/>
        <v>7.4605000000000006</v>
      </c>
      <c r="DJ16" s="691">
        <f t="shared" si="32"/>
        <v>110</v>
      </c>
      <c r="DK16" s="688">
        <v>114.32</v>
      </c>
      <c r="DL16" s="765">
        <f t="shared" si="33"/>
        <v>1.0392727272727271</v>
      </c>
      <c r="DM16" s="688">
        <v>120</v>
      </c>
      <c r="DN16" s="765">
        <f t="shared" si="34"/>
        <v>1.0909090909090908</v>
      </c>
      <c r="DO16" s="569"/>
      <c r="DP16" s="734">
        <v>52</v>
      </c>
      <c r="DQ16" s="125">
        <v>3863.7595743181546</v>
      </c>
      <c r="DR16" s="15">
        <f t="shared" si="35"/>
        <v>74.303068736887582</v>
      </c>
      <c r="DS16" s="126"/>
      <c r="DT16" s="127">
        <v>30</v>
      </c>
      <c r="DU16" s="127">
        <v>285.80018948876545</v>
      </c>
      <c r="DV16" s="18">
        <v>19</v>
      </c>
      <c r="DW16" s="127">
        <v>20</v>
      </c>
      <c r="DX16" s="127">
        <v>122.92680187520368</v>
      </c>
      <c r="DY16" s="18">
        <f t="shared" si="58"/>
        <v>6.146340093760184</v>
      </c>
      <c r="DZ16" s="124"/>
      <c r="EA16" s="125"/>
      <c r="EB16" s="31" t="e">
        <f t="shared" si="36"/>
        <v>#DIV/0!</v>
      </c>
      <c r="EC16" s="569"/>
      <c r="ED16" s="604"/>
      <c r="EE16" s="605"/>
      <c r="EF16" s="542" t="e">
        <f t="shared" si="37"/>
        <v>#DIV/0!</v>
      </c>
      <c r="EG16" s="603"/>
      <c r="EH16" s="603"/>
      <c r="EI16" s="542" t="e">
        <f t="shared" si="38"/>
        <v>#DIV/0!</v>
      </c>
      <c r="EJ16" s="603"/>
      <c r="EK16" s="603"/>
      <c r="EL16" s="542" t="e">
        <f t="shared" si="39"/>
        <v>#DIV/0!</v>
      </c>
      <c r="EM16" s="485"/>
      <c r="EN16" s="610"/>
      <c r="EO16" s="612"/>
      <c r="EP16" s="548" t="e">
        <f t="shared" si="40"/>
        <v>#DIV/0!</v>
      </c>
      <c r="EQ16" s="610">
        <v>55</v>
      </c>
      <c r="ER16" s="614">
        <v>770.01</v>
      </c>
      <c r="ES16" s="616">
        <f t="shared" si="1"/>
        <v>14.000181818181819</v>
      </c>
      <c r="ET16" s="603">
        <v>175</v>
      </c>
      <c r="EU16" s="603">
        <v>1946.29</v>
      </c>
      <c r="EV16" s="622">
        <f t="shared" si="41"/>
        <v>11.121657142857142</v>
      </c>
      <c r="EW16" s="603">
        <f t="shared" si="42"/>
        <v>690</v>
      </c>
      <c r="EX16" s="603">
        <v>586.01</v>
      </c>
      <c r="EY16" s="551">
        <f t="shared" si="43"/>
        <v>0.8492898550724638</v>
      </c>
      <c r="FA16" s="204">
        <v>30</v>
      </c>
      <c r="FB16" s="204">
        <v>67.8</v>
      </c>
      <c r="FC16" s="345">
        <v>1834.42</v>
      </c>
      <c r="FD16" s="554">
        <f t="shared" si="2"/>
        <v>61.147333333333336</v>
      </c>
      <c r="FE16" s="554">
        <f t="shared" ref="FE16:FE37" si="59">FB16/FA16</f>
        <v>2.2599999999999998</v>
      </c>
      <c r="FF16" s="143">
        <v>30</v>
      </c>
      <c r="FG16" s="143">
        <v>117.50232866816059</v>
      </c>
      <c r="FH16" s="737">
        <f t="shared" ref="FH16:FH37" si="60">FG16/FF16</f>
        <v>3.9167442889386863</v>
      </c>
      <c r="FI16" s="740">
        <v>177.85409914394083</v>
      </c>
      <c r="FJ16" s="737">
        <f t="shared" si="44"/>
        <v>5.9284699714646942</v>
      </c>
      <c r="FK16" s="411">
        <v>46.59</v>
      </c>
      <c r="FL16" s="748">
        <f t="shared" si="5"/>
        <v>1.5530000000000002</v>
      </c>
      <c r="FM16" s="414"/>
      <c r="FN16" s="744">
        <f t="shared" si="6"/>
        <v>0</v>
      </c>
      <c r="FO16" s="405">
        <v>89.734665958208396</v>
      </c>
      <c r="FP16" s="542">
        <f t="shared" si="45"/>
        <v>2.9911555319402798</v>
      </c>
      <c r="FQ16" s="672"/>
      <c r="FR16" s="411"/>
      <c r="FS16" s="411"/>
      <c r="FT16" s="411"/>
      <c r="FU16" s="433"/>
      <c r="FV16" s="411"/>
      <c r="FW16" s="400">
        <f t="shared" si="46"/>
        <v>0</v>
      </c>
      <c r="FX16" s="403"/>
      <c r="FY16" s="402" t="e">
        <f t="shared" si="47"/>
        <v>#DIV/0!</v>
      </c>
      <c r="FZ16" s="412"/>
      <c r="GA16" s="400"/>
      <c r="GB16" s="400"/>
      <c r="GC16" s="403" t="e">
        <f t="shared" si="48"/>
        <v>#DIV/0!</v>
      </c>
      <c r="GD16" s="400"/>
      <c r="GE16" s="400"/>
      <c r="GF16" s="404" t="e">
        <f t="shared" si="49"/>
        <v>#DIV/0!</v>
      </c>
    </row>
    <row r="17" spans="1:188" ht="14.4" customHeight="1">
      <c r="A17" s="12">
        <v>11</v>
      </c>
      <c r="B17" s="13">
        <v>76.400000000000006</v>
      </c>
      <c r="C17" s="14">
        <v>8933.1558288792075</v>
      </c>
      <c r="D17" s="15">
        <f t="shared" si="7"/>
        <v>116.92612341464931</v>
      </c>
      <c r="E17" s="16"/>
      <c r="F17" s="320"/>
      <c r="G17" s="558" t="e">
        <f t="shared" si="8"/>
        <v>#DIV/0!</v>
      </c>
      <c r="H17" s="17">
        <v>4</v>
      </c>
      <c r="I17" s="17">
        <v>73.154838709761933</v>
      </c>
      <c r="J17" s="18">
        <f t="shared" si="50"/>
        <v>18.288709677440483</v>
      </c>
      <c r="K17" s="17"/>
      <c r="L17" s="17"/>
      <c r="M17" s="30" t="e">
        <f t="shared" si="51"/>
        <v>#DIV/0!</v>
      </c>
      <c r="N17" s="314">
        <v>0</v>
      </c>
      <c r="O17" s="14"/>
      <c r="P17" s="31" t="e">
        <f t="shared" si="9"/>
        <v>#DIV/0!</v>
      </c>
      <c r="Q17" s="32"/>
      <c r="R17" s="44"/>
      <c r="S17" s="45" t="e">
        <f t="shared" si="10"/>
        <v>#DIV/0!</v>
      </c>
      <c r="T17" s="492"/>
      <c r="U17" s="570">
        <v>75</v>
      </c>
      <c r="V17" s="626">
        <v>8114.3667812751155</v>
      </c>
      <c r="W17" s="567">
        <f t="shared" si="11"/>
        <v>108.1915570836682</v>
      </c>
      <c r="X17" s="492"/>
      <c r="Y17" s="46">
        <v>372.40000000000003</v>
      </c>
      <c r="Z17" s="47">
        <v>33400.33</v>
      </c>
      <c r="AA17" s="30">
        <f t="shared" si="12"/>
        <v>89.689393125671316</v>
      </c>
      <c r="AB17" s="502"/>
      <c r="AC17" s="500">
        <v>48</v>
      </c>
      <c r="AD17" s="500">
        <v>674.80000000000007</v>
      </c>
      <c r="AE17" s="30">
        <f t="shared" si="13"/>
        <v>14.058333333333335</v>
      </c>
      <c r="AF17" s="63">
        <v>118</v>
      </c>
      <c r="AG17" s="55">
        <v>824.74000000000012</v>
      </c>
      <c r="AH17" s="30">
        <f t="shared" si="52"/>
        <v>6.989322033898306</v>
      </c>
      <c r="AI17" s="62">
        <v>181</v>
      </c>
      <c r="AJ17" s="47">
        <v>3867.2738075569414</v>
      </c>
      <c r="AK17" s="30">
        <f t="shared" si="14"/>
        <v>21.366153632911278</v>
      </c>
      <c r="AL17" s="568"/>
      <c r="AM17" s="46">
        <v>42</v>
      </c>
      <c r="AN17" s="71">
        <v>2229.8599999999997</v>
      </c>
      <c r="AO17" s="48">
        <f t="shared" si="15"/>
        <v>53.091904761904757</v>
      </c>
      <c r="AP17" s="46"/>
      <c r="AQ17" s="47"/>
      <c r="AR17" s="48" t="e">
        <f t="shared" si="16"/>
        <v>#DIV/0!</v>
      </c>
      <c r="AS17" s="46"/>
      <c r="AT17" s="71"/>
      <c r="AU17" s="48" t="e">
        <f t="shared" si="17"/>
        <v>#DIV/0!</v>
      </c>
      <c r="AV17" s="492"/>
      <c r="AW17" s="645">
        <v>80.400000000000006</v>
      </c>
      <c r="AX17" s="78">
        <v>4903.43</v>
      </c>
      <c r="AY17" s="30">
        <f t="shared" si="18"/>
        <v>60.987935323383084</v>
      </c>
      <c r="AZ17" s="85"/>
      <c r="BA17" s="85"/>
      <c r="BB17" s="85">
        <v>20</v>
      </c>
      <c r="BC17" s="85">
        <v>138.93</v>
      </c>
      <c r="BD17" s="30">
        <f t="shared" si="53"/>
        <v>6.9465000000000003</v>
      </c>
      <c r="BE17" s="86">
        <v>0</v>
      </c>
      <c r="BF17" s="86">
        <v>0</v>
      </c>
      <c r="BG17" s="30" t="e">
        <f t="shared" si="54"/>
        <v>#DIV/0!</v>
      </c>
      <c r="BH17" s="646"/>
      <c r="BI17" s="77"/>
      <c r="BJ17" s="78"/>
      <c r="BK17" s="634" t="e">
        <f t="shared" si="19"/>
        <v>#DIV/0!</v>
      </c>
      <c r="BL17" s="635"/>
      <c r="BM17" s="588"/>
      <c r="BN17" s="634" t="e">
        <f t="shared" si="20"/>
        <v>#DIV/0!</v>
      </c>
      <c r="BO17" s="492"/>
      <c r="BP17" s="93">
        <v>186.8</v>
      </c>
      <c r="BQ17" s="94">
        <v>12351.798214747148</v>
      </c>
      <c r="BR17" s="83">
        <f t="shared" si="21"/>
        <v>66.123116781301647</v>
      </c>
      <c r="BS17" s="100"/>
      <c r="BT17" s="101">
        <v>16</v>
      </c>
      <c r="BU17" s="101">
        <v>384.78096589486847</v>
      </c>
      <c r="BV17" s="30">
        <f t="shared" si="55"/>
        <v>24.04881036842928</v>
      </c>
      <c r="BW17" s="101">
        <v>60</v>
      </c>
      <c r="BX17" s="101">
        <v>379.39276044217655</v>
      </c>
      <c r="BY17" s="30">
        <f t="shared" si="56"/>
        <v>6.3232126740362755</v>
      </c>
      <c r="BZ17" s="93"/>
      <c r="CA17" s="94"/>
      <c r="CB17" s="48" t="e">
        <f t="shared" si="22"/>
        <v>#DIV/0!</v>
      </c>
      <c r="CC17" s="492"/>
      <c r="CD17" s="109">
        <v>153.4</v>
      </c>
      <c r="CE17" s="110">
        <v>19345.66</v>
      </c>
      <c r="CF17" s="83">
        <f t="shared" si="23"/>
        <v>126.11251629726205</v>
      </c>
      <c r="CG17" s="113"/>
      <c r="CH17" s="114"/>
      <c r="CI17" s="114"/>
      <c r="CJ17" s="30" t="e">
        <f t="shared" si="24"/>
        <v>#DIV/0!</v>
      </c>
      <c r="CK17" s="115"/>
      <c r="CL17" s="114"/>
      <c r="CM17" s="83" t="e">
        <f t="shared" si="57"/>
        <v>#DIV/0!</v>
      </c>
      <c r="CN17" s="712">
        <v>240</v>
      </c>
      <c r="CO17" s="706">
        <f t="shared" si="25"/>
        <v>1.5645371577574967</v>
      </c>
      <c r="CP17" s="653"/>
      <c r="CQ17" s="722"/>
      <c r="CR17" s="718">
        <v>110</v>
      </c>
      <c r="CS17" s="345">
        <v>3090.17</v>
      </c>
      <c r="CT17" s="752">
        <f t="shared" si="0"/>
        <v>28.092454545454547</v>
      </c>
      <c r="CU17" s="411"/>
      <c r="CV17" s="411"/>
      <c r="CW17" s="756" t="e">
        <f t="shared" si="26"/>
        <v>#DIV/0!</v>
      </c>
      <c r="CX17" s="411"/>
      <c r="CY17" s="403"/>
      <c r="CZ17" s="759" t="e">
        <f t="shared" si="27"/>
        <v>#DIV/0!</v>
      </c>
      <c r="DA17" s="400">
        <f t="shared" si="28"/>
        <v>110</v>
      </c>
      <c r="DB17" s="411"/>
      <c r="DC17" s="763">
        <f t="shared" si="29"/>
        <v>0</v>
      </c>
      <c r="DD17" s="682"/>
      <c r="DE17" s="688"/>
      <c r="DF17" s="688" t="e">
        <f t="shared" si="30"/>
        <v>#DIV/0!</v>
      </c>
      <c r="DG17" s="691">
        <v>46</v>
      </c>
      <c r="DH17" s="691">
        <v>213.16</v>
      </c>
      <c r="DI17" s="765">
        <f t="shared" si="31"/>
        <v>4.6339130434782607</v>
      </c>
      <c r="DJ17" s="691">
        <f t="shared" si="32"/>
        <v>110</v>
      </c>
      <c r="DK17" s="688">
        <v>272.08</v>
      </c>
      <c r="DL17" s="765">
        <f t="shared" si="33"/>
        <v>2.4734545454545454</v>
      </c>
      <c r="DM17" s="688">
        <v>28.31</v>
      </c>
      <c r="DN17" s="765">
        <f t="shared" si="34"/>
        <v>0.25736363636363635</v>
      </c>
      <c r="DO17" s="569"/>
      <c r="DP17" s="734">
        <v>54.000000000000007</v>
      </c>
      <c r="DQ17" s="125">
        <v>4217.6690206505582</v>
      </c>
      <c r="DR17" s="15">
        <f t="shared" si="35"/>
        <v>78.104981863899212</v>
      </c>
      <c r="DS17" s="126"/>
      <c r="DT17" s="127">
        <v>20</v>
      </c>
      <c r="DU17" s="127">
        <v>247.60971696457668</v>
      </c>
      <c r="DV17" s="18">
        <v>31</v>
      </c>
      <c r="DW17" s="127">
        <v>20</v>
      </c>
      <c r="DX17" s="127">
        <v>129.56492211054697</v>
      </c>
      <c r="DY17" s="18">
        <f t="shared" si="58"/>
        <v>6.478246105527349</v>
      </c>
      <c r="DZ17" s="124"/>
      <c r="EA17" s="125"/>
      <c r="EB17" s="31" t="e">
        <f t="shared" si="36"/>
        <v>#DIV/0!</v>
      </c>
      <c r="EC17" s="569"/>
      <c r="ED17" s="603"/>
      <c r="EE17" s="603"/>
      <c r="EF17" s="542" t="e">
        <f>+EE17/ED17</f>
        <v>#DIV/0!</v>
      </c>
      <c r="EG17" s="603"/>
      <c r="EH17" s="603"/>
      <c r="EI17" s="542" t="e">
        <f>+EH17/EG17</f>
        <v>#DIV/0!</v>
      </c>
      <c r="EJ17" s="603"/>
      <c r="EK17" s="603"/>
      <c r="EL17" s="542" t="e">
        <f t="shared" si="39"/>
        <v>#DIV/0!</v>
      </c>
      <c r="EM17" s="485"/>
      <c r="EN17" s="610"/>
      <c r="EO17" s="612"/>
      <c r="EP17" s="548" t="e">
        <f t="shared" si="40"/>
        <v>#DIV/0!</v>
      </c>
      <c r="EQ17" s="610">
        <v>55</v>
      </c>
      <c r="ER17" s="614">
        <v>972</v>
      </c>
      <c r="ES17" s="616">
        <f t="shared" si="1"/>
        <v>17.672727272727272</v>
      </c>
      <c r="ET17" s="603">
        <v>186</v>
      </c>
      <c r="EU17" s="603">
        <v>2206.7199999999998</v>
      </c>
      <c r="EV17" s="622">
        <f t="shared" si="41"/>
        <v>11.864086021505376</v>
      </c>
      <c r="EW17" s="603">
        <f t="shared" si="42"/>
        <v>723</v>
      </c>
      <c r="EX17" s="603">
        <v>618.95000000000005</v>
      </c>
      <c r="EY17" s="551">
        <f t="shared" si="43"/>
        <v>0.85608575380359619</v>
      </c>
      <c r="FA17" s="204">
        <v>30</v>
      </c>
      <c r="FB17" s="204">
        <v>189.85</v>
      </c>
      <c r="FC17" s="345">
        <v>2677.3199999999997</v>
      </c>
      <c r="FD17" s="554">
        <f t="shared" si="2"/>
        <v>89.243999999999986</v>
      </c>
      <c r="FE17" s="554">
        <f t="shared" si="59"/>
        <v>6.3283333333333331</v>
      </c>
      <c r="FF17" s="143">
        <v>30</v>
      </c>
      <c r="FG17" s="143">
        <v>101.36759960412121</v>
      </c>
      <c r="FH17" s="737">
        <f t="shared" si="60"/>
        <v>3.3789199868040405</v>
      </c>
      <c r="FI17" s="740">
        <v>336.53393277386061</v>
      </c>
      <c r="FJ17" s="737">
        <f t="shared" si="44"/>
        <v>11.217797759128688</v>
      </c>
      <c r="FK17" s="411"/>
      <c r="FL17" s="748">
        <f t="shared" si="5"/>
        <v>0</v>
      </c>
      <c r="FM17" s="414"/>
      <c r="FN17" s="744">
        <f t="shared" si="6"/>
        <v>0</v>
      </c>
      <c r="FO17" s="405"/>
      <c r="FP17" s="542">
        <f t="shared" si="45"/>
        <v>0</v>
      </c>
      <c r="FQ17" s="672"/>
      <c r="FR17" s="411"/>
      <c r="FS17" s="411"/>
      <c r="FT17" s="411"/>
      <c r="FU17" s="433"/>
      <c r="FV17" s="411"/>
      <c r="FW17" s="400">
        <f t="shared" si="46"/>
        <v>0</v>
      </c>
      <c r="FX17" s="403"/>
      <c r="FY17" s="402" t="e">
        <f t="shared" si="47"/>
        <v>#DIV/0!</v>
      </c>
      <c r="FZ17" s="412"/>
      <c r="GA17" s="411"/>
      <c r="GB17" s="403"/>
      <c r="GC17" s="403" t="e">
        <f t="shared" si="48"/>
        <v>#DIV/0!</v>
      </c>
      <c r="GD17" s="400"/>
      <c r="GE17" s="400"/>
      <c r="GF17" s="404" t="e">
        <f t="shared" si="49"/>
        <v>#DIV/0!</v>
      </c>
    </row>
    <row r="18" spans="1:188" ht="14.4" customHeight="1">
      <c r="A18" s="12">
        <v>12</v>
      </c>
      <c r="B18" s="13">
        <v>69.400000000000006</v>
      </c>
      <c r="C18" s="14">
        <v>8814.9587179954451</v>
      </c>
      <c r="D18" s="15">
        <f t="shared" si="7"/>
        <v>127.01669622471822</v>
      </c>
      <c r="E18" s="16"/>
      <c r="F18" s="320"/>
      <c r="G18" s="558" t="e">
        <f t="shared" si="8"/>
        <v>#DIV/0!</v>
      </c>
      <c r="H18" s="17">
        <v>4</v>
      </c>
      <c r="I18" s="17">
        <v>71.003225806533649</v>
      </c>
      <c r="J18" s="18">
        <f t="shared" si="50"/>
        <v>17.750806451633412</v>
      </c>
      <c r="K18" s="17"/>
      <c r="L18" s="17"/>
      <c r="M18" s="30" t="e">
        <f t="shared" si="51"/>
        <v>#DIV/0!</v>
      </c>
      <c r="N18" s="13">
        <v>2</v>
      </c>
      <c r="O18" s="14">
        <v>28.672267025645425</v>
      </c>
      <c r="P18" s="31">
        <f t="shared" si="9"/>
        <v>14.336133512822713</v>
      </c>
      <c r="Q18" s="32"/>
      <c r="R18" s="44"/>
      <c r="S18" s="45" t="e">
        <f t="shared" si="10"/>
        <v>#DIV/0!</v>
      </c>
      <c r="T18" s="492"/>
      <c r="U18" s="570">
        <v>85</v>
      </c>
      <c r="V18" s="626">
        <v>6514.0277297385519</v>
      </c>
      <c r="W18" s="567">
        <f t="shared" si="11"/>
        <v>76.63562034986532</v>
      </c>
      <c r="X18" s="492"/>
      <c r="Y18" s="46">
        <v>387.20000000000005</v>
      </c>
      <c r="Z18" s="47">
        <v>33920.482149999996</v>
      </c>
      <c r="AA18" s="30">
        <f t="shared" si="12"/>
        <v>87.604551007231379</v>
      </c>
      <c r="AB18" s="502"/>
      <c r="AC18" s="572">
        <v>33</v>
      </c>
      <c r="AD18" s="572">
        <v>491.52</v>
      </c>
      <c r="AE18" s="30">
        <f t="shared" si="13"/>
        <v>14.894545454545455</v>
      </c>
      <c r="AF18" s="63">
        <v>123</v>
      </c>
      <c r="AG18" s="55">
        <v>860.87000000000012</v>
      </c>
      <c r="AH18" s="30">
        <f t="shared" si="52"/>
        <v>6.9989430894308953</v>
      </c>
      <c r="AI18" s="62">
        <v>108.60000000000001</v>
      </c>
      <c r="AJ18" s="47">
        <v>3678.7877117258167</v>
      </c>
      <c r="AK18" s="30">
        <f t="shared" si="14"/>
        <v>33.87465664572575</v>
      </c>
      <c r="AL18" s="568"/>
      <c r="AM18" s="50">
        <v>42</v>
      </c>
      <c r="AN18" s="50">
        <v>2478.2399999999998</v>
      </c>
      <c r="AO18" s="48">
        <f t="shared" si="15"/>
        <v>59.005714285714284</v>
      </c>
      <c r="AP18" s="46"/>
      <c r="AQ18" s="47"/>
      <c r="AR18" s="48" t="e">
        <f t="shared" si="16"/>
        <v>#DIV/0!</v>
      </c>
      <c r="AS18" s="46"/>
      <c r="AT18" s="71"/>
      <c r="AU18" s="48" t="e">
        <f t="shared" si="17"/>
        <v>#DIV/0!</v>
      </c>
      <c r="AV18" s="492"/>
      <c r="AW18" s="645">
        <v>81.800000000000011</v>
      </c>
      <c r="AX18" s="78">
        <v>5035.01</v>
      </c>
      <c r="AY18" s="30">
        <f t="shared" si="18"/>
        <v>61.552689486552559</v>
      </c>
      <c r="AZ18" s="85"/>
      <c r="BA18" s="85"/>
      <c r="BB18" s="85">
        <v>16</v>
      </c>
      <c r="BC18" s="85">
        <v>112.56</v>
      </c>
      <c r="BD18" s="30">
        <f t="shared" si="53"/>
        <v>7.0350000000000001</v>
      </c>
      <c r="BE18" s="86">
        <v>0</v>
      </c>
      <c r="BF18" s="86">
        <v>0</v>
      </c>
      <c r="BG18" s="30" t="e">
        <f t="shared" si="54"/>
        <v>#DIV/0!</v>
      </c>
      <c r="BH18" s="646"/>
      <c r="BI18" s="77"/>
      <c r="BJ18" s="78"/>
      <c r="BK18" s="634" t="e">
        <f t="shared" si="19"/>
        <v>#DIV/0!</v>
      </c>
      <c r="BL18" s="633"/>
      <c r="BM18" s="587"/>
      <c r="BN18" s="634" t="e">
        <f t="shared" si="20"/>
        <v>#DIV/0!</v>
      </c>
      <c r="BO18" s="492"/>
      <c r="BP18" s="93">
        <v>186</v>
      </c>
      <c r="BQ18" s="94">
        <v>11824.823074649868</v>
      </c>
      <c r="BR18" s="83">
        <f t="shared" si="21"/>
        <v>63.574317605644453</v>
      </c>
      <c r="BS18" s="100"/>
      <c r="BT18" s="101">
        <v>31</v>
      </c>
      <c r="BU18" s="101">
        <v>235.02757348504292</v>
      </c>
      <c r="BV18" s="30">
        <f t="shared" si="55"/>
        <v>7.5815346285497718</v>
      </c>
      <c r="BW18" s="101">
        <v>60</v>
      </c>
      <c r="BX18" s="101">
        <v>145.84684297367451</v>
      </c>
      <c r="BY18" s="30">
        <f t="shared" si="56"/>
        <v>2.4307807162279085</v>
      </c>
      <c r="BZ18" s="93"/>
      <c r="CA18" s="94"/>
      <c r="CB18" s="48" t="e">
        <f t="shared" si="22"/>
        <v>#DIV/0!</v>
      </c>
      <c r="CC18" s="492"/>
      <c r="CD18" s="109">
        <v>155.6</v>
      </c>
      <c r="CE18" s="110">
        <v>16283.71</v>
      </c>
      <c r="CF18" s="83">
        <f t="shared" si="23"/>
        <v>104.65109254498715</v>
      </c>
      <c r="CG18" s="113"/>
      <c r="CH18" s="114"/>
      <c r="CI18" s="114"/>
      <c r="CJ18" s="30" t="e">
        <f t="shared" si="24"/>
        <v>#DIV/0!</v>
      </c>
      <c r="CK18" s="115"/>
      <c r="CL18" s="114"/>
      <c r="CM18" s="83" t="e">
        <f t="shared" si="57"/>
        <v>#DIV/0!</v>
      </c>
      <c r="CN18" s="712">
        <v>130</v>
      </c>
      <c r="CO18" s="706">
        <f t="shared" si="25"/>
        <v>0.83547557840616971</v>
      </c>
      <c r="CP18" s="653"/>
      <c r="CQ18" s="722"/>
      <c r="CR18" s="718">
        <v>110</v>
      </c>
      <c r="CS18" s="345">
        <v>5466.47</v>
      </c>
      <c r="CT18" s="752">
        <f t="shared" si="0"/>
        <v>49.695181818181823</v>
      </c>
      <c r="CU18" s="411"/>
      <c r="CV18" s="411"/>
      <c r="CW18" s="756" t="e">
        <f t="shared" si="26"/>
        <v>#DIV/0!</v>
      </c>
      <c r="CX18" s="411"/>
      <c r="CY18" s="403"/>
      <c r="CZ18" s="759" t="e">
        <f t="shared" si="27"/>
        <v>#DIV/0!</v>
      </c>
      <c r="DA18" s="400">
        <f t="shared" si="28"/>
        <v>110</v>
      </c>
      <c r="DB18" s="411"/>
      <c r="DC18" s="763">
        <f t="shared" si="29"/>
        <v>0</v>
      </c>
      <c r="DD18" s="682"/>
      <c r="DE18" s="688"/>
      <c r="DF18" s="688" t="e">
        <f t="shared" si="30"/>
        <v>#DIV/0!</v>
      </c>
      <c r="DG18" s="691">
        <v>50</v>
      </c>
      <c r="DH18" s="691">
        <v>333.75</v>
      </c>
      <c r="DI18" s="765">
        <f t="shared" si="31"/>
        <v>6.6749999999999998</v>
      </c>
      <c r="DJ18" s="691">
        <f t="shared" si="32"/>
        <v>110</v>
      </c>
      <c r="DK18" s="688">
        <v>429.07</v>
      </c>
      <c r="DL18" s="765">
        <f t="shared" si="33"/>
        <v>3.9006363636363637</v>
      </c>
      <c r="DM18" s="688"/>
      <c r="DN18" s="765">
        <f t="shared" si="34"/>
        <v>0</v>
      </c>
      <c r="DO18" s="569"/>
      <c r="DP18" s="734">
        <v>56.6</v>
      </c>
      <c r="DQ18" s="125">
        <v>3761.3793435549719</v>
      </c>
      <c r="DR18" s="15">
        <f t="shared" si="35"/>
        <v>66.455465433833425</v>
      </c>
      <c r="DS18" s="126"/>
      <c r="DT18" s="127">
        <v>20</v>
      </c>
      <c r="DU18" s="127">
        <v>263.414575446865</v>
      </c>
      <c r="DV18" s="18">
        <v>20</v>
      </c>
      <c r="DW18" s="127">
        <v>20</v>
      </c>
      <c r="DX18" s="127">
        <v>128.61008526994445</v>
      </c>
      <c r="DY18" s="18">
        <f t="shared" si="58"/>
        <v>6.4305042634972223</v>
      </c>
      <c r="DZ18" s="124"/>
      <c r="EA18" s="125"/>
      <c r="EB18" s="31" t="e">
        <f t="shared" si="36"/>
        <v>#DIV/0!</v>
      </c>
      <c r="EC18" s="569"/>
      <c r="ED18" s="603"/>
      <c r="EE18" s="603"/>
      <c r="EF18" s="542" t="e">
        <f t="shared" si="37"/>
        <v>#DIV/0!</v>
      </c>
      <c r="EG18" s="603"/>
      <c r="EH18" s="603"/>
      <c r="EI18" s="542" t="e">
        <f t="shared" si="38"/>
        <v>#DIV/0!</v>
      </c>
      <c r="EJ18" s="603"/>
      <c r="EK18" s="603"/>
      <c r="EL18" s="542" t="e">
        <f t="shared" si="39"/>
        <v>#DIV/0!</v>
      </c>
      <c r="EM18" s="485"/>
      <c r="EN18" s="610"/>
      <c r="EO18" s="612"/>
      <c r="EP18" s="548" t="e">
        <f t="shared" si="40"/>
        <v>#DIV/0!</v>
      </c>
      <c r="EQ18" s="610">
        <v>60</v>
      </c>
      <c r="ER18" s="614">
        <v>739.49</v>
      </c>
      <c r="ES18" s="616">
        <f t="shared" si="1"/>
        <v>12.324833333333334</v>
      </c>
      <c r="ET18" s="603">
        <v>188</v>
      </c>
      <c r="EU18" s="603">
        <v>2303.0500000000002</v>
      </c>
      <c r="EV18" s="622">
        <f t="shared" si="41"/>
        <v>12.250265957446809</v>
      </c>
      <c r="EW18" s="603">
        <f t="shared" si="42"/>
        <v>744</v>
      </c>
      <c r="EX18" s="603">
        <v>471.28</v>
      </c>
      <c r="EY18" s="551">
        <f t="shared" si="43"/>
        <v>0.63344086021505375</v>
      </c>
      <c r="FA18" s="204">
        <v>30</v>
      </c>
      <c r="FB18" s="204">
        <v>211.73</v>
      </c>
      <c r="FC18" s="345">
        <v>2125.02</v>
      </c>
      <c r="FD18" s="554">
        <f t="shared" si="2"/>
        <v>70.834000000000003</v>
      </c>
      <c r="FE18" s="554">
        <f t="shared" si="59"/>
        <v>7.0576666666666661</v>
      </c>
      <c r="FF18" s="143">
        <v>30</v>
      </c>
      <c r="FG18" s="143">
        <v>31.747039841648483</v>
      </c>
      <c r="FH18" s="737">
        <f t="shared" si="60"/>
        <v>1.0582346613882827</v>
      </c>
      <c r="FI18" s="740">
        <v>257.8096151073363</v>
      </c>
      <c r="FJ18" s="737">
        <f t="shared" si="44"/>
        <v>8.5936538369112103</v>
      </c>
      <c r="FK18" s="411"/>
      <c r="FL18" s="748">
        <f t="shared" si="5"/>
        <v>0</v>
      </c>
      <c r="FM18" s="414"/>
      <c r="FN18" s="744">
        <f t="shared" si="6"/>
        <v>0</v>
      </c>
      <c r="FO18" s="405">
        <v>120.86022151349728</v>
      </c>
      <c r="FP18" s="542">
        <f t="shared" si="45"/>
        <v>4.0286740504499097</v>
      </c>
      <c r="FQ18" s="672"/>
      <c r="FR18" s="411"/>
      <c r="FS18" s="411"/>
      <c r="FT18" s="411"/>
      <c r="FU18" s="433"/>
      <c r="FV18" s="411"/>
      <c r="FW18" s="400">
        <f t="shared" si="46"/>
        <v>0</v>
      </c>
      <c r="FX18" s="403"/>
      <c r="FY18" s="402" t="e">
        <f t="shared" si="47"/>
        <v>#DIV/0!</v>
      </c>
      <c r="FZ18" s="412"/>
      <c r="GA18" s="411"/>
      <c r="GB18" s="400"/>
      <c r="GC18" s="403" t="e">
        <f t="shared" si="48"/>
        <v>#DIV/0!</v>
      </c>
      <c r="GD18" s="400"/>
      <c r="GE18" s="400"/>
      <c r="GF18" s="404" t="e">
        <f t="shared" si="49"/>
        <v>#DIV/0!</v>
      </c>
    </row>
    <row r="19" spans="1:188" ht="14.4" customHeight="1">
      <c r="A19" s="12">
        <v>13</v>
      </c>
      <c r="B19" s="13">
        <v>50.2</v>
      </c>
      <c r="C19" s="14">
        <v>4809.5335791893067</v>
      </c>
      <c r="D19" s="15">
        <f t="shared" si="7"/>
        <v>95.807441816520054</v>
      </c>
      <c r="E19" s="16"/>
      <c r="F19" s="320"/>
      <c r="G19" s="558" t="e">
        <f t="shared" si="8"/>
        <v>#DIV/0!</v>
      </c>
      <c r="H19" s="17">
        <v>4</v>
      </c>
      <c r="I19" s="17">
        <v>72.601612903305352</v>
      </c>
      <c r="J19" s="18">
        <f t="shared" si="50"/>
        <v>18.150403225826338</v>
      </c>
      <c r="K19" s="17"/>
      <c r="L19" s="17"/>
      <c r="M19" s="30" t="e">
        <f t="shared" si="51"/>
        <v>#DIV/0!</v>
      </c>
      <c r="N19" s="13">
        <v>0</v>
      </c>
      <c r="O19" s="14"/>
      <c r="P19" s="31" t="e">
        <f t="shared" si="9"/>
        <v>#DIV/0!</v>
      </c>
      <c r="Q19" s="32"/>
      <c r="R19" s="44"/>
      <c r="S19" s="45" t="e">
        <f t="shared" si="10"/>
        <v>#DIV/0!</v>
      </c>
      <c r="T19" s="492"/>
      <c r="U19" s="570">
        <v>73.800000000000011</v>
      </c>
      <c r="V19" s="626">
        <v>6711.8784282431252</v>
      </c>
      <c r="W19" s="571">
        <f t="shared" si="11"/>
        <v>90.946862171316042</v>
      </c>
      <c r="X19" s="492"/>
      <c r="Y19" s="46">
        <v>365.6</v>
      </c>
      <c r="Z19" s="47">
        <v>28409.800000000003</v>
      </c>
      <c r="AA19" s="30">
        <f t="shared" si="12"/>
        <v>77.707330415754925</v>
      </c>
      <c r="AB19" s="502"/>
      <c r="AC19" s="572">
        <v>31</v>
      </c>
      <c r="AD19" s="572">
        <v>433.65</v>
      </c>
      <c r="AE19" s="30">
        <f t="shared" si="13"/>
        <v>13.988709677419354</v>
      </c>
      <c r="AF19" s="55">
        <v>128</v>
      </c>
      <c r="AG19" s="55">
        <v>907.2</v>
      </c>
      <c r="AH19" s="30">
        <f t="shared" si="52"/>
        <v>7.0875000000000004</v>
      </c>
      <c r="AI19" s="62">
        <v>181</v>
      </c>
      <c r="AJ19" s="47">
        <v>3721.2867347232227</v>
      </c>
      <c r="AK19" s="30">
        <f t="shared" si="14"/>
        <v>20.559595219465319</v>
      </c>
      <c r="AL19" s="568"/>
      <c r="AM19" s="50">
        <v>41</v>
      </c>
      <c r="AN19" s="50">
        <v>2346.4300000000003</v>
      </c>
      <c r="AO19" s="48">
        <f t="shared" si="15"/>
        <v>57.230000000000004</v>
      </c>
      <c r="AP19" s="46"/>
      <c r="AQ19" s="47"/>
      <c r="AR19" s="48" t="e">
        <f t="shared" si="16"/>
        <v>#DIV/0!</v>
      </c>
      <c r="AS19" s="46"/>
      <c r="AT19" s="71"/>
      <c r="AU19" s="48" t="e">
        <f t="shared" si="17"/>
        <v>#DIV/0!</v>
      </c>
      <c r="AV19" s="492"/>
      <c r="AW19" s="645">
        <v>69.2</v>
      </c>
      <c r="AX19" s="78">
        <v>4053.91</v>
      </c>
      <c r="AY19" s="30">
        <f t="shared" si="18"/>
        <v>58.582514450867045</v>
      </c>
      <c r="AZ19" s="85"/>
      <c r="BA19" s="85"/>
      <c r="BB19" s="85">
        <v>16</v>
      </c>
      <c r="BC19" s="85">
        <v>111.81</v>
      </c>
      <c r="BD19" s="30">
        <f t="shared" si="53"/>
        <v>6.9881250000000001</v>
      </c>
      <c r="BE19" s="86">
        <v>0</v>
      </c>
      <c r="BF19" s="86">
        <v>0</v>
      </c>
      <c r="BG19" s="30" t="e">
        <f t="shared" si="54"/>
        <v>#DIV/0!</v>
      </c>
      <c r="BH19" s="646"/>
      <c r="BI19" s="77"/>
      <c r="BJ19" s="78"/>
      <c r="BK19" s="634" t="e">
        <f t="shared" si="19"/>
        <v>#DIV/0!</v>
      </c>
      <c r="BL19" s="633"/>
      <c r="BM19" s="587"/>
      <c r="BN19" s="634" t="e">
        <f t="shared" si="20"/>
        <v>#DIV/0!</v>
      </c>
      <c r="BO19" s="492"/>
      <c r="BP19" s="93">
        <v>182.4</v>
      </c>
      <c r="BQ19" s="94">
        <v>11631.531282523541</v>
      </c>
      <c r="BR19" s="83">
        <f t="shared" si="21"/>
        <v>63.769360101554504</v>
      </c>
      <c r="BS19" s="100"/>
      <c r="BT19" s="101">
        <v>36</v>
      </c>
      <c r="BU19" s="101">
        <v>196.26874824640856</v>
      </c>
      <c r="BV19" s="30">
        <f t="shared" si="55"/>
        <v>5.4519096735113486</v>
      </c>
      <c r="BW19" s="101">
        <v>60</v>
      </c>
      <c r="BX19" s="101">
        <v>256.12162015737891</v>
      </c>
      <c r="BY19" s="30">
        <f t="shared" si="56"/>
        <v>4.2686936692896484</v>
      </c>
      <c r="BZ19" s="93"/>
      <c r="CA19" s="94"/>
      <c r="CB19" s="48" t="e">
        <f t="shared" si="22"/>
        <v>#DIV/0!</v>
      </c>
      <c r="CC19" s="492"/>
      <c r="CD19" s="109">
        <v>136</v>
      </c>
      <c r="CE19" s="110">
        <v>12244.71</v>
      </c>
      <c r="CF19" s="83">
        <f t="shared" si="23"/>
        <v>90.034632352941173</v>
      </c>
      <c r="CG19" s="113"/>
      <c r="CH19" s="114"/>
      <c r="CI19" s="114"/>
      <c r="CJ19" s="30" t="e">
        <f t="shared" si="24"/>
        <v>#DIV/0!</v>
      </c>
      <c r="CK19" s="115"/>
      <c r="CL19" s="114"/>
      <c r="CM19" s="83" t="e">
        <f t="shared" si="57"/>
        <v>#DIV/0!</v>
      </c>
      <c r="CN19" s="708">
        <v>257.04000000000002</v>
      </c>
      <c r="CO19" s="706">
        <f t="shared" si="25"/>
        <v>1.8900000000000001</v>
      </c>
      <c r="CP19" s="653"/>
      <c r="CQ19" s="722"/>
      <c r="CR19" s="718">
        <v>110</v>
      </c>
      <c r="CS19" s="345">
        <v>2458.92</v>
      </c>
      <c r="CT19" s="753">
        <f t="shared" si="0"/>
        <v>22.353818181818184</v>
      </c>
      <c r="CU19" s="411"/>
      <c r="CV19" s="411"/>
      <c r="CW19" s="756" t="e">
        <f t="shared" si="26"/>
        <v>#DIV/0!</v>
      </c>
      <c r="CX19" s="411"/>
      <c r="CY19" s="403"/>
      <c r="CZ19" s="759" t="e">
        <f t="shared" si="27"/>
        <v>#DIV/0!</v>
      </c>
      <c r="DA19" s="400">
        <f t="shared" si="28"/>
        <v>110</v>
      </c>
      <c r="DB19" s="403"/>
      <c r="DC19" s="763">
        <f t="shared" si="29"/>
        <v>0</v>
      </c>
      <c r="DD19" s="682"/>
      <c r="DE19" s="688"/>
      <c r="DF19" s="688" t="e">
        <f t="shared" si="30"/>
        <v>#DIV/0!</v>
      </c>
      <c r="DG19" s="691">
        <v>37</v>
      </c>
      <c r="DH19" s="691">
        <v>387.19</v>
      </c>
      <c r="DI19" s="765">
        <f t="shared" si="31"/>
        <v>10.464594594594594</v>
      </c>
      <c r="DJ19" s="691">
        <f t="shared" si="32"/>
        <v>110</v>
      </c>
      <c r="DK19" s="688">
        <v>179.6</v>
      </c>
      <c r="DL19" s="765">
        <f t="shared" si="33"/>
        <v>1.6327272727272726</v>
      </c>
      <c r="DM19" s="688">
        <v>143</v>
      </c>
      <c r="DN19" s="765">
        <f t="shared" si="34"/>
        <v>1.3</v>
      </c>
      <c r="DO19" s="569"/>
      <c r="DP19" s="734">
        <v>54.6</v>
      </c>
      <c r="DQ19" s="125">
        <v>4035.1145336403056</v>
      </c>
      <c r="DR19" s="15">
        <f t="shared" si="35"/>
        <v>73.90319658681878</v>
      </c>
      <c r="DS19" s="126"/>
      <c r="DT19" s="127">
        <v>10</v>
      </c>
      <c r="DU19" s="127">
        <v>175.60971696457668</v>
      </c>
      <c r="DV19" s="18">
        <v>32</v>
      </c>
      <c r="DW19" s="127">
        <v>20</v>
      </c>
      <c r="DX19" s="127">
        <v>128.61008526994445</v>
      </c>
      <c r="DY19" s="18">
        <f t="shared" si="58"/>
        <v>6.4305042634972223</v>
      </c>
      <c r="DZ19" s="124"/>
      <c r="EA19" s="125"/>
      <c r="EB19" s="31" t="e">
        <f t="shared" si="36"/>
        <v>#DIV/0!</v>
      </c>
      <c r="EC19" s="569"/>
      <c r="ED19" s="602"/>
      <c r="EE19" s="603"/>
      <c r="EF19" s="542" t="e">
        <f t="shared" si="37"/>
        <v>#DIV/0!</v>
      </c>
      <c r="EG19" s="603"/>
      <c r="EH19" s="603"/>
      <c r="EI19" s="542" t="e">
        <f t="shared" si="38"/>
        <v>#DIV/0!</v>
      </c>
      <c r="EJ19" s="603"/>
      <c r="EK19" s="603"/>
      <c r="EL19" s="542" t="e">
        <f t="shared" si="39"/>
        <v>#DIV/0!</v>
      </c>
      <c r="EM19" s="485"/>
      <c r="EN19" s="610"/>
      <c r="EO19" s="612"/>
      <c r="EP19" s="548" t="e">
        <f t="shared" si="40"/>
        <v>#DIV/0!</v>
      </c>
      <c r="EQ19" s="610">
        <v>61</v>
      </c>
      <c r="ER19" s="614">
        <v>792.62</v>
      </c>
      <c r="ES19" s="616">
        <f t="shared" si="1"/>
        <v>12.993770491803279</v>
      </c>
      <c r="ET19" s="603">
        <v>208</v>
      </c>
      <c r="EU19" s="612">
        <v>2668.07</v>
      </c>
      <c r="EV19" s="622">
        <f t="shared" si="41"/>
        <v>12.827259615384616</v>
      </c>
      <c r="EW19" s="603">
        <f t="shared" si="42"/>
        <v>807</v>
      </c>
      <c r="EX19" s="603">
        <v>571.75</v>
      </c>
      <c r="EY19" s="551">
        <f t="shared" si="43"/>
        <v>0.70848822800495659</v>
      </c>
      <c r="FA19" s="204">
        <v>30</v>
      </c>
      <c r="FB19" s="204">
        <v>48.5</v>
      </c>
      <c r="FC19" s="345">
        <v>1658.69</v>
      </c>
      <c r="FD19" s="554">
        <f t="shared" si="2"/>
        <v>55.289666666666669</v>
      </c>
      <c r="FE19" s="554">
        <f t="shared" si="59"/>
        <v>1.6166666666666667</v>
      </c>
      <c r="FF19" s="143">
        <v>30</v>
      </c>
      <c r="FG19" s="143">
        <v>15.873519920824242</v>
      </c>
      <c r="FH19" s="737">
        <f t="shared" si="60"/>
        <v>0.52911733069414135</v>
      </c>
      <c r="FI19" s="740">
        <v>193.73087901353665</v>
      </c>
      <c r="FJ19" s="737">
        <f t="shared" si="44"/>
        <v>6.4576959671178882</v>
      </c>
      <c r="FK19" s="411"/>
      <c r="FL19" s="748">
        <f t="shared" si="5"/>
        <v>0</v>
      </c>
      <c r="FM19" s="414"/>
      <c r="FN19" s="744">
        <f t="shared" si="6"/>
        <v>0</v>
      </c>
      <c r="FO19" s="405"/>
      <c r="FP19" s="542">
        <f t="shared" si="45"/>
        <v>0</v>
      </c>
      <c r="FQ19" s="672"/>
      <c r="FR19" s="411"/>
      <c r="FS19" s="411"/>
      <c r="FT19" s="411"/>
      <c r="FU19" s="433"/>
      <c r="FV19" s="411"/>
      <c r="FW19" s="400">
        <f t="shared" si="46"/>
        <v>0</v>
      </c>
      <c r="FX19" s="403"/>
      <c r="FY19" s="402" t="e">
        <f t="shared" si="47"/>
        <v>#DIV/0!</v>
      </c>
      <c r="FZ19" s="412"/>
      <c r="GA19" s="411"/>
      <c r="GB19" s="400"/>
      <c r="GC19" s="403" t="e">
        <f t="shared" si="48"/>
        <v>#DIV/0!</v>
      </c>
      <c r="GD19" s="400"/>
      <c r="GE19" s="400"/>
      <c r="GF19" s="404" t="e">
        <f t="shared" si="49"/>
        <v>#DIV/0!</v>
      </c>
    </row>
    <row r="20" spans="1:188" ht="14.4" customHeight="1">
      <c r="A20" s="12">
        <v>14</v>
      </c>
      <c r="B20" s="13">
        <v>40.6</v>
      </c>
      <c r="C20" s="14">
        <v>5138.9663196047022</v>
      </c>
      <c r="D20" s="15">
        <f t="shared" si="7"/>
        <v>126.5755251134163</v>
      </c>
      <c r="E20" s="16"/>
      <c r="F20" s="320"/>
      <c r="G20" s="558" t="e">
        <f t="shared" si="8"/>
        <v>#DIV/0!</v>
      </c>
      <c r="H20" s="17">
        <v>3</v>
      </c>
      <c r="I20" s="17">
        <v>64.548387096848728</v>
      </c>
      <c r="J20" s="18">
        <f t="shared" si="50"/>
        <v>21.516129032282908</v>
      </c>
      <c r="K20" s="17"/>
      <c r="L20" s="17"/>
      <c r="M20" s="30" t="e">
        <f t="shared" si="51"/>
        <v>#DIV/0!</v>
      </c>
      <c r="N20" s="314">
        <v>0</v>
      </c>
      <c r="O20" s="14"/>
      <c r="P20" s="31" t="e">
        <f t="shared" si="9"/>
        <v>#DIV/0!</v>
      </c>
      <c r="Q20" s="32"/>
      <c r="R20" s="44"/>
      <c r="S20" s="45" t="e">
        <f t="shared" si="10"/>
        <v>#DIV/0!</v>
      </c>
      <c r="T20" s="492"/>
      <c r="U20" s="570">
        <v>59.400000000000006</v>
      </c>
      <c r="V20" s="566">
        <v>5812.1830986160239</v>
      </c>
      <c r="W20" s="571">
        <f t="shared" si="11"/>
        <v>97.848200313401065</v>
      </c>
      <c r="X20" s="492"/>
      <c r="Y20" s="46">
        <v>228.20000000000002</v>
      </c>
      <c r="Z20" s="47">
        <v>22351.036599999999</v>
      </c>
      <c r="AA20" s="30">
        <f t="shared" si="12"/>
        <v>97.94494566170026</v>
      </c>
      <c r="AB20" s="502"/>
      <c r="AC20" s="572">
        <v>7</v>
      </c>
      <c r="AD20" s="572">
        <v>98.550000000000011</v>
      </c>
      <c r="AE20" s="30">
        <f t="shared" si="13"/>
        <v>14.078571428571431</v>
      </c>
      <c r="AF20" s="55">
        <v>4</v>
      </c>
      <c r="AG20" s="55">
        <v>26.98</v>
      </c>
      <c r="AH20" s="30">
        <f t="shared" si="52"/>
        <v>6.7450000000000001</v>
      </c>
      <c r="AI20" s="62">
        <v>181</v>
      </c>
      <c r="AJ20" s="47">
        <v>3454.7395487926642</v>
      </c>
      <c r="AK20" s="30">
        <f t="shared" si="14"/>
        <v>19.086958833108643</v>
      </c>
      <c r="AL20" s="568"/>
      <c r="AM20" s="50">
        <v>41</v>
      </c>
      <c r="AN20" s="50">
        <v>2412.9700000000003</v>
      </c>
      <c r="AO20" s="48">
        <f t="shared" si="15"/>
        <v>58.852926829268299</v>
      </c>
      <c r="AP20" s="46"/>
      <c r="AQ20" s="47"/>
      <c r="AR20" s="48" t="e">
        <f t="shared" si="16"/>
        <v>#DIV/0!</v>
      </c>
      <c r="AS20" s="46"/>
      <c r="AT20" s="71"/>
      <c r="AU20" s="48" t="e">
        <f t="shared" si="17"/>
        <v>#DIV/0!</v>
      </c>
      <c r="AV20" s="492"/>
      <c r="AW20" s="645">
        <v>62.2</v>
      </c>
      <c r="AX20" s="78">
        <v>3613.98</v>
      </c>
      <c r="AY20" s="30">
        <f t="shared" si="18"/>
        <v>58.102572347266879</v>
      </c>
      <c r="AZ20" s="85"/>
      <c r="BA20" s="85"/>
      <c r="BB20" s="85">
        <v>9</v>
      </c>
      <c r="BC20" s="85">
        <v>64.7</v>
      </c>
      <c r="BD20" s="30">
        <f t="shared" si="53"/>
        <v>7.1888888888888891</v>
      </c>
      <c r="BE20" s="86">
        <v>0</v>
      </c>
      <c r="BF20" s="86">
        <v>0</v>
      </c>
      <c r="BG20" s="30" t="e">
        <f t="shared" si="54"/>
        <v>#DIV/0!</v>
      </c>
      <c r="BH20" s="646"/>
      <c r="BI20" s="77"/>
      <c r="BJ20" s="78"/>
      <c r="BK20" s="634" t="e">
        <f t="shared" si="19"/>
        <v>#DIV/0!</v>
      </c>
      <c r="BL20" s="633"/>
      <c r="BM20" s="587"/>
      <c r="BN20" s="634" t="e">
        <f t="shared" si="20"/>
        <v>#DIV/0!</v>
      </c>
      <c r="BO20" s="492"/>
      <c r="BP20" s="93">
        <v>129.80000000000001</v>
      </c>
      <c r="BQ20" s="94">
        <v>8381.6576908596689</v>
      </c>
      <c r="BR20" s="83">
        <f t="shared" si="21"/>
        <v>64.573633981969706</v>
      </c>
      <c r="BS20" s="102"/>
      <c r="BT20" s="101">
        <v>3</v>
      </c>
      <c r="BU20" s="101">
        <v>23.945110472349441</v>
      </c>
      <c r="BV20" s="30">
        <f t="shared" si="55"/>
        <v>7.981703490783147</v>
      </c>
      <c r="BW20" s="101">
        <v>60</v>
      </c>
      <c r="BX20" s="101">
        <v>323.83647154515353</v>
      </c>
      <c r="BY20" s="30">
        <f t="shared" si="56"/>
        <v>5.3972745257525592</v>
      </c>
      <c r="BZ20" s="93"/>
      <c r="CA20" s="94"/>
      <c r="CB20" s="48" t="e">
        <f t="shared" si="22"/>
        <v>#DIV/0!</v>
      </c>
      <c r="CC20" s="492"/>
      <c r="CD20" s="109">
        <v>132</v>
      </c>
      <c r="CE20" s="110">
        <v>12309.22</v>
      </c>
      <c r="CF20" s="83">
        <f t="shared" si="23"/>
        <v>93.251666666666665</v>
      </c>
      <c r="CG20" s="113"/>
      <c r="CH20" s="114"/>
      <c r="CI20" s="114"/>
      <c r="CJ20" s="30" t="e">
        <f t="shared" si="24"/>
        <v>#DIV/0!</v>
      </c>
      <c r="CK20" s="115"/>
      <c r="CL20" s="114"/>
      <c r="CM20" s="83" t="e">
        <f t="shared" si="57"/>
        <v>#DIV/0!</v>
      </c>
      <c r="CN20" s="708">
        <v>237.04</v>
      </c>
      <c r="CO20" s="706">
        <f t="shared" si="25"/>
        <v>1.7957575757575757</v>
      </c>
      <c r="CP20" s="653"/>
      <c r="CQ20" s="722"/>
      <c r="CR20" s="718">
        <v>110</v>
      </c>
      <c r="CS20" s="345">
        <v>1532.44</v>
      </c>
      <c r="CT20" s="753">
        <f t="shared" si="0"/>
        <v>13.931272727272727</v>
      </c>
      <c r="CU20" s="411"/>
      <c r="CV20" s="411"/>
      <c r="CW20" s="756" t="e">
        <f t="shared" si="26"/>
        <v>#DIV/0!</v>
      </c>
      <c r="CX20" s="411"/>
      <c r="CY20" s="403"/>
      <c r="CZ20" s="759" t="e">
        <f t="shared" si="27"/>
        <v>#DIV/0!</v>
      </c>
      <c r="DA20" s="400">
        <f t="shared" si="28"/>
        <v>110</v>
      </c>
      <c r="DB20" s="411"/>
      <c r="DC20" s="763">
        <f t="shared" si="29"/>
        <v>0</v>
      </c>
      <c r="DD20" s="682"/>
      <c r="DE20" s="688"/>
      <c r="DF20" s="688" t="e">
        <f t="shared" si="30"/>
        <v>#DIV/0!</v>
      </c>
      <c r="DG20" s="691">
        <v>20</v>
      </c>
      <c r="DH20" s="691">
        <v>121.83</v>
      </c>
      <c r="DI20" s="765">
        <f t="shared" si="31"/>
        <v>6.0914999999999999</v>
      </c>
      <c r="DJ20" s="691">
        <f t="shared" si="32"/>
        <v>110</v>
      </c>
      <c r="DK20" s="688">
        <v>159</v>
      </c>
      <c r="DL20" s="765">
        <f t="shared" si="33"/>
        <v>1.4454545454545455</v>
      </c>
      <c r="DM20" s="688"/>
      <c r="DN20" s="765">
        <f t="shared" si="34"/>
        <v>0</v>
      </c>
      <c r="DO20" s="569"/>
      <c r="DP20" s="734">
        <v>44.400000000000006</v>
      </c>
      <c r="DQ20" s="125">
        <v>4018.6622243111242</v>
      </c>
      <c r="DR20" s="15">
        <f t="shared" si="35"/>
        <v>90.510410457457738</v>
      </c>
      <c r="DS20" s="126"/>
      <c r="DT20" s="127">
        <v>10</v>
      </c>
      <c r="DU20" s="127">
        <v>198.78046980370527</v>
      </c>
      <c r="DV20" s="18">
        <v>19</v>
      </c>
      <c r="DW20" s="127">
        <v>20</v>
      </c>
      <c r="DX20" s="127">
        <v>133.11651211149916</v>
      </c>
      <c r="DY20" s="18">
        <f t="shared" si="58"/>
        <v>6.6558256055749583</v>
      </c>
      <c r="DZ20" s="124"/>
      <c r="EA20" s="125"/>
      <c r="EB20" s="31" t="e">
        <f t="shared" si="36"/>
        <v>#DIV/0!</v>
      </c>
      <c r="EC20" s="569"/>
      <c r="ED20" s="602"/>
      <c r="EE20" s="603"/>
      <c r="EF20" s="542" t="e">
        <f t="shared" si="37"/>
        <v>#DIV/0!</v>
      </c>
      <c r="EG20" s="603"/>
      <c r="EH20" s="603"/>
      <c r="EI20" s="542" t="e">
        <f t="shared" si="38"/>
        <v>#DIV/0!</v>
      </c>
      <c r="EJ20" s="603"/>
      <c r="EK20" s="603"/>
      <c r="EL20" s="542" t="e">
        <f t="shared" si="39"/>
        <v>#DIV/0!</v>
      </c>
      <c r="EM20" s="485"/>
      <c r="EN20" s="610"/>
      <c r="EO20" s="612"/>
      <c r="EP20" s="548" t="e">
        <f t="shared" si="40"/>
        <v>#DIV/0!</v>
      </c>
      <c r="EQ20" s="610">
        <v>61</v>
      </c>
      <c r="ER20" s="614">
        <v>754.45</v>
      </c>
      <c r="ES20" s="616">
        <f t="shared" si="1"/>
        <v>12.368032786885246</v>
      </c>
      <c r="ET20" s="603">
        <v>210</v>
      </c>
      <c r="EU20" s="603">
        <v>2635.81</v>
      </c>
      <c r="EV20" s="622">
        <f t="shared" si="41"/>
        <v>12.55147619047619</v>
      </c>
      <c r="EW20" s="603">
        <f t="shared" si="42"/>
        <v>813</v>
      </c>
      <c r="EX20" s="603">
        <v>564.27</v>
      </c>
      <c r="EY20" s="551">
        <f t="shared" si="43"/>
        <v>0.69405904059040591</v>
      </c>
      <c r="FA20" s="204">
        <v>30</v>
      </c>
      <c r="FB20" s="204">
        <v>128.79</v>
      </c>
      <c r="FC20" s="345">
        <v>1172.06</v>
      </c>
      <c r="FD20" s="554">
        <f t="shared" si="2"/>
        <v>39.068666666666665</v>
      </c>
      <c r="FE20" s="554">
        <f t="shared" si="59"/>
        <v>4.2930000000000001</v>
      </c>
      <c r="FF20" s="143">
        <v>30</v>
      </c>
      <c r="FG20" s="143">
        <v>691.78038422047018</v>
      </c>
      <c r="FH20" s="737">
        <f t="shared" si="60"/>
        <v>23.05934614068234</v>
      </c>
      <c r="FI20" s="740"/>
      <c r="FJ20" s="737">
        <f t="shared" si="44"/>
        <v>0</v>
      </c>
      <c r="FK20" s="411">
        <v>229.61</v>
      </c>
      <c r="FL20" s="748">
        <f t="shared" si="5"/>
        <v>7.6536666666666671</v>
      </c>
      <c r="FM20" s="414"/>
      <c r="FN20" s="744">
        <f t="shared" ref="FN20:FN37" si="61">+FM20/FG20</f>
        <v>0</v>
      </c>
      <c r="FO20" s="405"/>
      <c r="FP20" s="542">
        <f t="shared" si="45"/>
        <v>0</v>
      </c>
      <c r="FQ20" s="672"/>
      <c r="FR20" s="663"/>
      <c r="FS20" s="663"/>
      <c r="FT20" s="663"/>
      <c r="FU20" s="433"/>
      <c r="FV20" s="411"/>
      <c r="FW20" s="400">
        <f t="shared" si="46"/>
        <v>0</v>
      </c>
      <c r="FX20" s="403"/>
      <c r="FY20" s="402" t="e">
        <f t="shared" si="47"/>
        <v>#DIV/0!</v>
      </c>
      <c r="FZ20" s="412"/>
      <c r="GA20" s="411"/>
      <c r="GB20" s="400"/>
      <c r="GC20" s="403" t="e">
        <f t="shared" si="48"/>
        <v>#DIV/0!</v>
      </c>
      <c r="GD20" s="400"/>
      <c r="GE20" s="400"/>
      <c r="GF20" s="404" t="e">
        <f t="shared" si="49"/>
        <v>#DIV/0!</v>
      </c>
    </row>
    <row r="21" spans="1:188" ht="14.4" customHeight="1">
      <c r="A21" s="12">
        <v>15</v>
      </c>
      <c r="B21" s="13">
        <v>39.800000000000004</v>
      </c>
      <c r="C21" s="14">
        <v>4529.4660723924917</v>
      </c>
      <c r="D21" s="15">
        <f t="shared" si="7"/>
        <v>113.80568021086661</v>
      </c>
      <c r="E21" s="16"/>
      <c r="F21" s="320"/>
      <c r="G21" s="558" t="e">
        <f t="shared" si="8"/>
        <v>#DIV/0!</v>
      </c>
      <c r="H21" s="17">
        <v>3</v>
      </c>
      <c r="I21" s="17">
        <v>62.396774193620473</v>
      </c>
      <c r="J21" s="18">
        <f t="shared" si="50"/>
        <v>20.798924731206824</v>
      </c>
      <c r="K21" s="17"/>
      <c r="L21" s="17"/>
      <c r="M21" s="30" t="e">
        <f t="shared" si="51"/>
        <v>#DIV/0!</v>
      </c>
      <c r="N21" s="13">
        <v>0</v>
      </c>
      <c r="O21" s="14"/>
      <c r="P21" s="31" t="e">
        <f t="shared" si="9"/>
        <v>#DIV/0!</v>
      </c>
      <c r="Q21" s="32"/>
      <c r="R21" s="44"/>
      <c r="S21" s="45" t="e">
        <f t="shared" si="10"/>
        <v>#DIV/0!</v>
      </c>
      <c r="T21" s="492"/>
      <c r="U21" s="570">
        <v>54</v>
      </c>
      <c r="V21" s="566">
        <v>4157.0792166494221</v>
      </c>
      <c r="W21" s="571">
        <f t="shared" si="11"/>
        <v>76.98294845647078</v>
      </c>
      <c r="X21" s="492"/>
      <c r="Y21" s="46">
        <v>226.60000000000002</v>
      </c>
      <c r="Z21" s="47">
        <v>21169.73000000001</v>
      </c>
      <c r="AA21" s="30">
        <f t="shared" si="12"/>
        <v>93.423345101500473</v>
      </c>
      <c r="AB21" s="49"/>
      <c r="AC21" s="50">
        <v>7</v>
      </c>
      <c r="AD21" s="50">
        <v>97.04</v>
      </c>
      <c r="AE21" s="30">
        <f t="shared" si="13"/>
        <v>13.862857142857143</v>
      </c>
      <c r="AF21" s="55">
        <v>4</v>
      </c>
      <c r="AG21" s="55">
        <v>30.240000000000002</v>
      </c>
      <c r="AH21" s="30">
        <f t="shared" si="52"/>
        <v>7.5600000000000005</v>
      </c>
      <c r="AI21" s="62">
        <v>181</v>
      </c>
      <c r="AJ21" s="47">
        <v>3895.9108688362658</v>
      </c>
      <c r="AK21" s="30">
        <f t="shared" si="14"/>
        <v>21.524369441084342</v>
      </c>
      <c r="AL21" s="568"/>
      <c r="AM21" s="46">
        <v>41</v>
      </c>
      <c r="AN21" s="71">
        <v>2628.26</v>
      </c>
      <c r="AO21" s="48">
        <f t="shared" si="15"/>
        <v>64.103902439024395</v>
      </c>
      <c r="AP21" s="46"/>
      <c r="AQ21" s="47"/>
      <c r="AR21" s="48" t="e">
        <f t="shared" si="16"/>
        <v>#DIV/0!</v>
      </c>
      <c r="AS21" s="46"/>
      <c r="AT21" s="71"/>
      <c r="AU21" s="48" t="e">
        <f t="shared" si="17"/>
        <v>#DIV/0!</v>
      </c>
      <c r="AV21" s="492"/>
      <c r="AW21" s="645">
        <v>64.600000000000009</v>
      </c>
      <c r="AX21" s="78">
        <v>3842.17</v>
      </c>
      <c r="AY21" s="30">
        <f t="shared" si="18"/>
        <v>59.476315789473681</v>
      </c>
      <c r="AZ21" s="85"/>
      <c r="BA21" s="85"/>
      <c r="BB21" s="85">
        <v>9</v>
      </c>
      <c r="BC21" s="85">
        <v>63.33</v>
      </c>
      <c r="BD21" s="30">
        <f t="shared" si="53"/>
        <v>7.0366666666666662</v>
      </c>
      <c r="BE21" s="86">
        <v>0</v>
      </c>
      <c r="BF21" s="86">
        <v>0</v>
      </c>
      <c r="BG21" s="30" t="e">
        <f t="shared" si="54"/>
        <v>#DIV/0!</v>
      </c>
      <c r="BH21" s="646"/>
      <c r="BI21" s="77"/>
      <c r="BJ21" s="78"/>
      <c r="BK21" s="634" t="e">
        <f t="shared" si="19"/>
        <v>#DIV/0!</v>
      </c>
      <c r="BL21" s="633"/>
      <c r="BM21" s="587"/>
      <c r="BN21" s="634" t="e">
        <f t="shared" si="20"/>
        <v>#DIV/0!</v>
      </c>
      <c r="BO21" s="492"/>
      <c r="BP21" s="93">
        <v>129.4</v>
      </c>
      <c r="BQ21" s="94">
        <v>8488.3392815476927</v>
      </c>
      <c r="BR21" s="83">
        <f t="shared" si="21"/>
        <v>65.597676055237187</v>
      </c>
      <c r="BS21" s="102"/>
      <c r="BT21" s="101">
        <v>3</v>
      </c>
      <c r="BU21" s="101">
        <v>30.820799857700582</v>
      </c>
      <c r="BV21" s="30">
        <f t="shared" si="55"/>
        <v>10.27359995256686</v>
      </c>
      <c r="BW21" s="101">
        <v>60</v>
      </c>
      <c r="BX21" s="101">
        <v>711.58373942858361</v>
      </c>
      <c r="BY21" s="30">
        <f t="shared" si="56"/>
        <v>11.859728990476393</v>
      </c>
      <c r="BZ21" s="93"/>
      <c r="CA21" s="94"/>
      <c r="CB21" s="48" t="e">
        <f t="shared" si="22"/>
        <v>#DIV/0!</v>
      </c>
      <c r="CC21" s="492"/>
      <c r="CD21" s="109">
        <v>134</v>
      </c>
      <c r="CE21" s="110">
        <v>12261.87</v>
      </c>
      <c r="CF21" s="83">
        <f t="shared" si="23"/>
        <v>91.506492537313434</v>
      </c>
      <c r="CG21" s="113"/>
      <c r="CH21" s="114">
        <v>203</v>
      </c>
      <c r="CI21" s="114">
        <v>3093.25</v>
      </c>
      <c r="CJ21" s="30">
        <f t="shared" si="24"/>
        <v>15.237684729064039</v>
      </c>
      <c r="CK21" s="115"/>
      <c r="CL21" s="114"/>
      <c r="CM21" s="30" t="e">
        <f t="shared" si="57"/>
        <v>#DIV/0!</v>
      </c>
      <c r="CN21" s="707">
        <v>182.5</v>
      </c>
      <c r="CO21" s="706">
        <f t="shared" si="25"/>
        <v>1.3619402985074627</v>
      </c>
      <c r="CP21" s="653"/>
      <c r="CQ21" s="722"/>
      <c r="CR21" s="340">
        <v>110</v>
      </c>
      <c r="CS21" s="345">
        <v>1401.38</v>
      </c>
      <c r="CT21" s="753">
        <f t="shared" si="0"/>
        <v>12.739818181818183</v>
      </c>
      <c r="CU21" s="411"/>
      <c r="CV21" s="411"/>
      <c r="CW21" s="756" t="e">
        <f t="shared" si="26"/>
        <v>#DIV/0!</v>
      </c>
      <c r="CX21" s="411"/>
      <c r="CY21" s="403"/>
      <c r="CZ21" s="759" t="e">
        <f t="shared" si="27"/>
        <v>#DIV/0!</v>
      </c>
      <c r="DA21" s="400">
        <f t="shared" si="28"/>
        <v>110</v>
      </c>
      <c r="DB21" s="411"/>
      <c r="DC21" s="763">
        <f t="shared" si="29"/>
        <v>0</v>
      </c>
      <c r="DD21" s="682"/>
      <c r="DE21" s="688"/>
      <c r="DF21" s="688" t="e">
        <f t="shared" si="30"/>
        <v>#DIV/0!</v>
      </c>
      <c r="DG21" s="691">
        <v>19</v>
      </c>
      <c r="DH21" s="691">
        <v>197.97</v>
      </c>
      <c r="DI21" s="765">
        <f t="shared" si="31"/>
        <v>10.419473684210526</v>
      </c>
      <c r="DJ21" s="691">
        <f t="shared" si="32"/>
        <v>110</v>
      </c>
      <c r="DK21" s="688">
        <v>254.83</v>
      </c>
      <c r="DL21" s="765">
        <f t="shared" si="33"/>
        <v>2.3166363636363636</v>
      </c>
      <c r="DM21" s="688"/>
      <c r="DN21" s="765">
        <f t="shared" si="34"/>
        <v>0</v>
      </c>
      <c r="DO21" s="569"/>
      <c r="DP21" s="734">
        <v>53</v>
      </c>
      <c r="DQ21" s="125">
        <v>3988.0943158895266</v>
      </c>
      <c r="DR21" s="15">
        <f t="shared" si="35"/>
        <v>75.247062563953335</v>
      </c>
      <c r="DS21" s="126"/>
      <c r="DT21" s="127">
        <v>5</v>
      </c>
      <c r="DU21" s="127">
        <v>285.80018948876545</v>
      </c>
      <c r="DV21" s="18">
        <v>28</v>
      </c>
      <c r="DW21" s="127">
        <v>20</v>
      </c>
      <c r="DX21" s="127">
        <v>116.57931034482759</v>
      </c>
      <c r="DY21" s="18">
        <f t="shared" si="58"/>
        <v>5.8289655172413797</v>
      </c>
      <c r="DZ21" s="124"/>
      <c r="EA21" s="125"/>
      <c r="EB21" s="31" t="e">
        <f t="shared" si="36"/>
        <v>#DIV/0!</v>
      </c>
      <c r="EC21" s="569"/>
      <c r="ED21" s="602"/>
      <c r="EE21" s="603"/>
      <c r="EF21" s="542" t="e">
        <f t="shared" si="37"/>
        <v>#DIV/0!</v>
      </c>
      <c r="EG21" s="603"/>
      <c r="EH21" s="603"/>
      <c r="EI21" s="542" t="e">
        <f t="shared" si="38"/>
        <v>#DIV/0!</v>
      </c>
      <c r="EJ21" s="603"/>
      <c r="EK21" s="603"/>
      <c r="EL21" s="542" t="e">
        <f t="shared" si="39"/>
        <v>#DIV/0!</v>
      </c>
      <c r="EM21" s="485"/>
      <c r="EN21" s="610"/>
      <c r="EO21" s="612"/>
      <c r="EP21" s="548" t="e">
        <f t="shared" si="40"/>
        <v>#DIV/0!</v>
      </c>
      <c r="EQ21" s="610">
        <v>61</v>
      </c>
      <c r="ER21" s="614">
        <v>914.16</v>
      </c>
      <c r="ES21" s="616">
        <f t="shared" si="1"/>
        <v>14.98622950819672</v>
      </c>
      <c r="ET21" s="603">
        <v>215</v>
      </c>
      <c r="EU21" s="603">
        <v>2584.12</v>
      </c>
      <c r="EV21" s="622">
        <f t="shared" si="41"/>
        <v>12.019162790697674</v>
      </c>
      <c r="EW21" s="603">
        <f t="shared" si="42"/>
        <v>828</v>
      </c>
      <c r="EX21" s="603">
        <v>542.79</v>
      </c>
      <c r="EY21" s="551">
        <f t="shared" si="43"/>
        <v>0.65554347826086956</v>
      </c>
      <c r="FA21" s="204">
        <v>30</v>
      </c>
      <c r="FB21" s="204"/>
      <c r="FC21" s="345">
        <v>1796.86</v>
      </c>
      <c r="FD21" s="554">
        <f t="shared" si="2"/>
        <v>59.895333333333333</v>
      </c>
      <c r="FE21" s="554">
        <f t="shared" si="59"/>
        <v>0</v>
      </c>
      <c r="FF21" s="143">
        <v>30</v>
      </c>
      <c r="FG21" s="143">
        <v>47.620559762472723</v>
      </c>
      <c r="FH21" s="737">
        <f t="shared" si="60"/>
        <v>1.5873519920824242</v>
      </c>
      <c r="FI21" s="740">
        <v>273.09479433587336</v>
      </c>
      <c r="FJ21" s="737">
        <f t="shared" si="44"/>
        <v>9.1031598111957788</v>
      </c>
      <c r="FK21" s="411"/>
      <c r="FL21" s="748">
        <f t="shared" si="5"/>
        <v>0</v>
      </c>
      <c r="FM21" s="414">
        <v>84.316855234058906</v>
      </c>
      <c r="FN21" s="744">
        <f t="shared" si="61"/>
        <v>1.7705977345630577</v>
      </c>
      <c r="FO21" s="405">
        <v>120.85212627566871</v>
      </c>
      <c r="FP21" s="542">
        <f t="shared" si="45"/>
        <v>4.0284042091889569</v>
      </c>
      <c r="FQ21" s="672"/>
      <c r="FR21" s="411"/>
      <c r="FS21" s="411"/>
      <c r="FT21" s="411"/>
      <c r="FU21" s="433"/>
      <c r="FV21" s="411"/>
      <c r="FW21" s="400">
        <f t="shared" si="46"/>
        <v>0</v>
      </c>
      <c r="FX21" s="403"/>
      <c r="FY21" s="402" t="e">
        <f t="shared" si="47"/>
        <v>#DIV/0!</v>
      </c>
      <c r="FZ21" s="412"/>
      <c r="GA21" s="411"/>
      <c r="GB21" s="400"/>
      <c r="GC21" s="403" t="e">
        <f t="shared" si="48"/>
        <v>#DIV/0!</v>
      </c>
      <c r="GD21" s="400"/>
      <c r="GE21" s="400"/>
      <c r="GF21" s="404" t="e">
        <f t="shared" si="49"/>
        <v>#DIV/0!</v>
      </c>
    </row>
    <row r="22" spans="1:188" ht="14.4" customHeight="1">
      <c r="A22" s="12">
        <v>16</v>
      </c>
      <c r="B22" s="13">
        <v>44.2</v>
      </c>
      <c r="C22" s="14">
        <v>4320.0344712819524</v>
      </c>
      <c r="D22" s="15">
        <f t="shared" si="7"/>
        <v>97.738336454342814</v>
      </c>
      <c r="E22" s="16"/>
      <c r="F22" s="320"/>
      <c r="G22" s="558" t="e">
        <f t="shared" si="8"/>
        <v>#DIV/0!</v>
      </c>
      <c r="H22" s="17">
        <v>4</v>
      </c>
      <c r="I22" s="17">
        <v>68.851612903305352</v>
      </c>
      <c r="J22" s="18">
        <f t="shared" si="50"/>
        <v>17.212903225826338</v>
      </c>
      <c r="K22" s="17"/>
      <c r="L22" s="17"/>
      <c r="M22" s="30" t="e">
        <f t="shared" si="51"/>
        <v>#DIV/0!</v>
      </c>
      <c r="N22" s="13">
        <v>0</v>
      </c>
      <c r="O22" s="14"/>
      <c r="P22" s="31" t="e">
        <f t="shared" si="9"/>
        <v>#DIV/0!</v>
      </c>
      <c r="Q22" s="32"/>
      <c r="R22" s="44"/>
      <c r="S22" s="45" t="e">
        <f t="shared" si="10"/>
        <v>#DIV/0!</v>
      </c>
      <c r="T22" s="492"/>
      <c r="U22" s="570">
        <v>67.8</v>
      </c>
      <c r="V22" s="566">
        <v>4947.4778581387463</v>
      </c>
      <c r="W22" s="571">
        <f t="shared" si="11"/>
        <v>72.971649825055252</v>
      </c>
      <c r="X22" s="492"/>
      <c r="Y22" s="46">
        <v>348</v>
      </c>
      <c r="Z22" s="47">
        <v>30447.4</v>
      </c>
      <c r="AA22" s="30">
        <f t="shared" si="12"/>
        <v>87.492528735632192</v>
      </c>
      <c r="AB22" s="49"/>
      <c r="AC22" s="50">
        <v>7</v>
      </c>
      <c r="AD22" s="50">
        <v>98.49</v>
      </c>
      <c r="AE22" s="30">
        <f t="shared" si="13"/>
        <v>14.069999999999999</v>
      </c>
      <c r="AF22" s="55">
        <v>4</v>
      </c>
      <c r="AG22" s="55">
        <v>27.93</v>
      </c>
      <c r="AH22" s="30">
        <f t="shared" si="52"/>
        <v>6.9824999999999999</v>
      </c>
      <c r="AI22" s="62">
        <v>181</v>
      </c>
      <c r="AJ22" s="47">
        <v>3046.6506507284412</v>
      </c>
      <c r="AK22" s="30">
        <f t="shared" si="14"/>
        <v>16.832324037173709</v>
      </c>
      <c r="AL22" s="568"/>
      <c r="AM22" s="46">
        <v>41</v>
      </c>
      <c r="AN22" s="71">
        <v>2506.6099999999997</v>
      </c>
      <c r="AO22" s="48">
        <f t="shared" si="15"/>
        <v>61.136829268292672</v>
      </c>
      <c r="AP22" s="46"/>
      <c r="AQ22" s="47"/>
      <c r="AR22" s="48" t="e">
        <f t="shared" si="16"/>
        <v>#DIV/0!</v>
      </c>
      <c r="AS22" s="46"/>
      <c r="AT22" s="71"/>
      <c r="AU22" s="48" t="e">
        <f t="shared" si="17"/>
        <v>#DIV/0!</v>
      </c>
      <c r="AV22" s="492"/>
      <c r="AW22" s="645">
        <v>64.600000000000009</v>
      </c>
      <c r="AX22" s="78">
        <v>4264.16</v>
      </c>
      <c r="AY22" s="30">
        <f t="shared" si="18"/>
        <v>66.008668730650143</v>
      </c>
      <c r="AZ22" s="85"/>
      <c r="BA22" s="85"/>
      <c r="BB22" s="85">
        <v>12</v>
      </c>
      <c r="BC22" s="85">
        <v>84.84</v>
      </c>
      <c r="BD22" s="30">
        <f t="shared" si="53"/>
        <v>7.07</v>
      </c>
      <c r="BE22" s="86"/>
      <c r="BF22" s="86"/>
      <c r="BG22" s="30" t="e">
        <f t="shared" si="54"/>
        <v>#DIV/0!</v>
      </c>
      <c r="BH22" s="646"/>
      <c r="BI22" s="77"/>
      <c r="BJ22" s="78"/>
      <c r="BK22" s="634" t="e">
        <f t="shared" si="19"/>
        <v>#DIV/0!</v>
      </c>
      <c r="BL22" s="633"/>
      <c r="BM22" s="587"/>
      <c r="BN22" s="634" t="e">
        <f t="shared" si="20"/>
        <v>#DIV/0!</v>
      </c>
      <c r="BO22" s="492"/>
      <c r="BP22" s="93">
        <v>182</v>
      </c>
      <c r="BQ22" s="94">
        <v>11586.64906446671</v>
      </c>
      <c r="BR22" s="83">
        <f t="shared" si="21"/>
        <v>63.662906947619284</v>
      </c>
      <c r="BS22" s="102"/>
      <c r="BT22" s="101">
        <v>31</v>
      </c>
      <c r="BU22" s="101">
        <v>710.1643678506116</v>
      </c>
      <c r="BV22" s="30">
        <f t="shared" si="55"/>
        <v>22.908527995181018</v>
      </c>
      <c r="BW22" s="101">
        <v>60</v>
      </c>
      <c r="BX22" s="101">
        <v>400.42767908853585</v>
      </c>
      <c r="BY22" s="30">
        <f t="shared" si="56"/>
        <v>6.6737946514755979</v>
      </c>
      <c r="BZ22" s="93"/>
      <c r="CA22" s="94"/>
      <c r="CB22" s="48" t="e">
        <f t="shared" si="22"/>
        <v>#DIV/0!</v>
      </c>
      <c r="CC22" s="492"/>
      <c r="CD22" s="109">
        <v>135.6</v>
      </c>
      <c r="CE22" s="110">
        <v>10925.29</v>
      </c>
      <c r="CF22" s="83">
        <f t="shared" si="23"/>
        <v>80.569985250737474</v>
      </c>
      <c r="CG22" s="113"/>
      <c r="CH22" s="114"/>
      <c r="CI22" s="114"/>
      <c r="CJ22" s="30" t="e">
        <f t="shared" si="24"/>
        <v>#DIV/0!</v>
      </c>
      <c r="CK22" s="115"/>
      <c r="CL22" s="114"/>
      <c r="CM22" s="30" t="e">
        <f t="shared" si="57"/>
        <v>#DIV/0!</v>
      </c>
      <c r="CN22" s="707">
        <v>120</v>
      </c>
      <c r="CO22" s="706">
        <f t="shared" si="25"/>
        <v>0.88495575221238942</v>
      </c>
      <c r="CP22" s="653"/>
      <c r="CQ22" s="722"/>
      <c r="CR22" s="340">
        <v>110</v>
      </c>
      <c r="CS22" s="345">
        <v>3625.59</v>
      </c>
      <c r="CT22" s="753">
        <f t="shared" si="0"/>
        <v>32.959909090909093</v>
      </c>
      <c r="CU22" s="411"/>
      <c r="CV22" s="411"/>
      <c r="CW22" s="756" t="e">
        <f t="shared" si="26"/>
        <v>#DIV/0!</v>
      </c>
      <c r="CX22" s="411">
        <v>23</v>
      </c>
      <c r="CY22" s="403">
        <v>1316.43</v>
      </c>
      <c r="CZ22" s="759">
        <f t="shared" si="27"/>
        <v>57.236086956521739</v>
      </c>
      <c r="DA22" s="400">
        <f t="shared" si="28"/>
        <v>110</v>
      </c>
      <c r="DB22" s="411">
        <v>3996.51</v>
      </c>
      <c r="DC22" s="763">
        <f t="shared" si="29"/>
        <v>36.331909090909093</v>
      </c>
      <c r="DD22" s="682"/>
      <c r="DE22" s="688"/>
      <c r="DF22" s="688" t="e">
        <f t="shared" si="30"/>
        <v>#DIV/0!</v>
      </c>
      <c r="DG22" s="691">
        <v>23</v>
      </c>
      <c r="DH22" s="691">
        <v>736.89</v>
      </c>
      <c r="DI22" s="765">
        <f t="shared" si="31"/>
        <v>32.038695652173914</v>
      </c>
      <c r="DJ22" s="691">
        <f t="shared" si="32"/>
        <v>110</v>
      </c>
      <c r="DK22" s="688">
        <v>287.72000000000003</v>
      </c>
      <c r="DL22" s="765">
        <f t="shared" si="33"/>
        <v>2.615636363636364</v>
      </c>
      <c r="DM22" s="688">
        <v>168</v>
      </c>
      <c r="DN22" s="765">
        <f t="shared" si="34"/>
        <v>1.5272727272727273</v>
      </c>
      <c r="DO22" s="569"/>
      <c r="DP22" s="734">
        <v>48</v>
      </c>
      <c r="DQ22" s="125">
        <v>3931.9614205669286</v>
      </c>
      <c r="DR22" s="15">
        <f t="shared" si="35"/>
        <v>81.915862928477679</v>
      </c>
      <c r="DS22" s="126"/>
      <c r="DT22" s="127">
        <v>5</v>
      </c>
      <c r="DU22" s="127">
        <v>142.90009474438273</v>
      </c>
      <c r="DV22" s="18">
        <f t="shared" ref="DV22:DV37" si="62">+DU22/DT22</f>
        <v>28.580018948876546</v>
      </c>
      <c r="DW22" s="127">
        <v>20</v>
      </c>
      <c r="DX22" s="127">
        <v>128.61008526994445</v>
      </c>
      <c r="DY22" s="18">
        <f t="shared" si="58"/>
        <v>6.4305042634972223</v>
      </c>
      <c r="DZ22" s="124"/>
      <c r="EA22" s="125"/>
      <c r="EB22" s="31" t="e">
        <f t="shared" si="36"/>
        <v>#DIV/0!</v>
      </c>
      <c r="EC22" s="569"/>
      <c r="ED22" s="602"/>
      <c r="EE22" s="603"/>
      <c r="EF22" s="542" t="e">
        <f t="shared" si="37"/>
        <v>#DIV/0!</v>
      </c>
      <c r="EG22" s="603"/>
      <c r="EH22" s="603"/>
      <c r="EI22" s="542" t="e">
        <f t="shared" si="38"/>
        <v>#DIV/0!</v>
      </c>
      <c r="EJ22" s="603"/>
      <c r="EK22" s="603"/>
      <c r="EL22" s="542" t="e">
        <f t="shared" si="39"/>
        <v>#DIV/0!</v>
      </c>
      <c r="EM22" s="485"/>
      <c r="EN22" s="610"/>
      <c r="EO22" s="612"/>
      <c r="EP22" s="548" t="e">
        <f t="shared" si="40"/>
        <v>#DIV/0!</v>
      </c>
      <c r="EQ22" s="610">
        <v>62</v>
      </c>
      <c r="ER22" s="614">
        <v>881.94</v>
      </c>
      <c r="ES22" s="616">
        <f t="shared" si="1"/>
        <v>14.224838709677421</v>
      </c>
      <c r="ET22" s="603">
        <v>213</v>
      </c>
      <c r="EU22" s="603">
        <v>2749.5</v>
      </c>
      <c r="EV22" s="622">
        <f t="shared" si="41"/>
        <v>12.908450704225352</v>
      </c>
      <c r="EW22" s="603">
        <f t="shared" si="42"/>
        <v>825</v>
      </c>
      <c r="EX22" s="603">
        <v>635.16</v>
      </c>
      <c r="EY22" s="551">
        <f t="shared" si="43"/>
        <v>0.76989090909090907</v>
      </c>
      <c r="FA22" s="204">
        <v>30</v>
      </c>
      <c r="FB22" s="204">
        <v>30</v>
      </c>
      <c r="FC22" s="345">
        <v>1646.43</v>
      </c>
      <c r="FD22" s="554">
        <f t="shared" si="2"/>
        <v>54.881</v>
      </c>
      <c r="FE22" s="554">
        <f t="shared" si="59"/>
        <v>1</v>
      </c>
      <c r="FF22" s="143">
        <v>30</v>
      </c>
      <c r="FG22" s="143">
        <v>74.494079683296974</v>
      </c>
      <c r="FH22" s="737">
        <f t="shared" si="60"/>
        <v>2.4831359894432325</v>
      </c>
      <c r="FI22" s="740">
        <v>1530.1991459945148</v>
      </c>
      <c r="FJ22" s="737">
        <f t="shared" si="44"/>
        <v>51.006638199817161</v>
      </c>
      <c r="FK22" s="411"/>
      <c r="FL22" s="748">
        <f t="shared" si="5"/>
        <v>0</v>
      </c>
      <c r="FM22" s="414"/>
      <c r="FN22" s="744">
        <f t="shared" si="61"/>
        <v>0</v>
      </c>
      <c r="FO22" s="405"/>
      <c r="FP22" s="542">
        <f t="shared" si="45"/>
        <v>0</v>
      </c>
      <c r="FQ22" s="672"/>
      <c r="FR22" s="411"/>
      <c r="FS22" s="411"/>
      <c r="FT22" s="411"/>
      <c r="FU22" s="433"/>
      <c r="FV22" s="411"/>
      <c r="FW22" s="400">
        <f t="shared" si="46"/>
        <v>0</v>
      </c>
      <c r="FX22" s="403"/>
      <c r="FY22" s="402" t="e">
        <f t="shared" si="47"/>
        <v>#DIV/0!</v>
      </c>
      <c r="FZ22" s="412"/>
      <c r="GA22" s="411"/>
      <c r="GB22" s="403"/>
      <c r="GC22" s="403" t="e">
        <f t="shared" si="48"/>
        <v>#DIV/0!</v>
      </c>
      <c r="GD22" s="400"/>
      <c r="GE22" s="400"/>
      <c r="GF22" s="404" t="e">
        <f t="shared" si="49"/>
        <v>#DIV/0!</v>
      </c>
    </row>
    <row r="23" spans="1:188" ht="14.4" customHeight="1">
      <c r="A23" s="12">
        <v>17</v>
      </c>
      <c r="B23" s="13">
        <v>64.2</v>
      </c>
      <c r="C23" s="14">
        <v>6076.6964606775864</v>
      </c>
      <c r="D23" s="15">
        <f t="shared" si="7"/>
        <v>94.65259284544527</v>
      </c>
      <c r="E23" s="16"/>
      <c r="F23" s="320"/>
      <c r="G23" s="558" t="e">
        <f t="shared" si="8"/>
        <v>#DIV/0!</v>
      </c>
      <c r="H23" s="17">
        <v>4</v>
      </c>
      <c r="I23" s="17">
        <v>71.003225806533649</v>
      </c>
      <c r="J23" s="18">
        <f t="shared" si="50"/>
        <v>17.750806451633412</v>
      </c>
      <c r="K23" s="17"/>
      <c r="L23" s="17"/>
      <c r="M23" s="30" t="e">
        <f t="shared" si="51"/>
        <v>#DIV/0!</v>
      </c>
      <c r="N23" s="13">
        <v>0</v>
      </c>
      <c r="O23" s="14"/>
      <c r="P23" s="31" t="e">
        <f t="shared" si="9"/>
        <v>#DIV/0!</v>
      </c>
      <c r="Q23" s="32"/>
      <c r="R23" s="44"/>
      <c r="S23" s="45" t="e">
        <f t="shared" si="10"/>
        <v>#DIV/0!</v>
      </c>
      <c r="T23" s="492"/>
      <c r="U23" s="570">
        <v>77.8</v>
      </c>
      <c r="V23" s="566">
        <v>5825.590961350973</v>
      </c>
      <c r="W23" s="571">
        <f t="shared" si="11"/>
        <v>74.879061199883978</v>
      </c>
      <c r="X23" s="492"/>
      <c r="Y23" s="46">
        <v>376.8</v>
      </c>
      <c r="Z23" s="47">
        <v>34874.060000000005</v>
      </c>
      <c r="AA23" s="30">
        <f t="shared" si="12"/>
        <v>92.553237791932077</v>
      </c>
      <c r="AB23" s="49"/>
      <c r="AC23" s="50">
        <v>31</v>
      </c>
      <c r="AD23" s="50">
        <v>436.65000000000003</v>
      </c>
      <c r="AE23" s="30">
        <f t="shared" si="13"/>
        <v>14.085483870967742</v>
      </c>
      <c r="AF23" s="55">
        <v>271</v>
      </c>
      <c r="AG23" s="55">
        <v>1901.4</v>
      </c>
      <c r="AH23" s="30">
        <f t="shared" si="52"/>
        <v>7.0162361623616238</v>
      </c>
      <c r="AI23" s="62">
        <v>181</v>
      </c>
      <c r="AJ23" s="47">
        <v>3566.1645740913082</v>
      </c>
      <c r="AK23" s="30">
        <f t="shared" si="14"/>
        <v>19.702566707686785</v>
      </c>
      <c r="AL23" s="568"/>
      <c r="AM23" s="72">
        <v>41</v>
      </c>
      <c r="AN23" s="73">
        <v>2339.42</v>
      </c>
      <c r="AO23" s="48">
        <f t="shared" si="15"/>
        <v>57.059024390243906</v>
      </c>
      <c r="AP23" s="46"/>
      <c r="AQ23" s="47"/>
      <c r="AR23" s="48" t="e">
        <f t="shared" si="16"/>
        <v>#DIV/0!</v>
      </c>
      <c r="AS23" s="46"/>
      <c r="AT23" s="71"/>
      <c r="AU23" s="48" t="e">
        <f t="shared" si="17"/>
        <v>#DIV/0!</v>
      </c>
      <c r="AV23" s="492"/>
      <c r="AW23" s="645">
        <v>81.2</v>
      </c>
      <c r="AX23" s="78">
        <v>4650.74</v>
      </c>
      <c r="AY23" s="30">
        <f t="shared" si="18"/>
        <v>57.275123152709355</v>
      </c>
      <c r="AZ23" s="85"/>
      <c r="BA23" s="85"/>
      <c r="BB23" s="85">
        <v>16</v>
      </c>
      <c r="BC23" s="85">
        <v>111.83</v>
      </c>
      <c r="BD23" s="30">
        <f t="shared" si="53"/>
        <v>6.9893749999999999</v>
      </c>
      <c r="BE23" s="86"/>
      <c r="BF23" s="86"/>
      <c r="BG23" s="30" t="e">
        <f t="shared" si="54"/>
        <v>#DIV/0!</v>
      </c>
      <c r="BH23" s="646"/>
      <c r="BI23" s="77"/>
      <c r="BJ23" s="78"/>
      <c r="BK23" s="634" t="e">
        <f t="shared" si="19"/>
        <v>#DIV/0!</v>
      </c>
      <c r="BL23" s="633"/>
      <c r="BM23" s="587"/>
      <c r="BN23" s="634" t="e">
        <f t="shared" si="20"/>
        <v>#DIV/0!</v>
      </c>
      <c r="BO23" s="492"/>
      <c r="BP23" s="93">
        <v>188.4</v>
      </c>
      <c r="BQ23" s="94">
        <v>11795.85988063942</v>
      </c>
      <c r="BR23" s="83">
        <f t="shared" si="21"/>
        <v>62.610721234816452</v>
      </c>
      <c r="BS23" s="102"/>
      <c r="BT23" s="101">
        <v>31</v>
      </c>
      <c r="BU23" s="101">
        <v>226</v>
      </c>
      <c r="BV23" s="30">
        <f t="shared" si="55"/>
        <v>7.290322580645161</v>
      </c>
      <c r="BW23" s="101">
        <v>60</v>
      </c>
      <c r="BX23" s="101">
        <v>202.34742081723806</v>
      </c>
      <c r="BY23" s="30">
        <f t="shared" si="56"/>
        <v>3.3724570136206342</v>
      </c>
      <c r="BZ23" s="93"/>
      <c r="CA23" s="94"/>
      <c r="CB23" s="48" t="e">
        <f t="shared" si="22"/>
        <v>#DIV/0!</v>
      </c>
      <c r="CC23" s="492"/>
      <c r="CD23" s="109">
        <v>147.19999999999999</v>
      </c>
      <c r="CE23" s="110">
        <v>15569.45</v>
      </c>
      <c r="CF23" s="83">
        <f t="shared" si="23"/>
        <v>105.77072010869567</v>
      </c>
      <c r="CG23" s="113"/>
      <c r="CH23" s="114"/>
      <c r="CI23" s="114"/>
      <c r="CJ23" s="30" t="e">
        <f t="shared" si="24"/>
        <v>#DIV/0!</v>
      </c>
      <c r="CK23" s="115"/>
      <c r="CL23" s="114"/>
      <c r="CM23" s="30" t="e">
        <f t="shared" si="57"/>
        <v>#DIV/0!</v>
      </c>
      <c r="CN23" s="707">
        <v>505</v>
      </c>
      <c r="CO23" s="706">
        <f t="shared" si="25"/>
        <v>3.4307065217391308</v>
      </c>
      <c r="CP23" s="653"/>
      <c r="CQ23" s="722"/>
      <c r="CR23" s="340">
        <v>110</v>
      </c>
      <c r="CS23" s="345">
        <v>1414.66</v>
      </c>
      <c r="CT23" s="753">
        <f t="shared" si="0"/>
        <v>12.860545454545456</v>
      </c>
      <c r="CU23" s="411">
        <v>41</v>
      </c>
      <c r="CV23" s="411">
        <v>4785.51</v>
      </c>
      <c r="CW23" s="756">
        <f t="shared" si="26"/>
        <v>116.71975609756097</v>
      </c>
      <c r="CX23" s="411"/>
      <c r="CY23" s="403"/>
      <c r="CZ23" s="759" t="e">
        <f t="shared" si="27"/>
        <v>#DIV/0!</v>
      </c>
      <c r="DA23" s="400">
        <f t="shared" si="28"/>
        <v>110</v>
      </c>
      <c r="DB23" s="411"/>
      <c r="DC23" s="763">
        <f t="shared" si="29"/>
        <v>0</v>
      </c>
      <c r="DD23" s="682"/>
      <c r="DE23" s="688"/>
      <c r="DF23" s="688" t="e">
        <f t="shared" si="30"/>
        <v>#DIV/0!</v>
      </c>
      <c r="DG23" s="691">
        <v>41</v>
      </c>
      <c r="DH23" s="691">
        <v>330.02</v>
      </c>
      <c r="DI23" s="765">
        <f t="shared" si="31"/>
        <v>8.0492682926829264</v>
      </c>
      <c r="DJ23" s="691">
        <f t="shared" si="32"/>
        <v>110</v>
      </c>
      <c r="DK23" s="688">
        <v>275.54000000000002</v>
      </c>
      <c r="DL23" s="765">
        <f t="shared" si="33"/>
        <v>2.504909090909091</v>
      </c>
      <c r="DM23" s="688"/>
      <c r="DN23" s="765">
        <f t="shared" si="34"/>
        <v>0</v>
      </c>
      <c r="DO23" s="569"/>
      <c r="DP23" s="734">
        <v>56.6</v>
      </c>
      <c r="DQ23" s="125">
        <v>4106.542664743256</v>
      </c>
      <c r="DR23" s="15">
        <f t="shared" si="35"/>
        <v>72.553757327619365</v>
      </c>
      <c r="DS23" s="126"/>
      <c r="DT23" s="127">
        <v>0</v>
      </c>
      <c r="DU23" s="127">
        <v>142.90009474438273</v>
      </c>
      <c r="DV23" s="18" t="e">
        <f t="shared" si="62"/>
        <v>#DIV/0!</v>
      </c>
      <c r="DW23" s="127">
        <v>20</v>
      </c>
      <c r="DX23" s="127">
        <v>128.61008526994445</v>
      </c>
      <c r="DY23" s="18">
        <f t="shared" si="58"/>
        <v>6.4305042634972223</v>
      </c>
      <c r="DZ23" s="124"/>
      <c r="EA23" s="125"/>
      <c r="EB23" s="31" t="e">
        <f t="shared" si="36"/>
        <v>#DIV/0!</v>
      </c>
      <c r="EC23" s="569"/>
      <c r="ED23" s="602"/>
      <c r="EE23" s="603"/>
      <c r="EF23" s="542" t="e">
        <f t="shared" si="37"/>
        <v>#DIV/0!</v>
      </c>
      <c r="EG23" s="603"/>
      <c r="EH23" s="603"/>
      <c r="EI23" s="542" t="e">
        <f t="shared" si="38"/>
        <v>#DIV/0!</v>
      </c>
      <c r="EJ23" s="603"/>
      <c r="EK23" s="603"/>
      <c r="EL23" s="542" t="e">
        <f t="shared" si="39"/>
        <v>#DIV/0!</v>
      </c>
      <c r="EM23" s="485"/>
      <c r="EN23" s="610"/>
      <c r="EO23" s="612"/>
      <c r="EP23" s="548" t="e">
        <f t="shared" si="40"/>
        <v>#DIV/0!</v>
      </c>
      <c r="EQ23" s="610">
        <v>65</v>
      </c>
      <c r="ER23" s="614">
        <v>854.01</v>
      </c>
      <c r="ES23" s="616">
        <f t="shared" si="1"/>
        <v>13.138615384615385</v>
      </c>
      <c r="ET23" s="603">
        <v>200</v>
      </c>
      <c r="EU23" s="603">
        <v>2688.15</v>
      </c>
      <c r="EV23" s="622">
        <f t="shared" si="41"/>
        <v>13.440750000000001</v>
      </c>
      <c r="EW23" s="603">
        <f t="shared" si="42"/>
        <v>795</v>
      </c>
      <c r="EX23" s="603">
        <v>674.88</v>
      </c>
      <c r="EY23" s="551">
        <f t="shared" si="43"/>
        <v>0.84890566037735848</v>
      </c>
      <c r="FA23" s="204">
        <v>30</v>
      </c>
      <c r="FB23" s="204"/>
      <c r="FC23" s="345">
        <v>1726.3899999999999</v>
      </c>
      <c r="FD23" s="554">
        <f t="shared" si="2"/>
        <v>57.54633333333333</v>
      </c>
      <c r="FE23" s="554">
        <f t="shared" si="59"/>
        <v>0</v>
      </c>
      <c r="FF23" s="143">
        <v>30</v>
      </c>
      <c r="FG23" s="143">
        <v>328.11091447257348</v>
      </c>
      <c r="FH23" s="737">
        <f t="shared" si="60"/>
        <v>10.937030482419116</v>
      </c>
      <c r="FI23" s="740">
        <v>198.63069881982676</v>
      </c>
      <c r="FJ23" s="737">
        <f t="shared" si="44"/>
        <v>6.6210232939942255</v>
      </c>
      <c r="FK23" s="411">
        <v>22.61</v>
      </c>
      <c r="FL23" s="748">
        <f t="shared" si="5"/>
        <v>0.7536666666666666</v>
      </c>
      <c r="FM23" s="414"/>
      <c r="FN23" s="744">
        <f t="shared" si="61"/>
        <v>0</v>
      </c>
      <c r="FO23" s="405"/>
      <c r="FP23" s="542">
        <f t="shared" si="45"/>
        <v>0</v>
      </c>
      <c r="FQ23" s="672"/>
      <c r="FR23" s="411"/>
      <c r="FS23" s="411"/>
      <c r="FT23" s="411"/>
      <c r="FU23" s="433"/>
      <c r="FV23" s="411"/>
      <c r="FW23" s="400">
        <f t="shared" si="46"/>
        <v>0</v>
      </c>
      <c r="FX23" s="403"/>
      <c r="FY23" s="402" t="e">
        <f t="shared" si="47"/>
        <v>#DIV/0!</v>
      </c>
      <c r="FZ23" s="412"/>
      <c r="GA23" s="411"/>
      <c r="GB23" s="400"/>
      <c r="GC23" s="403" t="e">
        <f t="shared" si="48"/>
        <v>#DIV/0!</v>
      </c>
      <c r="GD23" s="400"/>
      <c r="GE23" s="400"/>
      <c r="GF23" s="404" t="e">
        <f t="shared" si="49"/>
        <v>#DIV/0!</v>
      </c>
    </row>
    <row r="24" spans="1:188" ht="14.4" customHeight="1">
      <c r="A24" s="12">
        <v>18</v>
      </c>
      <c r="B24" s="13">
        <v>65.400000000000006</v>
      </c>
      <c r="C24" s="14">
        <v>6094.8246672679834</v>
      </c>
      <c r="D24" s="15">
        <f t="shared" si="7"/>
        <v>93.193037725810129</v>
      </c>
      <c r="E24" s="16"/>
      <c r="F24" s="320"/>
      <c r="G24" s="558" t="e">
        <f t="shared" si="8"/>
        <v>#DIV/0!</v>
      </c>
      <c r="H24" s="17">
        <v>4</v>
      </c>
      <c r="I24" s="17">
        <v>68.851612903305352</v>
      </c>
      <c r="J24" s="18">
        <f t="shared" si="50"/>
        <v>17.212903225826338</v>
      </c>
      <c r="K24" s="17"/>
      <c r="L24" s="17"/>
      <c r="M24" s="30" t="e">
        <f t="shared" si="51"/>
        <v>#DIV/0!</v>
      </c>
      <c r="N24" s="13">
        <v>0</v>
      </c>
      <c r="O24" s="14"/>
      <c r="P24" s="31" t="e">
        <f t="shared" si="9"/>
        <v>#DIV/0!</v>
      </c>
      <c r="Q24" s="32"/>
      <c r="R24" s="44"/>
      <c r="S24" s="45" t="e">
        <f t="shared" si="10"/>
        <v>#DIV/0!</v>
      </c>
      <c r="T24" s="492"/>
      <c r="U24" s="570">
        <v>85</v>
      </c>
      <c r="V24" s="566">
        <v>6167.3545455476969</v>
      </c>
      <c r="W24" s="571">
        <f t="shared" si="11"/>
        <v>72.557112300561144</v>
      </c>
      <c r="X24" s="492"/>
      <c r="Y24" s="46">
        <v>370.40000000000003</v>
      </c>
      <c r="Z24" s="47">
        <v>36150.499149999996</v>
      </c>
      <c r="AA24" s="30">
        <f t="shared" si="12"/>
        <v>97.598539821814242</v>
      </c>
      <c r="AB24" s="49"/>
      <c r="AC24" s="50">
        <v>33</v>
      </c>
      <c r="AD24" s="50">
        <v>464.7</v>
      </c>
      <c r="AE24" s="30">
        <f t="shared" si="13"/>
        <v>14.081818181818182</v>
      </c>
      <c r="AF24" s="55">
        <v>118</v>
      </c>
      <c r="AG24" s="55">
        <v>826.85</v>
      </c>
      <c r="AH24" s="30">
        <f t="shared" si="52"/>
        <v>7.0072033898305088</v>
      </c>
      <c r="AI24" s="62">
        <v>174</v>
      </c>
      <c r="AJ24" s="47">
        <v>3317.8332187907113</v>
      </c>
      <c r="AK24" s="30">
        <f t="shared" si="14"/>
        <v>19.068007004544317</v>
      </c>
      <c r="AL24" s="568"/>
      <c r="AM24" s="72">
        <v>41</v>
      </c>
      <c r="AN24" s="74">
        <v>2440.4499999999998</v>
      </c>
      <c r="AO24" s="48">
        <f t="shared" si="15"/>
        <v>59.52317073170731</v>
      </c>
      <c r="AP24" s="46"/>
      <c r="AQ24" s="47"/>
      <c r="AR24" s="48" t="e">
        <f t="shared" si="16"/>
        <v>#DIV/0!</v>
      </c>
      <c r="AS24" s="46"/>
      <c r="AT24" s="71"/>
      <c r="AU24" s="48" t="e">
        <f t="shared" si="17"/>
        <v>#DIV/0!</v>
      </c>
      <c r="AV24" s="492"/>
      <c r="AW24" s="645">
        <v>79</v>
      </c>
      <c r="AX24" s="78">
        <v>4934.38</v>
      </c>
      <c r="AY24" s="30">
        <f t="shared" si="18"/>
        <v>62.460506329113926</v>
      </c>
      <c r="AZ24" s="85"/>
      <c r="BA24" s="85"/>
      <c r="BB24" s="85">
        <v>16</v>
      </c>
      <c r="BC24" s="85">
        <v>112.4</v>
      </c>
      <c r="BD24" s="30">
        <f t="shared" si="53"/>
        <v>7.0250000000000004</v>
      </c>
      <c r="BE24" s="86"/>
      <c r="BF24" s="86"/>
      <c r="BG24" s="30" t="e">
        <f t="shared" si="54"/>
        <v>#DIV/0!</v>
      </c>
      <c r="BH24" s="646"/>
      <c r="BI24" s="77"/>
      <c r="BJ24" s="78"/>
      <c r="BK24" s="634" t="e">
        <f t="shared" si="19"/>
        <v>#DIV/0!</v>
      </c>
      <c r="BL24" s="633"/>
      <c r="BM24" s="587"/>
      <c r="BN24" s="634" t="e">
        <f t="shared" si="20"/>
        <v>#DIV/0!</v>
      </c>
      <c r="BO24" s="492"/>
      <c r="BP24" s="93">
        <v>185.20000000000002</v>
      </c>
      <c r="BQ24" s="94">
        <v>11288.111038121158</v>
      </c>
      <c r="BR24" s="83">
        <f t="shared" si="21"/>
        <v>60.950923531971689</v>
      </c>
      <c r="BS24" s="102"/>
      <c r="BT24" s="101">
        <v>16</v>
      </c>
      <c r="BU24" s="101">
        <v>243.31533620609173</v>
      </c>
      <c r="BV24" s="30">
        <f t="shared" si="55"/>
        <v>15.207208512880733</v>
      </c>
      <c r="BW24" s="101">
        <v>60</v>
      </c>
      <c r="BX24" s="101">
        <v>383.26220385849194</v>
      </c>
      <c r="BY24" s="30">
        <f t="shared" si="56"/>
        <v>6.3877033976415323</v>
      </c>
      <c r="BZ24" s="93"/>
      <c r="CA24" s="94"/>
      <c r="CB24" s="48" t="e">
        <f t="shared" si="22"/>
        <v>#DIV/0!</v>
      </c>
      <c r="CC24" s="492"/>
      <c r="CD24" s="109">
        <v>142</v>
      </c>
      <c r="CE24" s="110">
        <v>15820.65</v>
      </c>
      <c r="CF24" s="83">
        <f t="shared" si="23"/>
        <v>111.41302816901408</v>
      </c>
      <c r="CG24" s="113"/>
      <c r="CH24" s="114"/>
      <c r="CI24" s="114"/>
      <c r="CJ24" s="30" t="e">
        <f t="shared" si="24"/>
        <v>#DIV/0!</v>
      </c>
      <c r="CK24" s="115"/>
      <c r="CL24" s="114"/>
      <c r="CM24" s="30" t="e">
        <f t="shared" si="57"/>
        <v>#DIV/0!</v>
      </c>
      <c r="CN24" s="707">
        <v>120</v>
      </c>
      <c r="CO24" s="706">
        <f t="shared" si="25"/>
        <v>0.84507042253521125</v>
      </c>
      <c r="CP24" s="653"/>
      <c r="CQ24" s="722"/>
      <c r="CR24" s="340">
        <v>110</v>
      </c>
      <c r="CS24" s="345">
        <v>2696.04</v>
      </c>
      <c r="CT24" s="753">
        <f t="shared" si="0"/>
        <v>24.509454545454545</v>
      </c>
      <c r="CU24" s="411"/>
      <c r="CV24" s="411"/>
      <c r="CW24" s="756" t="e">
        <f t="shared" si="26"/>
        <v>#DIV/0!</v>
      </c>
      <c r="CX24" s="411"/>
      <c r="CY24" s="403"/>
      <c r="CZ24" s="759" t="e">
        <f t="shared" si="27"/>
        <v>#DIV/0!</v>
      </c>
      <c r="DA24" s="400">
        <f t="shared" si="28"/>
        <v>110</v>
      </c>
      <c r="DB24" s="403"/>
      <c r="DC24" s="763">
        <f t="shared" si="29"/>
        <v>0</v>
      </c>
      <c r="DD24" s="682"/>
      <c r="DE24" s="688"/>
      <c r="DF24" s="688" t="e">
        <f t="shared" si="30"/>
        <v>#DIV/0!</v>
      </c>
      <c r="DG24" s="691">
        <v>42</v>
      </c>
      <c r="DH24" s="691">
        <v>339.88</v>
      </c>
      <c r="DI24" s="765">
        <f t="shared" si="31"/>
        <v>8.0923809523809531</v>
      </c>
      <c r="DJ24" s="691">
        <f t="shared" si="32"/>
        <v>110</v>
      </c>
      <c r="DK24" s="688">
        <v>217.79</v>
      </c>
      <c r="DL24" s="765">
        <f t="shared" si="33"/>
        <v>1.9799090909090908</v>
      </c>
      <c r="DM24" s="688">
        <v>18.5</v>
      </c>
      <c r="DN24" s="765">
        <f t="shared" si="34"/>
        <v>0.16818181818181818</v>
      </c>
      <c r="DO24" s="569"/>
      <c r="DP24" s="734">
        <v>56.400000000000006</v>
      </c>
      <c r="DQ24" s="125">
        <v>3882.631398315259</v>
      </c>
      <c r="DR24" s="15">
        <f t="shared" si="35"/>
        <v>68.84098223963224</v>
      </c>
      <c r="DS24" s="126"/>
      <c r="DT24" s="127">
        <v>5</v>
      </c>
      <c r="DU24" s="127">
        <v>128.61008526994445</v>
      </c>
      <c r="DV24" s="18">
        <f t="shared" si="62"/>
        <v>25.722017053988889</v>
      </c>
      <c r="DW24" s="127">
        <v>20</v>
      </c>
      <c r="DX24" s="127">
        <v>128.61008526994445</v>
      </c>
      <c r="DY24" s="18">
        <f t="shared" si="58"/>
        <v>6.4305042634972223</v>
      </c>
      <c r="DZ24" s="124"/>
      <c r="EA24" s="125"/>
      <c r="EB24" s="31" t="e">
        <f t="shared" si="36"/>
        <v>#DIV/0!</v>
      </c>
      <c r="EC24" s="569"/>
      <c r="ED24" s="602"/>
      <c r="EE24" s="603"/>
      <c r="EF24" s="542" t="e">
        <f t="shared" si="37"/>
        <v>#DIV/0!</v>
      </c>
      <c r="EG24" s="603"/>
      <c r="EH24" s="603"/>
      <c r="EI24" s="542" t="e">
        <f t="shared" si="38"/>
        <v>#DIV/0!</v>
      </c>
      <c r="EJ24" s="603"/>
      <c r="EK24" s="603"/>
      <c r="EL24" s="542" t="e">
        <f t="shared" si="39"/>
        <v>#DIV/0!</v>
      </c>
      <c r="EM24" s="485"/>
      <c r="EN24" s="610"/>
      <c r="EO24" s="612"/>
      <c r="EP24" s="548" t="e">
        <f t="shared" si="40"/>
        <v>#DIV/0!</v>
      </c>
      <c r="EQ24" s="610">
        <v>62</v>
      </c>
      <c r="ER24" s="614">
        <v>794.51</v>
      </c>
      <c r="ES24" s="616">
        <f t="shared" si="1"/>
        <v>12.814677419354839</v>
      </c>
      <c r="ET24" s="603">
        <v>200</v>
      </c>
      <c r="EU24" s="612">
        <v>2557.35</v>
      </c>
      <c r="EV24" s="622">
        <f t="shared" si="41"/>
        <v>12.78675</v>
      </c>
      <c r="EW24" s="603">
        <f t="shared" si="42"/>
        <v>786</v>
      </c>
      <c r="EX24" s="603">
        <v>457.53</v>
      </c>
      <c r="EY24" s="551">
        <f t="shared" si="43"/>
        <v>0.58209923664122132</v>
      </c>
      <c r="FA24" s="204">
        <v>30</v>
      </c>
      <c r="FB24" s="204"/>
      <c r="FC24" s="345">
        <v>2679.41</v>
      </c>
      <c r="FD24" s="554">
        <f t="shared" si="2"/>
        <v>89.313666666666663</v>
      </c>
      <c r="FE24" s="554">
        <f t="shared" si="59"/>
        <v>0</v>
      </c>
      <c r="FF24" s="143">
        <v>30</v>
      </c>
      <c r="FG24" s="143"/>
      <c r="FH24" s="737">
        <f t="shared" si="60"/>
        <v>0</v>
      </c>
      <c r="FI24" s="740">
        <v>174.04301401444576</v>
      </c>
      <c r="FJ24" s="737">
        <f t="shared" si="44"/>
        <v>5.8014338004815249</v>
      </c>
      <c r="FK24" s="411"/>
      <c r="FL24" s="748">
        <f t="shared" si="5"/>
        <v>0</v>
      </c>
      <c r="FM24" s="414"/>
      <c r="FN24" s="744" t="e">
        <f t="shared" si="61"/>
        <v>#DIV/0!</v>
      </c>
      <c r="FO24" s="405">
        <v>80.127090207638702</v>
      </c>
      <c r="FP24" s="542">
        <f t="shared" si="45"/>
        <v>2.6709030069212902</v>
      </c>
      <c r="FQ24" s="672"/>
      <c r="FR24" s="411"/>
      <c r="FS24" s="411"/>
      <c r="FT24" s="411"/>
      <c r="FU24" s="433"/>
      <c r="FV24" s="411"/>
      <c r="FW24" s="400">
        <f t="shared" si="46"/>
        <v>0</v>
      </c>
      <c r="FX24" s="403"/>
      <c r="FY24" s="402" t="e">
        <f t="shared" si="47"/>
        <v>#DIV/0!</v>
      </c>
      <c r="FZ24" s="412"/>
      <c r="GA24" s="411"/>
      <c r="GB24" s="403"/>
      <c r="GC24" s="403" t="e">
        <f t="shared" si="48"/>
        <v>#DIV/0!</v>
      </c>
      <c r="GD24" s="400"/>
      <c r="GE24" s="400"/>
      <c r="GF24" s="404" t="e">
        <f t="shared" si="49"/>
        <v>#DIV/0!</v>
      </c>
    </row>
    <row r="25" spans="1:188" ht="14.4" customHeight="1">
      <c r="A25" s="12">
        <v>19</v>
      </c>
      <c r="B25" s="13">
        <v>65.600000000000009</v>
      </c>
      <c r="C25" s="14">
        <v>5280.7770216668114</v>
      </c>
      <c r="D25" s="15">
        <f t="shared" si="7"/>
        <v>80.499649720530655</v>
      </c>
      <c r="E25" s="16"/>
      <c r="F25" s="320"/>
      <c r="G25" s="558" t="e">
        <f t="shared" si="8"/>
        <v>#DIV/0!</v>
      </c>
      <c r="H25" s="17">
        <v>4</v>
      </c>
      <c r="I25" s="17">
        <v>71.003225806533649</v>
      </c>
      <c r="J25" s="18">
        <f t="shared" si="50"/>
        <v>17.750806451633412</v>
      </c>
      <c r="K25" s="17"/>
      <c r="L25" s="17"/>
      <c r="M25" s="30" t="e">
        <f t="shared" si="51"/>
        <v>#DIV/0!</v>
      </c>
      <c r="N25" s="13">
        <v>1</v>
      </c>
      <c r="O25" s="14">
        <v>14.358164874813534</v>
      </c>
      <c r="P25" s="31">
        <f t="shared" si="9"/>
        <v>14.358164874813534</v>
      </c>
      <c r="Q25" s="32"/>
      <c r="R25" s="44"/>
      <c r="S25" s="45" t="e">
        <f t="shared" si="10"/>
        <v>#DIV/0!</v>
      </c>
      <c r="T25" s="492"/>
      <c r="U25" s="570"/>
      <c r="V25" s="566"/>
      <c r="W25" s="571" t="e">
        <f t="shared" si="11"/>
        <v>#DIV/0!</v>
      </c>
      <c r="X25" s="492"/>
      <c r="Y25" s="46">
        <v>363.6</v>
      </c>
      <c r="Z25" s="47">
        <v>29609.625999999997</v>
      </c>
      <c r="AA25" s="30">
        <f t="shared" si="12"/>
        <v>81.434614961496138</v>
      </c>
      <c r="AB25" s="49"/>
      <c r="AC25" s="50">
        <v>28</v>
      </c>
      <c r="AD25" s="50">
        <v>390.6</v>
      </c>
      <c r="AE25" s="30">
        <f t="shared" si="13"/>
        <v>13.950000000000001</v>
      </c>
      <c r="AF25" s="55">
        <v>123</v>
      </c>
      <c r="AG25" s="55">
        <v>856.08999999999992</v>
      </c>
      <c r="AH25" s="30">
        <f t="shared" si="52"/>
        <v>6.9600813008130071</v>
      </c>
      <c r="AI25" s="62">
        <v>170</v>
      </c>
      <c r="AJ25" s="47">
        <v>4250.5520875395741</v>
      </c>
      <c r="AK25" s="30">
        <f t="shared" si="14"/>
        <v>25.003247573762202</v>
      </c>
      <c r="AL25" s="568"/>
      <c r="AM25" s="46">
        <v>42</v>
      </c>
      <c r="AN25" s="71">
        <v>2558.31</v>
      </c>
      <c r="AO25" s="48">
        <f t="shared" si="15"/>
        <v>60.912142857142854</v>
      </c>
      <c r="AP25" s="46"/>
      <c r="AQ25" s="47"/>
      <c r="AR25" s="48" t="e">
        <f t="shared" si="16"/>
        <v>#DIV/0!</v>
      </c>
      <c r="AS25" s="46"/>
      <c r="AT25" s="71"/>
      <c r="AU25" s="48" t="e">
        <f t="shared" si="17"/>
        <v>#DIV/0!</v>
      </c>
      <c r="AV25" s="492"/>
      <c r="AW25" s="645">
        <v>84.4</v>
      </c>
      <c r="AX25" s="78">
        <v>5057.07</v>
      </c>
      <c r="AY25" s="30">
        <f t="shared" si="18"/>
        <v>59.917890995260656</v>
      </c>
      <c r="AZ25" s="85"/>
      <c r="BA25" s="85"/>
      <c r="BB25" s="85">
        <v>16</v>
      </c>
      <c r="BC25" s="85">
        <v>113.23</v>
      </c>
      <c r="BD25" s="30">
        <f t="shared" si="53"/>
        <v>7.0768750000000002</v>
      </c>
      <c r="BE25" s="86"/>
      <c r="BF25" s="86"/>
      <c r="BG25" s="30" t="e">
        <f t="shared" si="54"/>
        <v>#DIV/0!</v>
      </c>
      <c r="BH25" s="646"/>
      <c r="BI25" s="77"/>
      <c r="BJ25" s="78"/>
      <c r="BK25" s="634" t="e">
        <f t="shared" si="19"/>
        <v>#DIV/0!</v>
      </c>
      <c r="BL25" s="633"/>
      <c r="BM25" s="587"/>
      <c r="BN25" s="634" t="e">
        <f t="shared" si="20"/>
        <v>#DIV/0!</v>
      </c>
      <c r="BO25" s="492"/>
      <c r="BP25" s="93">
        <v>180.8</v>
      </c>
      <c r="BQ25" s="94">
        <v>11745.832322070577</v>
      </c>
      <c r="BR25" s="83">
        <f t="shared" si="21"/>
        <v>64.965886737116023</v>
      </c>
      <c r="BS25" s="102"/>
      <c r="BT25" s="101">
        <v>31</v>
      </c>
      <c r="BU25" s="101">
        <v>483.92732786121832</v>
      </c>
      <c r="BV25" s="30">
        <f t="shared" si="55"/>
        <v>15.610558963265108</v>
      </c>
      <c r="BW25" s="101">
        <v>60</v>
      </c>
      <c r="BX25" s="101">
        <v>443.06416651461137</v>
      </c>
      <c r="BY25" s="30">
        <f t="shared" si="56"/>
        <v>7.3844027752435233</v>
      </c>
      <c r="BZ25" s="93"/>
      <c r="CA25" s="94"/>
      <c r="CB25" s="48" t="e">
        <f t="shared" si="22"/>
        <v>#DIV/0!</v>
      </c>
      <c r="CC25" s="492"/>
      <c r="CD25" s="109">
        <v>135.20000000000002</v>
      </c>
      <c r="CE25" s="110">
        <v>19281.939999999999</v>
      </c>
      <c r="CF25" s="83">
        <f t="shared" si="23"/>
        <v>142.61789940828399</v>
      </c>
      <c r="CG25" s="113"/>
      <c r="CH25" s="114"/>
      <c r="CI25" s="114"/>
      <c r="CJ25" s="30" t="e">
        <f t="shared" si="24"/>
        <v>#DIV/0!</v>
      </c>
      <c r="CK25" s="115"/>
      <c r="CL25" s="114"/>
      <c r="CM25" s="30" t="e">
        <f t="shared" si="57"/>
        <v>#DIV/0!</v>
      </c>
      <c r="CN25" s="707">
        <v>250</v>
      </c>
      <c r="CO25" s="706">
        <f t="shared" si="25"/>
        <v>1.8491124260355027</v>
      </c>
      <c r="CP25" s="653"/>
      <c r="CQ25" s="722"/>
      <c r="CR25" s="340">
        <v>110</v>
      </c>
      <c r="CS25" s="345">
        <v>5415.81</v>
      </c>
      <c r="CT25" s="753">
        <f t="shared" si="0"/>
        <v>49.234636363636369</v>
      </c>
      <c r="CU25" s="411"/>
      <c r="CV25" s="411"/>
      <c r="CW25" s="756" t="e">
        <f t="shared" si="26"/>
        <v>#DIV/0!</v>
      </c>
      <c r="CX25" s="411"/>
      <c r="CY25" s="403"/>
      <c r="CZ25" s="759" t="e">
        <f t="shared" si="27"/>
        <v>#DIV/0!</v>
      </c>
      <c r="DA25" s="400">
        <f t="shared" si="28"/>
        <v>110</v>
      </c>
      <c r="DB25" s="411"/>
      <c r="DC25" s="763">
        <f t="shared" si="29"/>
        <v>0</v>
      </c>
      <c r="DD25" s="682"/>
      <c r="DE25" s="688"/>
      <c r="DF25" s="688" t="e">
        <f t="shared" si="30"/>
        <v>#DIV/0!</v>
      </c>
      <c r="DG25" s="691">
        <v>42</v>
      </c>
      <c r="DH25" s="691">
        <v>353.59</v>
      </c>
      <c r="DI25" s="765">
        <f t="shared" si="31"/>
        <v>8.4188095238095233</v>
      </c>
      <c r="DJ25" s="691">
        <f t="shared" si="32"/>
        <v>110</v>
      </c>
      <c r="DK25" s="688">
        <v>306.3</v>
      </c>
      <c r="DL25" s="765">
        <f t="shared" si="33"/>
        <v>2.7845454545454547</v>
      </c>
      <c r="DM25" s="688">
        <v>120</v>
      </c>
      <c r="DN25" s="765">
        <f t="shared" si="34"/>
        <v>1.0909090909090908</v>
      </c>
      <c r="DO25" s="569"/>
      <c r="DP25" s="734">
        <v>62.000000000000007</v>
      </c>
      <c r="DQ25" s="125">
        <v>5559.9328448824699</v>
      </c>
      <c r="DR25" s="15">
        <f t="shared" si="35"/>
        <v>89.676336207781759</v>
      </c>
      <c r="DS25" s="126"/>
      <c r="DT25" s="127">
        <v>5</v>
      </c>
      <c r="DU25" s="127">
        <v>57.160037897753085</v>
      </c>
      <c r="DV25" s="18">
        <f t="shared" si="62"/>
        <v>11.432007579550618</v>
      </c>
      <c r="DW25" s="127">
        <v>20</v>
      </c>
      <c r="DX25" s="127">
        <v>142.90009474438273</v>
      </c>
      <c r="DY25" s="18">
        <f t="shared" si="58"/>
        <v>7.1450047372191365</v>
      </c>
      <c r="DZ25" s="124"/>
      <c r="EA25" s="125"/>
      <c r="EB25" s="31" t="e">
        <f t="shared" si="36"/>
        <v>#DIV/0!</v>
      </c>
      <c r="EC25" s="569"/>
      <c r="ED25" s="602"/>
      <c r="EE25" s="603"/>
      <c r="EF25" s="542" t="e">
        <f t="shared" si="37"/>
        <v>#DIV/0!</v>
      </c>
      <c r="EG25" s="603"/>
      <c r="EH25" s="603"/>
      <c r="EI25" s="542" t="e">
        <f t="shared" si="38"/>
        <v>#DIV/0!</v>
      </c>
      <c r="EJ25" s="603"/>
      <c r="EK25" s="603"/>
      <c r="EL25" s="542" t="e">
        <f t="shared" si="39"/>
        <v>#DIV/0!</v>
      </c>
      <c r="EM25" s="485"/>
      <c r="EN25" s="610"/>
      <c r="EO25" s="612"/>
      <c r="EP25" s="548" t="e">
        <f t="shared" si="40"/>
        <v>#DIV/0!</v>
      </c>
      <c r="EQ25" s="610">
        <v>67</v>
      </c>
      <c r="ER25" s="614">
        <v>885.65</v>
      </c>
      <c r="ES25" s="616">
        <f t="shared" si="1"/>
        <v>13.218656716417911</v>
      </c>
      <c r="ET25" s="603">
        <v>203</v>
      </c>
      <c r="EU25" s="603">
        <v>2723.77</v>
      </c>
      <c r="EV25" s="622">
        <f t="shared" si="41"/>
        <v>13.417586206896551</v>
      </c>
      <c r="EW25" s="603">
        <f t="shared" si="42"/>
        <v>810</v>
      </c>
      <c r="EX25" s="603">
        <v>745.7</v>
      </c>
      <c r="EY25" s="551">
        <f t="shared" si="43"/>
        <v>0.92061728395061737</v>
      </c>
      <c r="FA25" s="204">
        <v>30</v>
      </c>
      <c r="FB25" s="204"/>
      <c r="FC25" s="345">
        <v>2242.61</v>
      </c>
      <c r="FD25" s="554">
        <f t="shared" si="2"/>
        <v>74.753666666666675</v>
      </c>
      <c r="FE25" s="554">
        <f t="shared" si="59"/>
        <v>0</v>
      </c>
      <c r="FF25" s="143">
        <v>30</v>
      </c>
      <c r="FG25" s="143">
        <v>63.494079683296967</v>
      </c>
      <c r="FH25" s="737">
        <f t="shared" si="60"/>
        <v>2.1164693227765654</v>
      </c>
      <c r="FI25" s="740">
        <v>479.23120309020032</v>
      </c>
      <c r="FJ25" s="737">
        <f t="shared" si="44"/>
        <v>15.974373436340011</v>
      </c>
      <c r="FK25" s="411"/>
      <c r="FL25" s="748">
        <f t="shared" si="5"/>
        <v>0</v>
      </c>
      <c r="FM25" s="414"/>
      <c r="FN25" s="744">
        <f t="shared" si="61"/>
        <v>0</v>
      </c>
      <c r="FO25" s="405"/>
      <c r="FP25" s="542">
        <f t="shared" si="45"/>
        <v>0</v>
      </c>
      <c r="FQ25" s="672"/>
      <c r="FR25" s="411"/>
      <c r="FS25" s="411"/>
      <c r="FT25" s="411"/>
      <c r="FU25" s="433"/>
      <c r="FV25" s="411"/>
      <c r="FW25" s="400">
        <f t="shared" si="46"/>
        <v>0</v>
      </c>
      <c r="FX25" s="403"/>
      <c r="FY25" s="402" t="e">
        <f t="shared" si="47"/>
        <v>#DIV/0!</v>
      </c>
      <c r="FZ25" s="412"/>
      <c r="GA25" s="411"/>
      <c r="GB25" s="400"/>
      <c r="GC25" s="403" t="e">
        <f t="shared" si="48"/>
        <v>#DIV/0!</v>
      </c>
      <c r="GD25" s="400"/>
      <c r="GE25" s="400"/>
      <c r="GF25" s="404" t="e">
        <f t="shared" si="49"/>
        <v>#DIV/0!</v>
      </c>
    </row>
    <row r="26" spans="1:188" ht="14.4" customHeight="1">
      <c r="A26" s="12">
        <v>20</v>
      </c>
      <c r="B26" s="13">
        <v>43.800000000000004</v>
      </c>
      <c r="C26" s="14">
        <v>4729.8633833236308</v>
      </c>
      <c r="D26" s="15">
        <f t="shared" si="7"/>
        <v>107.98774847770845</v>
      </c>
      <c r="E26" s="16"/>
      <c r="F26" s="320"/>
      <c r="G26" s="558" t="e">
        <f t="shared" si="8"/>
        <v>#DIV/0!</v>
      </c>
      <c r="H26" s="17">
        <v>4</v>
      </c>
      <c r="I26" s="17">
        <v>68.851612903305352</v>
      </c>
      <c r="J26" s="18">
        <f t="shared" si="50"/>
        <v>17.212903225826338</v>
      </c>
      <c r="K26" s="17"/>
      <c r="L26" s="17"/>
      <c r="M26" s="30" t="e">
        <f t="shared" si="51"/>
        <v>#DIV/0!</v>
      </c>
      <c r="N26" s="13">
        <v>0</v>
      </c>
      <c r="O26" s="14"/>
      <c r="P26" s="31" t="e">
        <f t="shared" si="9"/>
        <v>#DIV/0!</v>
      </c>
      <c r="Q26" s="32"/>
      <c r="R26" s="44"/>
      <c r="S26" s="45" t="e">
        <f t="shared" si="10"/>
        <v>#DIV/0!</v>
      </c>
      <c r="T26" s="492"/>
      <c r="U26" s="570"/>
      <c r="V26" s="566"/>
      <c r="W26" s="571" t="e">
        <f t="shared" si="11"/>
        <v>#DIV/0!</v>
      </c>
      <c r="X26" s="492"/>
      <c r="Y26" s="46">
        <v>363.6</v>
      </c>
      <c r="Z26" s="47">
        <v>29483.34</v>
      </c>
      <c r="AA26" s="30">
        <f t="shared" si="12"/>
        <v>81.087293729372931</v>
      </c>
      <c r="AB26" s="49"/>
      <c r="AC26" s="50">
        <v>28</v>
      </c>
      <c r="AD26" s="50">
        <v>391.87</v>
      </c>
      <c r="AE26" s="30">
        <f t="shared" si="13"/>
        <v>13.995357142857143</v>
      </c>
      <c r="AF26" s="55">
        <v>128</v>
      </c>
      <c r="AG26" s="55">
        <v>881.91</v>
      </c>
      <c r="AH26" s="30">
        <f t="shared" si="52"/>
        <v>6.8899218749999998</v>
      </c>
      <c r="AI26" s="62">
        <v>170</v>
      </c>
      <c r="AJ26" s="47">
        <v>2929.4994876016103</v>
      </c>
      <c r="AK26" s="30">
        <f t="shared" si="14"/>
        <v>17.232349927068295</v>
      </c>
      <c r="AL26" s="568"/>
      <c r="AM26" s="46">
        <v>42</v>
      </c>
      <c r="AN26" s="71">
        <v>2615</v>
      </c>
      <c r="AO26" s="48">
        <f t="shared" si="15"/>
        <v>62.261904761904759</v>
      </c>
      <c r="AP26" s="46"/>
      <c r="AQ26" s="47"/>
      <c r="AR26" s="48" t="e">
        <f t="shared" si="16"/>
        <v>#DIV/0!</v>
      </c>
      <c r="AS26" s="46"/>
      <c r="AT26" s="71"/>
      <c r="AU26" s="48" t="e">
        <f t="shared" si="17"/>
        <v>#DIV/0!</v>
      </c>
      <c r="AV26" s="492"/>
      <c r="AW26" s="645">
        <v>69.400000000000006</v>
      </c>
      <c r="AX26" s="78">
        <v>4286.93</v>
      </c>
      <c r="AY26" s="30">
        <f t="shared" si="18"/>
        <v>61.771325648414987</v>
      </c>
      <c r="AZ26" s="85"/>
      <c r="BA26" s="85"/>
      <c r="BB26" s="85">
        <v>16</v>
      </c>
      <c r="BC26" s="85">
        <v>113.12</v>
      </c>
      <c r="BD26" s="30">
        <f t="shared" si="53"/>
        <v>7.07</v>
      </c>
      <c r="BE26" s="86"/>
      <c r="BF26" s="86"/>
      <c r="BG26" s="30" t="e">
        <f t="shared" si="54"/>
        <v>#DIV/0!</v>
      </c>
      <c r="BH26" s="646"/>
      <c r="BI26" s="77"/>
      <c r="BJ26" s="78"/>
      <c r="BK26" s="634" t="e">
        <f t="shared" si="19"/>
        <v>#DIV/0!</v>
      </c>
      <c r="BL26" s="633"/>
      <c r="BM26" s="587"/>
      <c r="BN26" s="634" t="e">
        <f t="shared" si="20"/>
        <v>#DIV/0!</v>
      </c>
      <c r="BO26" s="492"/>
      <c r="BP26" s="93">
        <v>182.8</v>
      </c>
      <c r="BQ26" s="94">
        <v>11191.700407066539</v>
      </c>
      <c r="BR26" s="83">
        <f t="shared" si="21"/>
        <v>61.223744021151738</v>
      </c>
      <c r="BS26" s="102"/>
      <c r="BT26" s="101">
        <v>36</v>
      </c>
      <c r="BU26" s="101">
        <v>400.8573294938767</v>
      </c>
      <c r="BV26" s="30">
        <f t="shared" si="55"/>
        <v>11.134925819274352</v>
      </c>
      <c r="BW26" s="101">
        <v>60</v>
      </c>
      <c r="BX26" s="101">
        <v>378.3242566332957</v>
      </c>
      <c r="BY26" s="30">
        <f t="shared" si="56"/>
        <v>6.3054042772215952</v>
      </c>
      <c r="BZ26" s="93"/>
      <c r="CA26" s="94"/>
      <c r="CB26" s="48" t="e">
        <f t="shared" si="22"/>
        <v>#DIV/0!</v>
      </c>
      <c r="CC26" s="492"/>
      <c r="CD26" s="109">
        <v>135.6</v>
      </c>
      <c r="CE26" s="110">
        <v>14059.35</v>
      </c>
      <c r="CF26" s="83">
        <f t="shared" si="23"/>
        <v>103.68252212389382</v>
      </c>
      <c r="CG26" s="113"/>
      <c r="CH26" s="114"/>
      <c r="CI26" s="114"/>
      <c r="CJ26" s="30" t="e">
        <f t="shared" si="24"/>
        <v>#DIV/0!</v>
      </c>
      <c r="CK26" s="115"/>
      <c r="CL26" s="114"/>
      <c r="CM26" s="30" t="e">
        <f t="shared" si="57"/>
        <v>#DIV/0!</v>
      </c>
      <c r="CN26" s="707">
        <v>240</v>
      </c>
      <c r="CO26" s="706">
        <f t="shared" si="25"/>
        <v>1.7699115044247788</v>
      </c>
      <c r="CP26" s="653"/>
      <c r="CQ26" s="722"/>
      <c r="CR26" s="340">
        <v>110</v>
      </c>
      <c r="CS26" s="345">
        <v>2137.67</v>
      </c>
      <c r="CT26" s="753">
        <f t="shared" si="0"/>
        <v>19.433363636363637</v>
      </c>
      <c r="CU26" s="411"/>
      <c r="CV26" s="411"/>
      <c r="CW26" s="756" t="e">
        <f t="shared" si="26"/>
        <v>#DIV/0!</v>
      </c>
      <c r="CX26" s="411"/>
      <c r="CY26" s="403"/>
      <c r="CZ26" s="759" t="e">
        <f t="shared" si="27"/>
        <v>#DIV/0!</v>
      </c>
      <c r="DA26" s="400">
        <f t="shared" si="28"/>
        <v>110</v>
      </c>
      <c r="DB26" s="411"/>
      <c r="DC26" s="763">
        <f t="shared" si="29"/>
        <v>0</v>
      </c>
      <c r="DD26" s="682"/>
      <c r="DE26" s="688"/>
      <c r="DF26" s="688" t="e">
        <f t="shared" si="30"/>
        <v>#DIV/0!</v>
      </c>
      <c r="DG26" s="691">
        <v>37</v>
      </c>
      <c r="DH26" s="691">
        <v>309.77</v>
      </c>
      <c r="DI26" s="765">
        <f t="shared" si="31"/>
        <v>8.3721621621621622</v>
      </c>
      <c r="DJ26" s="691">
        <f t="shared" si="32"/>
        <v>110</v>
      </c>
      <c r="DK26" s="688">
        <v>188.21</v>
      </c>
      <c r="DL26" s="765">
        <f t="shared" si="33"/>
        <v>1.7110000000000001</v>
      </c>
      <c r="DM26" s="688"/>
      <c r="DN26" s="765">
        <f t="shared" si="34"/>
        <v>0</v>
      </c>
      <c r="DO26" s="569"/>
      <c r="DP26" s="734">
        <v>56.2</v>
      </c>
      <c r="DQ26" s="125">
        <v>4025.2674874836534</v>
      </c>
      <c r="DR26" s="15">
        <f t="shared" si="35"/>
        <v>71.623976645616608</v>
      </c>
      <c r="DS26" s="126"/>
      <c r="DT26" s="127">
        <v>5</v>
      </c>
      <c r="DU26" s="127">
        <v>28.580018948876543</v>
      </c>
      <c r="DV26" s="18">
        <f t="shared" si="62"/>
        <v>5.7160037897753089</v>
      </c>
      <c r="DW26" s="127">
        <v>20</v>
      </c>
      <c r="DX26" s="127">
        <v>128.61008526994445</v>
      </c>
      <c r="DY26" s="18">
        <f t="shared" si="58"/>
        <v>6.4305042634972223</v>
      </c>
      <c r="DZ26" s="124"/>
      <c r="EA26" s="125"/>
      <c r="EB26" s="31" t="e">
        <f t="shared" si="36"/>
        <v>#DIV/0!</v>
      </c>
      <c r="EC26" s="569"/>
      <c r="ED26" s="602"/>
      <c r="EE26" s="603"/>
      <c r="EF26" s="542" t="e">
        <f t="shared" si="37"/>
        <v>#DIV/0!</v>
      </c>
      <c r="EG26" s="603"/>
      <c r="EH26" s="603"/>
      <c r="EI26" s="542" t="e">
        <f t="shared" si="38"/>
        <v>#DIV/0!</v>
      </c>
      <c r="EJ26" s="603"/>
      <c r="EK26" s="603"/>
      <c r="EL26" s="542" t="e">
        <f t="shared" si="39"/>
        <v>#DIV/0!</v>
      </c>
      <c r="EM26" s="485"/>
      <c r="EN26" s="610"/>
      <c r="EO26" s="612"/>
      <c r="EP26" s="548" t="e">
        <f t="shared" si="40"/>
        <v>#DIV/0!</v>
      </c>
      <c r="EQ26" s="610">
        <v>66</v>
      </c>
      <c r="ER26" s="614">
        <v>862.21</v>
      </c>
      <c r="ES26" s="616">
        <f t="shared" si="1"/>
        <v>13.063787878787879</v>
      </c>
      <c r="ET26" s="603">
        <v>207</v>
      </c>
      <c r="EU26" s="603">
        <v>2616.06</v>
      </c>
      <c r="EV26" s="622">
        <f t="shared" si="41"/>
        <v>12.637971014492754</v>
      </c>
      <c r="EW26" s="603">
        <f t="shared" si="42"/>
        <v>819</v>
      </c>
      <c r="EX26" s="603">
        <v>685.13</v>
      </c>
      <c r="EY26" s="551">
        <f t="shared" si="43"/>
        <v>0.83654456654456655</v>
      </c>
      <c r="FA26" s="204">
        <v>30</v>
      </c>
      <c r="FB26" s="204"/>
      <c r="FC26" s="345">
        <v>1577.75</v>
      </c>
      <c r="FD26" s="554">
        <f t="shared" si="2"/>
        <v>52.591666666666669</v>
      </c>
      <c r="FE26" s="554">
        <f t="shared" si="59"/>
        <v>0</v>
      </c>
      <c r="FF26" s="143">
        <v>30</v>
      </c>
      <c r="FG26" s="143">
        <v>47.620559762472723</v>
      </c>
      <c r="FH26" s="737">
        <f t="shared" si="60"/>
        <v>1.5873519920824242</v>
      </c>
      <c r="FI26" s="740">
        <v>114.9642620314624</v>
      </c>
      <c r="FJ26" s="737">
        <f t="shared" si="44"/>
        <v>3.8321420677154134</v>
      </c>
      <c r="FK26" s="411"/>
      <c r="FL26" s="748">
        <f t="shared" si="5"/>
        <v>0</v>
      </c>
      <c r="FM26" s="414"/>
      <c r="FN26" s="744">
        <f t="shared" si="61"/>
        <v>0</v>
      </c>
      <c r="FO26" s="405"/>
      <c r="FP26" s="542">
        <f t="shared" si="45"/>
        <v>0</v>
      </c>
      <c r="FQ26" s="672"/>
      <c r="FR26" s="411"/>
      <c r="FS26" s="411"/>
      <c r="FT26" s="411"/>
      <c r="FU26" s="433"/>
      <c r="FV26" s="411"/>
      <c r="FW26" s="400">
        <f t="shared" si="46"/>
        <v>0</v>
      </c>
      <c r="FX26" s="403"/>
      <c r="FY26" s="402" t="e">
        <f t="shared" si="47"/>
        <v>#DIV/0!</v>
      </c>
      <c r="FZ26" s="412"/>
      <c r="GA26" s="411"/>
      <c r="GB26" s="400"/>
      <c r="GC26" s="403" t="e">
        <f t="shared" si="48"/>
        <v>#DIV/0!</v>
      </c>
      <c r="GD26" s="400"/>
      <c r="GE26" s="400"/>
      <c r="GF26" s="404" t="e">
        <f t="shared" si="49"/>
        <v>#DIV/0!</v>
      </c>
    </row>
    <row r="27" spans="1:188" ht="14.4" customHeight="1">
      <c r="A27" s="12">
        <v>21</v>
      </c>
      <c r="B27" s="13">
        <v>36</v>
      </c>
      <c r="C27" s="14">
        <v>3492.7116175311567</v>
      </c>
      <c r="D27" s="15">
        <f t="shared" si="7"/>
        <v>97.019767153643244</v>
      </c>
      <c r="E27" s="16"/>
      <c r="F27" s="320"/>
      <c r="G27" s="558" t="e">
        <f t="shared" si="8"/>
        <v>#DIV/0!</v>
      </c>
      <c r="H27" s="17">
        <v>3</v>
      </c>
      <c r="I27" s="17">
        <v>64.548387096848771</v>
      </c>
      <c r="J27" s="18">
        <f t="shared" si="50"/>
        <v>21.516129032282922</v>
      </c>
      <c r="K27" s="17"/>
      <c r="L27" s="17"/>
      <c r="M27" s="30" t="e">
        <f t="shared" si="51"/>
        <v>#DIV/0!</v>
      </c>
      <c r="N27" s="13">
        <v>0</v>
      </c>
      <c r="O27" s="14"/>
      <c r="P27" s="31" t="e">
        <f t="shared" si="9"/>
        <v>#DIV/0!</v>
      </c>
      <c r="Q27" s="32"/>
      <c r="R27" s="44"/>
      <c r="S27" s="45" t="e">
        <f t="shared" si="10"/>
        <v>#DIV/0!</v>
      </c>
      <c r="T27" s="492"/>
      <c r="U27" s="570"/>
      <c r="V27" s="566"/>
      <c r="W27" s="571" t="e">
        <f t="shared" si="11"/>
        <v>#DIV/0!</v>
      </c>
      <c r="X27" s="492"/>
      <c r="Y27" s="46">
        <v>231.8</v>
      </c>
      <c r="Z27" s="47">
        <v>18147.490000000005</v>
      </c>
      <c r="AA27" s="30">
        <f t="shared" si="12"/>
        <v>78.289430543572067</v>
      </c>
      <c r="AB27" s="49"/>
      <c r="AC27" s="50">
        <v>7</v>
      </c>
      <c r="AD27" s="50">
        <v>98.34</v>
      </c>
      <c r="AE27" s="30">
        <f t="shared" si="13"/>
        <v>14.04857142857143</v>
      </c>
      <c r="AF27" s="55">
        <v>4</v>
      </c>
      <c r="AG27" s="55">
        <v>31.14</v>
      </c>
      <c r="AH27" s="30">
        <f t="shared" si="52"/>
        <v>7.7850000000000001</v>
      </c>
      <c r="AI27" s="62">
        <v>170</v>
      </c>
      <c r="AJ27" s="47">
        <v>3125.9667706187388</v>
      </c>
      <c r="AK27" s="30">
        <f t="shared" si="14"/>
        <v>18.388039827169052</v>
      </c>
      <c r="AL27" s="568"/>
      <c r="AM27" s="46">
        <v>42</v>
      </c>
      <c r="AN27" s="71">
        <v>2389.58</v>
      </c>
      <c r="AO27" s="48">
        <f t="shared" si="15"/>
        <v>56.8947619047619</v>
      </c>
      <c r="AP27" s="46"/>
      <c r="AQ27" s="47"/>
      <c r="AR27" s="48" t="e">
        <f t="shared" si="16"/>
        <v>#DIV/0!</v>
      </c>
      <c r="AS27" s="46"/>
      <c r="AT27" s="71"/>
      <c r="AU27" s="48" t="e">
        <f t="shared" si="17"/>
        <v>#DIV/0!</v>
      </c>
      <c r="AV27" s="492"/>
      <c r="AW27" s="645">
        <v>63.2</v>
      </c>
      <c r="AX27" s="78">
        <v>3626.87</v>
      </c>
      <c r="AY27" s="30">
        <f t="shared" si="18"/>
        <v>57.387183544303795</v>
      </c>
      <c r="AZ27" s="85"/>
      <c r="BA27" s="85"/>
      <c r="BB27" s="85">
        <v>12</v>
      </c>
      <c r="BC27" s="85">
        <v>84.31</v>
      </c>
      <c r="BD27" s="30">
        <f t="shared" si="53"/>
        <v>7.0258333333333338</v>
      </c>
      <c r="BE27" s="86"/>
      <c r="BF27" s="86"/>
      <c r="BG27" s="30" t="e">
        <f t="shared" si="54"/>
        <v>#DIV/0!</v>
      </c>
      <c r="BH27" s="646"/>
      <c r="BI27" s="77"/>
      <c r="BJ27" s="78"/>
      <c r="BK27" s="634" t="e">
        <f t="shared" si="19"/>
        <v>#DIV/0!</v>
      </c>
      <c r="BL27" s="633"/>
      <c r="BM27" s="587"/>
      <c r="BN27" s="634" t="e">
        <f t="shared" si="20"/>
        <v>#DIV/0!</v>
      </c>
      <c r="BO27" s="492"/>
      <c r="BP27" s="93">
        <v>131</v>
      </c>
      <c r="BQ27" s="94">
        <v>8065.850229577426</v>
      </c>
      <c r="BR27" s="83">
        <f t="shared" si="21"/>
        <v>61.571375798300963</v>
      </c>
      <c r="BS27" s="102"/>
      <c r="BT27" s="101">
        <v>3</v>
      </c>
      <c r="BU27" s="101">
        <v>15.374707920129271</v>
      </c>
      <c r="BV27" s="30">
        <f t="shared" si="55"/>
        <v>5.1249026400430902</v>
      </c>
      <c r="BW27" s="101">
        <v>60</v>
      </c>
      <c r="BX27" s="101">
        <v>310.47592484584453</v>
      </c>
      <c r="BY27" s="30">
        <f t="shared" si="56"/>
        <v>5.1745987474307418</v>
      </c>
      <c r="BZ27" s="93"/>
      <c r="CA27" s="94"/>
      <c r="CB27" s="48" t="e">
        <f t="shared" si="22"/>
        <v>#DIV/0!</v>
      </c>
      <c r="CC27" s="492"/>
      <c r="CD27" s="109">
        <v>130</v>
      </c>
      <c r="CE27" s="110">
        <v>12864</v>
      </c>
      <c r="CF27" s="83">
        <f t="shared" si="23"/>
        <v>98.953846153846158</v>
      </c>
      <c r="CG27" s="113"/>
      <c r="CH27" s="114"/>
      <c r="CI27" s="114"/>
      <c r="CJ27" s="30" t="e">
        <f t="shared" si="24"/>
        <v>#DIV/0!</v>
      </c>
      <c r="CK27" s="115"/>
      <c r="CL27" s="114"/>
      <c r="CM27" s="30" t="e">
        <f t="shared" si="57"/>
        <v>#DIV/0!</v>
      </c>
      <c r="CN27" s="707">
        <v>130</v>
      </c>
      <c r="CO27" s="706">
        <f t="shared" si="25"/>
        <v>1</v>
      </c>
      <c r="CP27" s="653"/>
      <c r="CQ27" s="722"/>
      <c r="CR27" s="340">
        <v>110</v>
      </c>
      <c r="CS27" s="345">
        <v>1483.24</v>
      </c>
      <c r="CT27" s="753">
        <f t="shared" si="0"/>
        <v>13.484</v>
      </c>
      <c r="CU27" s="411"/>
      <c r="CV27" s="411"/>
      <c r="CW27" s="756" t="e">
        <f t="shared" si="26"/>
        <v>#DIV/0!</v>
      </c>
      <c r="CX27" s="411"/>
      <c r="CY27" s="403"/>
      <c r="CZ27" s="759" t="e">
        <f t="shared" si="27"/>
        <v>#DIV/0!</v>
      </c>
      <c r="DA27" s="400">
        <f t="shared" si="28"/>
        <v>110</v>
      </c>
      <c r="DB27" s="411"/>
      <c r="DC27" s="763">
        <f t="shared" si="29"/>
        <v>0</v>
      </c>
      <c r="DD27" s="682"/>
      <c r="DE27" s="688"/>
      <c r="DF27" s="688" t="e">
        <f t="shared" si="30"/>
        <v>#DIV/0!</v>
      </c>
      <c r="DG27" s="691">
        <v>19</v>
      </c>
      <c r="DH27" s="691">
        <v>173.02</v>
      </c>
      <c r="DI27" s="765">
        <f t="shared" si="31"/>
        <v>9.106315789473685</v>
      </c>
      <c r="DJ27" s="691">
        <f t="shared" si="32"/>
        <v>110</v>
      </c>
      <c r="DK27" s="688">
        <v>64.05</v>
      </c>
      <c r="DL27" s="765">
        <f t="shared" si="33"/>
        <v>0.58227272727272728</v>
      </c>
      <c r="DM27" s="688">
        <v>60</v>
      </c>
      <c r="DN27" s="765">
        <f t="shared" si="34"/>
        <v>0.54545454545454541</v>
      </c>
      <c r="DO27" s="569"/>
      <c r="DP27" s="734">
        <v>42.6</v>
      </c>
      <c r="DQ27" s="125">
        <v>4086.7448346484834</v>
      </c>
      <c r="DR27" s="15">
        <f t="shared" si="35"/>
        <v>95.932977339166271</v>
      </c>
      <c r="DS27" s="126"/>
      <c r="DT27" s="127">
        <v>2</v>
      </c>
      <c r="DU27" s="127">
        <v>28.580018948876543</v>
      </c>
      <c r="DV27" s="18">
        <f t="shared" si="62"/>
        <v>14.290009474438271</v>
      </c>
      <c r="DW27" s="127">
        <v>20</v>
      </c>
      <c r="DX27" s="127">
        <v>128.61008526994445</v>
      </c>
      <c r="DY27" s="18">
        <f t="shared" si="58"/>
        <v>6.4305042634972223</v>
      </c>
      <c r="DZ27" s="124"/>
      <c r="EA27" s="125"/>
      <c r="EB27" s="31" t="e">
        <f t="shared" si="36"/>
        <v>#DIV/0!</v>
      </c>
      <c r="EC27" s="569"/>
      <c r="ED27" s="602"/>
      <c r="EE27" s="603"/>
      <c r="EF27" s="542" t="e">
        <f t="shared" si="37"/>
        <v>#DIV/0!</v>
      </c>
      <c r="EG27" s="603"/>
      <c r="EH27" s="603"/>
      <c r="EI27" s="542" t="e">
        <f t="shared" si="38"/>
        <v>#DIV/0!</v>
      </c>
      <c r="EJ27" s="603"/>
      <c r="EK27" s="603"/>
      <c r="EL27" s="542" t="e">
        <f t="shared" si="39"/>
        <v>#DIV/0!</v>
      </c>
      <c r="EM27" s="485"/>
      <c r="EN27" s="610"/>
      <c r="EO27" s="612"/>
      <c r="EP27" s="548" t="e">
        <f t="shared" si="40"/>
        <v>#DIV/0!</v>
      </c>
      <c r="EQ27" s="610"/>
      <c r="ER27" s="614"/>
      <c r="ES27" s="616" t="e">
        <f t="shared" si="1"/>
        <v>#DIV/0!</v>
      </c>
      <c r="ET27" s="603"/>
      <c r="EU27" s="603"/>
      <c r="EV27" s="622" t="e">
        <f t="shared" si="41"/>
        <v>#DIV/0!</v>
      </c>
      <c r="EW27" s="603">
        <f t="shared" si="42"/>
        <v>0</v>
      </c>
      <c r="EX27" s="603"/>
      <c r="EY27" s="551" t="e">
        <f t="shared" si="43"/>
        <v>#DIV/0!</v>
      </c>
      <c r="FA27" s="204">
        <v>30</v>
      </c>
      <c r="FB27" s="204"/>
      <c r="FC27" s="345">
        <v>1008.4899999999999</v>
      </c>
      <c r="FD27" s="554">
        <f t="shared" si="2"/>
        <v>33.61633333333333</v>
      </c>
      <c r="FE27" s="554">
        <f t="shared" si="59"/>
        <v>0</v>
      </c>
      <c r="FF27" s="143">
        <v>30</v>
      </c>
      <c r="FG27" s="143">
        <v>1273.3383675913865</v>
      </c>
      <c r="FH27" s="737">
        <f t="shared" si="60"/>
        <v>42.444612253046216</v>
      </c>
      <c r="FI27" s="740"/>
      <c r="FJ27" s="737">
        <f t="shared" si="44"/>
        <v>0</v>
      </c>
      <c r="FK27" s="411">
        <v>99.6</v>
      </c>
      <c r="FL27" s="748">
        <f t="shared" si="5"/>
        <v>3.32</v>
      </c>
      <c r="FM27" s="414">
        <v>70</v>
      </c>
      <c r="FN27" s="744">
        <f t="shared" si="61"/>
        <v>5.4973604645566575E-2</v>
      </c>
      <c r="FO27" s="405"/>
      <c r="FP27" s="542">
        <f t="shared" si="45"/>
        <v>0</v>
      </c>
      <c r="FQ27" s="672"/>
      <c r="FR27" s="411"/>
      <c r="FS27" s="411"/>
      <c r="FT27" s="411"/>
      <c r="FU27" s="433"/>
      <c r="FV27" s="411"/>
      <c r="FW27" s="400">
        <f t="shared" si="46"/>
        <v>0</v>
      </c>
      <c r="FX27" s="403"/>
      <c r="FY27" s="402" t="e">
        <f t="shared" si="47"/>
        <v>#DIV/0!</v>
      </c>
      <c r="FZ27" s="412"/>
      <c r="GA27" s="411"/>
      <c r="GB27" s="400"/>
      <c r="GC27" s="403" t="e">
        <f t="shared" si="48"/>
        <v>#DIV/0!</v>
      </c>
      <c r="GD27" s="400"/>
      <c r="GE27" s="400"/>
      <c r="GF27" s="404" t="e">
        <f t="shared" si="49"/>
        <v>#DIV/0!</v>
      </c>
    </row>
    <row r="28" spans="1:188" ht="14.4" customHeight="1">
      <c r="A28" s="12">
        <v>22</v>
      </c>
      <c r="B28" s="13">
        <v>34.200000000000003</v>
      </c>
      <c r="C28" s="14">
        <v>3307.8667324397202</v>
      </c>
      <c r="D28" s="15">
        <f t="shared" si="7"/>
        <v>96.721249486541524</v>
      </c>
      <c r="E28" s="16"/>
      <c r="F28" s="320"/>
      <c r="G28" s="558" t="e">
        <f t="shared" si="8"/>
        <v>#DIV/0!</v>
      </c>
      <c r="H28" s="17">
        <v>3</v>
      </c>
      <c r="I28" s="17">
        <v>60.245161290392183</v>
      </c>
      <c r="J28" s="18">
        <f t="shared" si="50"/>
        <v>20.081720430130726</v>
      </c>
      <c r="K28" s="17"/>
      <c r="L28" s="17"/>
      <c r="M28" s="30" t="e">
        <f t="shared" si="51"/>
        <v>#DIV/0!</v>
      </c>
      <c r="N28" s="13">
        <v>0</v>
      </c>
      <c r="O28" s="14"/>
      <c r="P28" s="31" t="e">
        <f t="shared" si="9"/>
        <v>#DIV/0!</v>
      </c>
      <c r="Q28" s="32"/>
      <c r="R28" s="44"/>
      <c r="S28" s="45" t="e">
        <f t="shared" si="10"/>
        <v>#DIV/0!</v>
      </c>
      <c r="T28" s="492"/>
      <c r="U28" s="570"/>
      <c r="V28" s="566"/>
      <c r="W28" s="571" t="e">
        <f t="shared" si="11"/>
        <v>#DIV/0!</v>
      </c>
      <c r="X28" s="492"/>
      <c r="Y28" s="46">
        <v>229.4</v>
      </c>
      <c r="Z28" s="47">
        <v>25843.608950000002</v>
      </c>
      <c r="AA28" s="30">
        <f t="shared" si="12"/>
        <v>112.65740605928509</v>
      </c>
      <c r="AB28" s="49"/>
      <c r="AC28" s="50">
        <v>7</v>
      </c>
      <c r="AD28" s="50">
        <v>98.550000000000011</v>
      </c>
      <c r="AE28" s="30">
        <f t="shared" si="13"/>
        <v>14.078571428571431</v>
      </c>
      <c r="AF28" s="55">
        <v>4</v>
      </c>
      <c r="AG28" s="55">
        <v>30.7</v>
      </c>
      <c r="AH28" s="30">
        <f t="shared" si="52"/>
        <v>7.6749999999999998</v>
      </c>
      <c r="AI28" s="62">
        <v>170</v>
      </c>
      <c r="AJ28" s="47">
        <v>3455.5085280397602</v>
      </c>
      <c r="AK28" s="30">
        <f t="shared" si="14"/>
        <v>20.32652075317506</v>
      </c>
      <c r="AL28" s="568"/>
      <c r="AM28" s="46">
        <v>42</v>
      </c>
      <c r="AN28" s="71">
        <v>2446.6</v>
      </c>
      <c r="AO28" s="48">
        <f t="shared" si="15"/>
        <v>58.252380952380953</v>
      </c>
      <c r="AP28" s="46"/>
      <c r="AQ28" s="47"/>
      <c r="AR28" s="48" t="e">
        <f t="shared" si="16"/>
        <v>#DIV/0!</v>
      </c>
      <c r="AS28" s="46"/>
      <c r="AT28" s="71"/>
      <c r="AU28" s="48" t="e">
        <f t="shared" si="17"/>
        <v>#DIV/0!</v>
      </c>
      <c r="AV28" s="492"/>
      <c r="AW28" s="645">
        <v>68.599999999999994</v>
      </c>
      <c r="AX28" s="78">
        <v>3955.75</v>
      </c>
      <c r="AY28" s="30">
        <f t="shared" si="18"/>
        <v>57.663994169096213</v>
      </c>
      <c r="AZ28" s="85"/>
      <c r="BA28" s="85"/>
      <c r="BB28" s="85">
        <v>12</v>
      </c>
      <c r="BC28" s="85">
        <v>84.51</v>
      </c>
      <c r="BD28" s="30">
        <f t="shared" si="53"/>
        <v>7.0425000000000004</v>
      </c>
      <c r="BE28" s="86"/>
      <c r="BF28" s="86"/>
      <c r="BG28" s="30" t="e">
        <f t="shared" si="54"/>
        <v>#DIV/0!</v>
      </c>
      <c r="BH28" s="646"/>
      <c r="BI28" s="77"/>
      <c r="BJ28" s="78"/>
      <c r="BK28" s="634" t="e">
        <f t="shared" si="19"/>
        <v>#DIV/0!</v>
      </c>
      <c r="BL28" s="633"/>
      <c r="BM28" s="587"/>
      <c r="BN28" s="634" t="e">
        <f t="shared" si="20"/>
        <v>#DIV/0!</v>
      </c>
      <c r="BO28" s="492"/>
      <c r="BP28" s="93">
        <v>131</v>
      </c>
      <c r="BQ28" s="94">
        <v>8323.8882226891546</v>
      </c>
      <c r="BR28" s="83">
        <f t="shared" si="21"/>
        <v>63.541131470909576</v>
      </c>
      <c r="BS28" s="102"/>
      <c r="BT28" s="101">
        <v>3</v>
      </c>
      <c r="BU28" s="101">
        <v>38.436769800323177</v>
      </c>
      <c r="BV28" s="30">
        <f t="shared" si="55"/>
        <v>12.812256600107725</v>
      </c>
      <c r="BW28" s="101">
        <v>60</v>
      </c>
      <c r="BX28" s="101">
        <v>376.51842718594281</v>
      </c>
      <c r="BY28" s="30">
        <f t="shared" si="56"/>
        <v>6.2753071197657135</v>
      </c>
      <c r="BZ28" s="93"/>
      <c r="CA28" s="94"/>
      <c r="CB28" s="48" t="e">
        <f t="shared" si="22"/>
        <v>#DIV/0!</v>
      </c>
      <c r="CC28" s="492"/>
      <c r="CD28" s="109">
        <v>132</v>
      </c>
      <c r="CE28" s="110">
        <v>13855.7</v>
      </c>
      <c r="CF28" s="83">
        <f t="shared" si="23"/>
        <v>104.96742424242424</v>
      </c>
      <c r="CG28" s="113"/>
      <c r="CH28" s="114">
        <v>173</v>
      </c>
      <c r="CI28" s="114">
        <v>2334.9299999999998</v>
      </c>
      <c r="CJ28" s="30">
        <f t="shared" si="24"/>
        <v>13.496705202312137</v>
      </c>
      <c r="CK28" s="115"/>
      <c r="CL28" s="114"/>
      <c r="CM28" s="30" t="e">
        <f t="shared" si="57"/>
        <v>#DIV/0!</v>
      </c>
      <c r="CN28" s="707">
        <v>240</v>
      </c>
      <c r="CO28" s="706">
        <f t="shared" si="25"/>
        <v>1.8181818181818181</v>
      </c>
      <c r="CP28" s="653"/>
      <c r="CQ28" s="722"/>
      <c r="CR28" s="340">
        <v>110</v>
      </c>
      <c r="CS28" s="345">
        <v>1994.3</v>
      </c>
      <c r="CT28" s="753">
        <f t="shared" si="0"/>
        <v>18.13</v>
      </c>
      <c r="CU28" s="411"/>
      <c r="CV28" s="411"/>
      <c r="CW28" s="756" t="e">
        <f t="shared" si="26"/>
        <v>#DIV/0!</v>
      </c>
      <c r="CX28" s="411"/>
      <c r="CY28" s="403"/>
      <c r="CZ28" s="759" t="e">
        <f t="shared" si="27"/>
        <v>#DIV/0!</v>
      </c>
      <c r="DA28" s="400">
        <f t="shared" si="28"/>
        <v>110</v>
      </c>
      <c r="DB28" s="403"/>
      <c r="DC28" s="763">
        <f t="shared" si="29"/>
        <v>0</v>
      </c>
      <c r="DD28" s="682"/>
      <c r="DE28" s="688"/>
      <c r="DF28" s="688" t="e">
        <f t="shared" si="30"/>
        <v>#DIV/0!</v>
      </c>
      <c r="DG28" s="691">
        <v>21</v>
      </c>
      <c r="DH28" s="691">
        <v>263.18</v>
      </c>
      <c r="DI28" s="765">
        <f t="shared" si="31"/>
        <v>12.532380952380953</v>
      </c>
      <c r="DJ28" s="691">
        <f t="shared" si="32"/>
        <v>110</v>
      </c>
      <c r="DK28" s="688">
        <v>292.05</v>
      </c>
      <c r="DL28" s="765">
        <f t="shared" si="33"/>
        <v>2.6550000000000002</v>
      </c>
      <c r="DM28" s="688">
        <v>168</v>
      </c>
      <c r="DN28" s="765">
        <f t="shared" si="34"/>
        <v>1.5272727272727273</v>
      </c>
      <c r="DO28" s="569"/>
      <c r="DP28" s="124">
        <v>53</v>
      </c>
      <c r="DQ28" s="125">
        <v>3514.0659500400375</v>
      </c>
      <c r="DR28" s="15">
        <f t="shared" si="35"/>
        <v>66.303131132830899</v>
      </c>
      <c r="DS28" s="126"/>
      <c r="DT28" s="127">
        <v>2</v>
      </c>
      <c r="DU28" s="127">
        <v>28.580018948876543</v>
      </c>
      <c r="DV28" s="18">
        <f t="shared" si="62"/>
        <v>14.290009474438271</v>
      </c>
      <c r="DW28" s="127">
        <v>20</v>
      </c>
      <c r="DX28" s="127">
        <v>128.61008526994445</v>
      </c>
      <c r="DY28" s="18">
        <f t="shared" si="58"/>
        <v>6.4305042634972223</v>
      </c>
      <c r="DZ28" s="124"/>
      <c r="EA28" s="125"/>
      <c r="EB28" s="31" t="e">
        <f t="shared" si="36"/>
        <v>#DIV/0!</v>
      </c>
      <c r="EC28" s="569"/>
      <c r="ED28" s="602"/>
      <c r="EE28" s="603"/>
      <c r="EF28" s="542" t="e">
        <f t="shared" si="37"/>
        <v>#DIV/0!</v>
      </c>
      <c r="EG28" s="603"/>
      <c r="EH28" s="603"/>
      <c r="EI28" s="542" t="e">
        <f t="shared" si="38"/>
        <v>#DIV/0!</v>
      </c>
      <c r="EJ28" s="603"/>
      <c r="EK28" s="603"/>
      <c r="EL28" s="542" t="e">
        <f t="shared" si="39"/>
        <v>#DIV/0!</v>
      </c>
      <c r="EM28" s="485"/>
      <c r="EN28" s="610"/>
      <c r="EO28" s="612"/>
      <c r="EP28" s="548" t="e">
        <f t="shared" si="40"/>
        <v>#DIV/0!</v>
      </c>
      <c r="EQ28" s="610"/>
      <c r="ER28" s="614"/>
      <c r="ES28" s="616" t="e">
        <f t="shared" si="1"/>
        <v>#DIV/0!</v>
      </c>
      <c r="ET28" s="603"/>
      <c r="EU28" s="612"/>
      <c r="EV28" s="622" t="e">
        <f t="shared" si="41"/>
        <v>#DIV/0!</v>
      </c>
      <c r="EW28" s="603">
        <f t="shared" si="42"/>
        <v>0</v>
      </c>
      <c r="EX28" s="603"/>
      <c r="EY28" s="551" t="e">
        <f t="shared" si="43"/>
        <v>#DIV/0!</v>
      </c>
      <c r="FA28" s="204">
        <v>30</v>
      </c>
      <c r="FB28" s="204"/>
      <c r="FC28" s="345">
        <v>1477.73</v>
      </c>
      <c r="FD28" s="554">
        <f t="shared" si="2"/>
        <v>49.257666666666665</v>
      </c>
      <c r="FE28" s="554">
        <f t="shared" si="59"/>
        <v>0</v>
      </c>
      <c r="FF28" s="143">
        <v>30</v>
      </c>
      <c r="FG28" s="143">
        <v>93.69908339200056</v>
      </c>
      <c r="FH28" s="737">
        <f t="shared" si="60"/>
        <v>3.1233027797333519</v>
      </c>
      <c r="FI28" s="740">
        <v>87.686193920461236</v>
      </c>
      <c r="FJ28" s="737">
        <f t="shared" si="44"/>
        <v>2.9228731306820412</v>
      </c>
      <c r="FK28" s="411"/>
      <c r="FL28" s="748">
        <f t="shared" si="5"/>
        <v>0</v>
      </c>
      <c r="FM28" s="414"/>
      <c r="FN28" s="744">
        <f t="shared" si="61"/>
        <v>0</v>
      </c>
      <c r="FO28" s="405">
        <v>77.592250280376675</v>
      </c>
      <c r="FP28" s="542">
        <f t="shared" si="45"/>
        <v>2.5864083426792224</v>
      </c>
      <c r="FQ28" s="672"/>
      <c r="FR28" s="411"/>
      <c r="FS28" s="411"/>
      <c r="FT28" s="411"/>
      <c r="FU28" s="433"/>
      <c r="FV28" s="411"/>
      <c r="FW28" s="400">
        <f t="shared" si="46"/>
        <v>0</v>
      </c>
      <c r="FX28" s="403"/>
      <c r="FY28" s="402" t="e">
        <f t="shared" si="47"/>
        <v>#DIV/0!</v>
      </c>
      <c r="FZ28" s="412"/>
      <c r="GA28" s="411"/>
      <c r="GB28" s="400"/>
      <c r="GC28" s="403" t="e">
        <f t="shared" si="48"/>
        <v>#DIV/0!</v>
      </c>
      <c r="GD28" s="400"/>
      <c r="GE28" s="400"/>
      <c r="GF28" s="404" t="e">
        <f t="shared" si="49"/>
        <v>#DIV/0!</v>
      </c>
    </row>
    <row r="29" spans="1:188" ht="14.4" customHeight="1">
      <c r="A29" s="12">
        <v>23</v>
      </c>
      <c r="B29" s="13">
        <v>60.2</v>
      </c>
      <c r="C29" s="14">
        <v>6223.1841257712094</v>
      </c>
      <c r="D29" s="15">
        <f t="shared" si="7"/>
        <v>103.37515159088387</v>
      </c>
      <c r="E29" s="16"/>
      <c r="F29" s="320"/>
      <c r="G29" s="558" t="e">
        <f t="shared" si="8"/>
        <v>#DIV/0!</v>
      </c>
      <c r="H29" s="17">
        <v>4</v>
      </c>
      <c r="I29" s="17">
        <v>64.548387096848785</v>
      </c>
      <c r="J29" s="18">
        <f t="shared" si="50"/>
        <v>16.137096774212196</v>
      </c>
      <c r="K29" s="17"/>
      <c r="L29" s="17"/>
      <c r="M29" s="30" t="e">
        <f t="shared" si="51"/>
        <v>#DIV/0!</v>
      </c>
      <c r="N29" s="13">
        <v>5</v>
      </c>
      <c r="O29" s="14">
        <v>75.822581548710829</v>
      </c>
      <c r="P29" s="31">
        <f t="shared" si="9"/>
        <v>15.164516309742165</v>
      </c>
      <c r="Q29" s="32"/>
      <c r="R29" s="44"/>
      <c r="S29" s="45" t="e">
        <f t="shared" si="10"/>
        <v>#DIV/0!</v>
      </c>
      <c r="T29" s="492"/>
      <c r="U29" s="570"/>
      <c r="V29" s="566"/>
      <c r="W29" s="571" t="e">
        <f t="shared" si="11"/>
        <v>#DIV/0!</v>
      </c>
      <c r="X29" s="492"/>
      <c r="Y29" s="46">
        <v>367.6</v>
      </c>
      <c r="Z29" s="47">
        <v>31692.114200000007</v>
      </c>
      <c r="AA29" s="30">
        <f t="shared" si="12"/>
        <v>86.213585963003283</v>
      </c>
      <c r="AB29" s="49"/>
      <c r="AC29" s="50">
        <v>43</v>
      </c>
      <c r="AD29" s="50">
        <v>623.90000000000009</v>
      </c>
      <c r="AE29" s="30">
        <f t="shared" si="13"/>
        <v>14.509302325581398</v>
      </c>
      <c r="AF29" s="55">
        <v>128</v>
      </c>
      <c r="AG29" s="55">
        <v>880.80000000000007</v>
      </c>
      <c r="AH29" s="30">
        <f t="shared" si="52"/>
        <v>6.8812500000000005</v>
      </c>
      <c r="AI29" s="62">
        <v>170</v>
      </c>
      <c r="AJ29" s="47">
        <v>3408.4038688148803</v>
      </c>
      <c r="AK29" s="30">
        <f t="shared" si="14"/>
        <v>20.049434522440471</v>
      </c>
      <c r="AL29" s="568"/>
      <c r="AM29" s="46">
        <v>42</v>
      </c>
      <c r="AN29" s="71">
        <v>2314.1099999999997</v>
      </c>
      <c r="AO29" s="48">
        <f t="shared" si="15"/>
        <v>55.097857142857137</v>
      </c>
      <c r="AP29" s="46"/>
      <c r="AQ29" s="47"/>
      <c r="AR29" s="48" t="e">
        <f t="shared" si="16"/>
        <v>#DIV/0!</v>
      </c>
      <c r="AS29" s="46"/>
      <c r="AT29" s="71"/>
      <c r="AU29" s="48" t="e">
        <f t="shared" si="17"/>
        <v>#DIV/0!</v>
      </c>
      <c r="AV29" s="492"/>
      <c r="AW29" s="645">
        <v>81.400000000000006</v>
      </c>
      <c r="AX29" s="78">
        <v>4884.45</v>
      </c>
      <c r="AY29" s="30">
        <f t="shared" si="18"/>
        <v>60.005528255528247</v>
      </c>
      <c r="AZ29" s="85"/>
      <c r="BA29" s="85"/>
      <c r="BB29" s="85">
        <v>16</v>
      </c>
      <c r="BC29" s="85">
        <v>111.72</v>
      </c>
      <c r="BD29" s="30">
        <f t="shared" si="53"/>
        <v>6.9824999999999999</v>
      </c>
      <c r="BE29" s="86"/>
      <c r="BF29" s="86"/>
      <c r="BG29" s="30" t="e">
        <f t="shared" si="54"/>
        <v>#DIV/0!</v>
      </c>
      <c r="BH29" s="646"/>
      <c r="BI29" s="77"/>
      <c r="BJ29" s="78"/>
      <c r="BK29" s="634" t="e">
        <f t="shared" si="19"/>
        <v>#DIV/0!</v>
      </c>
      <c r="BL29" s="633"/>
      <c r="BM29" s="587"/>
      <c r="BN29" s="634" t="e">
        <f t="shared" si="20"/>
        <v>#DIV/0!</v>
      </c>
      <c r="BO29" s="492"/>
      <c r="BP29" s="93">
        <v>180.8</v>
      </c>
      <c r="BQ29" s="94">
        <v>11750.751558799509</v>
      </c>
      <c r="BR29" s="83">
        <f t="shared" si="21"/>
        <v>64.993094904864535</v>
      </c>
      <c r="BS29" s="102"/>
      <c r="BT29" s="101">
        <v>31</v>
      </c>
      <c r="BU29" s="101">
        <v>606.97340434981584</v>
      </c>
      <c r="BV29" s="30">
        <f t="shared" si="55"/>
        <v>19.579787237090834</v>
      </c>
      <c r="BW29" s="101">
        <v>60</v>
      </c>
      <c r="BX29" s="101">
        <v>288.05739687274468</v>
      </c>
      <c r="BY29" s="30">
        <f t="shared" si="56"/>
        <v>4.8009566145457443</v>
      </c>
      <c r="BZ29" s="93"/>
      <c r="CA29" s="94"/>
      <c r="CB29" s="48" t="e">
        <f t="shared" si="22"/>
        <v>#DIV/0!</v>
      </c>
      <c r="CC29" s="492"/>
      <c r="CD29" s="109">
        <v>150.4</v>
      </c>
      <c r="CE29" s="110">
        <v>13832.75</v>
      </c>
      <c r="CF29" s="83">
        <f t="shared" si="23"/>
        <v>91.973071808510639</v>
      </c>
      <c r="CG29" s="439"/>
      <c r="CH29" s="114"/>
      <c r="CI29" s="114"/>
      <c r="CJ29" s="30" t="e">
        <f t="shared" si="24"/>
        <v>#DIV/0!</v>
      </c>
      <c r="CK29" s="115"/>
      <c r="CL29" s="114"/>
      <c r="CM29" s="30" t="e">
        <f t="shared" si="57"/>
        <v>#DIV/0!</v>
      </c>
      <c r="CN29" s="707">
        <v>262.04000000000002</v>
      </c>
      <c r="CO29" s="706">
        <f t="shared" si="25"/>
        <v>1.7422872340425533</v>
      </c>
      <c r="CP29" s="653"/>
      <c r="CQ29" s="722"/>
      <c r="CR29" s="340">
        <v>110</v>
      </c>
      <c r="CS29" s="345">
        <v>3972.88</v>
      </c>
      <c r="CT29" s="753">
        <f t="shared" si="0"/>
        <v>36.117090909090912</v>
      </c>
      <c r="CU29" s="411"/>
      <c r="CV29" s="411"/>
      <c r="CW29" s="756" t="e">
        <f t="shared" si="26"/>
        <v>#DIV/0!</v>
      </c>
      <c r="CX29" s="411">
        <v>37</v>
      </c>
      <c r="CY29" s="403">
        <v>809.99</v>
      </c>
      <c r="CZ29" s="759">
        <f t="shared" si="27"/>
        <v>21.891621621621621</v>
      </c>
      <c r="DA29" s="400">
        <f t="shared" si="28"/>
        <v>110</v>
      </c>
      <c r="DB29" s="403">
        <v>3998.1</v>
      </c>
      <c r="DC29" s="763">
        <f t="shared" si="29"/>
        <v>36.346363636363634</v>
      </c>
      <c r="DD29" s="682"/>
      <c r="DE29" s="688"/>
      <c r="DF29" s="688" t="e">
        <f t="shared" si="30"/>
        <v>#DIV/0!</v>
      </c>
      <c r="DG29" s="691">
        <v>37</v>
      </c>
      <c r="DH29" s="691">
        <v>696.84</v>
      </c>
      <c r="DI29" s="765">
        <f t="shared" si="31"/>
        <v>18.833513513513516</v>
      </c>
      <c r="DJ29" s="691">
        <f t="shared" si="32"/>
        <v>110</v>
      </c>
      <c r="DK29" s="688">
        <v>386.03</v>
      </c>
      <c r="DL29" s="765">
        <f t="shared" si="33"/>
        <v>3.509363636363636</v>
      </c>
      <c r="DM29" s="688"/>
      <c r="DN29" s="765">
        <f t="shared" si="34"/>
        <v>0</v>
      </c>
      <c r="DO29" s="569"/>
      <c r="DP29" s="124">
        <v>54.400000000000006</v>
      </c>
      <c r="DQ29" s="125">
        <v>3456.9492706336541</v>
      </c>
      <c r="DR29" s="15">
        <f t="shared" si="35"/>
        <v>63.546861592530398</v>
      </c>
      <c r="DS29" s="126"/>
      <c r="DT29" s="127">
        <v>2</v>
      </c>
      <c r="DU29" s="127">
        <v>28.580018948876543</v>
      </c>
      <c r="DV29" s="18">
        <f t="shared" si="62"/>
        <v>14.290009474438271</v>
      </c>
      <c r="DW29" s="127">
        <v>20</v>
      </c>
      <c r="DX29" s="127">
        <v>128.61008526994445</v>
      </c>
      <c r="DY29" s="18">
        <f t="shared" si="58"/>
        <v>6.4305042634972223</v>
      </c>
      <c r="DZ29" s="124"/>
      <c r="EA29" s="125"/>
      <c r="EB29" s="31" t="e">
        <f t="shared" si="36"/>
        <v>#DIV/0!</v>
      </c>
      <c r="EC29" s="569"/>
      <c r="ED29" s="602"/>
      <c r="EE29" s="603"/>
      <c r="EF29" s="542" t="e">
        <f t="shared" si="37"/>
        <v>#DIV/0!</v>
      </c>
      <c r="EG29" s="603"/>
      <c r="EH29" s="603"/>
      <c r="EI29" s="542" t="e">
        <f t="shared" si="38"/>
        <v>#DIV/0!</v>
      </c>
      <c r="EJ29" s="603"/>
      <c r="EK29" s="603"/>
      <c r="EL29" s="542" t="e">
        <f t="shared" si="39"/>
        <v>#DIV/0!</v>
      </c>
      <c r="EM29" s="485"/>
      <c r="EN29" s="610"/>
      <c r="EO29" s="612"/>
      <c r="EP29" s="548" t="e">
        <f t="shared" si="40"/>
        <v>#DIV/0!</v>
      </c>
      <c r="EQ29" s="610"/>
      <c r="ER29" s="614"/>
      <c r="ES29" s="616" t="e">
        <f t="shared" si="1"/>
        <v>#DIV/0!</v>
      </c>
      <c r="ET29" s="603"/>
      <c r="EU29" s="612"/>
      <c r="EV29" s="622" t="e">
        <f t="shared" si="41"/>
        <v>#DIV/0!</v>
      </c>
      <c r="EW29" s="603">
        <f t="shared" si="42"/>
        <v>0</v>
      </c>
      <c r="EX29" s="603"/>
      <c r="EY29" s="551" t="e">
        <f t="shared" si="43"/>
        <v>#DIV/0!</v>
      </c>
      <c r="FA29" s="204">
        <v>30</v>
      </c>
      <c r="FB29" s="204"/>
      <c r="FC29" s="345">
        <v>2023.44</v>
      </c>
      <c r="FD29" s="554">
        <f t="shared" si="2"/>
        <v>67.448000000000008</v>
      </c>
      <c r="FE29" s="554">
        <f t="shared" si="59"/>
        <v>0</v>
      </c>
      <c r="FF29" s="143">
        <v>30</v>
      </c>
      <c r="FG29" s="143"/>
      <c r="FH29" s="737">
        <f t="shared" si="60"/>
        <v>0</v>
      </c>
      <c r="FI29" s="740">
        <v>1438.6020784537438</v>
      </c>
      <c r="FJ29" s="737">
        <f t="shared" si="44"/>
        <v>47.953402615124794</v>
      </c>
      <c r="FK29" s="411"/>
      <c r="FL29" s="748">
        <f t="shared" si="5"/>
        <v>0</v>
      </c>
      <c r="FM29" s="414">
        <v>61.916603921568239</v>
      </c>
      <c r="FN29" s="744" t="e">
        <f t="shared" si="61"/>
        <v>#DIV/0!</v>
      </c>
      <c r="FO29" s="405"/>
      <c r="FP29" s="542">
        <f t="shared" si="45"/>
        <v>0</v>
      </c>
      <c r="FQ29" s="672"/>
      <c r="FR29" s="411"/>
      <c r="FS29" s="411"/>
      <c r="FT29" s="411"/>
      <c r="FU29" s="433"/>
      <c r="FV29" s="411"/>
      <c r="FW29" s="400">
        <f t="shared" si="46"/>
        <v>0</v>
      </c>
      <c r="FX29" s="403"/>
      <c r="FY29" s="402" t="e">
        <f t="shared" si="47"/>
        <v>#DIV/0!</v>
      </c>
      <c r="FZ29" s="412"/>
      <c r="GA29" s="411"/>
      <c r="GB29" s="400"/>
      <c r="GC29" s="403" t="e">
        <f t="shared" si="48"/>
        <v>#DIV/0!</v>
      </c>
      <c r="GD29" s="400"/>
      <c r="GE29" s="400"/>
      <c r="GF29" s="404" t="e">
        <f t="shared" si="49"/>
        <v>#DIV/0!</v>
      </c>
    </row>
    <row r="30" spans="1:188" ht="14.4" customHeight="1">
      <c r="A30" s="12">
        <v>24</v>
      </c>
      <c r="B30" s="13">
        <v>67.2</v>
      </c>
      <c r="C30" s="14">
        <v>5741.4965223319305</v>
      </c>
      <c r="D30" s="15">
        <f t="shared" si="7"/>
        <v>85.438936344225155</v>
      </c>
      <c r="E30" s="16"/>
      <c r="F30" s="320"/>
      <c r="G30" s="558" t="e">
        <f t="shared" si="8"/>
        <v>#DIV/0!</v>
      </c>
      <c r="H30" s="17">
        <v>4</v>
      </c>
      <c r="I30" s="17">
        <v>64.548387096848771</v>
      </c>
      <c r="J30" s="18">
        <f t="shared" si="50"/>
        <v>16.137096774212193</v>
      </c>
      <c r="K30" s="17"/>
      <c r="L30" s="17"/>
      <c r="M30" s="30" t="e">
        <f t="shared" si="51"/>
        <v>#DIV/0!</v>
      </c>
      <c r="N30" s="13"/>
      <c r="O30" s="14"/>
      <c r="P30" s="31" t="e">
        <f t="shared" si="9"/>
        <v>#DIV/0!</v>
      </c>
      <c r="Q30" s="32"/>
      <c r="R30" s="44"/>
      <c r="S30" s="45" t="e">
        <f t="shared" si="10"/>
        <v>#DIV/0!</v>
      </c>
      <c r="T30" s="492"/>
      <c r="U30" s="570"/>
      <c r="V30" s="566"/>
      <c r="W30" s="571" t="e">
        <f t="shared" si="11"/>
        <v>#DIV/0!</v>
      </c>
      <c r="X30" s="492"/>
      <c r="Y30" s="46">
        <v>368.8</v>
      </c>
      <c r="Z30" s="47">
        <v>31831.480349999994</v>
      </c>
      <c r="AA30" s="30">
        <f t="shared" si="12"/>
        <v>86.310955395878509</v>
      </c>
      <c r="AB30" s="49"/>
      <c r="AC30" s="50">
        <v>41</v>
      </c>
      <c r="AD30" s="50">
        <v>575.22</v>
      </c>
      <c r="AE30" s="30">
        <f t="shared" si="13"/>
        <v>14.029756097560977</v>
      </c>
      <c r="AF30" s="55">
        <v>128</v>
      </c>
      <c r="AG30" s="55">
        <v>889.75999999999988</v>
      </c>
      <c r="AH30" s="30">
        <f t="shared" si="52"/>
        <v>6.951249999999999</v>
      </c>
      <c r="AI30" s="62">
        <v>170</v>
      </c>
      <c r="AJ30" s="47">
        <v>3158.364554134369</v>
      </c>
      <c r="AK30" s="30">
        <f t="shared" si="14"/>
        <v>18.578615024319816</v>
      </c>
      <c r="AL30" s="568"/>
      <c r="AM30" s="46">
        <v>40</v>
      </c>
      <c r="AN30" s="71">
        <v>2398.0299999999997</v>
      </c>
      <c r="AO30" s="48">
        <f t="shared" si="15"/>
        <v>59.950749999999992</v>
      </c>
      <c r="AP30" s="46"/>
      <c r="AQ30" s="47"/>
      <c r="AR30" s="48" t="e">
        <f t="shared" si="16"/>
        <v>#DIV/0!</v>
      </c>
      <c r="AS30" s="46"/>
      <c r="AT30" s="71"/>
      <c r="AU30" s="48" t="e">
        <f t="shared" si="17"/>
        <v>#DIV/0!</v>
      </c>
      <c r="AV30" s="492"/>
      <c r="AW30" s="645">
        <v>79.2</v>
      </c>
      <c r="AX30" s="78">
        <v>4705.78</v>
      </c>
      <c r="AY30" s="30">
        <f t="shared" si="18"/>
        <v>59.416414141414137</v>
      </c>
      <c r="AZ30" s="85"/>
      <c r="BA30" s="85"/>
      <c r="BB30" s="85">
        <v>16</v>
      </c>
      <c r="BC30" s="85">
        <v>110.93</v>
      </c>
      <c r="BD30" s="30">
        <f t="shared" si="53"/>
        <v>6.9331250000000004</v>
      </c>
      <c r="BE30" s="86"/>
      <c r="BF30" s="86"/>
      <c r="BG30" s="30" t="e">
        <f t="shared" si="54"/>
        <v>#DIV/0!</v>
      </c>
      <c r="BH30" s="646"/>
      <c r="BI30" s="77"/>
      <c r="BJ30" s="78"/>
      <c r="BK30" s="634" t="e">
        <f t="shared" si="19"/>
        <v>#DIV/0!</v>
      </c>
      <c r="BL30" s="633"/>
      <c r="BM30" s="587"/>
      <c r="BN30" s="634" t="e">
        <f t="shared" si="20"/>
        <v>#DIV/0!</v>
      </c>
      <c r="BO30" s="492"/>
      <c r="BP30" s="93">
        <v>181.60000000000002</v>
      </c>
      <c r="BQ30" s="94">
        <v>11505.090833580811</v>
      </c>
      <c r="BR30" s="83">
        <f t="shared" si="21"/>
        <v>63.35402441399124</v>
      </c>
      <c r="BS30" s="102"/>
      <c r="BT30" s="101">
        <v>31</v>
      </c>
      <c r="BU30" s="101">
        <v>134.77640529715038</v>
      </c>
      <c r="BV30" s="30">
        <f t="shared" si="55"/>
        <v>4.3476259773274313</v>
      </c>
      <c r="BW30" s="101">
        <v>60</v>
      </c>
      <c r="BX30" s="101">
        <v>834.37751822723556</v>
      </c>
      <c r="BY30" s="30">
        <f t="shared" si="56"/>
        <v>13.906291970453927</v>
      </c>
      <c r="BZ30" s="93"/>
      <c r="CA30" s="94"/>
      <c r="CB30" s="48" t="e">
        <f t="shared" si="22"/>
        <v>#DIV/0!</v>
      </c>
      <c r="CC30" s="492"/>
      <c r="CD30" s="109">
        <v>146.4</v>
      </c>
      <c r="CE30" s="110">
        <v>16483.689999999999</v>
      </c>
      <c r="CF30" s="83">
        <f t="shared" si="23"/>
        <v>112.59351092896173</v>
      </c>
      <c r="CG30" s="113"/>
      <c r="CH30" s="114"/>
      <c r="CI30" s="114"/>
      <c r="CJ30" s="30" t="e">
        <f t="shared" si="24"/>
        <v>#DIV/0!</v>
      </c>
      <c r="CK30" s="115"/>
      <c r="CL30" s="114"/>
      <c r="CM30" s="30" t="e">
        <f t="shared" si="57"/>
        <v>#DIV/0!</v>
      </c>
      <c r="CN30" s="707">
        <v>190</v>
      </c>
      <c r="CO30" s="706">
        <f t="shared" si="25"/>
        <v>1.2978142076502732</v>
      </c>
      <c r="CP30" s="653"/>
      <c r="CQ30" s="722"/>
      <c r="CR30" s="340">
        <v>110</v>
      </c>
      <c r="CS30" s="204">
        <v>1390.54</v>
      </c>
      <c r="CT30" s="753">
        <f t="shared" si="0"/>
        <v>12.641272727272726</v>
      </c>
      <c r="CU30" s="411">
        <v>41</v>
      </c>
      <c r="CV30" s="411">
        <v>4694.6099999999997</v>
      </c>
      <c r="CW30" s="756">
        <f t="shared" si="26"/>
        <v>114.50268292682927</v>
      </c>
      <c r="CX30" s="411"/>
      <c r="CY30" s="403"/>
      <c r="CZ30" s="759" t="e">
        <f t="shared" si="27"/>
        <v>#DIV/0!</v>
      </c>
      <c r="DA30" s="400">
        <f t="shared" si="28"/>
        <v>110</v>
      </c>
      <c r="DB30" s="411"/>
      <c r="DC30" s="763">
        <f t="shared" si="29"/>
        <v>0</v>
      </c>
      <c r="DD30" s="682"/>
      <c r="DE30" s="688"/>
      <c r="DF30" s="688" t="e">
        <f t="shared" si="30"/>
        <v>#DIV/0!</v>
      </c>
      <c r="DG30" s="691">
        <v>41</v>
      </c>
      <c r="DH30" s="691">
        <v>259.08</v>
      </c>
      <c r="DI30" s="765">
        <f t="shared" si="31"/>
        <v>6.3190243902439018</v>
      </c>
      <c r="DJ30" s="691">
        <f t="shared" si="32"/>
        <v>110</v>
      </c>
      <c r="DK30" s="688">
        <v>398.88</v>
      </c>
      <c r="DL30" s="765">
        <f t="shared" si="33"/>
        <v>3.6261818181818182</v>
      </c>
      <c r="DM30" s="688"/>
      <c r="DN30" s="765">
        <f t="shared" si="34"/>
        <v>0</v>
      </c>
      <c r="DO30" s="569"/>
      <c r="DP30" s="124">
        <v>54.2</v>
      </c>
      <c r="DQ30" s="125">
        <v>3832.9912865114215</v>
      </c>
      <c r="DR30" s="15">
        <f t="shared" si="35"/>
        <v>70.719396430100019</v>
      </c>
      <c r="DS30" s="126"/>
      <c r="DT30" s="127">
        <v>2</v>
      </c>
      <c r="DU30" s="127">
        <v>28.580018948876543</v>
      </c>
      <c r="DV30" s="18">
        <f t="shared" si="62"/>
        <v>14.290009474438271</v>
      </c>
      <c r="DW30" s="127">
        <v>20</v>
      </c>
      <c r="DX30" s="127">
        <v>135.12409327115253</v>
      </c>
      <c r="DY30" s="18">
        <f t="shared" si="58"/>
        <v>6.7562046635576269</v>
      </c>
      <c r="DZ30" s="124"/>
      <c r="EA30" s="125"/>
      <c r="EB30" s="31" t="e">
        <f t="shared" si="36"/>
        <v>#DIV/0!</v>
      </c>
      <c r="EC30" s="569"/>
      <c r="ED30" s="602"/>
      <c r="EE30" s="603"/>
      <c r="EF30" s="542" t="e">
        <f t="shared" si="37"/>
        <v>#DIV/0!</v>
      </c>
      <c r="EG30" s="603"/>
      <c r="EH30" s="603"/>
      <c r="EI30" s="542" t="e">
        <f t="shared" si="38"/>
        <v>#DIV/0!</v>
      </c>
      <c r="EJ30" s="603"/>
      <c r="EK30" s="603"/>
      <c r="EL30" s="542" t="e">
        <f t="shared" si="39"/>
        <v>#DIV/0!</v>
      </c>
      <c r="EM30" s="485"/>
      <c r="EN30" s="610"/>
      <c r="EO30" s="603"/>
      <c r="EP30" s="548" t="e">
        <f t="shared" si="40"/>
        <v>#DIV/0!</v>
      </c>
      <c r="EQ30" s="610"/>
      <c r="ER30" s="614"/>
      <c r="ES30" s="617" t="e">
        <f t="shared" si="1"/>
        <v>#DIV/0!</v>
      </c>
      <c r="ET30" s="603"/>
      <c r="EU30" s="603"/>
      <c r="EV30" s="622" t="e">
        <f t="shared" si="41"/>
        <v>#DIV/0!</v>
      </c>
      <c r="EW30" s="603">
        <f t="shared" si="42"/>
        <v>0</v>
      </c>
      <c r="EX30" s="603"/>
      <c r="EY30" s="552" t="e">
        <f>+EX30/EW30</f>
        <v>#DIV/0!</v>
      </c>
      <c r="FA30" s="204">
        <v>30</v>
      </c>
      <c r="FB30" s="204"/>
      <c r="FC30" s="204">
        <v>1894.75</v>
      </c>
      <c r="FD30" s="554">
        <f t="shared" si="2"/>
        <v>63.158333333333331</v>
      </c>
      <c r="FE30" s="554">
        <f t="shared" si="59"/>
        <v>0</v>
      </c>
      <c r="FF30" s="143">
        <v>30</v>
      </c>
      <c r="FG30" s="143">
        <v>42.747039841648487</v>
      </c>
      <c r="FH30" s="737">
        <f t="shared" si="60"/>
        <v>1.4249013280549496</v>
      </c>
      <c r="FI30" s="740">
        <v>336.48293529044662</v>
      </c>
      <c r="FJ30" s="737">
        <f t="shared" si="44"/>
        <v>11.216097843014888</v>
      </c>
      <c r="FK30" s="411"/>
      <c r="FL30" s="748">
        <f t="shared" si="5"/>
        <v>0</v>
      </c>
      <c r="FM30" s="414"/>
      <c r="FN30" s="744">
        <f t="shared" si="61"/>
        <v>0</v>
      </c>
      <c r="FO30" s="405"/>
      <c r="FP30" s="542">
        <f t="shared" si="45"/>
        <v>0</v>
      </c>
      <c r="FQ30" s="672"/>
      <c r="FR30" s="411"/>
      <c r="FS30" s="411"/>
      <c r="FT30" s="411"/>
      <c r="FU30" s="433"/>
      <c r="FV30" s="411"/>
      <c r="FW30" s="400">
        <f t="shared" si="46"/>
        <v>0</v>
      </c>
      <c r="FX30" s="403"/>
      <c r="FY30" s="402" t="e">
        <f t="shared" si="47"/>
        <v>#DIV/0!</v>
      </c>
      <c r="FZ30" s="412"/>
      <c r="GA30" s="411"/>
      <c r="GB30" s="400"/>
      <c r="GC30" s="403" t="e">
        <f t="shared" si="48"/>
        <v>#DIV/0!</v>
      </c>
      <c r="GD30" s="400"/>
      <c r="GE30" s="400"/>
      <c r="GF30" s="404" t="e">
        <f t="shared" si="49"/>
        <v>#DIV/0!</v>
      </c>
    </row>
    <row r="31" spans="1:188" ht="14.4" customHeight="1">
      <c r="A31" s="12">
        <v>25</v>
      </c>
      <c r="B31" s="13">
        <v>65.2</v>
      </c>
      <c r="C31" s="14">
        <v>6430.7071226920352</v>
      </c>
      <c r="D31" s="15">
        <f t="shared" si="7"/>
        <v>98.630477341902377</v>
      </c>
      <c r="E31" s="16"/>
      <c r="F31" s="320"/>
      <c r="G31" s="558" t="e">
        <f t="shared" si="8"/>
        <v>#DIV/0!</v>
      </c>
      <c r="H31" s="17">
        <v>4</v>
      </c>
      <c r="I31" s="17">
        <v>62.986241905911896</v>
      </c>
      <c r="J31" s="18">
        <f t="shared" si="50"/>
        <v>15.746560476477974</v>
      </c>
      <c r="K31" s="17"/>
      <c r="L31" s="17"/>
      <c r="M31" s="30" t="e">
        <f t="shared" si="51"/>
        <v>#DIV/0!</v>
      </c>
      <c r="N31" s="13"/>
      <c r="O31" s="14"/>
      <c r="P31" s="31" t="e">
        <f t="shared" si="9"/>
        <v>#DIV/0!</v>
      </c>
      <c r="Q31" s="32"/>
      <c r="R31" s="44"/>
      <c r="S31" s="45" t="e">
        <f t="shared" si="10"/>
        <v>#DIV/0!</v>
      </c>
      <c r="T31" s="492"/>
      <c r="U31" s="570"/>
      <c r="V31" s="566"/>
      <c r="W31" s="571" t="e">
        <f t="shared" si="11"/>
        <v>#DIV/0!</v>
      </c>
      <c r="X31" s="492"/>
      <c r="Y31" s="46">
        <v>368.8</v>
      </c>
      <c r="Z31" s="47">
        <v>25379.58</v>
      </c>
      <c r="AA31" s="30">
        <f t="shared" si="12"/>
        <v>68.8166485900217</v>
      </c>
      <c r="AB31" s="49"/>
      <c r="AC31" s="50">
        <v>39</v>
      </c>
      <c r="AD31" s="50">
        <v>546.88</v>
      </c>
      <c r="AE31" s="30">
        <f t="shared" si="13"/>
        <v>14.022564102564102</v>
      </c>
      <c r="AF31" s="55">
        <v>118</v>
      </c>
      <c r="AG31" s="55">
        <v>828.65</v>
      </c>
      <c r="AH31" s="30">
        <f t="shared" si="52"/>
        <v>7.0224576271186443</v>
      </c>
      <c r="AI31" s="62">
        <v>170</v>
      </c>
      <c r="AJ31" s="47">
        <v>3220.5985953762197</v>
      </c>
      <c r="AK31" s="30">
        <f t="shared" si="14"/>
        <v>18.944697619860115</v>
      </c>
      <c r="AL31" s="568"/>
      <c r="AM31" s="46">
        <v>40</v>
      </c>
      <c r="AN31" s="71">
        <v>2517.5</v>
      </c>
      <c r="AO31" s="48">
        <f t="shared" si="15"/>
        <v>62.9375</v>
      </c>
      <c r="AP31" s="46"/>
      <c r="AQ31" s="47"/>
      <c r="AR31" s="48" t="e">
        <f t="shared" si="16"/>
        <v>#DIV/0!</v>
      </c>
      <c r="AS31" s="46"/>
      <c r="AT31" s="71"/>
      <c r="AU31" s="48" t="e">
        <f t="shared" si="17"/>
        <v>#DIV/0!</v>
      </c>
      <c r="AV31" s="492"/>
      <c r="AW31" s="645">
        <v>76.8</v>
      </c>
      <c r="AX31" s="78">
        <v>4927.8900000000003</v>
      </c>
      <c r="AY31" s="30">
        <f t="shared" si="18"/>
        <v>64.165234375000011</v>
      </c>
      <c r="AZ31" s="85"/>
      <c r="BA31" s="85"/>
      <c r="BB31" s="85">
        <v>16</v>
      </c>
      <c r="BC31" s="85">
        <v>114.6</v>
      </c>
      <c r="BD31" s="30">
        <f t="shared" si="53"/>
        <v>7.1624999999999996</v>
      </c>
      <c r="BE31" s="86"/>
      <c r="BF31" s="86"/>
      <c r="BG31" s="30" t="e">
        <f t="shared" si="54"/>
        <v>#DIV/0!</v>
      </c>
      <c r="BH31" s="646"/>
      <c r="BI31" s="77"/>
      <c r="BJ31" s="78"/>
      <c r="BK31" s="634" t="e">
        <f t="shared" si="19"/>
        <v>#DIV/0!</v>
      </c>
      <c r="BL31" s="633"/>
      <c r="BM31" s="587"/>
      <c r="BN31" s="634" t="e">
        <f t="shared" si="20"/>
        <v>#DIV/0!</v>
      </c>
      <c r="BO31" s="492"/>
      <c r="BP31" s="93">
        <v>202.8</v>
      </c>
      <c r="BQ31" s="94">
        <v>12064.914656028366</v>
      </c>
      <c r="BR31" s="83">
        <f t="shared" si="21"/>
        <v>59.491689625386421</v>
      </c>
      <c r="BS31" s="102"/>
      <c r="BT31" s="101">
        <v>16</v>
      </c>
      <c r="BU31" s="101">
        <v>200.55372097107141</v>
      </c>
      <c r="BV31" s="30">
        <f t="shared" si="55"/>
        <v>12.534607560691963</v>
      </c>
      <c r="BW31" s="101">
        <v>100</v>
      </c>
      <c r="BX31" s="101">
        <v>51.144344052888364</v>
      </c>
      <c r="BY31" s="30">
        <f t="shared" si="56"/>
        <v>0.51144344052888369</v>
      </c>
      <c r="BZ31" s="93"/>
      <c r="CA31" s="94"/>
      <c r="CB31" s="48" t="e">
        <f t="shared" si="22"/>
        <v>#DIV/0!</v>
      </c>
      <c r="CC31" s="492"/>
      <c r="CD31" s="109">
        <v>142.4</v>
      </c>
      <c r="CE31" s="110">
        <v>19127.02</v>
      </c>
      <c r="CF31" s="83">
        <f t="shared" si="23"/>
        <v>134.3189606741573</v>
      </c>
      <c r="CG31" s="113"/>
      <c r="CH31" s="114"/>
      <c r="CI31" s="114"/>
      <c r="CJ31" s="30" t="e">
        <f t="shared" si="24"/>
        <v>#DIV/0!</v>
      </c>
      <c r="CK31" s="115"/>
      <c r="CL31" s="114"/>
      <c r="CM31" s="30" t="e">
        <f t="shared" si="57"/>
        <v>#DIV/0!</v>
      </c>
      <c r="CN31" s="707">
        <v>260</v>
      </c>
      <c r="CO31" s="706">
        <f t="shared" si="25"/>
        <v>1.8258426966292134</v>
      </c>
      <c r="CP31" s="653"/>
      <c r="CQ31" s="722"/>
      <c r="CR31" s="340">
        <v>110</v>
      </c>
      <c r="CS31" s="204">
        <v>2516.39</v>
      </c>
      <c r="CT31" s="753">
        <f t="shared" si="0"/>
        <v>22.876272727272728</v>
      </c>
      <c r="CU31" s="411"/>
      <c r="CV31" s="411"/>
      <c r="CW31" s="756" t="e">
        <f t="shared" si="26"/>
        <v>#DIV/0!</v>
      </c>
      <c r="CX31" s="411"/>
      <c r="CY31" s="403"/>
      <c r="CZ31" s="759" t="e">
        <f t="shared" si="27"/>
        <v>#DIV/0!</v>
      </c>
      <c r="DA31" s="400">
        <f t="shared" si="28"/>
        <v>110</v>
      </c>
      <c r="DB31" s="411"/>
      <c r="DC31" s="763">
        <f t="shared" si="29"/>
        <v>0</v>
      </c>
      <c r="DD31" s="682"/>
      <c r="DE31" s="688"/>
      <c r="DF31" s="688" t="e">
        <f t="shared" si="30"/>
        <v>#DIV/0!</v>
      </c>
      <c r="DG31" s="691">
        <v>40</v>
      </c>
      <c r="DH31" s="691">
        <v>251.02</v>
      </c>
      <c r="DI31" s="765">
        <f t="shared" si="31"/>
        <v>6.2755000000000001</v>
      </c>
      <c r="DJ31" s="691">
        <f t="shared" si="32"/>
        <v>110</v>
      </c>
      <c r="DK31" s="688">
        <v>341.22</v>
      </c>
      <c r="DL31" s="765">
        <f t="shared" si="33"/>
        <v>3.1020000000000003</v>
      </c>
      <c r="DM31" s="688">
        <v>145</v>
      </c>
      <c r="DN31" s="765">
        <f t="shared" si="34"/>
        <v>1.3181818181818181</v>
      </c>
      <c r="DO31" s="569"/>
      <c r="DP31" s="124">
        <v>53.400000000000006</v>
      </c>
      <c r="DQ31" s="125">
        <v>3695.5616122655574</v>
      </c>
      <c r="DR31" s="15">
        <f t="shared" si="35"/>
        <v>69.205273637931782</v>
      </c>
      <c r="DS31" s="126"/>
      <c r="DT31" s="127">
        <v>22</v>
      </c>
      <c r="DU31" s="127">
        <v>314.38020843764195</v>
      </c>
      <c r="DV31" s="18">
        <f t="shared" si="62"/>
        <v>14.290009474438271</v>
      </c>
      <c r="DW31" s="127">
        <v>20</v>
      </c>
      <c r="DX31" s="127">
        <v>139.27882302296726</v>
      </c>
      <c r="DY31" s="18">
        <f t="shared" si="58"/>
        <v>6.9639411511483633</v>
      </c>
      <c r="DZ31" s="124"/>
      <c r="EA31" s="125"/>
      <c r="EB31" s="31" t="e">
        <f t="shared" si="36"/>
        <v>#DIV/0!</v>
      </c>
      <c r="EC31" s="569"/>
      <c r="ED31" s="602"/>
      <c r="EE31" s="603"/>
      <c r="EF31" s="542" t="e">
        <f t="shared" si="37"/>
        <v>#DIV/0!</v>
      </c>
      <c r="EG31" s="603"/>
      <c r="EH31" s="603"/>
      <c r="EI31" s="542" t="e">
        <f t="shared" si="38"/>
        <v>#DIV/0!</v>
      </c>
      <c r="EJ31" s="603"/>
      <c r="EK31" s="603"/>
      <c r="EL31" s="542" t="e">
        <f t="shared" si="39"/>
        <v>#DIV/0!</v>
      </c>
      <c r="EM31" s="485"/>
      <c r="EN31" s="610"/>
      <c r="EO31" s="603"/>
      <c r="EP31" s="548" t="e">
        <f t="shared" si="40"/>
        <v>#DIV/0!</v>
      </c>
      <c r="EQ31" s="610"/>
      <c r="ER31" s="614"/>
      <c r="ES31" s="617" t="e">
        <f t="shared" si="1"/>
        <v>#DIV/0!</v>
      </c>
      <c r="ET31" s="603"/>
      <c r="EU31" s="603"/>
      <c r="EV31" s="622" t="e">
        <f t="shared" si="41"/>
        <v>#DIV/0!</v>
      </c>
      <c r="EW31" s="603">
        <f t="shared" si="42"/>
        <v>0</v>
      </c>
      <c r="EX31" s="603"/>
      <c r="EY31" s="552" t="e">
        <f>+EX31/EW31</f>
        <v>#DIV/0!</v>
      </c>
      <c r="FA31" s="204">
        <v>30</v>
      </c>
      <c r="FB31" s="204"/>
      <c r="FC31" s="204">
        <v>3822.24</v>
      </c>
      <c r="FD31" s="554">
        <f t="shared" si="2"/>
        <v>127.40799999999999</v>
      </c>
      <c r="FE31" s="554">
        <f t="shared" si="59"/>
        <v>0</v>
      </c>
      <c r="FF31" s="143">
        <v>30</v>
      </c>
      <c r="FG31" s="143">
        <v>67.610182736398016</v>
      </c>
      <c r="FH31" s="737">
        <f t="shared" si="60"/>
        <v>2.2536727578799338</v>
      </c>
      <c r="FI31" s="740">
        <v>275.56989585955233</v>
      </c>
      <c r="FJ31" s="737">
        <f t="shared" si="44"/>
        <v>9.1856631953184102</v>
      </c>
      <c r="FK31" s="411"/>
      <c r="FL31" s="748">
        <f t="shared" si="5"/>
        <v>0</v>
      </c>
      <c r="FM31" s="414"/>
      <c r="FN31" s="744">
        <f t="shared" si="61"/>
        <v>0</v>
      </c>
      <c r="FO31" s="405">
        <v>95.774247884565469</v>
      </c>
      <c r="FP31" s="542">
        <f t="shared" si="45"/>
        <v>3.1924749294855155</v>
      </c>
      <c r="FQ31" s="672"/>
      <c r="FR31" s="411"/>
      <c r="FS31" s="411"/>
      <c r="FT31" s="411"/>
      <c r="FU31" s="433"/>
      <c r="FV31" s="411"/>
      <c r="FW31" s="400">
        <f t="shared" si="46"/>
        <v>0</v>
      </c>
      <c r="FX31" s="403"/>
      <c r="FY31" s="402" t="e">
        <f t="shared" si="47"/>
        <v>#DIV/0!</v>
      </c>
      <c r="FZ31" s="412"/>
      <c r="GA31" s="411"/>
      <c r="GB31" s="403"/>
      <c r="GC31" s="403" t="e">
        <f t="shared" si="48"/>
        <v>#DIV/0!</v>
      </c>
      <c r="GD31" s="400"/>
      <c r="GE31" s="400"/>
      <c r="GF31" s="404" t="e">
        <f t="shared" si="49"/>
        <v>#DIV/0!</v>
      </c>
    </row>
    <row r="32" spans="1:188" ht="14.4" customHeight="1">
      <c r="A32" s="12">
        <v>26</v>
      </c>
      <c r="B32" s="13">
        <v>52.800000000000004</v>
      </c>
      <c r="C32" s="14">
        <v>5858.9654666608658</v>
      </c>
      <c r="D32" s="15">
        <f t="shared" si="7"/>
        <v>110.96525505039517</v>
      </c>
      <c r="E32" s="16"/>
      <c r="F32" s="320"/>
      <c r="G32" s="558" t="e">
        <f t="shared" si="8"/>
        <v>#DIV/0!</v>
      </c>
      <c r="H32" s="17">
        <v>4</v>
      </c>
      <c r="I32" s="17">
        <v>64.548387096848771</v>
      </c>
      <c r="J32" s="18">
        <f t="shared" si="50"/>
        <v>16.137096774212193</v>
      </c>
      <c r="K32" s="17"/>
      <c r="L32" s="17"/>
      <c r="M32" s="30" t="e">
        <f t="shared" si="51"/>
        <v>#DIV/0!</v>
      </c>
      <c r="N32" s="13"/>
      <c r="O32" s="14"/>
      <c r="P32" s="31" t="e">
        <f t="shared" si="9"/>
        <v>#DIV/0!</v>
      </c>
      <c r="Q32" s="32"/>
      <c r="R32" s="44"/>
      <c r="S32" s="45" t="e">
        <f t="shared" si="10"/>
        <v>#DIV/0!</v>
      </c>
      <c r="T32" s="492"/>
      <c r="U32" s="570"/>
      <c r="V32" s="566"/>
      <c r="W32" s="571" t="e">
        <f t="shared" si="11"/>
        <v>#DIV/0!</v>
      </c>
      <c r="X32" s="492"/>
      <c r="Y32" s="46">
        <v>366</v>
      </c>
      <c r="Z32" s="47">
        <v>21101.46</v>
      </c>
      <c r="AA32" s="30">
        <f t="shared" si="12"/>
        <v>57.654262295081963</v>
      </c>
      <c r="AB32" s="49"/>
      <c r="AC32" s="50">
        <v>24</v>
      </c>
      <c r="AD32" s="50">
        <v>332.92</v>
      </c>
      <c r="AE32" s="30">
        <f t="shared" si="13"/>
        <v>13.871666666666668</v>
      </c>
      <c r="AF32" s="55">
        <v>123</v>
      </c>
      <c r="AG32" s="55">
        <v>863.7</v>
      </c>
      <c r="AH32" s="30">
        <f t="shared" si="52"/>
        <v>7.0219512195121956</v>
      </c>
      <c r="AI32" s="62">
        <v>170</v>
      </c>
      <c r="AJ32" s="47">
        <v>3303.8906155152904</v>
      </c>
      <c r="AK32" s="30">
        <f t="shared" si="14"/>
        <v>19.434650679501708</v>
      </c>
      <c r="AL32" s="568"/>
      <c r="AM32" s="46">
        <v>40</v>
      </c>
      <c r="AN32" s="71">
        <v>2359.16</v>
      </c>
      <c r="AO32" s="48">
        <f t="shared" si="15"/>
        <v>58.978999999999999</v>
      </c>
      <c r="AP32" s="46"/>
      <c r="AQ32" s="47"/>
      <c r="AR32" s="48" t="e">
        <f t="shared" si="16"/>
        <v>#DIV/0!</v>
      </c>
      <c r="AS32" s="46"/>
      <c r="AT32" s="71"/>
      <c r="AU32" s="48" t="e">
        <f t="shared" si="17"/>
        <v>#DIV/0!</v>
      </c>
      <c r="AV32" s="492"/>
      <c r="AW32" s="645">
        <v>83.2</v>
      </c>
      <c r="AX32" s="78">
        <v>4973.91</v>
      </c>
      <c r="AY32" s="30">
        <f t="shared" si="18"/>
        <v>59.78257211538461</v>
      </c>
      <c r="AZ32" s="85"/>
      <c r="BA32" s="85"/>
      <c r="BB32" s="85">
        <v>16</v>
      </c>
      <c r="BC32" s="85">
        <v>112.24</v>
      </c>
      <c r="BD32" s="30">
        <f t="shared" si="53"/>
        <v>7.0149999999999997</v>
      </c>
      <c r="BE32" s="86"/>
      <c r="BF32" s="86"/>
      <c r="BG32" s="30" t="e">
        <f t="shared" si="54"/>
        <v>#DIV/0!</v>
      </c>
      <c r="BH32" s="646"/>
      <c r="BI32" s="77"/>
      <c r="BJ32" s="78"/>
      <c r="BK32" s="634" t="e">
        <f t="shared" si="19"/>
        <v>#DIV/0!</v>
      </c>
      <c r="BL32" s="633"/>
      <c r="BM32" s="587"/>
      <c r="BN32" s="634" t="e">
        <f t="shared" si="20"/>
        <v>#DIV/0!</v>
      </c>
      <c r="BO32" s="492"/>
      <c r="BP32" s="93">
        <v>181.60000000000002</v>
      </c>
      <c r="BQ32" s="94">
        <v>11498.33521497354</v>
      </c>
      <c r="BR32" s="83">
        <f t="shared" si="21"/>
        <v>63.316823870999663</v>
      </c>
      <c r="BS32" s="102"/>
      <c r="BT32" s="101">
        <v>31</v>
      </c>
      <c r="BU32" s="101">
        <v>395.30305244766947</v>
      </c>
      <c r="BV32" s="30">
        <f t="shared" si="55"/>
        <v>12.75171136927966</v>
      </c>
      <c r="BW32" s="101">
        <v>60</v>
      </c>
      <c r="BX32" s="101">
        <v>464.36888193597969</v>
      </c>
      <c r="BY32" s="30">
        <f t="shared" si="56"/>
        <v>7.7394813655996613</v>
      </c>
      <c r="BZ32" s="93"/>
      <c r="CA32" s="94"/>
      <c r="CB32" s="48" t="e">
        <f t="shared" si="22"/>
        <v>#DIV/0!</v>
      </c>
      <c r="CC32" s="492"/>
      <c r="CD32" s="109">
        <v>139.6</v>
      </c>
      <c r="CE32" s="110">
        <v>16771.73</v>
      </c>
      <c r="CF32" s="83">
        <f t="shared" si="23"/>
        <v>120.1413323782235</v>
      </c>
      <c r="CG32" s="113"/>
      <c r="CH32" s="114"/>
      <c r="CI32" s="114"/>
      <c r="CJ32" s="30" t="e">
        <f t="shared" si="24"/>
        <v>#DIV/0!</v>
      </c>
      <c r="CK32" s="115"/>
      <c r="CL32" s="114"/>
      <c r="CM32" s="30" t="e">
        <f t="shared" si="57"/>
        <v>#DIV/0!</v>
      </c>
      <c r="CN32" s="707">
        <v>300</v>
      </c>
      <c r="CO32" s="706">
        <f t="shared" si="25"/>
        <v>2.1489971346704873</v>
      </c>
      <c r="CP32" s="653"/>
      <c r="CQ32" s="722"/>
      <c r="CR32" s="340">
        <v>110</v>
      </c>
      <c r="CS32" s="204">
        <v>3885.22</v>
      </c>
      <c r="CT32" s="753">
        <f t="shared" si="0"/>
        <v>35.320181818181815</v>
      </c>
      <c r="CU32" s="411"/>
      <c r="CV32" s="411"/>
      <c r="CW32" s="756" t="e">
        <f t="shared" si="26"/>
        <v>#DIV/0!</v>
      </c>
      <c r="CX32" s="411"/>
      <c r="CY32" s="411"/>
      <c r="CZ32" s="759" t="e">
        <f t="shared" si="27"/>
        <v>#DIV/0!</v>
      </c>
      <c r="DA32" s="400">
        <f t="shared" si="28"/>
        <v>110</v>
      </c>
      <c r="DB32" s="411"/>
      <c r="DC32" s="763">
        <f t="shared" si="29"/>
        <v>0</v>
      </c>
      <c r="DD32" s="682"/>
      <c r="DE32" s="688"/>
      <c r="DF32" s="688" t="e">
        <f t="shared" si="30"/>
        <v>#DIV/0!</v>
      </c>
      <c r="DG32" s="691">
        <v>39</v>
      </c>
      <c r="DH32" s="691">
        <v>343.09</v>
      </c>
      <c r="DI32" s="765">
        <f t="shared" si="31"/>
        <v>8.7971794871794859</v>
      </c>
      <c r="DJ32" s="691">
        <f t="shared" si="32"/>
        <v>110</v>
      </c>
      <c r="DK32" s="688">
        <v>205.67</v>
      </c>
      <c r="DL32" s="765">
        <f t="shared" si="33"/>
        <v>1.8697272727272727</v>
      </c>
      <c r="DM32" s="688"/>
      <c r="DN32" s="765">
        <f t="shared" si="34"/>
        <v>0</v>
      </c>
      <c r="DO32" s="569"/>
      <c r="DP32" s="124">
        <v>54.000000000000007</v>
      </c>
      <c r="DQ32" s="125">
        <v>3730.7822150386096</v>
      </c>
      <c r="DR32" s="15">
        <f t="shared" si="35"/>
        <v>69.088559537752019</v>
      </c>
      <c r="DS32" s="126"/>
      <c r="DT32" s="127"/>
      <c r="DU32" s="127"/>
      <c r="DV32" s="18" t="e">
        <f t="shared" si="62"/>
        <v>#DIV/0!</v>
      </c>
      <c r="DW32" s="127">
        <v>20</v>
      </c>
      <c r="DX32" s="127">
        <v>114.38081979553453</v>
      </c>
      <c r="DY32" s="18">
        <f t="shared" si="58"/>
        <v>5.7190409897767269</v>
      </c>
      <c r="DZ32" s="124"/>
      <c r="EA32" s="125"/>
      <c r="EB32" s="31" t="e">
        <f t="shared" si="36"/>
        <v>#DIV/0!</v>
      </c>
      <c r="EC32" s="569"/>
      <c r="ED32" s="602"/>
      <c r="EE32" s="603"/>
      <c r="EF32" s="542" t="e">
        <f t="shared" si="37"/>
        <v>#DIV/0!</v>
      </c>
      <c r="EG32" s="603"/>
      <c r="EH32" s="603"/>
      <c r="EI32" s="542" t="e">
        <f t="shared" si="38"/>
        <v>#DIV/0!</v>
      </c>
      <c r="EJ32" s="603"/>
      <c r="EK32" s="603"/>
      <c r="EL32" s="542" t="e">
        <f t="shared" si="39"/>
        <v>#DIV/0!</v>
      </c>
      <c r="EM32" s="485"/>
      <c r="EN32" s="610"/>
      <c r="EO32" s="603"/>
      <c r="EP32" s="548" t="e">
        <f t="shared" si="40"/>
        <v>#DIV/0!</v>
      </c>
      <c r="EQ32" s="610"/>
      <c r="ER32" s="614"/>
      <c r="ES32" s="617" t="e">
        <f t="shared" si="1"/>
        <v>#DIV/0!</v>
      </c>
      <c r="ET32" s="603"/>
      <c r="EU32" s="603"/>
      <c r="EV32" s="622" t="e">
        <f t="shared" si="41"/>
        <v>#DIV/0!</v>
      </c>
      <c r="EW32" s="603">
        <f t="shared" si="42"/>
        <v>0</v>
      </c>
      <c r="EX32" s="603"/>
      <c r="EY32" s="552" t="e">
        <f t="shared" si="43"/>
        <v>#DIV/0!</v>
      </c>
      <c r="FA32" s="204">
        <v>30</v>
      </c>
      <c r="FB32" s="204"/>
      <c r="FC32" s="204">
        <v>2074.09</v>
      </c>
      <c r="FD32" s="554">
        <f t="shared" si="2"/>
        <v>69.13633333333334</v>
      </c>
      <c r="FE32" s="554">
        <f t="shared" si="59"/>
        <v>0</v>
      </c>
      <c r="FF32" s="143">
        <v>30</v>
      </c>
      <c r="FG32" s="143">
        <v>85.494079683296974</v>
      </c>
      <c r="FH32" s="737">
        <f t="shared" si="60"/>
        <v>2.8498026561098992</v>
      </c>
      <c r="FI32" s="740">
        <v>354.18781924449985</v>
      </c>
      <c r="FJ32" s="737">
        <f t="shared" si="44"/>
        <v>11.806260641483329</v>
      </c>
      <c r="FK32" s="411"/>
      <c r="FL32" s="748">
        <f t="shared" si="5"/>
        <v>0</v>
      </c>
      <c r="FM32" s="414"/>
      <c r="FN32" s="744">
        <f t="shared" si="61"/>
        <v>0</v>
      </c>
      <c r="FO32" s="405"/>
      <c r="FP32" s="542">
        <f t="shared" si="45"/>
        <v>0</v>
      </c>
      <c r="FQ32" s="672"/>
      <c r="FR32" s="411"/>
      <c r="FS32" s="411"/>
      <c r="FT32" s="411"/>
      <c r="FU32" s="433"/>
      <c r="FV32" s="411"/>
      <c r="FW32" s="400">
        <f t="shared" si="46"/>
        <v>0</v>
      </c>
      <c r="FX32" s="403"/>
      <c r="FY32" s="402" t="e">
        <f t="shared" si="47"/>
        <v>#DIV/0!</v>
      </c>
      <c r="FZ32" s="412"/>
      <c r="GA32" s="411"/>
      <c r="GB32" s="400"/>
      <c r="GC32" s="403" t="e">
        <f t="shared" si="48"/>
        <v>#DIV/0!</v>
      </c>
      <c r="GD32" s="400"/>
      <c r="GE32" s="400"/>
      <c r="GF32" s="404" t="e">
        <f t="shared" si="49"/>
        <v>#DIV/0!</v>
      </c>
    </row>
    <row r="33" spans="1:188" ht="14.4" customHeight="1">
      <c r="A33" s="12">
        <v>27</v>
      </c>
      <c r="B33" s="13">
        <v>40.200000000000003</v>
      </c>
      <c r="C33" s="14">
        <v>3607.7792176457569</v>
      </c>
      <c r="D33" s="15">
        <f t="shared" si="7"/>
        <v>89.745751682730273</v>
      </c>
      <c r="E33" s="16"/>
      <c r="F33" s="320"/>
      <c r="G33" s="558" t="e">
        <f t="shared" si="8"/>
        <v>#DIV/0!</v>
      </c>
      <c r="H33" s="17">
        <v>4</v>
      </c>
      <c r="I33" s="17">
        <v>60.245161290392183</v>
      </c>
      <c r="J33" s="18">
        <f t="shared" si="50"/>
        <v>15.061290322598046</v>
      </c>
      <c r="K33" s="17"/>
      <c r="L33" s="17"/>
      <c r="M33" s="30" t="e">
        <f t="shared" si="51"/>
        <v>#DIV/0!</v>
      </c>
      <c r="N33" s="13"/>
      <c r="O33" s="14"/>
      <c r="P33" s="31" t="e">
        <f t="shared" si="9"/>
        <v>#DIV/0!</v>
      </c>
      <c r="Q33" s="32"/>
      <c r="R33" s="44"/>
      <c r="S33" s="45" t="e">
        <f t="shared" si="10"/>
        <v>#DIV/0!</v>
      </c>
      <c r="T33" s="492"/>
      <c r="U33" s="570"/>
      <c r="V33" s="566"/>
      <c r="W33" s="571" t="e">
        <f t="shared" si="11"/>
        <v>#DIV/0!</v>
      </c>
      <c r="X33" s="492"/>
      <c r="Y33" s="46">
        <v>364</v>
      </c>
      <c r="Z33" s="47">
        <v>23915.829999999998</v>
      </c>
      <c r="AA33" s="30">
        <f t="shared" si="12"/>
        <v>65.702829670329663</v>
      </c>
      <c r="AB33" s="49"/>
      <c r="AC33" s="50">
        <v>23</v>
      </c>
      <c r="AD33" s="50">
        <v>318.82000000000005</v>
      </c>
      <c r="AE33" s="30">
        <f t="shared" si="13"/>
        <v>13.861739130434785</v>
      </c>
      <c r="AF33" s="55">
        <v>128</v>
      </c>
      <c r="AG33" s="55">
        <v>893.48</v>
      </c>
      <c r="AH33" s="30">
        <f t="shared" si="52"/>
        <v>6.9803125000000001</v>
      </c>
      <c r="AI33" s="62">
        <v>170</v>
      </c>
      <c r="AJ33" s="47">
        <v>3404.7780556321463</v>
      </c>
      <c r="AK33" s="30">
        <f t="shared" si="14"/>
        <v>20.02810620960086</v>
      </c>
      <c r="AL33" s="568"/>
      <c r="AM33" s="46">
        <v>38</v>
      </c>
      <c r="AN33" s="71">
        <v>2227.2799999999997</v>
      </c>
      <c r="AO33" s="48">
        <f t="shared" si="15"/>
        <v>58.612631578947365</v>
      </c>
      <c r="AP33" s="46"/>
      <c r="AQ33" s="47"/>
      <c r="AR33" s="48" t="e">
        <f t="shared" si="16"/>
        <v>#DIV/0!</v>
      </c>
      <c r="AS33" s="46"/>
      <c r="AT33" s="71"/>
      <c r="AU33" s="48" t="e">
        <f t="shared" si="17"/>
        <v>#DIV/0!</v>
      </c>
      <c r="AV33" s="492"/>
      <c r="AW33" s="645">
        <v>68</v>
      </c>
      <c r="AX33" s="78">
        <v>4241.91</v>
      </c>
      <c r="AY33" s="30">
        <f t="shared" si="18"/>
        <v>62.3810294117647</v>
      </c>
      <c r="AZ33" s="85"/>
      <c r="BA33" s="85"/>
      <c r="BB33" s="85">
        <v>16</v>
      </c>
      <c r="BC33" s="85">
        <v>112.02</v>
      </c>
      <c r="BD33" s="30">
        <f t="shared" si="53"/>
        <v>7.0012499999999998</v>
      </c>
      <c r="BE33" s="86"/>
      <c r="BF33" s="86"/>
      <c r="BG33" s="30" t="e">
        <f t="shared" si="54"/>
        <v>#DIV/0!</v>
      </c>
      <c r="BH33" s="646"/>
      <c r="BI33" s="77"/>
      <c r="BJ33" s="78"/>
      <c r="BK33" s="634" t="e">
        <f t="shared" si="19"/>
        <v>#DIV/0!</v>
      </c>
      <c r="BL33" s="633"/>
      <c r="BM33" s="587"/>
      <c r="BN33" s="634" t="e">
        <f t="shared" si="20"/>
        <v>#DIV/0!</v>
      </c>
      <c r="BO33" s="492"/>
      <c r="BP33" s="93">
        <v>181.60000000000002</v>
      </c>
      <c r="BQ33" s="94">
        <v>11780.051327378531</v>
      </c>
      <c r="BR33" s="83">
        <f t="shared" si="21"/>
        <v>64.868124049441235</v>
      </c>
      <c r="BS33" s="102"/>
      <c r="BT33" s="101">
        <v>36</v>
      </c>
      <c r="BU33" s="101">
        <v>130.007068682441</v>
      </c>
      <c r="BV33" s="30">
        <f t="shared" si="55"/>
        <v>3.6113074634011388</v>
      </c>
      <c r="BW33" s="101">
        <v>60</v>
      </c>
      <c r="BX33" s="101">
        <v>238.4272535958338</v>
      </c>
      <c r="BY33" s="30">
        <f t="shared" si="56"/>
        <v>3.9737875599305634</v>
      </c>
      <c r="BZ33" s="93"/>
      <c r="CA33" s="94"/>
      <c r="CB33" s="48" t="e">
        <f t="shared" si="22"/>
        <v>#DIV/0!</v>
      </c>
      <c r="CC33" s="492"/>
      <c r="CD33" s="109">
        <v>131.20000000000002</v>
      </c>
      <c r="CE33" s="110">
        <v>13890.12</v>
      </c>
      <c r="CF33" s="83">
        <f t="shared" si="23"/>
        <v>105.86981707317072</v>
      </c>
      <c r="CG33" s="113"/>
      <c r="CH33" s="114"/>
      <c r="CI33" s="114"/>
      <c r="CJ33" s="30" t="e">
        <f t="shared" si="24"/>
        <v>#DIV/0!</v>
      </c>
      <c r="CK33" s="114"/>
      <c r="CL33" s="114"/>
      <c r="CM33" s="30" t="e">
        <f t="shared" si="57"/>
        <v>#DIV/0!</v>
      </c>
      <c r="CN33" s="707">
        <v>300</v>
      </c>
      <c r="CO33" s="706">
        <f t="shared" si="25"/>
        <v>2.2865853658536581</v>
      </c>
      <c r="CP33" s="653"/>
      <c r="CQ33" s="722"/>
      <c r="CR33" s="340">
        <v>110</v>
      </c>
      <c r="CS33" s="204">
        <v>2197.83</v>
      </c>
      <c r="CT33" s="753">
        <f t="shared" si="0"/>
        <v>19.980272727272727</v>
      </c>
      <c r="CU33" s="411"/>
      <c r="CV33" s="411"/>
      <c r="CW33" s="756" t="e">
        <f t="shared" si="26"/>
        <v>#DIV/0!</v>
      </c>
      <c r="CX33" s="411"/>
      <c r="CY33" s="411"/>
      <c r="CZ33" s="759" t="e">
        <f t="shared" si="27"/>
        <v>#DIV/0!</v>
      </c>
      <c r="DA33" s="400">
        <f t="shared" si="28"/>
        <v>110</v>
      </c>
      <c r="DB33" s="411"/>
      <c r="DC33" s="763">
        <f t="shared" si="29"/>
        <v>0</v>
      </c>
      <c r="DD33" s="682"/>
      <c r="DE33" s="688"/>
      <c r="DF33" s="688" t="e">
        <f t="shared" si="30"/>
        <v>#DIV/0!</v>
      </c>
      <c r="DG33" s="691">
        <v>34</v>
      </c>
      <c r="DH33" s="691">
        <v>330.93</v>
      </c>
      <c r="DI33" s="765">
        <f t="shared" si="31"/>
        <v>9.7332352941176481</v>
      </c>
      <c r="DJ33" s="691">
        <f t="shared" si="32"/>
        <v>110</v>
      </c>
      <c r="DK33" s="688">
        <v>218.69</v>
      </c>
      <c r="DL33" s="765">
        <f t="shared" si="33"/>
        <v>1.9880909090909091</v>
      </c>
      <c r="DM33" s="688">
        <v>145</v>
      </c>
      <c r="DN33" s="765">
        <f t="shared" si="34"/>
        <v>1.3181818181818181</v>
      </c>
      <c r="DO33" s="569"/>
      <c r="DP33" s="124">
        <v>52.8</v>
      </c>
      <c r="DQ33" s="125">
        <v>4088.0544591835874</v>
      </c>
      <c r="DR33" s="15">
        <f t="shared" si="35"/>
        <v>77.425273848174001</v>
      </c>
      <c r="DS33" s="126"/>
      <c r="DT33" s="127"/>
      <c r="DU33" s="127"/>
      <c r="DV33" s="18" t="e">
        <f t="shared" si="62"/>
        <v>#DIV/0!</v>
      </c>
      <c r="DW33" s="127">
        <v>20</v>
      </c>
      <c r="DX33" s="127">
        <v>270.99593188200447</v>
      </c>
      <c r="DY33" s="18">
        <f t="shared" si="58"/>
        <v>13.549796594100224</v>
      </c>
      <c r="DZ33" s="124"/>
      <c r="EA33" s="125"/>
      <c r="EB33" s="31" t="e">
        <f t="shared" si="36"/>
        <v>#DIV/0!</v>
      </c>
      <c r="EC33" s="569"/>
      <c r="ED33" s="602"/>
      <c r="EE33" s="603"/>
      <c r="EF33" s="542" t="e">
        <f t="shared" si="37"/>
        <v>#DIV/0!</v>
      </c>
      <c r="EG33" s="603"/>
      <c r="EH33" s="603"/>
      <c r="EI33" s="542" t="e">
        <f t="shared" si="38"/>
        <v>#DIV/0!</v>
      </c>
      <c r="EJ33" s="603"/>
      <c r="EK33" s="603"/>
      <c r="EL33" s="542" t="e">
        <f t="shared" si="39"/>
        <v>#DIV/0!</v>
      </c>
      <c r="EM33" s="485"/>
      <c r="EN33" s="610"/>
      <c r="EO33" s="603"/>
      <c r="EP33" s="548" t="e">
        <f t="shared" si="40"/>
        <v>#DIV/0!</v>
      </c>
      <c r="EQ33" s="610"/>
      <c r="ER33" s="614"/>
      <c r="ES33" s="617" t="e">
        <f t="shared" si="1"/>
        <v>#DIV/0!</v>
      </c>
      <c r="ET33" s="603"/>
      <c r="EU33" s="603"/>
      <c r="EV33" s="622" t="e">
        <f t="shared" si="41"/>
        <v>#DIV/0!</v>
      </c>
      <c r="EW33" s="603">
        <f t="shared" si="42"/>
        <v>0</v>
      </c>
      <c r="EX33" s="603"/>
      <c r="EY33" s="552" t="e">
        <f>+EX33/EW33</f>
        <v>#DIV/0!</v>
      </c>
      <c r="FA33" s="204">
        <v>30</v>
      </c>
      <c r="FB33" s="204"/>
      <c r="FC33" s="204">
        <v>2195.5100000000002</v>
      </c>
      <c r="FD33" s="554">
        <f t="shared" si="2"/>
        <v>73.183666666666667</v>
      </c>
      <c r="FE33" s="554">
        <f t="shared" si="59"/>
        <v>0</v>
      </c>
      <c r="FF33" s="143">
        <v>30</v>
      </c>
      <c r="FG33" s="143">
        <v>47.620559762472723</v>
      </c>
      <c r="FH33" s="737">
        <f t="shared" si="60"/>
        <v>1.5873519920824242</v>
      </c>
      <c r="FI33" s="740">
        <v>125.65641372624718</v>
      </c>
      <c r="FJ33" s="737">
        <f t="shared" si="44"/>
        <v>4.188547124208239</v>
      </c>
      <c r="FK33" s="411"/>
      <c r="FL33" s="748">
        <f t="shared" si="5"/>
        <v>0</v>
      </c>
      <c r="FM33" s="414"/>
      <c r="FN33" s="744">
        <f t="shared" si="61"/>
        <v>0</v>
      </c>
      <c r="FO33" s="405"/>
      <c r="FP33" s="542">
        <f t="shared" si="45"/>
        <v>0</v>
      </c>
      <c r="FQ33" s="672"/>
      <c r="FR33" s="411"/>
      <c r="FS33" s="411"/>
      <c r="FT33" s="411"/>
      <c r="FU33" s="433"/>
      <c r="FV33" s="411"/>
      <c r="FW33" s="400">
        <f t="shared" si="46"/>
        <v>0</v>
      </c>
      <c r="FX33" s="403"/>
      <c r="FY33" s="402" t="e">
        <f t="shared" si="47"/>
        <v>#DIV/0!</v>
      </c>
      <c r="FZ33" s="412"/>
      <c r="GA33" s="411"/>
      <c r="GB33" s="400"/>
      <c r="GC33" s="403" t="e">
        <f t="shared" si="48"/>
        <v>#DIV/0!</v>
      </c>
      <c r="GD33" s="400"/>
      <c r="GE33" s="400"/>
      <c r="GF33" s="404" t="e">
        <f t="shared" si="49"/>
        <v>#DIV/0!</v>
      </c>
    </row>
    <row r="34" spans="1:188" ht="14.4" customHeight="1">
      <c r="A34" s="12">
        <v>28</v>
      </c>
      <c r="B34" s="13">
        <v>27.200000000000003</v>
      </c>
      <c r="C34" s="14">
        <v>2584.8342902887121</v>
      </c>
      <c r="D34" s="15">
        <f t="shared" si="7"/>
        <v>95.030672437084988</v>
      </c>
      <c r="E34" s="16"/>
      <c r="F34" s="320"/>
      <c r="G34" s="558" t="e">
        <f t="shared" si="8"/>
        <v>#DIV/0!</v>
      </c>
      <c r="H34" s="17">
        <v>3</v>
      </c>
      <c r="I34" s="17">
        <v>60.245161290392183</v>
      </c>
      <c r="J34" s="18">
        <f t="shared" si="50"/>
        <v>20.081720430130726</v>
      </c>
      <c r="K34" s="17"/>
      <c r="L34" s="17"/>
      <c r="M34" s="30" t="e">
        <f t="shared" si="51"/>
        <v>#DIV/0!</v>
      </c>
      <c r="N34" s="13"/>
      <c r="O34" s="14"/>
      <c r="P34" s="31" t="e">
        <f t="shared" si="9"/>
        <v>#DIV/0!</v>
      </c>
      <c r="Q34" s="32"/>
      <c r="R34" s="44"/>
      <c r="S34" s="45" t="e">
        <f t="shared" si="10"/>
        <v>#DIV/0!</v>
      </c>
      <c r="T34" s="492"/>
      <c r="U34" s="570"/>
      <c r="V34" s="566"/>
      <c r="W34" s="571" t="e">
        <f t="shared" si="11"/>
        <v>#DIV/0!</v>
      </c>
      <c r="X34" s="492"/>
      <c r="Y34" s="46">
        <v>233.4</v>
      </c>
      <c r="Z34" s="47">
        <v>14954.529999999997</v>
      </c>
      <c r="AA34" s="30">
        <f t="shared" si="12"/>
        <v>64.072536418166223</v>
      </c>
      <c r="AB34" s="54"/>
      <c r="AC34" s="50">
        <v>7</v>
      </c>
      <c r="AD34" s="50">
        <v>97.72</v>
      </c>
      <c r="AE34" s="30">
        <f t="shared" si="13"/>
        <v>13.959999999999999</v>
      </c>
      <c r="AF34" s="55">
        <v>2</v>
      </c>
      <c r="AG34" s="55">
        <v>13.98</v>
      </c>
      <c r="AH34" s="30">
        <f t="shared" si="52"/>
        <v>6.99</v>
      </c>
      <c r="AI34" s="62">
        <v>170</v>
      </c>
      <c r="AJ34" s="47">
        <v>3646.2089990859868</v>
      </c>
      <c r="AK34" s="30">
        <f t="shared" si="14"/>
        <v>21.448288229917569</v>
      </c>
      <c r="AL34" s="568"/>
      <c r="AM34" s="46">
        <v>38</v>
      </c>
      <c r="AN34" s="71">
        <v>2433.23</v>
      </c>
      <c r="AO34" s="48">
        <f t="shared" si="15"/>
        <v>64.032368421052638</v>
      </c>
      <c r="AP34" s="46"/>
      <c r="AQ34" s="47"/>
      <c r="AR34" s="48" t="e">
        <f t="shared" si="16"/>
        <v>#DIV/0!</v>
      </c>
      <c r="AS34" s="46"/>
      <c r="AT34" s="71"/>
      <c r="AU34" s="48" t="e">
        <f t="shared" si="17"/>
        <v>#DIV/0!</v>
      </c>
      <c r="AV34" s="492"/>
      <c r="AW34" s="645">
        <v>64.2</v>
      </c>
      <c r="AX34" s="78">
        <v>3836.44</v>
      </c>
      <c r="AY34" s="30">
        <f t="shared" si="18"/>
        <v>59.757632398753891</v>
      </c>
      <c r="AZ34" s="85"/>
      <c r="BA34" s="85"/>
      <c r="BB34" s="85">
        <v>12</v>
      </c>
      <c r="BC34" s="85">
        <v>85.41</v>
      </c>
      <c r="BD34" s="30">
        <f t="shared" si="53"/>
        <v>7.1174999999999997</v>
      </c>
      <c r="BE34" s="86"/>
      <c r="BF34" s="86"/>
      <c r="BG34" s="30" t="e">
        <f t="shared" si="54"/>
        <v>#DIV/0!</v>
      </c>
      <c r="BH34" s="646"/>
      <c r="BI34" s="77"/>
      <c r="BJ34" s="78"/>
      <c r="BK34" s="634" t="e">
        <f t="shared" si="19"/>
        <v>#DIV/0!</v>
      </c>
      <c r="BL34" s="633"/>
      <c r="BM34" s="587"/>
      <c r="BN34" s="634" t="e">
        <f t="shared" si="20"/>
        <v>#DIV/0!</v>
      </c>
      <c r="BO34" s="492"/>
      <c r="BP34" s="93">
        <v>131.4</v>
      </c>
      <c r="BQ34" s="94">
        <v>8518.5226491438316</v>
      </c>
      <c r="BR34" s="83">
        <f t="shared" si="21"/>
        <v>64.828939491201155</v>
      </c>
      <c r="BS34" s="102"/>
      <c r="BT34" s="101">
        <v>3</v>
      </c>
      <c r="BU34" s="101">
        <v>139.09</v>
      </c>
      <c r="BV34" s="30">
        <f t="shared" si="55"/>
        <v>46.363333333333337</v>
      </c>
      <c r="BW34" s="101">
        <v>60</v>
      </c>
      <c r="BX34" s="101">
        <v>385.85</v>
      </c>
      <c r="BY34" s="30">
        <f t="shared" si="56"/>
        <v>6.4308333333333341</v>
      </c>
      <c r="BZ34" s="93"/>
      <c r="CA34" s="94"/>
      <c r="CB34" s="48" t="e">
        <f t="shared" si="22"/>
        <v>#DIV/0!</v>
      </c>
      <c r="CC34" s="492"/>
      <c r="CD34" s="109">
        <v>130</v>
      </c>
      <c r="CE34" s="110">
        <v>10144.49</v>
      </c>
      <c r="CF34" s="83">
        <f t="shared" si="23"/>
        <v>78.03453846153846</v>
      </c>
      <c r="CG34" s="113"/>
      <c r="CH34" s="114"/>
      <c r="CI34" s="114"/>
      <c r="CJ34" s="30" t="e">
        <f t="shared" si="24"/>
        <v>#DIV/0!</v>
      </c>
      <c r="CK34" s="114"/>
      <c r="CL34" s="114"/>
      <c r="CM34" s="30" t="e">
        <f t="shared" si="57"/>
        <v>#DIV/0!</v>
      </c>
      <c r="CN34" s="708">
        <v>195</v>
      </c>
      <c r="CO34" s="706">
        <f t="shared" si="25"/>
        <v>1.5</v>
      </c>
      <c r="CP34" s="653"/>
      <c r="CQ34" s="722"/>
      <c r="CR34" s="340">
        <v>110</v>
      </c>
      <c r="CS34" s="204">
        <v>1484.88</v>
      </c>
      <c r="CT34" s="753">
        <f t="shared" si="0"/>
        <v>13.498909090909091</v>
      </c>
      <c r="CU34" s="411"/>
      <c r="CV34" s="411"/>
      <c r="CW34" s="756" t="e">
        <f t="shared" si="26"/>
        <v>#DIV/0!</v>
      </c>
      <c r="CX34" s="411"/>
      <c r="CY34" s="411"/>
      <c r="CZ34" s="759" t="e">
        <f t="shared" si="27"/>
        <v>#DIV/0!</v>
      </c>
      <c r="DA34" s="400">
        <f t="shared" si="28"/>
        <v>110</v>
      </c>
      <c r="DB34" s="411"/>
      <c r="DC34" s="763">
        <f t="shared" si="29"/>
        <v>0</v>
      </c>
      <c r="DD34" s="682"/>
      <c r="DE34" s="688"/>
      <c r="DF34" s="688" t="e">
        <f t="shared" si="30"/>
        <v>#DIV/0!</v>
      </c>
      <c r="DG34" s="691">
        <v>19</v>
      </c>
      <c r="DH34" s="691">
        <v>231.87</v>
      </c>
      <c r="DI34" s="765">
        <f t="shared" si="31"/>
        <v>12.203684210526315</v>
      </c>
      <c r="DJ34" s="691">
        <f t="shared" si="32"/>
        <v>110</v>
      </c>
      <c r="DK34" s="688">
        <v>174.84</v>
      </c>
      <c r="DL34" s="765">
        <f t="shared" si="33"/>
        <v>1.5894545454545455</v>
      </c>
      <c r="DM34" s="688"/>
      <c r="DN34" s="765">
        <f t="shared" si="34"/>
        <v>0</v>
      </c>
      <c r="DO34" s="569"/>
      <c r="DP34" s="124">
        <v>40.6</v>
      </c>
      <c r="DQ34" s="125">
        <v>3654.9987942187158</v>
      </c>
      <c r="DR34" s="15">
        <f t="shared" si="35"/>
        <v>90.024600842825507</v>
      </c>
      <c r="DS34" s="126"/>
      <c r="DT34" s="127"/>
      <c r="DU34" s="127"/>
      <c r="DV34" s="18" t="e">
        <f t="shared" si="62"/>
        <v>#DIV/0!</v>
      </c>
      <c r="DW34" s="127">
        <v>20</v>
      </c>
      <c r="DX34" s="127">
        <v>132.45032489740083</v>
      </c>
      <c r="DY34" s="18">
        <f t="shared" si="58"/>
        <v>6.6225162448700416</v>
      </c>
      <c r="DZ34" s="124"/>
      <c r="EA34" s="125"/>
      <c r="EB34" s="31" t="e">
        <f t="shared" si="36"/>
        <v>#DIV/0!</v>
      </c>
      <c r="EC34" s="569"/>
      <c r="ED34" s="602"/>
      <c r="EE34" s="603"/>
      <c r="EF34" s="542" t="e">
        <f t="shared" si="37"/>
        <v>#DIV/0!</v>
      </c>
      <c r="EG34" s="603"/>
      <c r="EH34" s="603"/>
      <c r="EI34" s="542" t="e">
        <f t="shared" si="38"/>
        <v>#DIV/0!</v>
      </c>
      <c r="EJ34" s="603"/>
      <c r="EK34" s="603"/>
      <c r="EL34" s="542" t="e">
        <f t="shared" si="39"/>
        <v>#DIV/0!</v>
      </c>
      <c r="EM34" s="485"/>
      <c r="EN34" s="610"/>
      <c r="EO34" s="607"/>
      <c r="EP34" s="548" t="e">
        <f t="shared" si="40"/>
        <v>#DIV/0!</v>
      </c>
      <c r="EQ34" s="610"/>
      <c r="ER34" s="614"/>
      <c r="ES34" s="617" t="e">
        <f t="shared" si="1"/>
        <v>#DIV/0!</v>
      </c>
      <c r="ET34" s="603"/>
      <c r="EU34" s="603"/>
      <c r="EV34" s="622" t="e">
        <f t="shared" si="41"/>
        <v>#DIV/0!</v>
      </c>
      <c r="EW34" s="603">
        <f t="shared" si="42"/>
        <v>0</v>
      </c>
      <c r="EX34" s="603"/>
      <c r="EY34" s="552" t="e">
        <f>+EX34/EW34</f>
        <v>#DIV/0!</v>
      </c>
      <c r="FA34" s="204">
        <v>30</v>
      </c>
      <c r="FB34" s="204"/>
      <c r="FC34" s="204">
        <v>1782.3600000000001</v>
      </c>
      <c r="FD34" s="554">
        <f t="shared" si="2"/>
        <v>59.412000000000006</v>
      </c>
      <c r="FE34" s="554">
        <f t="shared" si="59"/>
        <v>0</v>
      </c>
      <c r="FF34" s="143">
        <v>30</v>
      </c>
      <c r="FG34" s="143">
        <v>42.747039841648487</v>
      </c>
      <c r="FH34" s="737">
        <f t="shared" si="60"/>
        <v>1.4249013280549496</v>
      </c>
      <c r="FI34" s="741"/>
      <c r="FJ34" s="737">
        <f t="shared" si="44"/>
        <v>0</v>
      </c>
      <c r="FK34" s="442">
        <v>112.11</v>
      </c>
      <c r="FL34" s="748">
        <f t="shared" si="5"/>
        <v>3.7370000000000001</v>
      </c>
      <c r="FM34" s="444"/>
      <c r="FN34" s="744">
        <f t="shared" si="61"/>
        <v>0</v>
      </c>
      <c r="FO34" s="405"/>
      <c r="FP34" s="542">
        <f t="shared" si="45"/>
        <v>0</v>
      </c>
      <c r="FQ34" s="672"/>
      <c r="FR34" s="411"/>
      <c r="FS34" s="411"/>
      <c r="FT34" s="411"/>
      <c r="FU34" s="433"/>
      <c r="FV34" s="442"/>
      <c r="FW34" s="400">
        <f t="shared" si="46"/>
        <v>0</v>
      </c>
      <c r="FX34" s="442"/>
      <c r="FY34" s="402" t="e">
        <f t="shared" si="47"/>
        <v>#DIV/0!</v>
      </c>
      <c r="FZ34" s="468"/>
      <c r="GA34" s="442"/>
      <c r="GB34" s="400"/>
      <c r="GC34" s="403" t="e">
        <f t="shared" si="48"/>
        <v>#DIV/0!</v>
      </c>
      <c r="GD34" s="400"/>
      <c r="GE34" s="400"/>
      <c r="GF34" s="404" t="e">
        <f t="shared" si="49"/>
        <v>#DIV/0!</v>
      </c>
    </row>
    <row r="35" spans="1:188" ht="14.4" customHeight="1">
      <c r="A35" s="12">
        <v>29</v>
      </c>
      <c r="B35" s="13">
        <v>27.000000000000004</v>
      </c>
      <c r="C35" s="14">
        <v>2503.3730797511826</v>
      </c>
      <c r="D35" s="15">
        <f t="shared" si="7"/>
        <v>92.717521472266014</v>
      </c>
      <c r="E35" s="16"/>
      <c r="F35" s="320"/>
      <c r="G35" s="558" t="e">
        <f t="shared" si="8"/>
        <v>#DIV/0!</v>
      </c>
      <c r="H35" s="17">
        <v>3</v>
      </c>
      <c r="I35" s="17">
        <v>60.122580645196095</v>
      </c>
      <c r="J35" s="18">
        <f t="shared" si="50"/>
        <v>20.040860215065365</v>
      </c>
      <c r="K35" s="17"/>
      <c r="L35" s="17"/>
      <c r="M35" s="30" t="e">
        <f t="shared" si="51"/>
        <v>#DIV/0!</v>
      </c>
      <c r="N35" s="13"/>
      <c r="O35" s="14"/>
      <c r="P35" s="31" t="e">
        <f t="shared" si="9"/>
        <v>#DIV/0!</v>
      </c>
      <c r="Q35" s="32"/>
      <c r="R35" s="44"/>
      <c r="S35" s="45" t="e">
        <f t="shared" si="10"/>
        <v>#DIV/0!</v>
      </c>
      <c r="T35" s="492"/>
      <c r="U35" s="570"/>
      <c r="V35" s="566"/>
      <c r="W35" s="571" t="e">
        <f t="shared" si="11"/>
        <v>#DIV/0!</v>
      </c>
      <c r="X35" s="492"/>
      <c r="Y35" s="46">
        <v>233.4</v>
      </c>
      <c r="Z35" s="47">
        <v>23116.309550000002</v>
      </c>
      <c r="AA35" s="30">
        <f t="shared" si="12"/>
        <v>99.041600471293918</v>
      </c>
      <c r="AB35" s="54"/>
      <c r="AC35" s="55">
        <v>7</v>
      </c>
      <c r="AD35" s="55">
        <v>99.800000000000011</v>
      </c>
      <c r="AE35" s="30">
        <f t="shared" si="13"/>
        <v>14.257142857142858</v>
      </c>
      <c r="AF35" s="55">
        <v>2</v>
      </c>
      <c r="AG35" s="55">
        <v>11.95</v>
      </c>
      <c r="AH35" s="30">
        <f t="shared" si="52"/>
        <v>5.9749999999999996</v>
      </c>
      <c r="AI35" s="62">
        <v>170</v>
      </c>
      <c r="AJ35" s="47">
        <v>3859.4586509130459</v>
      </c>
      <c r="AK35" s="30">
        <f t="shared" si="14"/>
        <v>22.702697946547328</v>
      </c>
      <c r="AL35" s="568"/>
      <c r="AM35" s="46">
        <v>42</v>
      </c>
      <c r="AN35" s="71">
        <v>2350</v>
      </c>
      <c r="AO35" s="48">
        <f t="shared" si="15"/>
        <v>55.952380952380949</v>
      </c>
      <c r="AP35" s="46"/>
      <c r="AQ35" s="47"/>
      <c r="AR35" s="48" t="e">
        <f t="shared" si="16"/>
        <v>#DIV/0!</v>
      </c>
      <c r="AS35" s="46"/>
      <c r="AT35" s="71"/>
      <c r="AU35" s="48" t="e">
        <f t="shared" si="17"/>
        <v>#DIV/0!</v>
      </c>
      <c r="AV35" s="492"/>
      <c r="AW35" s="647">
        <v>64</v>
      </c>
      <c r="AX35" s="78">
        <v>3928.37</v>
      </c>
      <c r="AY35" s="30">
        <f t="shared" si="18"/>
        <v>61.380781249999998</v>
      </c>
      <c r="AZ35" s="85"/>
      <c r="BA35" s="85"/>
      <c r="BB35" s="85">
        <v>12</v>
      </c>
      <c r="BC35" s="85">
        <v>112.9</v>
      </c>
      <c r="BD35" s="30">
        <f t="shared" si="53"/>
        <v>9.4083333333333332</v>
      </c>
      <c r="BE35" s="86"/>
      <c r="BF35" s="86"/>
      <c r="BG35" s="30" t="e">
        <f t="shared" si="54"/>
        <v>#DIV/0!</v>
      </c>
      <c r="BH35" s="646"/>
      <c r="BI35" s="77"/>
      <c r="BJ35" s="78"/>
      <c r="BK35" s="634" t="e">
        <f t="shared" si="19"/>
        <v>#DIV/0!</v>
      </c>
      <c r="BL35" s="633"/>
      <c r="BM35" s="587"/>
      <c r="BN35" s="634" t="e">
        <f t="shared" si="20"/>
        <v>#DIV/0!</v>
      </c>
      <c r="BO35" s="492"/>
      <c r="BP35" s="592">
        <v>129.80000000000001</v>
      </c>
      <c r="BQ35" s="94">
        <v>8611.9655182699971</v>
      </c>
      <c r="BR35" s="83">
        <f t="shared" si="21"/>
        <v>66.347962390369773</v>
      </c>
      <c r="BS35" s="102"/>
      <c r="BT35" s="101">
        <v>3</v>
      </c>
      <c r="BU35" s="101">
        <v>164.97</v>
      </c>
      <c r="BV35" s="30">
        <f t="shared" si="55"/>
        <v>54.99</v>
      </c>
      <c r="BW35" s="101">
        <v>60</v>
      </c>
      <c r="BX35" s="101">
        <v>565.72</v>
      </c>
      <c r="BY35" s="30">
        <f t="shared" si="56"/>
        <v>9.4286666666666665</v>
      </c>
      <c r="BZ35" s="93"/>
      <c r="CA35" s="94"/>
      <c r="CB35" s="48" t="e">
        <f t="shared" si="22"/>
        <v>#DIV/0!</v>
      </c>
      <c r="CC35" s="492"/>
      <c r="CD35" s="109">
        <v>131.20000000000002</v>
      </c>
      <c r="CE35" s="110">
        <v>10172.68</v>
      </c>
      <c r="CF35" s="83">
        <f t="shared" si="23"/>
        <v>77.535670731707313</v>
      </c>
      <c r="CG35" s="113"/>
      <c r="CH35" s="114"/>
      <c r="CI35" s="114"/>
      <c r="CJ35" s="30" t="e">
        <f t="shared" si="24"/>
        <v>#DIV/0!</v>
      </c>
      <c r="CK35" s="114"/>
      <c r="CL35" s="114"/>
      <c r="CM35" s="30" t="e">
        <f t="shared" si="57"/>
        <v>#DIV/0!</v>
      </c>
      <c r="CN35" s="708">
        <v>155</v>
      </c>
      <c r="CO35" s="706">
        <f t="shared" si="25"/>
        <v>1.18140243902439</v>
      </c>
      <c r="CP35" s="653"/>
      <c r="CQ35" s="722"/>
      <c r="CR35" s="340">
        <v>110</v>
      </c>
      <c r="CS35" s="204">
        <v>1404</v>
      </c>
      <c r="CT35" s="753">
        <f t="shared" si="0"/>
        <v>12.763636363636364</v>
      </c>
      <c r="CU35" s="411"/>
      <c r="CV35" s="411"/>
      <c r="CW35" s="756" t="e">
        <f t="shared" si="26"/>
        <v>#DIV/0!</v>
      </c>
      <c r="CX35" s="411"/>
      <c r="CY35" s="411"/>
      <c r="CZ35" s="759" t="e">
        <f t="shared" si="27"/>
        <v>#DIV/0!</v>
      </c>
      <c r="DA35" s="400">
        <f t="shared" si="28"/>
        <v>110</v>
      </c>
      <c r="DB35" s="411"/>
      <c r="DC35" s="763">
        <f t="shared" si="29"/>
        <v>0</v>
      </c>
      <c r="DD35" s="682"/>
      <c r="DE35" s="688"/>
      <c r="DF35" s="688" t="e">
        <f t="shared" si="30"/>
        <v>#DIV/0!</v>
      </c>
      <c r="DG35" s="691">
        <v>18</v>
      </c>
      <c r="DH35" s="691">
        <v>434.55</v>
      </c>
      <c r="DI35" s="765">
        <f t="shared" si="31"/>
        <v>24.141666666666666</v>
      </c>
      <c r="DJ35" s="691">
        <f t="shared" si="32"/>
        <v>110</v>
      </c>
      <c r="DK35" s="688">
        <v>502.07</v>
      </c>
      <c r="DL35" s="765">
        <f t="shared" si="33"/>
        <v>4.5642727272727273</v>
      </c>
      <c r="DM35" s="688">
        <v>157</v>
      </c>
      <c r="DN35" s="765">
        <f t="shared" si="34"/>
        <v>1.4272727272727272</v>
      </c>
      <c r="DO35" s="569"/>
      <c r="DP35" s="124">
        <v>40.6</v>
      </c>
      <c r="DQ35" s="125">
        <v>4255.7808850460624</v>
      </c>
      <c r="DR35" s="15">
        <f t="shared" si="35"/>
        <v>104.82218928684883</v>
      </c>
      <c r="DS35" s="126"/>
      <c r="DT35" s="127"/>
      <c r="DU35" s="127"/>
      <c r="DV35" s="18" t="e">
        <f t="shared" si="62"/>
        <v>#DIV/0!</v>
      </c>
      <c r="DW35" s="127">
        <v>20</v>
      </c>
      <c r="DX35" s="127">
        <v>136.2346198944694</v>
      </c>
      <c r="DY35" s="18">
        <f t="shared" si="58"/>
        <v>6.8117309947234705</v>
      </c>
      <c r="DZ35" s="124"/>
      <c r="EA35" s="125"/>
      <c r="EB35" s="31" t="e">
        <f t="shared" si="36"/>
        <v>#DIV/0!</v>
      </c>
      <c r="EC35" s="569"/>
      <c r="ED35" s="602"/>
      <c r="EE35" s="603"/>
      <c r="EF35" s="542" t="e">
        <f t="shared" si="37"/>
        <v>#DIV/0!</v>
      </c>
      <c r="EG35" s="603"/>
      <c r="EH35" s="603"/>
      <c r="EI35" s="542" t="e">
        <f t="shared" si="38"/>
        <v>#DIV/0!</v>
      </c>
      <c r="EJ35" s="603"/>
      <c r="EK35" s="603"/>
      <c r="EL35" s="542" t="e">
        <f t="shared" si="39"/>
        <v>#DIV/0!</v>
      </c>
      <c r="EM35" s="485"/>
      <c r="EN35" s="603"/>
      <c r="EO35" s="603"/>
      <c r="EP35" s="548" t="e">
        <f t="shared" si="40"/>
        <v>#DIV/0!</v>
      </c>
      <c r="EQ35" s="603"/>
      <c r="ER35" s="603"/>
      <c r="ES35" s="617" t="e">
        <f t="shared" si="1"/>
        <v>#DIV/0!</v>
      </c>
      <c r="ET35" s="603"/>
      <c r="EU35" s="603"/>
      <c r="EV35" s="622" t="e">
        <f t="shared" si="41"/>
        <v>#DIV/0!</v>
      </c>
      <c r="EW35" s="603">
        <f t="shared" si="42"/>
        <v>0</v>
      </c>
      <c r="EX35" s="603"/>
      <c r="EY35" s="552" t="e">
        <f t="shared" si="43"/>
        <v>#DIV/0!</v>
      </c>
      <c r="FA35" s="204">
        <v>30</v>
      </c>
      <c r="FB35" s="204"/>
      <c r="FC35" s="204">
        <v>2113.94</v>
      </c>
      <c r="FD35" s="554">
        <f t="shared" si="2"/>
        <v>70.464666666666673</v>
      </c>
      <c r="FE35" s="554">
        <f t="shared" si="59"/>
        <v>0</v>
      </c>
      <c r="FF35" s="143">
        <v>30</v>
      </c>
      <c r="FG35" s="143">
        <v>960.74775420077287</v>
      </c>
      <c r="FH35" s="737">
        <f t="shared" si="60"/>
        <v>32.024925140025765</v>
      </c>
      <c r="FI35" s="741">
        <v>182.51206487413177</v>
      </c>
      <c r="FJ35" s="737">
        <f t="shared" si="44"/>
        <v>6.0837354958043921</v>
      </c>
      <c r="FK35" s="442"/>
      <c r="FL35" s="748">
        <f t="shared" si="5"/>
        <v>0</v>
      </c>
      <c r="FM35" s="444">
        <v>99.322057629870116</v>
      </c>
      <c r="FN35" s="744">
        <f t="shared" si="61"/>
        <v>0.10337995295393032</v>
      </c>
      <c r="FO35" s="405">
        <v>173.77159334274728</v>
      </c>
      <c r="FP35" s="542">
        <f t="shared" si="45"/>
        <v>5.7923864447582423</v>
      </c>
      <c r="FQ35" s="672"/>
      <c r="FR35" s="411"/>
      <c r="FS35" s="411"/>
      <c r="FT35" s="411"/>
      <c r="FU35" s="433"/>
      <c r="FV35" s="442"/>
      <c r="FW35" s="400">
        <f t="shared" si="46"/>
        <v>0</v>
      </c>
      <c r="FX35" s="442"/>
      <c r="FY35" s="402" t="e">
        <f t="shared" si="47"/>
        <v>#DIV/0!</v>
      </c>
      <c r="FZ35" s="468"/>
      <c r="GA35" s="442"/>
      <c r="GB35" s="400"/>
      <c r="GC35" s="403" t="e">
        <f t="shared" si="48"/>
        <v>#DIV/0!</v>
      </c>
      <c r="GD35" s="400"/>
      <c r="GE35" s="400"/>
      <c r="GF35" s="404" t="e">
        <f t="shared" si="49"/>
        <v>#DIV/0!</v>
      </c>
    </row>
    <row r="36" spans="1:188" ht="15" customHeight="1" thickBot="1">
      <c r="A36" s="19">
        <v>30</v>
      </c>
      <c r="B36" s="13">
        <v>59.2</v>
      </c>
      <c r="C36" s="14">
        <v>5642.5164111671602</v>
      </c>
      <c r="D36" s="15">
        <f t="shared" si="7"/>
        <v>95.312777215661484</v>
      </c>
      <c r="E36" s="16"/>
      <c r="F36" s="320"/>
      <c r="G36" s="558" t="e">
        <f t="shared" si="8"/>
        <v>#DIV/0!</v>
      </c>
      <c r="H36" s="17">
        <v>4</v>
      </c>
      <c r="I36" s="17">
        <v>75.388662943656954</v>
      </c>
      <c r="J36" s="18">
        <f t="shared" si="50"/>
        <v>18.847165735914238</v>
      </c>
      <c r="K36" s="17"/>
      <c r="L36" s="17"/>
      <c r="M36" s="30" t="e">
        <f t="shared" si="51"/>
        <v>#DIV/0!</v>
      </c>
      <c r="N36" s="13"/>
      <c r="O36" s="14"/>
      <c r="P36" s="31" t="e">
        <f t="shared" si="9"/>
        <v>#DIV/0!</v>
      </c>
      <c r="Q36" s="32"/>
      <c r="R36" s="44"/>
      <c r="S36" s="45" t="e">
        <f t="shared" si="10"/>
        <v>#DIV/0!</v>
      </c>
      <c r="T36" s="492"/>
      <c r="U36" s="570"/>
      <c r="V36" s="566"/>
      <c r="W36" s="571" t="e">
        <f t="shared" si="11"/>
        <v>#DIV/0!</v>
      </c>
      <c r="X36" s="492"/>
      <c r="Y36" s="585">
        <v>383.6</v>
      </c>
      <c r="Z36" s="47">
        <v>33585.08</v>
      </c>
      <c r="AA36" s="30">
        <f t="shared" si="12"/>
        <v>87.552346193952033</v>
      </c>
      <c r="AB36" s="54"/>
      <c r="AC36" s="55">
        <v>72</v>
      </c>
      <c r="AD36" s="55">
        <v>984.61160000000007</v>
      </c>
      <c r="AE36" s="30">
        <f t="shared" si="13"/>
        <v>13.675161111111112</v>
      </c>
      <c r="AF36" s="55">
        <v>458</v>
      </c>
      <c r="AG36" s="55">
        <v>3197.6100000000006</v>
      </c>
      <c r="AH36" s="30">
        <f t="shared" si="52"/>
        <v>6.981681222707425</v>
      </c>
      <c r="AI36" s="62">
        <v>170</v>
      </c>
      <c r="AJ36" s="47">
        <v>4379.3040624632949</v>
      </c>
      <c r="AK36" s="30">
        <f t="shared" si="14"/>
        <v>25.76061213213703</v>
      </c>
      <c r="AL36" s="568"/>
      <c r="AM36" s="46">
        <v>42</v>
      </c>
      <c r="AN36" s="71">
        <v>2861.85</v>
      </c>
      <c r="AO36" s="48">
        <f t="shared" si="15"/>
        <v>68.139285714285705</v>
      </c>
      <c r="AP36" s="46"/>
      <c r="AQ36" s="47"/>
      <c r="AR36" s="48" t="e">
        <f t="shared" si="16"/>
        <v>#DIV/0!</v>
      </c>
      <c r="AS36" s="46"/>
      <c r="AT36" s="71"/>
      <c r="AU36" s="48" t="e">
        <f t="shared" si="17"/>
        <v>#DIV/0!</v>
      </c>
      <c r="AV36" s="492"/>
      <c r="AW36" s="647">
        <v>81.600000000000009</v>
      </c>
      <c r="AX36" s="78">
        <v>5114.3</v>
      </c>
      <c r="AY36" s="30">
        <f t="shared" si="18"/>
        <v>62.675245098039213</v>
      </c>
      <c r="AZ36" s="85"/>
      <c r="BA36" s="85"/>
      <c r="BB36" s="85">
        <v>16</v>
      </c>
      <c r="BC36" s="85">
        <v>113.17</v>
      </c>
      <c r="BD36" s="30">
        <f t="shared" si="53"/>
        <v>7.0731250000000001</v>
      </c>
      <c r="BE36" s="86"/>
      <c r="BF36" s="86"/>
      <c r="BG36" s="30" t="e">
        <f t="shared" si="54"/>
        <v>#DIV/0!</v>
      </c>
      <c r="BH36" s="646"/>
      <c r="BI36" s="77"/>
      <c r="BJ36" s="78"/>
      <c r="BK36" s="634" t="e">
        <f t="shared" si="19"/>
        <v>#DIV/0!</v>
      </c>
      <c r="BL36" s="633"/>
      <c r="BM36" s="587"/>
      <c r="BN36" s="634" t="e">
        <f t="shared" si="20"/>
        <v>#DIV/0!</v>
      </c>
      <c r="BO36" s="492"/>
      <c r="BP36" s="93">
        <v>182</v>
      </c>
      <c r="BQ36" s="94">
        <v>12021.070812541744</v>
      </c>
      <c r="BR36" s="83">
        <f t="shared" si="21"/>
        <v>66.049839629350245</v>
      </c>
      <c r="BS36" s="102"/>
      <c r="BT36" s="101"/>
      <c r="BU36" s="101"/>
      <c r="BV36" s="30" t="e">
        <f t="shared" si="55"/>
        <v>#DIV/0!</v>
      </c>
      <c r="BW36" s="101"/>
      <c r="BX36" s="101"/>
      <c r="BY36" s="30" t="e">
        <f t="shared" si="56"/>
        <v>#DIV/0!</v>
      </c>
      <c r="BZ36" s="93"/>
      <c r="CA36" s="94"/>
      <c r="CB36" s="48" t="e">
        <f t="shared" si="22"/>
        <v>#DIV/0!</v>
      </c>
      <c r="CC36" s="492"/>
      <c r="CD36" s="109">
        <v>147.19999999999999</v>
      </c>
      <c r="CE36" s="110">
        <v>14089.66</v>
      </c>
      <c r="CF36" s="83">
        <f t="shared" si="23"/>
        <v>95.717798913043481</v>
      </c>
      <c r="CG36" s="113"/>
      <c r="CH36" s="114">
        <v>214</v>
      </c>
      <c r="CI36" s="114">
        <v>2358.9899999999998</v>
      </c>
      <c r="CJ36" s="30">
        <f t="shared" si="24"/>
        <v>11.023317757009345</v>
      </c>
      <c r="CK36" s="114"/>
      <c r="CL36" s="114"/>
      <c r="CM36" s="30" t="e">
        <f t="shared" si="57"/>
        <v>#DIV/0!</v>
      </c>
      <c r="CN36" s="708">
        <v>60</v>
      </c>
      <c r="CO36" s="706">
        <f t="shared" si="25"/>
        <v>0.40760869565217395</v>
      </c>
      <c r="CP36" s="653"/>
      <c r="CQ36" s="722"/>
      <c r="CR36" s="340">
        <v>110</v>
      </c>
      <c r="CS36" s="204">
        <v>3756</v>
      </c>
      <c r="CT36" s="753">
        <f t="shared" si="0"/>
        <v>34.145454545454548</v>
      </c>
      <c r="CU36" s="411"/>
      <c r="CV36" s="411"/>
      <c r="CW36" s="756" t="e">
        <f t="shared" si="26"/>
        <v>#DIV/0!</v>
      </c>
      <c r="CX36" s="411">
        <v>38</v>
      </c>
      <c r="CY36" s="411">
        <v>214.03</v>
      </c>
      <c r="CZ36" s="759">
        <f t="shared" si="27"/>
        <v>5.6323684210526315</v>
      </c>
      <c r="DA36" s="400">
        <f t="shared" si="28"/>
        <v>110</v>
      </c>
      <c r="DB36" s="411">
        <v>1690.55</v>
      </c>
      <c r="DC36" s="763">
        <f t="shared" si="29"/>
        <v>15.368636363636364</v>
      </c>
      <c r="DD36" s="682"/>
      <c r="DE36" s="688"/>
      <c r="DF36" s="688" t="e">
        <f t="shared" si="30"/>
        <v>#DIV/0!</v>
      </c>
      <c r="DG36" s="691">
        <v>38</v>
      </c>
      <c r="DH36" s="691">
        <v>901.85</v>
      </c>
      <c r="DI36" s="765">
        <f t="shared" si="31"/>
        <v>23.732894736842105</v>
      </c>
      <c r="DJ36" s="691">
        <f t="shared" si="32"/>
        <v>110</v>
      </c>
      <c r="DK36" s="688">
        <v>385.49</v>
      </c>
      <c r="DL36" s="765">
        <f t="shared" si="33"/>
        <v>3.5044545454545455</v>
      </c>
      <c r="DM36" s="688">
        <v>145</v>
      </c>
      <c r="DN36" s="765">
        <f t="shared" si="34"/>
        <v>1.3181818181818181</v>
      </c>
      <c r="DO36" s="569"/>
      <c r="DP36" s="124">
        <v>56.800000000000004</v>
      </c>
      <c r="DQ36" s="125">
        <v>4908.0598838440974</v>
      </c>
      <c r="DR36" s="15">
        <f t="shared" si="35"/>
        <v>86.409504997255226</v>
      </c>
      <c r="DS36" s="126"/>
      <c r="DT36" s="127"/>
      <c r="DU36" s="127"/>
      <c r="DV36" s="18" t="e">
        <f t="shared" si="62"/>
        <v>#DIV/0!</v>
      </c>
      <c r="DW36" s="127">
        <v>20</v>
      </c>
      <c r="DX36" s="127">
        <v>157.19010421882098</v>
      </c>
      <c r="DY36" s="18">
        <f t="shared" si="58"/>
        <v>7.859505210941049</v>
      </c>
      <c r="DZ36" s="124"/>
      <c r="EA36" s="125"/>
      <c r="EB36" s="31" t="e">
        <f t="shared" si="36"/>
        <v>#DIV/0!</v>
      </c>
      <c r="EC36" s="569"/>
      <c r="ED36" s="602"/>
      <c r="EE36" s="603"/>
      <c r="EF36" s="542" t="e">
        <f t="shared" si="37"/>
        <v>#DIV/0!</v>
      </c>
      <c r="EG36" s="603"/>
      <c r="EH36" s="603"/>
      <c r="EI36" s="542" t="e">
        <f t="shared" si="38"/>
        <v>#DIV/0!</v>
      </c>
      <c r="EJ36" s="603"/>
      <c r="EK36" s="603"/>
      <c r="EL36" s="542" t="e">
        <f t="shared" si="39"/>
        <v>#DIV/0!</v>
      </c>
      <c r="EM36" s="485"/>
      <c r="EN36" s="603"/>
      <c r="EO36" s="603"/>
      <c r="EP36" s="548" t="e">
        <f t="shared" si="40"/>
        <v>#DIV/0!</v>
      </c>
      <c r="EQ36" s="603"/>
      <c r="ER36" s="603"/>
      <c r="ES36" s="617" t="e">
        <f t="shared" si="1"/>
        <v>#DIV/0!</v>
      </c>
      <c r="ET36" s="603"/>
      <c r="EU36" s="603"/>
      <c r="EV36" s="622" t="e">
        <f t="shared" si="41"/>
        <v>#DIV/0!</v>
      </c>
      <c r="EW36" s="603">
        <f t="shared" si="42"/>
        <v>0</v>
      </c>
      <c r="EX36" s="603"/>
      <c r="EY36" s="552" t="e">
        <f t="shared" si="43"/>
        <v>#DIV/0!</v>
      </c>
      <c r="FA36" s="204">
        <v>30</v>
      </c>
      <c r="FB36" s="204"/>
      <c r="FC36" s="204">
        <v>2164.67</v>
      </c>
      <c r="FD36" s="554">
        <f t="shared" si="2"/>
        <v>72.155666666666676</v>
      </c>
      <c r="FE36" s="554">
        <f t="shared" si="59"/>
        <v>0</v>
      </c>
      <c r="FF36" s="143">
        <v>30</v>
      </c>
      <c r="FG36" s="143">
        <v>325.68579606413994</v>
      </c>
      <c r="FH36" s="737">
        <f t="shared" si="60"/>
        <v>10.856193202137998</v>
      </c>
      <c r="FI36" s="741">
        <v>1236.9315335328395</v>
      </c>
      <c r="FJ36" s="737">
        <f t="shared" si="44"/>
        <v>41.231051117761318</v>
      </c>
      <c r="FK36" s="442"/>
      <c r="FL36" s="748">
        <f t="shared" si="5"/>
        <v>0</v>
      </c>
      <c r="FM36" s="444"/>
      <c r="FN36" s="744">
        <f t="shared" si="61"/>
        <v>0</v>
      </c>
      <c r="FO36" s="405"/>
      <c r="FP36" s="542">
        <f t="shared" si="45"/>
        <v>0</v>
      </c>
      <c r="FQ36" s="672"/>
      <c r="FR36" s="411"/>
      <c r="FS36" s="411"/>
      <c r="FT36" s="411"/>
      <c r="FU36" s="433"/>
      <c r="FV36" s="442"/>
      <c r="FW36" s="400">
        <f t="shared" si="46"/>
        <v>0</v>
      </c>
      <c r="FX36" s="442"/>
      <c r="FY36" s="402" t="e">
        <f t="shared" si="47"/>
        <v>#DIV/0!</v>
      </c>
      <c r="FZ36" s="468"/>
      <c r="GA36" s="442"/>
      <c r="GB36" s="400"/>
      <c r="GC36" s="403" t="e">
        <f t="shared" si="48"/>
        <v>#DIV/0!</v>
      </c>
      <c r="GD36" s="400"/>
      <c r="GE36" s="400"/>
      <c r="GF36" s="404" t="e">
        <f t="shared" si="49"/>
        <v>#DIV/0!</v>
      </c>
    </row>
    <row r="37" spans="1:188" ht="15.6" customHeight="1" thickBot="1">
      <c r="A37" s="19">
        <v>31</v>
      </c>
      <c r="B37" s="540"/>
      <c r="C37" s="504"/>
      <c r="D37" s="505" t="e">
        <f t="shared" si="7"/>
        <v>#DIV/0!</v>
      </c>
      <c r="E37" s="506"/>
      <c r="F37" s="507"/>
      <c r="G37" s="559" t="e">
        <f t="shared" si="8"/>
        <v>#DIV/0!</v>
      </c>
      <c r="H37" s="508"/>
      <c r="I37" s="508"/>
      <c r="J37" s="509" t="e">
        <f t="shared" si="50"/>
        <v>#DIV/0!</v>
      </c>
      <c r="K37" s="508"/>
      <c r="L37" s="508"/>
      <c r="M37" s="510" t="e">
        <f t="shared" si="51"/>
        <v>#DIV/0!</v>
      </c>
      <c r="N37" s="503"/>
      <c r="O37" s="504"/>
      <c r="P37" s="511" t="e">
        <f t="shared" si="9"/>
        <v>#DIV/0!</v>
      </c>
      <c r="Q37" s="512"/>
      <c r="R37" s="185"/>
      <c r="S37" s="513" t="e">
        <f t="shared" si="10"/>
        <v>#DIV/0!</v>
      </c>
      <c r="T37" s="492"/>
      <c r="U37" s="573"/>
      <c r="V37" s="574"/>
      <c r="W37" s="575"/>
      <c r="X37" s="492"/>
      <c r="Y37" s="514"/>
      <c r="Z37" s="515"/>
      <c r="AA37" s="510" t="e">
        <f t="shared" si="12"/>
        <v>#DIV/0!</v>
      </c>
      <c r="AB37" s="516"/>
      <c r="AC37" s="517"/>
      <c r="AD37" s="517"/>
      <c r="AE37" s="510" t="e">
        <f t="shared" si="13"/>
        <v>#DIV/0!</v>
      </c>
      <c r="AF37" s="517"/>
      <c r="AG37" s="517"/>
      <c r="AH37" s="510" t="e">
        <f t="shared" si="52"/>
        <v>#DIV/0!</v>
      </c>
      <c r="AI37" s="62"/>
      <c r="AJ37" s="515"/>
      <c r="AK37" s="510" t="e">
        <f t="shared" si="14"/>
        <v>#DIV/0!</v>
      </c>
      <c r="AL37" s="568"/>
      <c r="AM37" s="514"/>
      <c r="AN37" s="519"/>
      <c r="AO37" s="520" t="e">
        <f t="shared" si="15"/>
        <v>#DIV/0!</v>
      </c>
      <c r="AP37" s="514"/>
      <c r="AQ37" s="515"/>
      <c r="AR37" s="520" t="e">
        <f t="shared" si="16"/>
        <v>#DIV/0!</v>
      </c>
      <c r="AS37" s="514"/>
      <c r="AT37" s="519"/>
      <c r="AU37" s="520" t="e">
        <f t="shared" si="17"/>
        <v>#DIV/0!</v>
      </c>
      <c r="AV37" s="492"/>
      <c r="AW37" s="648"/>
      <c r="AX37" s="522"/>
      <c r="AY37" s="30" t="e">
        <f t="shared" si="18"/>
        <v>#DIV/0!</v>
      </c>
      <c r="AZ37" s="85"/>
      <c r="BA37" s="85"/>
      <c r="BB37" s="525"/>
      <c r="BC37" s="525"/>
      <c r="BD37" s="510" t="e">
        <f t="shared" si="53"/>
        <v>#DIV/0!</v>
      </c>
      <c r="BE37" s="526"/>
      <c r="BF37" s="526"/>
      <c r="BG37" s="510" t="e">
        <f t="shared" si="54"/>
        <v>#DIV/0!</v>
      </c>
      <c r="BH37" s="646"/>
      <c r="BI37" s="521"/>
      <c r="BJ37" s="522"/>
      <c r="BK37" s="637" t="e">
        <f t="shared" si="19"/>
        <v>#DIV/0!</v>
      </c>
      <c r="BL37" s="636"/>
      <c r="BM37" s="589"/>
      <c r="BN37" s="637"/>
      <c r="BO37" s="492"/>
      <c r="BP37" s="527"/>
      <c r="BQ37" s="528"/>
      <c r="BR37" s="523" t="e">
        <f t="shared" si="21"/>
        <v>#DIV/0!</v>
      </c>
      <c r="BS37" s="529"/>
      <c r="BT37" s="530"/>
      <c r="BU37" s="530"/>
      <c r="BV37" s="510" t="e">
        <f t="shared" si="55"/>
        <v>#DIV/0!</v>
      </c>
      <c r="BW37" s="530"/>
      <c r="BX37" s="530"/>
      <c r="BY37" s="510" t="e">
        <f t="shared" si="56"/>
        <v>#DIV/0!</v>
      </c>
      <c r="BZ37" s="527"/>
      <c r="CA37" s="528"/>
      <c r="CB37" s="520" t="e">
        <f t="shared" si="22"/>
        <v>#DIV/0!</v>
      </c>
      <c r="CC37" s="492"/>
      <c r="CD37" s="531"/>
      <c r="CE37" s="532"/>
      <c r="CF37" s="523" t="e">
        <f t="shared" si="23"/>
        <v>#DIV/0!</v>
      </c>
      <c r="CG37" s="533"/>
      <c r="CH37" s="534"/>
      <c r="CI37" s="534"/>
      <c r="CJ37" s="510" t="e">
        <f t="shared" si="24"/>
        <v>#DIV/0!</v>
      </c>
      <c r="CK37" s="534"/>
      <c r="CL37" s="534"/>
      <c r="CM37" s="510" t="e">
        <f t="shared" si="57"/>
        <v>#DIV/0!</v>
      </c>
      <c r="CN37" s="709"/>
      <c r="CO37" s="706" t="e">
        <f t="shared" si="25"/>
        <v>#DIV/0!</v>
      </c>
      <c r="CP37" s="653"/>
      <c r="CQ37" s="722"/>
      <c r="CR37" s="719"/>
      <c r="CS37" s="358"/>
      <c r="CT37" s="754" t="e">
        <f t="shared" si="0"/>
        <v>#DIV/0!</v>
      </c>
      <c r="CU37" s="411"/>
      <c r="CV37" s="411"/>
      <c r="CW37" s="756" t="e">
        <f t="shared" si="26"/>
        <v>#DIV/0!</v>
      </c>
      <c r="CX37" s="411"/>
      <c r="CY37" s="411"/>
      <c r="CZ37" s="759" t="e">
        <f t="shared" si="27"/>
        <v>#DIV/0!</v>
      </c>
      <c r="DA37" s="400">
        <f t="shared" si="28"/>
        <v>0</v>
      </c>
      <c r="DB37" s="447"/>
      <c r="DC37" s="763" t="e">
        <f t="shared" si="29"/>
        <v>#DIV/0!</v>
      </c>
      <c r="DD37" s="683"/>
      <c r="DE37" s="689"/>
      <c r="DF37" s="688" t="e">
        <f t="shared" si="30"/>
        <v>#DIV/0!</v>
      </c>
      <c r="DG37" s="691">
        <f t="shared" ref="DG37" si="63">CR37</f>
        <v>0</v>
      </c>
      <c r="DH37" s="691"/>
      <c r="DI37" s="765" t="e">
        <f t="shared" si="31"/>
        <v>#DIV/0!</v>
      </c>
      <c r="DJ37" s="691">
        <f t="shared" si="32"/>
        <v>0</v>
      </c>
      <c r="DK37" s="689"/>
      <c r="DL37" s="765" t="e">
        <f t="shared" si="33"/>
        <v>#DIV/0!</v>
      </c>
      <c r="DM37" s="689"/>
      <c r="DN37" s="765" t="e">
        <f t="shared" si="34"/>
        <v>#DIV/0!</v>
      </c>
      <c r="DO37" s="569"/>
      <c r="DP37" s="535"/>
      <c r="DQ37" s="536"/>
      <c r="DR37" s="505" t="e">
        <f t="shared" si="35"/>
        <v>#DIV/0!</v>
      </c>
      <c r="DS37" s="537"/>
      <c r="DT37" s="538"/>
      <c r="DU37" s="538"/>
      <c r="DV37" s="509" t="e">
        <f t="shared" si="62"/>
        <v>#DIV/0!</v>
      </c>
      <c r="DW37" s="538"/>
      <c r="DX37" s="538"/>
      <c r="DY37" s="509" t="e">
        <f t="shared" si="58"/>
        <v>#DIV/0!</v>
      </c>
      <c r="DZ37" s="535"/>
      <c r="EA37" s="536"/>
      <c r="EB37" s="511" t="e">
        <f t="shared" si="36"/>
        <v>#DIV/0!</v>
      </c>
      <c r="EC37" s="569"/>
      <c r="ED37" s="606"/>
      <c r="EE37" s="607"/>
      <c r="EF37" s="543" t="e">
        <f t="shared" si="37"/>
        <v>#DIV/0!</v>
      </c>
      <c r="EG37" s="607"/>
      <c r="EH37" s="607"/>
      <c r="EI37" s="543" t="e">
        <f t="shared" si="38"/>
        <v>#DIV/0!</v>
      </c>
      <c r="EJ37" s="607"/>
      <c r="EK37" s="607"/>
      <c r="EL37" s="542" t="e">
        <f t="shared" si="39"/>
        <v>#DIV/0!</v>
      </c>
      <c r="EM37" s="485"/>
      <c r="EN37" s="613"/>
      <c r="EO37" s="613"/>
      <c r="EP37" s="549" t="e">
        <f>+EO37/EN37</f>
        <v>#DIV/0!</v>
      </c>
      <c r="EQ37" s="613"/>
      <c r="ER37" s="613"/>
      <c r="ES37" s="618" t="e">
        <f>+ER37/EQ37</f>
        <v>#DIV/0!</v>
      </c>
      <c r="ET37" s="613"/>
      <c r="EU37" s="613"/>
      <c r="EV37" s="618" t="e">
        <f>+EU37/ET37</f>
        <v>#DIV/0!</v>
      </c>
      <c r="EW37" s="603">
        <f t="shared" si="42"/>
        <v>0</v>
      </c>
      <c r="EX37" s="603"/>
      <c r="EY37" s="549" t="e">
        <f>+EX37/EW37</f>
        <v>#DIV/0!</v>
      </c>
      <c r="FA37" s="204"/>
      <c r="FB37" s="358"/>
      <c r="FC37" s="358"/>
      <c r="FD37" s="555" t="e">
        <f t="shared" si="2"/>
        <v>#DIV/0!</v>
      </c>
      <c r="FE37" s="554" t="e">
        <f t="shared" si="59"/>
        <v>#DIV/0!</v>
      </c>
      <c r="FF37" s="539"/>
      <c r="FG37" s="539"/>
      <c r="FH37" s="737" t="e">
        <f t="shared" si="60"/>
        <v>#DIV/0!</v>
      </c>
      <c r="FI37" s="741"/>
      <c r="FJ37" s="737" t="e">
        <f t="shared" si="44"/>
        <v>#DIV/0!</v>
      </c>
      <c r="FK37" s="442"/>
      <c r="FL37" s="748" t="e">
        <f t="shared" si="5"/>
        <v>#DIV/0!</v>
      </c>
      <c r="FM37" s="444"/>
      <c r="FN37" s="744" t="e">
        <f t="shared" si="61"/>
        <v>#DIV/0!</v>
      </c>
      <c r="FO37" s="405"/>
      <c r="FP37" s="542" t="e">
        <f t="shared" si="45"/>
        <v>#DIV/0!</v>
      </c>
      <c r="FQ37" s="672"/>
      <c r="FR37" s="411"/>
      <c r="FS37" s="411"/>
      <c r="FT37" s="411"/>
      <c r="FU37" s="433"/>
      <c r="FV37" s="442"/>
      <c r="FW37" s="400">
        <f t="shared" si="46"/>
        <v>0</v>
      </c>
      <c r="FX37" s="442"/>
      <c r="FY37" s="402" t="e">
        <f t="shared" si="47"/>
        <v>#DIV/0!</v>
      </c>
      <c r="FZ37" s="468"/>
      <c r="GA37" s="442"/>
      <c r="GB37" s="400"/>
      <c r="GC37" s="403" t="e">
        <f t="shared" si="48"/>
        <v>#DIV/0!</v>
      </c>
      <c r="GD37" s="400"/>
      <c r="GE37" s="400"/>
      <c r="GF37" s="404" t="e">
        <f t="shared" si="49"/>
        <v>#DIV/0!</v>
      </c>
    </row>
    <row r="38" spans="1:188" s="584" customFormat="1" ht="18" customHeight="1" thickBot="1">
      <c r="A38" s="173" t="s">
        <v>188</v>
      </c>
      <c r="B38" s="576">
        <f>SUM(B7:B37)</f>
        <v>1580.2000000000003</v>
      </c>
      <c r="C38" s="577">
        <f>SUM(C7:C37)</f>
        <v>167427.69840911002</v>
      </c>
      <c r="D38" s="578">
        <f>+C38/B38</f>
        <v>105.95348589362739</v>
      </c>
      <c r="E38" s="576">
        <f>SUM(E7:E37)</f>
        <v>0</v>
      </c>
      <c r="F38" s="577">
        <f>SUM(F7:F37)</f>
        <v>0</v>
      </c>
      <c r="G38" s="578" t="e">
        <f>+F38/E38</f>
        <v>#DIV/0!</v>
      </c>
      <c r="H38" s="576">
        <f>SUM(H7:H37)</f>
        <v>113</v>
      </c>
      <c r="I38" s="577">
        <f>SUM(I7:I37)</f>
        <v>2013.4364694985152</v>
      </c>
      <c r="J38" s="578">
        <f>+I38/H38</f>
        <v>17.81802185396916</v>
      </c>
      <c r="K38" s="576">
        <f>SUM(K7:K37)</f>
        <v>0</v>
      </c>
      <c r="L38" s="577">
        <f>SUM(L7:L37)</f>
        <v>0</v>
      </c>
      <c r="M38" s="578" t="e">
        <f>+L38/K38</f>
        <v>#DIV/0!</v>
      </c>
      <c r="N38" s="576">
        <f>SUM(N7:N37)</f>
        <v>17</v>
      </c>
      <c r="O38" s="577">
        <f>SUM(O7:O37)</f>
        <v>255.99525526640014</v>
      </c>
      <c r="P38" s="578">
        <f>+O38/N38</f>
        <v>15.058544427435303</v>
      </c>
      <c r="Q38" s="145"/>
      <c r="R38" s="145"/>
      <c r="S38" s="579"/>
      <c r="T38" s="580"/>
      <c r="U38" s="576">
        <f t="shared" ref="U38:V38" si="64">SUM(U7:U37)</f>
        <v>1782.2</v>
      </c>
      <c r="V38" s="576">
        <f t="shared" si="64"/>
        <v>116913.48785887001</v>
      </c>
      <c r="W38" s="578">
        <f>+V38/U38</f>
        <v>65.600655290579056</v>
      </c>
      <c r="X38" s="580"/>
      <c r="Y38" s="586">
        <f t="shared" ref="Y38:Z38" si="65">SUM(Y7:Y37)</f>
        <v>9792.2000000000007</v>
      </c>
      <c r="Z38" s="586">
        <f t="shared" si="65"/>
        <v>864639.73587999982</v>
      </c>
      <c r="AA38" s="578">
        <f>+Z38/Y38</f>
        <v>88.298823132697422</v>
      </c>
      <c r="AB38" s="586"/>
      <c r="AC38" s="586">
        <f t="shared" ref="AC38:AD38" si="66">SUM(AC7:AC37)</f>
        <v>834</v>
      </c>
      <c r="AD38" s="586">
        <f t="shared" si="66"/>
        <v>11703.941599999996</v>
      </c>
      <c r="AE38" s="578">
        <f>+AD38/AC38</f>
        <v>14.03350311750599</v>
      </c>
      <c r="AF38" s="586">
        <f t="shared" ref="AF38:AG38" si="67">SUM(AF7:AF37)</f>
        <v>3294</v>
      </c>
      <c r="AG38" s="586">
        <f t="shared" si="67"/>
        <v>23006.47</v>
      </c>
      <c r="AH38" s="578">
        <f>+AG38/AF38</f>
        <v>6.9843564055859142</v>
      </c>
      <c r="AI38" s="586">
        <f t="shared" ref="AI38:AJ38" si="68">SUM(AI7:AI37)</f>
        <v>5222.6000000000004</v>
      </c>
      <c r="AJ38" s="586">
        <f t="shared" si="68"/>
        <v>108448.44819154867</v>
      </c>
      <c r="AK38" s="578">
        <f>+AJ38/AI38</f>
        <v>20.765221956793294</v>
      </c>
      <c r="AL38" s="580"/>
      <c r="AM38" s="586">
        <f t="shared" ref="AM38:AN38" si="69">SUM(AM7:AM37)</f>
        <v>1244</v>
      </c>
      <c r="AN38" s="586">
        <f t="shared" si="69"/>
        <v>73415.705499999996</v>
      </c>
      <c r="AO38" s="591">
        <f>+AN38/AM38</f>
        <v>59.0158404340836</v>
      </c>
      <c r="AP38" s="586">
        <f t="shared" ref="AP38:AQ38" si="70">SUM(AP7:AP37)</f>
        <v>360</v>
      </c>
      <c r="AQ38" s="586">
        <f t="shared" si="70"/>
        <v>21989.30055</v>
      </c>
      <c r="AR38" s="591">
        <f>+AQ38/AP38</f>
        <v>61.081390416666665</v>
      </c>
      <c r="AS38" s="586">
        <f t="shared" ref="AS38:AT38" si="71">SUM(AS7:AS37)</f>
        <v>115</v>
      </c>
      <c r="AT38" s="586">
        <f t="shared" si="71"/>
        <v>8230.56</v>
      </c>
      <c r="AU38" s="591">
        <f>+AT38/AS38</f>
        <v>71.570086956521735</v>
      </c>
      <c r="AV38" s="641"/>
      <c r="AW38" s="638">
        <f t="shared" ref="AW38:AX38" si="72">SUM(AW7:AW37)</f>
        <v>2225.2000000000003</v>
      </c>
      <c r="AX38" s="639">
        <f t="shared" si="72"/>
        <v>134374.96</v>
      </c>
      <c r="AY38" s="591">
        <f>+AX38/AW38</f>
        <v>60.387812331475814</v>
      </c>
      <c r="AZ38" s="729"/>
      <c r="BA38" s="730">
        <f>SUM(BA29:BA37)</f>
        <v>0</v>
      </c>
      <c r="BB38" s="639">
        <f t="shared" ref="BB38:BC38" si="73">SUM(BB7:BB37)</f>
        <v>430</v>
      </c>
      <c r="BC38" s="639">
        <f t="shared" si="73"/>
        <v>3050.4599999999996</v>
      </c>
      <c r="BD38" s="649">
        <f>+BC38/BB38</f>
        <v>7.0940930232558133</v>
      </c>
      <c r="BE38" s="650"/>
      <c r="BF38" s="650"/>
      <c r="BG38" s="651"/>
      <c r="BH38" s="652"/>
      <c r="BI38" s="639">
        <f t="shared" ref="BI38:BJ38" si="74">SUM(BI7:BI37)</f>
        <v>0</v>
      </c>
      <c r="BJ38" s="639">
        <f t="shared" si="74"/>
        <v>0</v>
      </c>
      <c r="BK38" s="640" t="e">
        <f>+BJ38/BI38</f>
        <v>#DIV/0!</v>
      </c>
      <c r="BL38" s="638">
        <f t="shared" ref="BL38:BM38" si="75">SUM(BL7:BL37)</f>
        <v>742</v>
      </c>
      <c r="BM38" s="639">
        <f t="shared" si="75"/>
        <v>33395.369999999995</v>
      </c>
      <c r="BN38" s="640">
        <f>+BM38/BL38</f>
        <v>45.007237196765495</v>
      </c>
      <c r="BO38" s="630"/>
      <c r="BP38" s="593">
        <f t="shared" ref="BP38:BQ38" si="76">SUM(BP7:BP37)</f>
        <v>5056.2000000000016</v>
      </c>
      <c r="BQ38" s="593">
        <f t="shared" si="76"/>
        <v>329674.38511165109</v>
      </c>
      <c r="BR38" s="591">
        <f>+BQ38/BP38</f>
        <v>65.20200646961176</v>
      </c>
      <c r="BS38" s="595">
        <f>SUM(BS34:BS37)</f>
        <v>0</v>
      </c>
      <c r="BT38" s="593">
        <f t="shared" ref="BT38:BU38" si="77">SUM(BT7:BT37)</f>
        <v>607</v>
      </c>
      <c r="BU38" s="593">
        <f t="shared" si="77"/>
        <v>7255.7354934080613</v>
      </c>
      <c r="BV38" s="591">
        <f>+BU38/BT38</f>
        <v>11.953435738728272</v>
      </c>
      <c r="BW38" s="593">
        <f t="shared" ref="BW38:BX38" si="78">SUM(BW7:BW37)</f>
        <v>1780</v>
      </c>
      <c r="BX38" s="593">
        <f t="shared" si="78"/>
        <v>10760.663592053674</v>
      </c>
      <c r="BY38" s="591">
        <f>+BX38/BW38</f>
        <v>6.0453166247492547</v>
      </c>
      <c r="BZ38" s="593">
        <f t="shared" ref="BZ38:CA38" si="79">SUM(BZ7:BZ37)</f>
        <v>0</v>
      </c>
      <c r="CA38" s="593">
        <f t="shared" si="79"/>
        <v>0</v>
      </c>
      <c r="CB38" s="591" t="e">
        <f>+CA38/BZ38</f>
        <v>#DIV/0!</v>
      </c>
      <c r="CC38" s="580"/>
      <c r="CD38" s="593">
        <f t="shared" ref="CD38:CE38" si="80">SUM(CD7:CD37)</f>
        <v>4262.7999999999993</v>
      </c>
      <c r="CE38" s="593">
        <f t="shared" si="80"/>
        <v>451598.72</v>
      </c>
      <c r="CF38" s="591">
        <f>+CE38/CD38</f>
        <v>105.93945763348036</v>
      </c>
      <c r="CG38" s="595">
        <f>SUM(CG28:CG37)</f>
        <v>0</v>
      </c>
      <c r="CH38" s="593">
        <f t="shared" ref="CH38:CI38" si="81">SUM(CH7:CH37)</f>
        <v>795</v>
      </c>
      <c r="CI38" s="593">
        <f t="shared" si="81"/>
        <v>10518.5</v>
      </c>
      <c r="CJ38" s="591">
        <f>+CI38/CH38</f>
        <v>13.230817610062893</v>
      </c>
      <c r="CK38" s="593">
        <f t="shared" ref="CK38:CL38" si="82">SUM(CK7:CK37)</f>
        <v>0</v>
      </c>
      <c r="CL38" s="593">
        <f t="shared" si="82"/>
        <v>0</v>
      </c>
      <c r="CM38" s="591" t="e">
        <f>+CL38/CK38</f>
        <v>#DIV/0!</v>
      </c>
      <c r="CN38" s="710">
        <f>SUM(CN7:CN37)</f>
        <v>5578.62</v>
      </c>
      <c r="CO38" s="711">
        <f>CN38/CD38</f>
        <v>1.3086750492633952</v>
      </c>
      <c r="CP38" s="717"/>
      <c r="CQ38" s="723"/>
      <c r="CR38" s="720">
        <f>SUM(CR7:CR37)</f>
        <v>3300</v>
      </c>
      <c r="CS38" s="145">
        <f>SUM(CS7:CS37)</f>
        <v>76451.700000000012</v>
      </c>
      <c r="CT38" s="755">
        <f>+CS38/CR38</f>
        <v>23.16718181818182</v>
      </c>
      <c r="CU38" s="421">
        <f>SUM(CU7:CU36)</f>
        <v>163</v>
      </c>
      <c r="CV38" s="421">
        <f>SUM(CV7:CV36)</f>
        <v>19125.649999999998</v>
      </c>
      <c r="CW38" s="757">
        <f>CV38/CU38</f>
        <v>117.33527607361962</v>
      </c>
      <c r="CX38" s="421">
        <f>SUM(CX7:CX37)</f>
        <v>175</v>
      </c>
      <c r="CY38" s="421">
        <f>SUM(CY7:CY36)</f>
        <v>4106.24</v>
      </c>
      <c r="CZ38" s="760">
        <f>CY38/CX38</f>
        <v>23.464228571428571</v>
      </c>
      <c r="DA38" s="421">
        <f t="shared" ref="DA38:DK38" si="83">SUM(DA7:DA36)</f>
        <v>3300</v>
      </c>
      <c r="DB38" s="421">
        <f t="shared" si="83"/>
        <v>15898.85</v>
      </c>
      <c r="DC38" s="757">
        <f>DB38/DA38</f>
        <v>4.8178333333333336</v>
      </c>
      <c r="DD38" s="684">
        <f t="shared" si="83"/>
        <v>0</v>
      </c>
      <c r="DE38" s="421">
        <f t="shared" si="83"/>
        <v>0</v>
      </c>
      <c r="DF38" s="421" t="e">
        <f t="shared" si="83"/>
        <v>#DIV/0!</v>
      </c>
      <c r="DG38" s="421">
        <f>SUM(DG7:DG37)</f>
        <v>989</v>
      </c>
      <c r="DH38" s="421">
        <f>SUM(DH7:DH37)</f>
        <v>10666.400000000001</v>
      </c>
      <c r="DI38" s="757">
        <f>DH38/DG38</f>
        <v>10.785035389282104</v>
      </c>
      <c r="DJ38" s="421">
        <f t="shared" si="83"/>
        <v>3300</v>
      </c>
      <c r="DK38" s="421">
        <f t="shared" si="83"/>
        <v>8244.42</v>
      </c>
      <c r="DL38" s="757">
        <f>DK38/DJ38</f>
        <v>2.4983090909090908</v>
      </c>
      <c r="DM38" s="421">
        <f>SUM(DM7:DM37)</f>
        <v>1802.94</v>
      </c>
      <c r="DN38" s="757">
        <f>DM38/DJ38</f>
        <v>0.54634545454545458</v>
      </c>
      <c r="DO38" s="580"/>
      <c r="DP38" s="593">
        <f t="shared" ref="DP38:DQ38" si="84">SUM(DP7:DP37)</f>
        <v>1671.8</v>
      </c>
      <c r="DQ38" s="593">
        <f t="shared" si="84"/>
        <v>131603.07735630387</v>
      </c>
      <c r="DR38" s="578">
        <f>+DQ38/DP38</f>
        <v>78.719390690455725</v>
      </c>
      <c r="DS38" s="594"/>
      <c r="DT38" s="595">
        <f>SUM(DT7:DT37)</f>
        <v>325</v>
      </c>
      <c r="DU38" s="593">
        <f t="shared" ref="DU38" si="85">SUM(DU7:DU37)</f>
        <v>4440.0464988554359</v>
      </c>
      <c r="DV38" s="578">
        <f>+DU38/DT38</f>
        <v>13.661681534939802</v>
      </c>
      <c r="DW38" s="593">
        <f t="shared" ref="DW38:DX38" si="86">SUM(DW7:DW37)</f>
        <v>600</v>
      </c>
      <c r="DX38" s="593">
        <f t="shared" si="86"/>
        <v>4049.4989925077748</v>
      </c>
      <c r="DY38" s="578">
        <f>+DX38/DW38</f>
        <v>6.749164987512958</v>
      </c>
      <c r="DZ38" s="145"/>
      <c r="EA38" s="581"/>
      <c r="EB38" s="579"/>
      <c r="EC38" s="580"/>
      <c r="ED38" s="605">
        <f t="shared" ref="ED38:EE38" si="87">SUM(ED7:ED37)</f>
        <v>0</v>
      </c>
      <c r="EE38" s="605">
        <f t="shared" si="87"/>
        <v>0</v>
      </c>
      <c r="EF38" s="578" t="e">
        <f>+EE38/ED38</f>
        <v>#DIV/0!</v>
      </c>
      <c r="EG38" s="605">
        <f t="shared" ref="EG38:EH38" si="88">SUM(EG7:EG37)</f>
        <v>0</v>
      </c>
      <c r="EH38" s="605">
        <f t="shared" si="88"/>
        <v>0</v>
      </c>
      <c r="EI38" s="578" t="e">
        <f>+EH38/EG38</f>
        <v>#DIV/0!</v>
      </c>
      <c r="EJ38" s="605">
        <f t="shared" ref="EJ38:EK38" si="89">SUM(EJ7:EJ37)</f>
        <v>0</v>
      </c>
      <c r="EK38" s="605">
        <f t="shared" si="89"/>
        <v>0</v>
      </c>
      <c r="EL38" s="578" t="e">
        <f>+EK38/EJ38</f>
        <v>#DIV/0!</v>
      </c>
      <c r="EM38" s="582"/>
      <c r="EN38" s="605">
        <f t="shared" ref="EN38:EO38" si="90">SUM(EN7:EN37)</f>
        <v>0</v>
      </c>
      <c r="EO38" s="605">
        <f t="shared" si="90"/>
        <v>0</v>
      </c>
      <c r="EP38" s="578" t="e">
        <f>+EO38/EN38</f>
        <v>#DIV/0!</v>
      </c>
      <c r="EQ38" s="615">
        <f>SUM(EQ7:EQ37)</f>
        <v>1190</v>
      </c>
      <c r="ER38" s="615">
        <f>SUM(ER7:ER37)</f>
        <v>18865.050000000003</v>
      </c>
      <c r="ES38" s="619">
        <f>+ER38/EQ38</f>
        <v>15.852983193277314</v>
      </c>
      <c r="ET38" s="615">
        <f>SUM(ET7:ET37)</f>
        <v>3768</v>
      </c>
      <c r="EU38" s="615">
        <f>SUM(EU7:EU37)</f>
        <v>51423.27</v>
      </c>
      <c r="EV38" s="619">
        <f>+EU38/ET38</f>
        <v>13.647364649681528</v>
      </c>
      <c r="EW38" s="615">
        <f>SUM(EW7:EW37)</f>
        <v>14874</v>
      </c>
      <c r="EX38" s="615">
        <f>SUM(EX7:EX37)</f>
        <v>12629.289999999999</v>
      </c>
      <c r="EY38" s="583">
        <f>+EX38/EW38</f>
        <v>0.84908498050289094</v>
      </c>
      <c r="FA38" s="580">
        <f>SUM(FA7:FA37)</f>
        <v>900</v>
      </c>
      <c r="FB38" s="580">
        <f>SUM(FB7:FB37)</f>
        <v>2054.4399999999996</v>
      </c>
      <c r="FC38" s="580">
        <f>SUM(FC7:FC37)</f>
        <v>55768.080000000009</v>
      </c>
      <c r="FD38" s="583">
        <f>+FC38/FA38</f>
        <v>61.964533333333343</v>
      </c>
      <c r="FE38" s="749">
        <f>FB38/FA38</f>
        <v>2.2827111111111105</v>
      </c>
      <c r="FF38" s="582">
        <f>SUM(FF15:FF37)</f>
        <v>660</v>
      </c>
      <c r="FG38" s="580">
        <f>SUM(FG7:FG37)</f>
        <v>7887.5558168971711</v>
      </c>
      <c r="FH38" s="738">
        <f>FG38/FF38</f>
        <v>11.950842146813896</v>
      </c>
      <c r="FI38" s="742">
        <f>SUM(FI7:FI37)</f>
        <v>11690.716490140567</v>
      </c>
      <c r="FJ38" s="738">
        <f>FI38/FA38</f>
        <v>12.989684989045074</v>
      </c>
      <c r="FK38" s="580">
        <f>SUM(FK7:FK37)</f>
        <v>733.69</v>
      </c>
      <c r="FL38" s="738">
        <f t="shared" si="5"/>
        <v>0.81521111111111122</v>
      </c>
      <c r="FM38" s="580">
        <f>SUM(FM7:FM37)</f>
        <v>648.47477441536728</v>
      </c>
      <c r="FN38" s="738">
        <f>FM38/FA38</f>
        <v>0.72052752712818591</v>
      </c>
      <c r="FO38" s="145">
        <f>SUM(FO7:FO37)</f>
        <v>1014.1305167079147</v>
      </c>
      <c r="FP38" s="583">
        <f>FO38/FA38</f>
        <v>1.1268116852310164</v>
      </c>
      <c r="FQ38" s="673"/>
      <c r="FR38" s="664">
        <f t="shared" ref="FR38:FX38" si="91">SUM(FR7:FR37)</f>
        <v>0</v>
      </c>
      <c r="FS38" s="664">
        <f t="shared" si="91"/>
        <v>0</v>
      </c>
      <c r="FT38" s="664">
        <f t="shared" si="91"/>
        <v>0</v>
      </c>
      <c r="FU38" s="665">
        <f t="shared" si="91"/>
        <v>0</v>
      </c>
      <c r="FV38" s="666">
        <f t="shared" si="91"/>
        <v>0</v>
      </c>
      <c r="FW38" s="666">
        <f t="shared" si="91"/>
        <v>0</v>
      </c>
      <c r="FX38" s="666">
        <f t="shared" si="91"/>
        <v>0</v>
      </c>
      <c r="FY38" s="666" t="e">
        <f>FX38/FW38</f>
        <v>#DIV/0!</v>
      </c>
      <c r="FZ38" s="666">
        <f>SUM(FZ7:FZ37)</f>
        <v>0</v>
      </c>
      <c r="GA38" s="666">
        <f>SUM(GA7:GA37)</f>
        <v>0</v>
      </c>
      <c r="GB38" s="666">
        <f>SUM(GB7:GB37)</f>
        <v>0</v>
      </c>
      <c r="GC38" s="666"/>
      <c r="GD38" s="666">
        <f t="shared" ref="GD38:GF38" si="92">SUM(GD7:GD37)</f>
        <v>0</v>
      </c>
      <c r="GE38" s="666">
        <f t="shared" si="92"/>
        <v>0</v>
      </c>
      <c r="GF38" s="666" t="e">
        <f t="shared" si="92"/>
        <v>#DIV/0!</v>
      </c>
    </row>
    <row r="42" spans="1:188">
      <c r="AG42">
        <f>Z38+AD38+AG38+AN38+AQ38+AT38</f>
        <v>1002985.7135299999</v>
      </c>
    </row>
  </sheetData>
  <mergeCells count="47">
    <mergeCell ref="B4:P4"/>
    <mergeCell ref="U4:W5"/>
    <mergeCell ref="Y4:AU4"/>
    <mergeCell ref="AW4:BN4"/>
    <mergeCell ref="BP4:CB4"/>
    <mergeCell ref="BZ5:CB5"/>
    <mergeCell ref="AB5:AH5"/>
    <mergeCell ref="AI5:AK5"/>
    <mergeCell ref="AM5:AO5"/>
    <mergeCell ref="AP5:AR5"/>
    <mergeCell ref="AS5:AU5"/>
    <mergeCell ref="AW5:AY5"/>
    <mergeCell ref="AZ5:BG5"/>
    <mergeCell ref="BI5:BK5"/>
    <mergeCell ref="BL5:BN5"/>
    <mergeCell ref="BP5:BR5"/>
    <mergeCell ref="A1:AK1"/>
    <mergeCell ref="A2:AK2"/>
    <mergeCell ref="EN2:EY2"/>
    <mergeCell ref="A3:AK3"/>
    <mergeCell ref="EN3:EY3"/>
    <mergeCell ref="EQ4:ES5"/>
    <mergeCell ref="CD5:CF5"/>
    <mergeCell ref="CG5:CM5"/>
    <mergeCell ref="CN5:CO5"/>
    <mergeCell ref="CR5:CT5"/>
    <mergeCell ref="CD4:CO4"/>
    <mergeCell ref="CR4:DN4"/>
    <mergeCell ref="DP4:EB4"/>
    <mergeCell ref="ED4:EL5"/>
    <mergeCell ref="EN4:EP5"/>
    <mergeCell ref="DZ5:EB5"/>
    <mergeCell ref="A5:A6"/>
    <mergeCell ref="B5:D5"/>
    <mergeCell ref="E5:M5"/>
    <mergeCell ref="N5:P5"/>
    <mergeCell ref="Y5:AA5"/>
    <mergeCell ref="ET4:EV5"/>
    <mergeCell ref="EW4:EY5"/>
    <mergeCell ref="FA4:FP5"/>
    <mergeCell ref="FR4:FY5"/>
    <mergeCell ref="FZ4:GF5"/>
    <mergeCell ref="BS5:BY5"/>
    <mergeCell ref="CU5:DC5"/>
    <mergeCell ref="DD5:DN5"/>
    <mergeCell ref="DP5:DR5"/>
    <mergeCell ref="DS5:DY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50D68-3B71-4C7B-84B0-6FEEA210A660}">
  <dimension ref="A1:HU42"/>
  <sheetViews>
    <sheetView topLeftCell="DO1" workbookViewId="0">
      <pane ySplit="6" topLeftCell="A27" activePane="bottomLeft" state="frozen"/>
      <selection pane="bottomLeft" activeCell="ED38" sqref="ED38"/>
    </sheetView>
  </sheetViews>
  <sheetFormatPr defaultColWidth="9" defaultRowHeight="14.4"/>
  <cols>
    <col min="1" max="1" width="8.5546875" style="2" customWidth="1"/>
    <col min="5" max="7" width="9.33203125" hidden="1" customWidth="1"/>
    <col min="9" max="9" width="8.44140625" customWidth="1"/>
    <col min="10" max="10" width="7.33203125" customWidth="1"/>
    <col min="11" max="11" width="7.21875" hidden="1" customWidth="1"/>
    <col min="12" max="12" width="7" hidden="1" customWidth="1"/>
    <col min="13" max="13" width="7.88671875" hidden="1" customWidth="1"/>
    <col min="14" max="14" width="9" customWidth="1"/>
    <col min="15" max="15" width="7.88671875" customWidth="1"/>
    <col min="16" max="18" width="8.6640625" customWidth="1"/>
    <col min="19" max="19" width="9" hidden="1" customWidth="1"/>
    <col min="20" max="20" width="9" customWidth="1"/>
    <col min="21" max="21" width="9.21875" customWidth="1"/>
    <col min="22" max="22" width="0.77734375" customWidth="1"/>
    <col min="23" max="23" width="9" style="2" customWidth="1"/>
    <col min="24" max="25" width="10.109375" customWidth="1"/>
    <col min="26" max="26" width="9.44140625" customWidth="1"/>
    <col min="27" max="27" width="1.44140625" customWidth="1"/>
    <col min="28" max="28" width="7.109375" customWidth="1"/>
    <col min="30" max="30" width="7.6640625" customWidth="1"/>
    <col min="31" max="33" width="9.109375" customWidth="1"/>
    <col min="34" max="34" width="6.33203125" customWidth="1"/>
    <col min="35" max="35" width="7.6640625" customWidth="1"/>
    <col min="36" max="36" width="6" customWidth="1"/>
    <col min="37" max="37" width="6.109375" style="2" customWidth="1"/>
    <col min="38" max="38" width="7.77734375" customWidth="1"/>
    <col min="39" max="39" width="8" customWidth="1"/>
    <col min="40" max="40" width="8.21875" customWidth="1"/>
    <col min="41" max="46" width="8" customWidth="1"/>
    <col min="47" max="47" width="7.6640625" customWidth="1"/>
    <col min="48" max="48" width="0.88671875" customWidth="1"/>
    <col min="49" max="49" width="6.88671875" customWidth="1"/>
    <col min="50" max="50" width="7.44140625" customWidth="1"/>
    <col min="51" max="51" width="7.77734375" customWidth="1"/>
    <col min="52" max="52" width="6.21875" customWidth="1"/>
    <col min="53" max="53" width="9" customWidth="1"/>
    <col min="54" max="54" width="7.21875" customWidth="1"/>
    <col min="55" max="55" width="11.33203125" customWidth="1"/>
    <col min="56" max="56" width="1.6640625" customWidth="1"/>
    <col min="60" max="61" width="9.5546875" hidden="1" customWidth="1"/>
    <col min="63" max="63" width="8.44140625" customWidth="1"/>
    <col min="64" max="64" width="6" customWidth="1"/>
    <col min="65" max="65" width="5.33203125" hidden="1" customWidth="1"/>
    <col min="66" max="66" width="7" hidden="1" customWidth="1"/>
    <col min="67" max="67" width="8.33203125" hidden="1" customWidth="1"/>
    <col min="68" max="71" width="8.33203125" customWidth="1"/>
    <col min="72" max="72" width="8.33203125" hidden="1" customWidth="1"/>
    <col min="73" max="74" width="8.33203125" customWidth="1"/>
    <col min="75" max="75" width="8.44140625" customWidth="1"/>
    <col min="76" max="78" width="9" customWidth="1"/>
    <col min="79" max="79" width="10.5546875" bestFit="1" customWidth="1"/>
    <col min="80" max="80" width="2" customWidth="1"/>
    <col min="84" max="84" width="7.21875" hidden="1" customWidth="1"/>
    <col min="86" max="86" width="8.44140625" customWidth="1"/>
    <col min="87" max="87" width="7" customWidth="1"/>
    <col min="88" max="88" width="10.33203125" customWidth="1"/>
    <col min="89" max="89" width="7" customWidth="1"/>
    <col min="90" max="90" width="6.5546875" customWidth="1"/>
    <col min="91" max="99" width="7.77734375" customWidth="1"/>
    <col min="100" max="100" width="8.21875" bestFit="1" customWidth="1"/>
    <col min="101" max="101" width="7.77734375" customWidth="1"/>
    <col min="102" max="102" width="11.5546875" customWidth="1"/>
    <col min="103" max="103" width="1.44140625" customWidth="1"/>
    <col min="107" max="107" width="11.33203125" customWidth="1"/>
    <col min="108" max="108" width="8.88671875" customWidth="1"/>
    <col min="109" max="109" width="8.44140625" customWidth="1"/>
    <col min="110" max="110" width="7.109375" customWidth="1"/>
    <col min="111" max="111" width="8.109375" customWidth="1"/>
    <col min="112" max="112" width="8.44140625" customWidth="1"/>
    <col min="113" max="116" width="7.88671875" customWidth="1"/>
    <col min="117" max="117" width="8.5546875" bestFit="1" customWidth="1"/>
    <col min="118" max="118" width="7.88671875" customWidth="1"/>
    <col min="119" max="119" width="11.44140625" customWidth="1"/>
    <col min="120" max="120" width="1.44140625" style="374" customWidth="1"/>
    <col min="121" max="124" width="7.88671875" customWidth="1"/>
    <col min="125" max="125" width="11.44140625" customWidth="1"/>
    <col min="126" max="126" width="8.6640625" customWidth="1"/>
    <col min="127" max="127" width="10.6640625" customWidth="1"/>
    <col min="128" max="129" width="9.33203125" customWidth="1"/>
    <col min="130" max="130" width="10.88671875" customWidth="1"/>
    <col min="131" max="131" width="7.88671875" customWidth="1"/>
    <col min="132" max="132" width="9.44140625" customWidth="1"/>
    <col min="133" max="133" width="10.109375" customWidth="1"/>
    <col min="134" max="135" width="7.88671875" customWidth="1"/>
    <col min="136" max="136" width="7.88671875" hidden="1" customWidth="1"/>
    <col min="137" max="137" width="11.5546875" customWidth="1"/>
    <col min="138" max="138" width="10.21875" customWidth="1"/>
    <col min="139" max="140" width="7.88671875" customWidth="1"/>
    <col min="141" max="142" width="11.109375" customWidth="1"/>
    <col min="143" max="143" width="9.33203125" customWidth="1"/>
    <col min="144" max="145" width="7.88671875" customWidth="1"/>
    <col min="146" max="146" width="9.109375" bestFit="1" customWidth="1"/>
    <col min="147" max="147" width="7.88671875" customWidth="1"/>
    <col min="148" max="148" width="10.109375" customWidth="1"/>
    <col min="149" max="149" width="1.21875" customWidth="1"/>
    <col min="151" max="151" width="9.21875" customWidth="1"/>
    <col min="153" max="153" width="8.33203125" hidden="1" customWidth="1"/>
    <col min="154" max="154" width="7.109375" customWidth="1"/>
    <col min="155" max="156" width="8.44140625" customWidth="1"/>
    <col min="157" max="157" width="7.44140625" customWidth="1"/>
    <col min="158" max="158" width="9.21875" customWidth="1"/>
    <col min="159" max="159" width="10.77734375" customWidth="1"/>
    <col min="160" max="161" width="9" customWidth="1"/>
    <col min="162" max="163" width="11.21875" customWidth="1"/>
    <col min="164" max="164" width="8.44140625" customWidth="1"/>
    <col min="165" max="166" width="8.88671875" customWidth="1"/>
    <col min="167" max="169" width="9" customWidth="1"/>
    <col min="170" max="170" width="10.77734375" customWidth="1"/>
    <col min="171" max="171" width="1" customWidth="1"/>
    <col min="172" max="172" width="7.44140625" hidden="1" customWidth="1"/>
    <col min="173" max="173" width="8" hidden="1" customWidth="1"/>
    <col min="174" max="174" width="7.77734375" hidden="1" customWidth="1"/>
    <col min="175" max="175" width="6.6640625" hidden="1" customWidth="1"/>
    <col min="176" max="176" width="7.33203125" hidden="1" customWidth="1"/>
    <col min="177" max="177" width="7.109375" hidden="1" customWidth="1"/>
    <col min="178" max="178" width="8.109375" hidden="1" customWidth="1"/>
    <col min="179" max="180" width="7.44140625" hidden="1" customWidth="1"/>
    <col min="181" max="181" width="0.88671875" hidden="1" customWidth="1"/>
    <col min="182" max="184" width="9" hidden="1" customWidth="1"/>
    <col min="185" max="190" width="0" hidden="1" customWidth="1"/>
    <col min="191" max="191" width="10.5546875" hidden="1" customWidth="1"/>
    <col min="192" max="193" width="0" hidden="1" customWidth="1"/>
    <col min="194" max="194" width="1.77734375" customWidth="1"/>
    <col min="195" max="195" width="7.6640625" bestFit="1" customWidth="1"/>
    <col min="196" max="196" width="9.77734375" hidden="1" customWidth="1"/>
    <col min="197" max="197" width="8.5546875" bestFit="1" customWidth="1"/>
    <col min="198" max="198" width="9.88671875" bestFit="1" customWidth="1"/>
    <col min="199" max="199" width="9.33203125" hidden="1" customWidth="1"/>
    <col min="200" max="200" width="8.44140625" customWidth="1"/>
    <col min="201" max="201" width="7.21875" bestFit="1" customWidth="1"/>
    <col min="202" max="202" width="9.33203125" bestFit="1" customWidth="1"/>
    <col min="203" max="203" width="8.44140625" bestFit="1" customWidth="1"/>
    <col min="204" max="204" width="9.33203125" bestFit="1" customWidth="1"/>
    <col min="205" max="205" width="9.21875" customWidth="1"/>
    <col min="206" max="206" width="8.5546875" bestFit="1" customWidth="1"/>
    <col min="207" max="207" width="7" bestFit="1" customWidth="1"/>
    <col min="208" max="208" width="7.33203125" bestFit="1" customWidth="1"/>
    <col min="209" max="209" width="10" bestFit="1" customWidth="1"/>
    <col min="210" max="210" width="9.33203125" bestFit="1" customWidth="1"/>
    <col min="211" max="213" width="9.33203125" customWidth="1"/>
    <col min="214" max="214" width="0.88671875" style="674" customWidth="1"/>
    <col min="215" max="224" width="9" hidden="1" customWidth="1"/>
    <col min="225" max="225" width="11.21875" hidden="1" customWidth="1"/>
    <col min="226" max="229" width="9" hidden="1" customWidth="1"/>
    <col min="230" max="230" width="0.6640625" customWidth="1"/>
  </cols>
  <sheetData>
    <row r="1" spans="1:229" ht="18">
      <c r="A1" s="1122" t="s">
        <v>159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2"/>
      <c r="AF1" s="1122"/>
      <c r="AG1" s="1122"/>
      <c r="AH1" s="1122"/>
      <c r="AI1" s="1122"/>
      <c r="AJ1" s="1122"/>
      <c r="AK1" s="1122"/>
      <c r="AL1" s="1122"/>
      <c r="AM1" s="1122"/>
      <c r="AN1" s="1122"/>
      <c r="AO1" s="1122"/>
      <c r="AP1" s="1122"/>
      <c r="AQ1" s="1122"/>
      <c r="AR1" s="1122"/>
      <c r="AS1" s="1122"/>
      <c r="AT1" s="1122"/>
      <c r="AU1" s="1122"/>
      <c r="AV1" s="774"/>
      <c r="AW1" s="774"/>
      <c r="AX1" s="774"/>
      <c r="AY1" s="774"/>
      <c r="AZ1" s="774"/>
      <c r="BA1" s="774"/>
      <c r="BB1" s="774"/>
      <c r="BC1" s="774"/>
      <c r="BD1" s="774"/>
      <c r="BE1" s="774"/>
      <c r="BF1" s="774"/>
      <c r="BG1" s="774"/>
      <c r="BH1" s="774"/>
      <c r="BI1" s="774"/>
      <c r="BJ1" s="774"/>
      <c r="BK1" s="774"/>
      <c r="BL1" s="774"/>
      <c r="BM1" s="774"/>
      <c r="BN1" s="774"/>
      <c r="BO1" s="774"/>
      <c r="BP1" s="850"/>
      <c r="BQ1" s="850"/>
      <c r="BR1" s="850"/>
      <c r="BS1" s="850"/>
      <c r="BT1" s="850"/>
      <c r="BU1" s="850"/>
      <c r="BV1" s="850"/>
      <c r="BW1" s="774"/>
      <c r="BX1" s="774"/>
      <c r="BY1" s="774"/>
      <c r="BZ1" s="774"/>
      <c r="CA1" s="774"/>
      <c r="CC1" s="774"/>
      <c r="CD1" s="774"/>
      <c r="CE1" s="774"/>
      <c r="CF1" s="774"/>
      <c r="CG1" s="774"/>
      <c r="CH1" s="774"/>
      <c r="CI1" s="774"/>
      <c r="CJ1" s="774"/>
      <c r="CK1" s="774"/>
      <c r="CL1" s="774"/>
      <c r="CM1" s="776"/>
      <c r="CN1" s="776"/>
      <c r="CO1" s="776"/>
      <c r="CP1" s="776"/>
      <c r="CQ1" s="776"/>
      <c r="CR1" s="776"/>
      <c r="CS1" s="776"/>
      <c r="CT1" s="776"/>
      <c r="CU1" s="776"/>
      <c r="CV1" s="776"/>
      <c r="CW1" s="774"/>
      <c r="CX1" s="774"/>
      <c r="CZ1" s="774"/>
      <c r="DA1" s="774"/>
      <c r="DB1" s="774"/>
      <c r="DC1" s="774"/>
      <c r="DD1" s="774"/>
      <c r="DE1" s="774"/>
      <c r="DF1" s="774"/>
      <c r="DG1" s="774"/>
      <c r="DH1" s="774"/>
      <c r="DI1" s="774"/>
      <c r="DJ1" s="774"/>
      <c r="DK1" s="774"/>
      <c r="DL1" s="776"/>
      <c r="DM1" s="776"/>
      <c r="DN1" s="776"/>
      <c r="DO1" s="776"/>
      <c r="DP1" s="725"/>
      <c r="DQ1" s="774"/>
      <c r="DR1" s="774"/>
      <c r="DS1" s="911"/>
      <c r="DT1" s="911"/>
      <c r="DU1" s="774"/>
      <c r="DV1" s="774"/>
      <c r="DW1" s="774"/>
      <c r="DX1" s="774"/>
      <c r="DY1" s="774"/>
      <c r="DZ1" s="774"/>
      <c r="EA1" s="774"/>
      <c r="EB1" s="774"/>
      <c r="EC1" s="774"/>
      <c r="ED1" s="774"/>
      <c r="EE1" s="774"/>
      <c r="EF1" s="774"/>
      <c r="EG1" s="774"/>
      <c r="EH1" s="774"/>
      <c r="EI1" s="774"/>
      <c r="EJ1" s="774"/>
      <c r="EK1" s="774"/>
      <c r="EL1" s="774"/>
      <c r="EM1" s="774"/>
      <c r="EN1" s="774"/>
      <c r="EO1" s="850"/>
      <c r="EP1" s="850"/>
      <c r="EQ1" s="850"/>
      <c r="ER1" s="850"/>
      <c r="ES1" s="774"/>
      <c r="ET1" s="774"/>
      <c r="EU1" s="774"/>
      <c r="EV1" s="774"/>
      <c r="EW1" s="774"/>
      <c r="EX1" s="774"/>
      <c r="EY1" s="774"/>
      <c r="EZ1" s="774"/>
      <c r="FA1" s="774"/>
      <c r="FB1" s="774"/>
      <c r="FC1" s="774"/>
      <c r="FD1" s="774"/>
      <c r="FE1" s="776"/>
      <c r="FF1" s="774"/>
      <c r="FG1" s="776"/>
      <c r="FH1" s="909"/>
      <c r="FI1" s="909"/>
      <c r="FJ1" s="935"/>
      <c r="FK1" s="776"/>
      <c r="FL1" s="776"/>
      <c r="FM1" s="776"/>
      <c r="FN1" s="776"/>
      <c r="FO1" s="774"/>
      <c r="GM1" s="774"/>
      <c r="GN1" s="774"/>
      <c r="GO1" s="774"/>
      <c r="GP1" s="774"/>
      <c r="GQ1" s="774"/>
      <c r="GR1" s="774"/>
      <c r="GS1" s="774"/>
      <c r="GT1" s="774"/>
      <c r="GU1" s="774"/>
      <c r="GV1" s="774"/>
      <c r="GW1" s="774"/>
      <c r="GX1" s="774"/>
      <c r="GY1" s="774"/>
      <c r="GZ1" s="774"/>
      <c r="HA1" s="774"/>
      <c r="HB1" s="774"/>
      <c r="HC1" s="776"/>
      <c r="HD1" s="776"/>
      <c r="HE1" s="776"/>
      <c r="HF1" s="667"/>
    </row>
    <row r="2" spans="1:229" ht="18.600000000000001" customHeight="1">
      <c r="A2" s="1122" t="s">
        <v>161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  <c r="AA2" s="1122"/>
      <c r="AB2" s="1122"/>
      <c r="AC2" s="1122"/>
      <c r="AD2" s="1122"/>
      <c r="AE2" s="1122"/>
      <c r="AF2" s="1122"/>
      <c r="AG2" s="1122"/>
      <c r="AH2" s="1122"/>
      <c r="AI2" s="1122"/>
      <c r="AJ2" s="1122"/>
      <c r="AK2" s="1122"/>
      <c r="AL2" s="1122"/>
      <c r="AM2" s="1122"/>
      <c r="AN2" s="1122"/>
      <c r="AO2" s="1122"/>
      <c r="AP2" s="1122"/>
      <c r="AQ2" s="1122"/>
      <c r="AR2" s="1122"/>
      <c r="AS2" s="1122"/>
      <c r="AT2" s="1122"/>
      <c r="AU2" s="1122"/>
      <c r="AV2" s="775"/>
      <c r="AW2" s="775"/>
      <c r="AX2" s="775"/>
      <c r="AY2" s="775"/>
      <c r="AZ2" s="775"/>
      <c r="BA2" s="775"/>
      <c r="BB2" s="775"/>
      <c r="BC2" s="775"/>
      <c r="BD2" s="775"/>
      <c r="DP2" s="726"/>
      <c r="FZ2" s="1138"/>
      <c r="GA2" s="1138"/>
      <c r="GB2" s="1138"/>
      <c r="GC2" s="1138"/>
      <c r="GD2" s="1138"/>
      <c r="GE2" s="1138"/>
      <c r="GF2" s="1138"/>
      <c r="GG2" s="1138"/>
      <c r="GH2" s="1138"/>
      <c r="GI2" s="1138"/>
      <c r="GJ2" s="1138"/>
      <c r="GK2" s="1138"/>
      <c r="GM2" s="775"/>
      <c r="GN2" s="775"/>
      <c r="GO2" s="775"/>
      <c r="GP2" s="775"/>
      <c r="GQ2" s="775"/>
      <c r="GR2" s="775"/>
      <c r="GS2" s="775"/>
      <c r="GT2" s="775"/>
      <c r="GU2" s="775"/>
      <c r="GV2" s="775"/>
      <c r="GW2" s="775"/>
      <c r="GX2" s="775"/>
      <c r="GY2" s="775"/>
      <c r="GZ2" s="775"/>
      <c r="HA2" s="775"/>
      <c r="HB2" s="775"/>
      <c r="HC2" s="778"/>
      <c r="HD2" s="778"/>
      <c r="HE2" s="778"/>
      <c r="HF2" s="668"/>
    </row>
    <row r="3" spans="1:229" ht="18.600000000000001" customHeight="1" thickBot="1">
      <c r="A3" s="1122" t="s">
        <v>232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  <c r="AA3" s="1122"/>
      <c r="AB3" s="1122"/>
      <c r="AC3" s="1122"/>
      <c r="AD3" s="1122"/>
      <c r="AE3" s="1122"/>
      <c r="AF3" s="1122"/>
      <c r="AG3" s="1122"/>
      <c r="AH3" s="1122"/>
      <c r="AI3" s="1122"/>
      <c r="AJ3" s="1122"/>
      <c r="AK3" s="1122"/>
      <c r="AL3" s="1122"/>
      <c r="AM3" s="1122"/>
      <c r="AN3" s="1122"/>
      <c r="AO3" s="1122"/>
      <c r="AP3" s="1122"/>
      <c r="AQ3" s="1122"/>
      <c r="AR3" s="1122"/>
      <c r="AS3" s="1122"/>
      <c r="AT3" s="1122"/>
      <c r="AU3" s="1122"/>
      <c r="AV3" s="775"/>
      <c r="AW3" s="775"/>
      <c r="AX3" s="775"/>
      <c r="AY3" s="775"/>
      <c r="AZ3" s="775"/>
      <c r="BA3" s="775"/>
      <c r="BB3" s="775"/>
      <c r="BC3" s="775"/>
      <c r="BD3" s="775"/>
      <c r="DP3" s="726"/>
      <c r="FZ3" s="1138"/>
      <c r="GA3" s="1138"/>
      <c r="GB3" s="1138"/>
      <c r="GC3" s="1138"/>
      <c r="GD3" s="1138"/>
      <c r="GE3" s="1138"/>
      <c r="GF3" s="1138"/>
      <c r="GG3" s="1138"/>
      <c r="GH3" s="1138"/>
      <c r="GI3" s="1138"/>
      <c r="GJ3" s="1138"/>
      <c r="GK3" s="1138"/>
      <c r="GM3" s="775"/>
      <c r="GN3" s="775"/>
      <c r="GO3" s="775"/>
      <c r="GP3" s="775"/>
      <c r="GQ3" s="775"/>
      <c r="GR3" s="775"/>
      <c r="GS3" s="775"/>
      <c r="GT3" s="775"/>
      <c r="GU3" s="775"/>
      <c r="GV3" s="775"/>
      <c r="GW3" s="775"/>
      <c r="GX3" s="775"/>
      <c r="GY3" s="775"/>
      <c r="GZ3" s="775"/>
      <c r="HA3" s="775"/>
      <c r="HB3" s="775"/>
      <c r="HC3" s="778"/>
      <c r="HD3" s="778"/>
      <c r="HE3" s="778"/>
      <c r="HF3" s="668"/>
    </row>
    <row r="4" spans="1:229" ht="30" customHeight="1" thickTop="1" thickBot="1">
      <c r="A4" s="774"/>
      <c r="B4" s="1223" t="s">
        <v>94</v>
      </c>
      <c r="C4" s="1224"/>
      <c r="D4" s="1224"/>
      <c r="E4" s="1224"/>
      <c r="F4" s="1224"/>
      <c r="G4" s="1224"/>
      <c r="H4" s="1224"/>
      <c r="I4" s="1224"/>
      <c r="J4" s="1224"/>
      <c r="K4" s="1224"/>
      <c r="L4" s="1224"/>
      <c r="M4" s="1224"/>
      <c r="N4" s="1224"/>
      <c r="O4" s="1224"/>
      <c r="P4" s="1224"/>
      <c r="Q4" s="1224"/>
      <c r="R4" s="1224"/>
      <c r="S4" s="1224"/>
      <c r="T4" s="1224"/>
      <c r="U4" s="1224"/>
      <c r="V4" s="1224"/>
      <c r="W4" s="1224"/>
      <c r="X4" s="1224"/>
      <c r="Y4" s="1224"/>
      <c r="Z4" s="1225"/>
      <c r="AA4" s="774"/>
      <c r="AB4" s="1040" t="s">
        <v>95</v>
      </c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1"/>
      <c r="AV4" s="1041"/>
      <c r="AW4" s="1041"/>
      <c r="AX4" s="1041"/>
      <c r="AY4" s="1041"/>
      <c r="AZ4" s="1041"/>
      <c r="BA4" s="1041"/>
      <c r="BB4" s="1041"/>
      <c r="BC4" s="1042"/>
      <c r="BD4" s="774"/>
      <c r="BE4" s="1196" t="s">
        <v>96</v>
      </c>
      <c r="BF4" s="1197"/>
      <c r="BG4" s="1197"/>
      <c r="BH4" s="1197"/>
      <c r="BI4" s="1197"/>
      <c r="BJ4" s="1197"/>
      <c r="BK4" s="1197"/>
      <c r="BL4" s="1197"/>
      <c r="BM4" s="1197"/>
      <c r="BN4" s="1197"/>
      <c r="BO4" s="1197"/>
      <c r="BP4" s="1197"/>
      <c r="BQ4" s="1197"/>
      <c r="BR4" s="1197"/>
      <c r="BS4" s="1197"/>
      <c r="BT4" s="1197"/>
      <c r="BU4" s="1197"/>
      <c r="BV4" s="1197"/>
      <c r="BW4" s="1197"/>
      <c r="BX4" s="1197"/>
      <c r="BY4" s="1197"/>
      <c r="BZ4" s="1197"/>
      <c r="CA4" s="1198"/>
      <c r="CC4" s="1046" t="s">
        <v>97</v>
      </c>
      <c r="CD4" s="1047"/>
      <c r="CE4" s="1047"/>
      <c r="CF4" s="1048"/>
      <c r="CG4" s="1048"/>
      <c r="CH4" s="1048"/>
      <c r="CI4" s="1048"/>
      <c r="CJ4" s="1048"/>
      <c r="CK4" s="1048"/>
      <c r="CL4" s="1048"/>
      <c r="CM4" s="1048"/>
      <c r="CN4" s="1048"/>
      <c r="CO4" s="1048"/>
      <c r="CP4" s="1048"/>
      <c r="CQ4" s="1048"/>
      <c r="CR4" s="1048"/>
      <c r="CS4" s="1048"/>
      <c r="CT4" s="1048"/>
      <c r="CU4" s="1048"/>
      <c r="CV4" s="1048"/>
      <c r="CW4" s="1048"/>
      <c r="CX4" s="1048"/>
      <c r="CZ4" s="1187" t="s">
        <v>98</v>
      </c>
      <c r="DA4" s="1188"/>
      <c r="DB4" s="1188"/>
      <c r="DC4" s="1188"/>
      <c r="DD4" s="1188"/>
      <c r="DE4" s="1188"/>
      <c r="DF4" s="1188"/>
      <c r="DG4" s="1188"/>
      <c r="DH4" s="1188"/>
      <c r="DI4" s="1188"/>
      <c r="DJ4" s="1188"/>
      <c r="DK4" s="1188"/>
      <c r="DL4" s="1188"/>
      <c r="DM4" s="1188"/>
      <c r="DN4" s="1188"/>
      <c r="DO4" s="1188"/>
      <c r="DP4" s="889"/>
      <c r="DQ4" s="1187" t="s">
        <v>190</v>
      </c>
      <c r="DR4" s="1188"/>
      <c r="DS4" s="1188"/>
      <c r="DT4" s="1188"/>
      <c r="DU4" s="1188"/>
      <c r="DV4" s="1188"/>
      <c r="DW4" s="1188"/>
      <c r="DX4" s="1188"/>
      <c r="DY4" s="1188"/>
      <c r="DZ4" s="1188"/>
      <c r="EA4" s="1188"/>
      <c r="EB4" s="1188"/>
      <c r="EC4" s="1188"/>
      <c r="ED4" s="1188"/>
      <c r="EE4" s="1188"/>
      <c r="EF4" s="1188"/>
      <c r="EG4" s="1188"/>
      <c r="EH4" s="1188"/>
      <c r="EI4" s="1188"/>
      <c r="EJ4" s="1188"/>
      <c r="EK4" s="1188"/>
      <c r="EL4" s="1188"/>
      <c r="EM4" s="1188"/>
      <c r="EN4" s="1188"/>
      <c r="EO4" s="1215"/>
      <c r="EP4" s="1215"/>
      <c r="EQ4" s="1215"/>
      <c r="ER4" s="1216"/>
      <c r="ES4" s="686"/>
      <c r="ET4" s="1212" t="s">
        <v>99</v>
      </c>
      <c r="EU4" s="1213"/>
      <c r="EV4" s="1213"/>
      <c r="EW4" s="1213"/>
      <c r="EX4" s="1213"/>
      <c r="EY4" s="1213"/>
      <c r="EZ4" s="1213"/>
      <c r="FA4" s="1213"/>
      <c r="FB4" s="1213"/>
      <c r="FC4" s="1213"/>
      <c r="FD4" s="1213"/>
      <c r="FE4" s="1213"/>
      <c r="FF4" s="1213"/>
      <c r="FG4" s="1213"/>
      <c r="FH4" s="1213"/>
      <c r="FI4" s="1213"/>
      <c r="FJ4" s="1213"/>
      <c r="FK4" s="1213"/>
      <c r="FL4" s="1213"/>
      <c r="FM4" s="1213"/>
      <c r="FN4" s="1214"/>
      <c r="FP4" s="1139" t="s">
        <v>9</v>
      </c>
      <c r="FQ4" s="1140"/>
      <c r="FR4" s="1140"/>
      <c r="FS4" s="1140"/>
      <c r="FT4" s="1140"/>
      <c r="FU4" s="1140"/>
      <c r="FV4" s="1140"/>
      <c r="FW4" s="1140"/>
      <c r="FX4" s="1141"/>
      <c r="FY4" s="596"/>
      <c r="FZ4" s="1165" t="s">
        <v>168</v>
      </c>
      <c r="GA4" s="1165"/>
      <c r="GB4" s="1165"/>
      <c r="GC4" s="1165" t="s">
        <v>169</v>
      </c>
      <c r="GD4" s="1165"/>
      <c r="GE4" s="1165"/>
      <c r="GF4" s="1166" t="s">
        <v>170</v>
      </c>
      <c r="GG4" s="1166"/>
      <c r="GH4" s="1166"/>
      <c r="GI4" s="1167"/>
      <c r="GJ4" s="1167"/>
      <c r="GK4" s="1167"/>
      <c r="GM4" s="1175" t="s">
        <v>189</v>
      </c>
      <c r="GN4" s="1176"/>
      <c r="GO4" s="1176"/>
      <c r="GP4" s="1176"/>
      <c r="GQ4" s="1176"/>
      <c r="GR4" s="1176"/>
      <c r="GS4" s="1176"/>
      <c r="GT4" s="1176"/>
      <c r="GU4" s="1176"/>
      <c r="GV4" s="1176"/>
      <c r="GW4" s="1176"/>
      <c r="GX4" s="1176"/>
      <c r="GY4" s="1176"/>
      <c r="GZ4" s="1176"/>
      <c r="HA4" s="1176"/>
      <c r="HB4" s="1177"/>
      <c r="HC4" s="1175" t="s">
        <v>229</v>
      </c>
      <c r="HD4" s="1176"/>
      <c r="HE4" s="1177"/>
      <c r="HF4" s="669"/>
      <c r="HG4" s="1175" t="s">
        <v>191</v>
      </c>
      <c r="HH4" s="1176"/>
      <c r="HI4" s="1176"/>
      <c r="HJ4" s="1176"/>
      <c r="HK4" s="1176"/>
      <c r="HL4" s="1176"/>
      <c r="HM4" s="1176"/>
      <c r="HN4" s="1177"/>
      <c r="HO4" s="1181" t="s">
        <v>192</v>
      </c>
      <c r="HP4" s="1182"/>
      <c r="HQ4" s="1182"/>
      <c r="HR4" s="1182"/>
      <c r="HS4" s="1182"/>
      <c r="HT4" s="1182"/>
      <c r="HU4" s="1183"/>
    </row>
    <row r="5" spans="1:229" s="495" customFormat="1" ht="30.6" customHeight="1" thickBot="1">
      <c r="A5" s="1031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226" t="s">
        <v>205</v>
      </c>
      <c r="O5" s="1227"/>
      <c r="P5" s="1227"/>
      <c r="Q5" s="1227"/>
      <c r="R5" s="1227"/>
      <c r="S5" s="1227"/>
      <c r="T5" s="1227"/>
      <c r="U5" s="1228"/>
      <c r="W5" s="1229" t="s">
        <v>229</v>
      </c>
      <c r="X5" s="1230"/>
      <c r="Y5" s="1231"/>
      <c r="Z5" s="797" t="s">
        <v>134</v>
      </c>
      <c r="AB5" s="1061" t="s">
        <v>100</v>
      </c>
      <c r="AC5" s="1062"/>
      <c r="AD5" s="1062"/>
      <c r="AE5" s="1232" t="s">
        <v>101</v>
      </c>
      <c r="AF5" s="1233"/>
      <c r="AG5" s="1233"/>
      <c r="AH5" s="1233"/>
      <c r="AI5" s="1233"/>
      <c r="AJ5" s="1233"/>
      <c r="AK5" s="1233"/>
      <c r="AL5" s="1233"/>
      <c r="AM5" s="1234"/>
      <c r="AN5" s="1232" t="s">
        <v>205</v>
      </c>
      <c r="AO5" s="1233"/>
      <c r="AP5" s="1233"/>
      <c r="AQ5" s="1233"/>
      <c r="AR5" s="1233"/>
      <c r="AS5" s="1233"/>
      <c r="AT5" s="1233"/>
      <c r="AU5" s="1234"/>
      <c r="AV5" s="496"/>
      <c r="AW5" s="1067" t="s">
        <v>103</v>
      </c>
      <c r="AX5" s="1068"/>
      <c r="AY5" s="1069"/>
      <c r="AZ5" s="1067" t="s">
        <v>229</v>
      </c>
      <c r="BA5" s="1068"/>
      <c r="BB5" s="1069"/>
      <c r="BC5" s="777" t="s">
        <v>134</v>
      </c>
      <c r="BE5" s="1154" t="s">
        <v>100</v>
      </c>
      <c r="BF5" s="1155"/>
      <c r="BG5" s="1155"/>
      <c r="BH5" s="1155" t="s">
        <v>101</v>
      </c>
      <c r="BI5" s="1155"/>
      <c r="BJ5" s="1155"/>
      <c r="BK5" s="1155"/>
      <c r="BL5" s="1155"/>
      <c r="BM5" s="1155"/>
      <c r="BN5" s="1155"/>
      <c r="BO5" s="1235"/>
      <c r="BP5" s="1202" t="s">
        <v>205</v>
      </c>
      <c r="BQ5" s="1203"/>
      <c r="BR5" s="1203"/>
      <c r="BS5" s="1203"/>
      <c r="BT5" s="1203"/>
      <c r="BU5" s="1203"/>
      <c r="BV5" s="1203"/>
      <c r="BW5" s="1204"/>
      <c r="BX5" s="1220" t="s">
        <v>229</v>
      </c>
      <c r="BY5" s="1221"/>
      <c r="BZ5" s="1221"/>
      <c r="CA5" s="1222"/>
      <c r="CC5" s="1076" t="s">
        <v>100</v>
      </c>
      <c r="CD5" s="1077"/>
      <c r="CE5" s="1078"/>
      <c r="CF5" s="1208" t="s">
        <v>101</v>
      </c>
      <c r="CG5" s="1209"/>
      <c r="CH5" s="1209"/>
      <c r="CI5" s="1209"/>
      <c r="CJ5" s="1209"/>
      <c r="CK5" s="1209"/>
      <c r="CL5" s="1209"/>
      <c r="CM5" s="1208" t="s">
        <v>205</v>
      </c>
      <c r="CN5" s="1209"/>
      <c r="CO5" s="1209"/>
      <c r="CP5" s="1209"/>
      <c r="CQ5" s="1209"/>
      <c r="CR5" s="1209"/>
      <c r="CS5" s="1209"/>
      <c r="CT5" s="1211"/>
      <c r="CU5" s="1208" t="s">
        <v>229</v>
      </c>
      <c r="CV5" s="1209"/>
      <c r="CW5" s="1209"/>
      <c r="CX5" s="1211"/>
      <c r="CZ5" s="1193" t="s">
        <v>100</v>
      </c>
      <c r="DA5" s="1195"/>
      <c r="DB5" s="1194"/>
      <c r="DC5" s="1193" t="s">
        <v>101</v>
      </c>
      <c r="DD5" s="1195"/>
      <c r="DE5" s="1195"/>
      <c r="DF5" s="1195"/>
      <c r="DG5" s="1195"/>
      <c r="DH5" s="1195"/>
      <c r="DI5" s="1194"/>
      <c r="DJ5" s="1193" t="s">
        <v>205</v>
      </c>
      <c r="DK5" s="1194"/>
      <c r="DL5" s="1217" t="s">
        <v>240</v>
      </c>
      <c r="DM5" s="1218"/>
      <c r="DN5" s="1219"/>
      <c r="DO5" s="843" t="s">
        <v>134</v>
      </c>
      <c r="DP5" s="839"/>
      <c r="DQ5" s="1199" t="s">
        <v>190</v>
      </c>
      <c r="DR5" s="1200"/>
      <c r="DS5" s="1200"/>
      <c r="DT5" s="1200"/>
      <c r="DU5" s="1201"/>
      <c r="DV5" s="1199" t="s">
        <v>194</v>
      </c>
      <c r="DW5" s="1200"/>
      <c r="DX5" s="1200"/>
      <c r="DY5" s="1200"/>
      <c r="DZ5" s="1200"/>
      <c r="EA5" s="1200"/>
      <c r="EB5" s="1200"/>
      <c r="EC5" s="1200"/>
      <c r="ED5" s="1201"/>
      <c r="EE5" s="1199" t="s">
        <v>242</v>
      </c>
      <c r="EF5" s="1200"/>
      <c r="EG5" s="1200"/>
      <c r="EH5" s="1200"/>
      <c r="EI5" s="1200"/>
      <c r="EJ5" s="1200"/>
      <c r="EK5" s="1200"/>
      <c r="EL5" s="1200"/>
      <c r="EM5" s="1200"/>
      <c r="EN5" s="1200"/>
      <c r="EO5" s="1199" t="s">
        <v>229</v>
      </c>
      <c r="EP5" s="1200"/>
      <c r="EQ5" s="1201"/>
      <c r="ER5" s="897" t="s">
        <v>134</v>
      </c>
      <c r="ES5" s="497"/>
      <c r="ET5" s="1205" t="s">
        <v>100</v>
      </c>
      <c r="EU5" s="1206"/>
      <c r="EV5" s="1207"/>
      <c r="EW5" s="1210" t="s">
        <v>101</v>
      </c>
      <c r="EX5" s="1210"/>
      <c r="EY5" s="1210"/>
      <c r="EZ5" s="1210"/>
      <c r="FA5" s="1210"/>
      <c r="FB5" s="1210"/>
      <c r="FC5" s="1210"/>
      <c r="FD5" s="1205" t="s">
        <v>205</v>
      </c>
      <c r="FE5" s="1206"/>
      <c r="FF5" s="1206"/>
      <c r="FG5" s="1206"/>
      <c r="FH5" s="1206"/>
      <c r="FI5" s="1207"/>
      <c r="FJ5" s="936"/>
      <c r="FK5" s="1205" t="s">
        <v>229</v>
      </c>
      <c r="FL5" s="1206"/>
      <c r="FM5" s="1207"/>
      <c r="FN5" s="829" t="s">
        <v>134</v>
      </c>
      <c r="FO5" s="497"/>
      <c r="FP5" s="1142"/>
      <c r="FQ5" s="1143"/>
      <c r="FR5" s="1143"/>
      <c r="FS5" s="1143"/>
      <c r="FT5" s="1143"/>
      <c r="FU5" s="1143"/>
      <c r="FV5" s="1143"/>
      <c r="FW5" s="1143"/>
      <c r="FX5" s="1144"/>
      <c r="FY5" s="597"/>
      <c r="FZ5" s="1165"/>
      <c r="GA5" s="1165"/>
      <c r="GB5" s="1165"/>
      <c r="GC5" s="1165"/>
      <c r="GD5" s="1165"/>
      <c r="GE5" s="1165"/>
      <c r="GF5" s="1166"/>
      <c r="GG5" s="1166"/>
      <c r="GH5" s="1166"/>
      <c r="GI5" s="1167"/>
      <c r="GJ5" s="1167"/>
      <c r="GK5" s="1167"/>
      <c r="GM5" s="1178"/>
      <c r="GN5" s="1179"/>
      <c r="GO5" s="1179"/>
      <c r="GP5" s="1179"/>
      <c r="GQ5" s="1179"/>
      <c r="GR5" s="1179"/>
      <c r="GS5" s="1179"/>
      <c r="GT5" s="1179"/>
      <c r="GU5" s="1179"/>
      <c r="GV5" s="1179"/>
      <c r="GW5" s="1179"/>
      <c r="GX5" s="1179"/>
      <c r="GY5" s="1179"/>
      <c r="GZ5" s="1179"/>
      <c r="HA5" s="1179"/>
      <c r="HB5" s="1180"/>
      <c r="HC5" s="1178"/>
      <c r="HD5" s="1179"/>
      <c r="HE5" s="1180"/>
      <c r="HF5" s="669"/>
      <c r="HG5" s="1178"/>
      <c r="HH5" s="1179"/>
      <c r="HI5" s="1179"/>
      <c r="HJ5" s="1179"/>
      <c r="HK5" s="1179"/>
      <c r="HL5" s="1179"/>
      <c r="HM5" s="1179"/>
      <c r="HN5" s="1180"/>
      <c r="HO5" s="1184"/>
      <c r="HP5" s="1185"/>
      <c r="HQ5" s="1185"/>
      <c r="HR5" s="1185"/>
      <c r="HS5" s="1185"/>
      <c r="HT5" s="1185"/>
      <c r="HU5" s="1186"/>
    </row>
    <row r="6" spans="1:229" ht="36.6" customHeight="1" thickTop="1" thickBot="1">
      <c r="A6" s="1032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557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801" t="s">
        <v>221</v>
      </c>
      <c r="O6" s="65" t="s">
        <v>222</v>
      </c>
      <c r="P6" s="802" t="s">
        <v>223</v>
      </c>
      <c r="Q6" s="798" t="s">
        <v>224</v>
      </c>
      <c r="R6" s="806" t="s">
        <v>225</v>
      </c>
      <c r="S6" s="806" t="s">
        <v>226</v>
      </c>
      <c r="T6" s="807" t="s">
        <v>227</v>
      </c>
      <c r="U6" s="806" t="s">
        <v>228</v>
      </c>
      <c r="W6" s="560" t="s">
        <v>72</v>
      </c>
      <c r="X6" s="561" t="s">
        <v>141</v>
      </c>
      <c r="Y6" s="799" t="s">
        <v>185</v>
      </c>
      <c r="Z6" s="818" t="s">
        <v>134</v>
      </c>
      <c r="AB6" s="39" t="s">
        <v>54</v>
      </c>
      <c r="AC6" s="40" t="s">
        <v>22</v>
      </c>
      <c r="AD6" s="41" t="s">
        <v>112</v>
      </c>
      <c r="AE6" s="851" t="s">
        <v>246</v>
      </c>
      <c r="AF6" s="927" t="s">
        <v>247</v>
      </c>
      <c r="AG6" s="930" t="s">
        <v>248</v>
      </c>
      <c r="AH6" s="852" t="s">
        <v>113</v>
      </c>
      <c r="AI6" s="852" t="s">
        <v>114</v>
      </c>
      <c r="AJ6" s="625" t="s">
        <v>107</v>
      </c>
      <c r="AK6" s="852" t="s">
        <v>108</v>
      </c>
      <c r="AL6" s="852" t="s">
        <v>109</v>
      </c>
      <c r="AM6" s="625" t="s">
        <v>110</v>
      </c>
      <c r="AN6" s="853" t="s">
        <v>221</v>
      </c>
      <c r="AO6" s="65" t="s">
        <v>222</v>
      </c>
      <c r="AP6" s="66" t="s">
        <v>223</v>
      </c>
      <c r="AQ6" s="65" t="s">
        <v>224</v>
      </c>
      <c r="AR6" s="66" t="s">
        <v>225</v>
      </c>
      <c r="AS6" s="66" t="s">
        <v>226</v>
      </c>
      <c r="AT6" s="66" t="s">
        <v>227</v>
      </c>
      <c r="AU6" s="854" t="s">
        <v>228</v>
      </c>
      <c r="AV6" s="68"/>
      <c r="AW6" s="39" t="s">
        <v>54</v>
      </c>
      <c r="AX6" s="70" t="s">
        <v>22</v>
      </c>
      <c r="AY6" s="67" t="s">
        <v>90</v>
      </c>
      <c r="AZ6" s="69" t="s">
        <v>21</v>
      </c>
      <c r="BA6" s="70" t="s">
        <v>22</v>
      </c>
      <c r="BB6" s="67" t="s">
        <v>46</v>
      </c>
      <c r="BC6" s="821" t="s">
        <v>134</v>
      </c>
      <c r="BE6" s="643" t="s">
        <v>54</v>
      </c>
      <c r="BF6" s="76" t="s">
        <v>22</v>
      </c>
      <c r="BG6" s="728" t="s">
        <v>73</v>
      </c>
      <c r="BH6" s="82" t="s">
        <v>104</v>
      </c>
      <c r="BI6" s="82" t="s">
        <v>104</v>
      </c>
      <c r="BJ6" s="624" t="s">
        <v>105</v>
      </c>
      <c r="BK6" s="624" t="s">
        <v>106</v>
      </c>
      <c r="BL6" s="625" t="s">
        <v>107</v>
      </c>
      <c r="BM6" s="624" t="s">
        <v>108</v>
      </c>
      <c r="BN6" s="624" t="s">
        <v>109</v>
      </c>
      <c r="BO6" s="625" t="s">
        <v>110</v>
      </c>
      <c r="BP6" s="902" t="s">
        <v>221</v>
      </c>
      <c r="BQ6" s="24" t="s">
        <v>222</v>
      </c>
      <c r="BR6" s="902" t="s">
        <v>223</v>
      </c>
      <c r="BS6" s="24" t="s">
        <v>224</v>
      </c>
      <c r="BT6" s="902" t="s">
        <v>225</v>
      </c>
      <c r="BU6" s="902" t="s">
        <v>226</v>
      </c>
      <c r="BV6" s="902" t="s">
        <v>227</v>
      </c>
      <c r="BW6" s="901" t="s">
        <v>228</v>
      </c>
      <c r="BX6" s="900" t="s">
        <v>231</v>
      </c>
      <c r="BY6" s="90" t="s">
        <v>22</v>
      </c>
      <c r="BZ6" s="644" t="s">
        <v>58</v>
      </c>
      <c r="CA6" s="823" t="s">
        <v>134</v>
      </c>
      <c r="CC6" s="91" t="s">
        <v>54</v>
      </c>
      <c r="CD6" s="92" t="s">
        <v>22</v>
      </c>
      <c r="CE6" s="80" t="s">
        <v>73</v>
      </c>
      <c r="CF6" s="779" t="s">
        <v>104</v>
      </c>
      <c r="CG6" s="780" t="s">
        <v>105</v>
      </c>
      <c r="CH6" s="780" t="s">
        <v>115</v>
      </c>
      <c r="CI6" s="625" t="s">
        <v>107</v>
      </c>
      <c r="CJ6" s="780" t="s">
        <v>108</v>
      </c>
      <c r="CK6" s="780" t="s">
        <v>109</v>
      </c>
      <c r="CL6" s="784" t="s">
        <v>110</v>
      </c>
      <c r="CM6" s="792" t="s">
        <v>221</v>
      </c>
      <c r="CN6" s="793" t="s">
        <v>222</v>
      </c>
      <c r="CO6" s="792" t="s">
        <v>223</v>
      </c>
      <c r="CP6" s="793" t="s">
        <v>224</v>
      </c>
      <c r="CQ6" s="792" t="s">
        <v>225</v>
      </c>
      <c r="CR6" s="794" t="s">
        <v>226</v>
      </c>
      <c r="CS6" s="781" t="s">
        <v>227</v>
      </c>
      <c r="CT6" s="782" t="s">
        <v>228</v>
      </c>
      <c r="CU6" s="783" t="s">
        <v>149</v>
      </c>
      <c r="CV6" s="783" t="s">
        <v>230</v>
      </c>
      <c r="CW6" s="65" t="s">
        <v>154</v>
      </c>
      <c r="CX6" s="826" t="s">
        <v>134</v>
      </c>
      <c r="CZ6" s="715" t="s">
        <v>54</v>
      </c>
      <c r="DA6" s="107" t="s">
        <v>22</v>
      </c>
      <c r="DB6" s="498" t="s">
        <v>73</v>
      </c>
      <c r="DC6" s="713" t="s">
        <v>241</v>
      </c>
      <c r="DD6" s="714" t="s">
        <v>105</v>
      </c>
      <c r="DE6" s="714" t="s">
        <v>106</v>
      </c>
      <c r="DF6" s="625" t="s">
        <v>107</v>
      </c>
      <c r="DG6" s="714" t="s">
        <v>250</v>
      </c>
      <c r="DH6" s="714" t="s">
        <v>251</v>
      </c>
      <c r="DI6" s="716" t="s">
        <v>252</v>
      </c>
      <c r="DJ6" s="716" t="s">
        <v>203</v>
      </c>
      <c r="DK6" s="625" t="s">
        <v>204</v>
      </c>
      <c r="DL6" s="716" t="s">
        <v>234</v>
      </c>
      <c r="DM6" s="716" t="s">
        <v>233</v>
      </c>
      <c r="DN6" s="625" t="s">
        <v>154</v>
      </c>
      <c r="DO6" s="847" t="s">
        <v>134</v>
      </c>
      <c r="DP6" s="840"/>
      <c r="DQ6" s="887" t="s">
        <v>183</v>
      </c>
      <c r="DR6" s="392" t="s">
        <v>244</v>
      </c>
      <c r="DS6" s="924" t="s">
        <v>243</v>
      </c>
      <c r="DT6" s="925" t="s">
        <v>245</v>
      </c>
      <c r="DU6" s="750" t="s">
        <v>142</v>
      </c>
      <c r="DV6" s="392" t="s">
        <v>214</v>
      </c>
      <c r="DW6" s="888" t="s">
        <v>215</v>
      </c>
      <c r="DX6" s="767" t="s">
        <v>216</v>
      </c>
      <c r="DY6" s="888" t="s">
        <v>217</v>
      </c>
      <c r="DZ6" s="888" t="s">
        <v>143</v>
      </c>
      <c r="EA6" s="758" t="s">
        <v>144</v>
      </c>
      <c r="EB6" s="392" t="s">
        <v>108</v>
      </c>
      <c r="EC6" s="392" t="s">
        <v>145</v>
      </c>
      <c r="ED6" s="761" t="s">
        <v>46</v>
      </c>
      <c r="EE6" s="695" t="s">
        <v>226</v>
      </c>
      <c r="EF6" s="680" t="s">
        <v>227</v>
      </c>
      <c r="EG6" s="680" t="s">
        <v>219</v>
      </c>
      <c r="EH6" s="680" t="s">
        <v>220</v>
      </c>
      <c r="EI6" s="767" t="s">
        <v>46</v>
      </c>
      <c r="EJ6" s="680" t="s">
        <v>149</v>
      </c>
      <c r="EK6" s="680" t="s">
        <v>150</v>
      </c>
      <c r="EL6" s="764" t="s">
        <v>218</v>
      </c>
      <c r="EM6" s="696" t="s">
        <v>151</v>
      </c>
      <c r="EN6" s="890" t="s">
        <v>152</v>
      </c>
      <c r="EO6" s="893" t="s">
        <v>234</v>
      </c>
      <c r="EP6" s="893" t="s">
        <v>233</v>
      </c>
      <c r="EQ6" s="896" t="s">
        <v>154</v>
      </c>
      <c r="ER6" s="899" t="s">
        <v>134</v>
      </c>
      <c r="ES6" s="119"/>
      <c r="ET6" s="131" t="s">
        <v>54</v>
      </c>
      <c r="EU6" s="121" t="s">
        <v>22</v>
      </c>
      <c r="EV6" s="796" t="s">
        <v>73</v>
      </c>
      <c r="EW6" s="122" t="s">
        <v>104</v>
      </c>
      <c r="EX6" s="123" t="s">
        <v>116</v>
      </c>
      <c r="EY6" s="123" t="s">
        <v>114</v>
      </c>
      <c r="EZ6" s="11" t="s">
        <v>117</v>
      </c>
      <c r="FA6" s="123" t="s">
        <v>108</v>
      </c>
      <c r="FB6" s="123" t="s">
        <v>109</v>
      </c>
      <c r="FC6" s="11" t="s">
        <v>110</v>
      </c>
      <c r="FD6" s="131" t="s">
        <v>236</v>
      </c>
      <c r="FE6" s="835" t="s">
        <v>238</v>
      </c>
      <c r="FF6" s="832" t="s">
        <v>237</v>
      </c>
      <c r="FG6" s="65" t="s">
        <v>239</v>
      </c>
      <c r="FH6" s="832" t="s">
        <v>241</v>
      </c>
      <c r="FI6" s="832" t="s">
        <v>225</v>
      </c>
      <c r="FJ6" s="832" t="s">
        <v>249</v>
      </c>
      <c r="FK6" s="832" t="s">
        <v>234</v>
      </c>
      <c r="FL6" s="832" t="s">
        <v>233</v>
      </c>
      <c r="FM6" s="65" t="s">
        <v>154</v>
      </c>
      <c r="FN6" s="830" t="s">
        <v>235</v>
      </c>
      <c r="FO6" s="119"/>
      <c r="FP6" s="598" t="s">
        <v>119</v>
      </c>
      <c r="FQ6" s="599" t="s">
        <v>120</v>
      </c>
      <c r="FR6" s="541" t="s">
        <v>121</v>
      </c>
      <c r="FS6" s="599" t="s">
        <v>122</v>
      </c>
      <c r="FT6" s="599" t="s">
        <v>120</v>
      </c>
      <c r="FU6" s="541" t="s">
        <v>121</v>
      </c>
      <c r="FV6" s="599" t="s">
        <v>123</v>
      </c>
      <c r="FW6" s="599" t="s">
        <v>120</v>
      </c>
      <c r="FX6" s="544" t="s">
        <v>121</v>
      </c>
      <c r="FY6" s="484"/>
      <c r="FZ6" s="491" t="s">
        <v>140</v>
      </c>
      <c r="GA6" s="609" t="s">
        <v>141</v>
      </c>
      <c r="GB6" s="547" t="s">
        <v>142</v>
      </c>
      <c r="GC6" s="491" t="s">
        <v>140</v>
      </c>
      <c r="GD6" s="609" t="s">
        <v>141</v>
      </c>
      <c r="GE6" s="547" t="s">
        <v>142</v>
      </c>
      <c r="GF6" s="620" t="s">
        <v>140</v>
      </c>
      <c r="GG6" s="621" t="s">
        <v>141</v>
      </c>
      <c r="GH6" s="547" t="s">
        <v>142</v>
      </c>
      <c r="GI6" s="620" t="s">
        <v>149</v>
      </c>
      <c r="GJ6" s="620" t="s">
        <v>172</v>
      </c>
      <c r="GK6" s="550" t="s">
        <v>184</v>
      </c>
      <c r="GM6" s="487" t="s">
        <v>140</v>
      </c>
      <c r="GN6" s="487" t="s">
        <v>206</v>
      </c>
      <c r="GO6" s="324" t="s">
        <v>141</v>
      </c>
      <c r="GP6" s="736" t="s">
        <v>142</v>
      </c>
      <c r="GQ6" s="736" t="s">
        <v>207</v>
      </c>
      <c r="GR6" s="490" t="s">
        <v>208</v>
      </c>
      <c r="GS6" s="489" t="s">
        <v>209</v>
      </c>
      <c r="GT6" s="743" t="s">
        <v>210</v>
      </c>
      <c r="GU6" s="739" t="s">
        <v>211</v>
      </c>
      <c r="GV6" s="743" t="s">
        <v>212</v>
      </c>
      <c r="GW6" s="812" t="s">
        <v>196</v>
      </c>
      <c r="GX6" s="813" t="s">
        <v>197</v>
      </c>
      <c r="GY6" s="814" t="s">
        <v>198</v>
      </c>
      <c r="GZ6" s="815" t="s">
        <v>199</v>
      </c>
      <c r="HA6" s="746" t="s">
        <v>213</v>
      </c>
      <c r="HB6" s="556" t="s">
        <v>46</v>
      </c>
      <c r="HC6" s="817" t="s">
        <v>149</v>
      </c>
      <c r="HD6" s="817" t="s">
        <v>233</v>
      </c>
      <c r="HE6" s="885" t="s">
        <v>154</v>
      </c>
      <c r="HF6" s="670"/>
      <c r="HG6" s="658" t="s">
        <v>135</v>
      </c>
      <c r="HH6" s="658" t="s">
        <v>136</v>
      </c>
      <c r="HI6" s="658" t="s">
        <v>137</v>
      </c>
      <c r="HJ6" s="659" t="s">
        <v>138</v>
      </c>
      <c r="HK6" s="660" t="s">
        <v>139</v>
      </c>
      <c r="HL6" s="660" t="s">
        <v>140</v>
      </c>
      <c r="HM6" s="661" t="s">
        <v>141</v>
      </c>
      <c r="HN6" s="662" t="s">
        <v>142</v>
      </c>
      <c r="HO6" s="387" t="s">
        <v>104</v>
      </c>
      <c r="HP6" s="388" t="s">
        <v>105</v>
      </c>
      <c r="HQ6" s="388" t="s">
        <v>143</v>
      </c>
      <c r="HR6" s="388" t="s">
        <v>144</v>
      </c>
      <c r="HS6" s="389" t="s">
        <v>108</v>
      </c>
      <c r="HT6" s="389" t="s">
        <v>145</v>
      </c>
      <c r="HU6" s="390" t="s">
        <v>46</v>
      </c>
    </row>
    <row r="7" spans="1:229" ht="15" customHeight="1">
      <c r="A7" s="12">
        <v>1</v>
      </c>
      <c r="B7" s="13">
        <v>59.6</v>
      </c>
      <c r="C7" s="14">
        <v>5624.0074589495052</v>
      </c>
      <c r="D7" s="15">
        <f>+C7/B7</f>
        <v>94.362541257542034</v>
      </c>
      <c r="E7" s="16"/>
      <c r="F7" s="320"/>
      <c r="G7" s="558" t="e">
        <f>F7/E7</f>
        <v>#DIV/0!</v>
      </c>
      <c r="H7" s="17">
        <v>4</v>
      </c>
      <c r="I7" s="17">
        <v>75.146461242185708</v>
      </c>
      <c r="J7" s="18">
        <f>+I7/H7</f>
        <v>18.786615310546427</v>
      </c>
      <c r="K7" s="17"/>
      <c r="L7" s="17"/>
      <c r="M7" s="30" t="e">
        <f>+L7/K7</f>
        <v>#DIV/0!</v>
      </c>
      <c r="N7" s="563">
        <v>486.17409612302515</v>
      </c>
      <c r="O7" s="838">
        <f>N7/B7</f>
        <v>8.1572834919970667</v>
      </c>
      <c r="P7" s="803"/>
      <c r="Q7" s="18">
        <f>P7/B7</f>
        <v>0</v>
      </c>
      <c r="R7" s="808"/>
      <c r="S7" s="809"/>
      <c r="T7" s="809"/>
      <c r="U7" s="808"/>
      <c r="V7" s="492"/>
      <c r="W7" s="565">
        <v>33</v>
      </c>
      <c r="X7" s="626">
        <v>452.33518071093005</v>
      </c>
      <c r="Y7" s="800">
        <f>X7/W7</f>
        <v>13.707126688210002</v>
      </c>
      <c r="Z7" s="819">
        <f>C7+I7+N7+P7+U7+X7+R7+T7</f>
        <v>6637.6631970256467</v>
      </c>
      <c r="AA7" s="492"/>
      <c r="AB7" s="46">
        <v>362.40000000000003</v>
      </c>
      <c r="AC7" s="47">
        <v>32619.429999999997</v>
      </c>
      <c r="AD7" s="83">
        <f>+AC7/AB7</f>
        <v>90.009464679911687</v>
      </c>
      <c r="AE7" s="50"/>
      <c r="AF7" s="50"/>
      <c r="AG7" s="931"/>
      <c r="AH7" s="50">
        <v>42</v>
      </c>
      <c r="AI7" s="50">
        <v>618.75</v>
      </c>
      <c r="AJ7" s="30">
        <f>+AI7/AH7</f>
        <v>14.732142857142858</v>
      </c>
      <c r="AK7" s="49">
        <v>128</v>
      </c>
      <c r="AL7" s="49">
        <v>1163.7000000000003</v>
      </c>
      <c r="AM7" s="30">
        <f>+AL7/AK7</f>
        <v>9.0914062500000021</v>
      </c>
      <c r="AN7" s="62">
        <v>468.12000000000006</v>
      </c>
      <c r="AO7" s="858">
        <f t="shared" ref="AO7:AO38" si="0">AN7/(AB7+AW7)</f>
        <v>1.1633200795228629</v>
      </c>
      <c r="AP7" s="47">
        <v>3065.1400000000003</v>
      </c>
      <c r="AQ7" s="858">
        <f t="shared" ref="AQ7:AQ38" si="1">AP7/AB7</f>
        <v>8.4578918322295813</v>
      </c>
      <c r="AR7" s="47"/>
      <c r="AS7" s="47">
        <v>0</v>
      </c>
      <c r="AT7" s="47"/>
      <c r="AU7" s="855"/>
      <c r="AV7" s="568"/>
      <c r="AW7" s="46">
        <v>40</v>
      </c>
      <c r="AX7" s="47">
        <v>1809.36</v>
      </c>
      <c r="AY7" s="48">
        <f>+AX7/AW7</f>
        <v>45.233999999999995</v>
      </c>
      <c r="AZ7" s="46">
        <v>106</v>
      </c>
      <c r="BA7" s="47">
        <v>1281.3699999999999</v>
      </c>
      <c r="BB7" s="48">
        <f>+BA7/AZ7</f>
        <v>12.088396226415094</v>
      </c>
      <c r="BC7" s="822">
        <f t="shared" ref="BC7:BC27" si="2">AC7+AI7+AL7+AX7+BA7+AN7+AP7+AR7+AS7+AT7+AU7</f>
        <v>41025.869999999995</v>
      </c>
      <c r="BD7" s="492"/>
      <c r="BE7" s="645">
        <v>81.600000000000009</v>
      </c>
      <c r="BF7" s="78">
        <v>5050.8999999999996</v>
      </c>
      <c r="BG7" s="30">
        <f>+BF7/BE7</f>
        <v>61.898284313725476</v>
      </c>
      <c r="BH7" s="85"/>
      <c r="BI7" s="85"/>
      <c r="BJ7" s="85">
        <v>18</v>
      </c>
      <c r="BK7" s="85">
        <v>125.34976178082874</v>
      </c>
      <c r="BL7" s="30">
        <f>+BK7/BJ7</f>
        <v>6.9638756544904856</v>
      </c>
      <c r="BM7" s="86">
        <v>0</v>
      </c>
      <c r="BN7" s="86"/>
      <c r="BO7" s="30" t="e">
        <f>+BN7/BM7</f>
        <v>#DIV/0!</v>
      </c>
      <c r="BP7" s="587"/>
      <c r="BQ7" s="30">
        <f>BP7/BE7</f>
        <v>0</v>
      </c>
      <c r="BR7" s="587"/>
      <c r="BS7" s="30">
        <f>BR7/BE7</f>
        <v>0</v>
      </c>
      <c r="BT7" s="587"/>
      <c r="BU7" s="587"/>
      <c r="BV7" s="587">
        <v>795</v>
      </c>
      <c r="BW7" s="907"/>
      <c r="BX7" s="903">
        <v>34</v>
      </c>
      <c r="BY7" s="78">
        <v>340.16877626813289</v>
      </c>
      <c r="BZ7" s="634">
        <f>+BY7/BX7</f>
        <v>10.004964007886262</v>
      </c>
      <c r="CA7" s="824">
        <f>BF7+BK7+BY7+BN7+BP7+BR7+BT7+BU7+BV7+BW7</f>
        <v>6311.4185380489616</v>
      </c>
      <c r="CB7" s="492"/>
      <c r="CC7" s="93">
        <v>188.8</v>
      </c>
      <c r="CD7" s="94">
        <v>12335.216209450937</v>
      </c>
      <c r="CE7" s="83">
        <f>+CD7/CC7</f>
        <v>65.334831617854533</v>
      </c>
      <c r="CF7" s="100"/>
      <c r="CG7" s="101">
        <v>31</v>
      </c>
      <c r="CH7" s="101">
        <v>377.96779144907299</v>
      </c>
      <c r="CI7" s="30">
        <f>+CH7/CG7</f>
        <v>12.192509401582999</v>
      </c>
      <c r="CJ7" s="101">
        <v>60</v>
      </c>
      <c r="CK7" s="101">
        <v>345.10433340016237</v>
      </c>
      <c r="CL7" s="83">
        <f>+CK7/CJ7</f>
        <v>5.7517388900027067</v>
      </c>
      <c r="CM7" s="787"/>
      <c r="CN7" s="30"/>
      <c r="CO7" s="786">
        <v>99.576098404889265</v>
      </c>
      <c r="CP7" s="30">
        <f>CO7/CC7</f>
        <v>0.52741577544962537</v>
      </c>
      <c r="CQ7" s="786">
        <v>133.96904154382622</v>
      </c>
      <c r="CR7" s="789">
        <v>795</v>
      </c>
      <c r="CS7" s="787"/>
      <c r="CT7" s="787"/>
      <c r="CU7" s="933">
        <v>51</v>
      </c>
      <c r="CV7" s="788">
        <v>288.24343712360474</v>
      </c>
      <c r="CW7" s="790">
        <f>CV7/CU7</f>
        <v>5.6518321004628378</v>
      </c>
      <c r="CX7" s="827">
        <f>CD7+CH7+CK7+CO7+CM7+CQ7+CV7+CS7+CT7</f>
        <v>13580.076911372491</v>
      </c>
      <c r="CY7" s="492"/>
      <c r="CZ7" s="109">
        <v>153.6</v>
      </c>
      <c r="DA7" s="110">
        <v>17062.900944859899</v>
      </c>
      <c r="DB7" s="83">
        <f>+DA7/CZ7</f>
        <v>111.08659469309831</v>
      </c>
      <c r="DC7" s="113"/>
      <c r="DD7" s="114"/>
      <c r="DE7" s="114"/>
      <c r="DF7" s="30" t="e">
        <f>+DE7/DD7</f>
        <v>#DIV/0!</v>
      </c>
      <c r="DG7" s="115">
        <v>1602.444313374916</v>
      </c>
      <c r="DH7" s="114">
        <v>568.14601803786093</v>
      </c>
      <c r="DI7" s="937"/>
      <c r="DJ7" s="712">
        <v>175.2</v>
      </c>
      <c r="DK7" s="759">
        <f>+DJ7/CZ7</f>
        <v>1.140625</v>
      </c>
      <c r="DL7" s="846">
        <v>50</v>
      </c>
      <c r="DM7" s="846">
        <v>486.24006387117657</v>
      </c>
      <c r="DN7" s="760">
        <f>DM7/DL7</f>
        <v>9.7248012774235306</v>
      </c>
      <c r="DO7" s="848">
        <f>DA7+DJ7+DM7+DE7+DG7+DH7+DI7+DC7</f>
        <v>19894.931340143852</v>
      </c>
      <c r="DP7" s="841"/>
      <c r="DQ7" s="859">
        <v>59</v>
      </c>
      <c r="DR7" s="860">
        <v>1667.9580687402138</v>
      </c>
      <c r="DS7" s="922">
        <v>379.74411103603751</v>
      </c>
      <c r="DT7" s="922">
        <f>DR7+DS7</f>
        <v>2047.7021797762513</v>
      </c>
      <c r="DU7" s="751">
        <f>DT7/DQ7</f>
        <v>34.706816606377139</v>
      </c>
      <c r="DV7" s="866">
        <v>59</v>
      </c>
      <c r="DW7" s="866">
        <v>4435.6089706444782</v>
      </c>
      <c r="DX7" s="756">
        <f t="shared" ref="DX7:DX38" si="3">DW7/DV7</f>
        <v>75.179813061770815</v>
      </c>
      <c r="DY7" s="866"/>
      <c r="DZ7" s="866"/>
      <c r="EA7" s="759" t="e">
        <f>DZ7/DY7</f>
        <v>#DIV/0!</v>
      </c>
      <c r="EB7" s="866">
        <f t="shared" ref="EB7:EB37" si="4">DQ7</f>
        <v>59</v>
      </c>
      <c r="EC7" s="866"/>
      <c r="ED7" s="762">
        <f>EC7/EB7</f>
        <v>0</v>
      </c>
      <c r="EE7" s="912"/>
      <c r="EF7" s="913"/>
      <c r="EG7" s="872">
        <v>59</v>
      </c>
      <c r="EH7" s="921">
        <v>540.86071523773751</v>
      </c>
      <c r="EI7" s="765">
        <f>EH7/EG7</f>
        <v>9.1671307667413142</v>
      </c>
      <c r="EJ7" s="872">
        <f t="shared" ref="EJ7:EJ37" si="5">DQ7</f>
        <v>59</v>
      </c>
      <c r="EK7" s="921">
        <v>432.71965829896936</v>
      </c>
      <c r="EL7" s="765">
        <f>EK7/EJ7</f>
        <v>7.3342314965927011</v>
      </c>
      <c r="EM7" s="921">
        <v>78.5</v>
      </c>
      <c r="EN7" s="891">
        <f>EM7/EJ7</f>
        <v>1.3305084745762712</v>
      </c>
      <c r="EO7" s="873">
        <v>28</v>
      </c>
      <c r="EP7" s="873">
        <v>281.46290910498902</v>
      </c>
      <c r="EQ7" s="873">
        <f>EP7/EO7</f>
        <v>10.052246753749609</v>
      </c>
      <c r="ER7" s="898">
        <f>DR7+DW7+DZ7+EC7+EH7+EK7+EM7+EP7+EE7+EF7+DS7</f>
        <v>7816.8544330624254</v>
      </c>
      <c r="ES7" s="569"/>
      <c r="ET7" s="734">
        <v>58</v>
      </c>
      <c r="EU7" s="125">
        <v>4719.5383068889596</v>
      </c>
      <c r="EV7" s="15">
        <f>+EU7/ET7</f>
        <v>81.371350118775169</v>
      </c>
      <c r="EW7" s="126"/>
      <c r="EX7" s="127">
        <v>24</v>
      </c>
      <c r="EY7" s="127">
        <v>96.912443584784015</v>
      </c>
      <c r="EZ7" s="18">
        <v>20</v>
      </c>
      <c r="FA7" s="127">
        <v>20</v>
      </c>
      <c r="FB7" s="127">
        <v>121.7939393939394</v>
      </c>
      <c r="FC7" s="18">
        <f>+FB7/FA7</f>
        <v>6.0896969696969698</v>
      </c>
      <c r="FD7" s="734">
        <v>160.31520874085882</v>
      </c>
      <c r="FE7" s="836">
        <f>FD7/ET7</f>
        <v>2.7640553231182556</v>
      </c>
      <c r="FF7" s="125">
        <v>207.49996898782496</v>
      </c>
      <c r="FG7" s="837">
        <f t="shared" ref="FG7:FG38" si="6">FF7/ET7</f>
        <v>3.5775856722038784</v>
      </c>
      <c r="FH7" s="125"/>
      <c r="FI7" s="125"/>
      <c r="FJ7" s="125"/>
      <c r="FK7" s="127">
        <v>31</v>
      </c>
      <c r="FL7" s="127">
        <v>295.57152942495895</v>
      </c>
      <c r="FM7" s="30">
        <f>FL7/FK7</f>
        <v>9.5345654653212559</v>
      </c>
      <c r="FN7" s="831">
        <f t="shared" ref="FN7:FN15" si="7">EU7+EY7+FB7+FD7+FF7+FL7+FH7+FI7</f>
        <v>5601.6313970213268</v>
      </c>
      <c r="FO7" s="569"/>
      <c r="FP7" s="600"/>
      <c r="FQ7" s="601"/>
      <c r="FR7" s="542" t="e">
        <f>+FQ7/FP7</f>
        <v>#DIV/0!</v>
      </c>
      <c r="FS7" s="604"/>
      <c r="FT7" s="608"/>
      <c r="FU7" s="542" t="e">
        <f>+FT7/FS7</f>
        <v>#DIV/0!</v>
      </c>
      <c r="FV7" s="604"/>
      <c r="FW7" s="601"/>
      <c r="FX7" s="542" t="e">
        <f>+FW7/FV7</f>
        <v>#DIV/0!</v>
      </c>
      <c r="FY7" s="485"/>
      <c r="FZ7" s="610"/>
      <c r="GA7" s="611"/>
      <c r="GB7" s="548" t="e">
        <f>GA7/FZ7</f>
        <v>#DIV/0!</v>
      </c>
      <c r="GC7" s="610"/>
      <c r="GD7" s="614"/>
      <c r="GE7" s="616" t="e">
        <f t="shared" ref="GE7:GE36" si="8">GD7/GC7</f>
        <v>#DIV/0!</v>
      </c>
      <c r="GF7" s="603"/>
      <c r="GG7" s="603"/>
      <c r="GH7" s="622" t="e">
        <f>GG7/GF7</f>
        <v>#DIV/0!</v>
      </c>
      <c r="GI7" s="603">
        <f>+(GC7+GF7)*3</f>
        <v>0</v>
      </c>
      <c r="GJ7" s="603"/>
      <c r="GK7" s="551" t="e">
        <f>+GJ7/GI7</f>
        <v>#DIV/0!</v>
      </c>
      <c r="GM7" s="863">
        <v>30</v>
      </c>
      <c r="GN7" s="863"/>
      <c r="GO7" s="862">
        <v>2136.9732500817227</v>
      </c>
      <c r="GP7" s="554">
        <f t="shared" ref="GP7:GP37" si="9">GO7/GM7</f>
        <v>71.232441669390752</v>
      </c>
      <c r="GQ7" s="554">
        <f t="shared" ref="GQ7:GQ14" si="10">GN7/GM7</f>
        <v>0</v>
      </c>
      <c r="GR7" s="875">
        <v>30</v>
      </c>
      <c r="GS7" s="875">
        <v>63.824027715929375</v>
      </c>
      <c r="GT7" s="737">
        <f t="shared" ref="GT7:GT14" si="11">GS7/GR7</f>
        <v>2.127467590530979</v>
      </c>
      <c r="GU7" s="875">
        <v>529.87719385301307</v>
      </c>
      <c r="GV7" s="737">
        <f>GU7/GM7</f>
        <v>17.66257312843377</v>
      </c>
      <c r="GW7" s="877"/>
      <c r="GX7" s="748">
        <f t="shared" ref="GX7:GX38" si="12">+GW7/GM7</f>
        <v>0</v>
      </c>
      <c r="GY7" s="881"/>
      <c r="GZ7" s="744">
        <f t="shared" ref="GZ7:GZ19" si="13">+GY7/GM7</f>
        <v>0</v>
      </c>
      <c r="HA7" s="881"/>
      <c r="HB7" s="542">
        <f t="shared" ref="HB7:HB38" si="14">HA7/GM7</f>
        <v>0</v>
      </c>
      <c r="HC7" s="884">
        <v>19</v>
      </c>
      <c r="HD7" s="884">
        <v>182.34707378861941</v>
      </c>
      <c r="HE7" s="886">
        <f>HD7/HC7</f>
        <v>9.5972144099273375</v>
      </c>
      <c r="HF7" s="671"/>
      <c r="HG7" s="400"/>
      <c r="HH7" s="400"/>
      <c r="HI7" s="400"/>
      <c r="HJ7" s="433"/>
      <c r="HK7" s="400"/>
      <c r="HL7" s="400">
        <f>HG7*0.2+(SUM(HH7:HK7)*0.4)</f>
        <v>0</v>
      </c>
      <c r="HM7" s="401"/>
      <c r="HN7" s="402" t="e">
        <f>HM7/HL7</f>
        <v>#DIV/0!</v>
      </c>
      <c r="HO7" s="399"/>
      <c r="HP7" s="400"/>
      <c r="HQ7" s="400"/>
      <c r="HR7" s="403" t="e">
        <f>HQ7/HP7</f>
        <v>#DIV/0!</v>
      </c>
      <c r="HS7" s="400"/>
      <c r="HT7" s="400"/>
      <c r="HU7" s="404" t="e">
        <f>HT7/HS7</f>
        <v>#DIV/0!</v>
      </c>
    </row>
    <row r="8" spans="1:229" ht="14.4" customHeight="1">
      <c r="A8" s="12">
        <v>2</v>
      </c>
      <c r="B8" s="13">
        <v>58.400000000000006</v>
      </c>
      <c r="C8" s="14">
        <v>6685.8028897246568</v>
      </c>
      <c r="D8" s="15">
        <f t="shared" ref="D8:D37" si="15">+C8/B8</f>
        <v>114.48292619391535</v>
      </c>
      <c r="E8" s="16"/>
      <c r="F8" s="320"/>
      <c r="G8" s="558" t="e">
        <f t="shared" ref="G8:G37" si="16">F8/E8</f>
        <v>#DIV/0!</v>
      </c>
      <c r="H8" s="17">
        <v>4</v>
      </c>
      <c r="I8" s="17">
        <v>72.798134328367411</v>
      </c>
      <c r="J8" s="18">
        <f>+I8/H8</f>
        <v>18.199533582091853</v>
      </c>
      <c r="K8" s="17"/>
      <c r="L8" s="17"/>
      <c r="M8" s="30" t="e">
        <f>+L8/K8</f>
        <v>#DIV/0!</v>
      </c>
      <c r="N8" s="563"/>
      <c r="O8" s="838">
        <f t="shared" ref="O8:O37" si="17">N8/B8</f>
        <v>0</v>
      </c>
      <c r="P8" s="803"/>
      <c r="Q8" s="18">
        <f t="shared" ref="Q8:Q37" si="18">P8/B8</f>
        <v>0</v>
      </c>
      <c r="R8" s="808"/>
      <c r="S8" s="809"/>
      <c r="T8" s="809">
        <v>240</v>
      </c>
      <c r="U8" s="808"/>
      <c r="V8" s="492"/>
      <c r="W8" s="570">
        <v>33</v>
      </c>
      <c r="X8" s="626">
        <v>446.66674995924899</v>
      </c>
      <c r="Y8" s="800">
        <f t="shared" ref="Y8:Y37" si="19">X8/W8</f>
        <v>13.535356059371182</v>
      </c>
      <c r="Z8" s="819">
        <f t="shared" ref="Z8:Z37" si="20">C8+I8+N8+P8+U8+X8+R8+T8</f>
        <v>7445.2677740122726</v>
      </c>
      <c r="AA8" s="492"/>
      <c r="AB8" s="46">
        <v>372</v>
      </c>
      <c r="AC8" s="51">
        <v>28066.840000000004</v>
      </c>
      <c r="AD8" s="83">
        <f t="shared" ref="AD8:AD37" si="21">+AC8/AB8</f>
        <v>75.448494623655918</v>
      </c>
      <c r="AE8" s="50"/>
      <c r="AF8" s="50"/>
      <c r="AG8" s="931"/>
      <c r="AH8" s="50">
        <v>53</v>
      </c>
      <c r="AI8" s="50">
        <v>782.06</v>
      </c>
      <c r="AJ8" s="30">
        <f t="shared" ref="AJ8:AJ37" si="22">+AI8/AH8</f>
        <v>14.755849056603772</v>
      </c>
      <c r="AK8" s="49">
        <v>118</v>
      </c>
      <c r="AL8" s="49">
        <v>817.06000000000006</v>
      </c>
      <c r="AM8" s="30">
        <f>+AL8/AK8</f>
        <v>6.9242372881355934</v>
      </c>
      <c r="AN8" s="62">
        <v>802</v>
      </c>
      <c r="AO8" s="858">
        <f t="shared" si="0"/>
        <v>1.9560975609756097</v>
      </c>
      <c r="AP8" s="47">
        <v>2110</v>
      </c>
      <c r="AQ8" s="858">
        <f t="shared" si="1"/>
        <v>5.672043010752688</v>
      </c>
      <c r="AR8" s="47">
        <v>846.76</v>
      </c>
      <c r="AS8" s="47"/>
      <c r="AT8" s="47"/>
      <c r="AU8" s="855"/>
      <c r="AV8" s="568"/>
      <c r="AW8" s="46">
        <v>38</v>
      </c>
      <c r="AX8" s="47">
        <v>1729.5000000000005</v>
      </c>
      <c r="AY8" s="48">
        <f t="shared" ref="AY8:AY37" si="23">+AX8/AW8</f>
        <v>45.513157894736857</v>
      </c>
      <c r="AZ8" s="46">
        <v>106</v>
      </c>
      <c r="BA8" s="47">
        <v>1307.57</v>
      </c>
      <c r="BB8" s="48">
        <f t="shared" ref="BB8:BB37" si="24">+BA8/AZ8</f>
        <v>12.335566037735848</v>
      </c>
      <c r="BC8" s="822">
        <f t="shared" si="2"/>
        <v>36461.790000000008</v>
      </c>
      <c r="BD8" s="492"/>
      <c r="BE8" s="645">
        <v>80</v>
      </c>
      <c r="BF8" s="78">
        <v>4862.6899999999996</v>
      </c>
      <c r="BG8" s="30">
        <f t="shared" ref="BG8:BG37" si="25">+BF8/BE8</f>
        <v>60.783624999999994</v>
      </c>
      <c r="BH8" s="85"/>
      <c r="BI8" s="85"/>
      <c r="BJ8" s="85">
        <v>18</v>
      </c>
      <c r="BK8" s="85">
        <v>124.59084975142517</v>
      </c>
      <c r="BL8" s="30">
        <f>+BK8/BJ8</f>
        <v>6.9217138750791758</v>
      </c>
      <c r="BM8" s="86">
        <v>0</v>
      </c>
      <c r="BN8" s="86"/>
      <c r="BO8" s="30" t="e">
        <f>+BN8/BM8</f>
        <v>#DIV/0!</v>
      </c>
      <c r="BP8" s="587"/>
      <c r="BQ8" s="30">
        <f t="shared" ref="BQ8:BQ37" si="26">BP8/BE8</f>
        <v>0</v>
      </c>
      <c r="BR8" s="587"/>
      <c r="BS8" s="30">
        <f t="shared" ref="BS8:BS37" si="27">BR8/BE8</f>
        <v>0</v>
      </c>
      <c r="BT8" s="587"/>
      <c r="BU8" s="587"/>
      <c r="BV8" s="587"/>
      <c r="BW8" s="907"/>
      <c r="BX8" s="903">
        <v>34</v>
      </c>
      <c r="BY8" s="78">
        <v>339.35735406755714</v>
      </c>
      <c r="BZ8" s="634">
        <f t="shared" ref="BZ8:BZ37" si="28">+BY8/BX8</f>
        <v>9.9810986490457978</v>
      </c>
      <c r="CA8" s="824">
        <f t="shared" ref="CA8:CA37" si="29">BF8+BK8+BY8+BN8+BP8+BR8+BT8+BU8+BV8+BW8</f>
        <v>5326.6382038189822</v>
      </c>
      <c r="CB8" s="492"/>
      <c r="CC8" s="93">
        <v>190</v>
      </c>
      <c r="CD8" s="94">
        <v>12287.776996406608</v>
      </c>
      <c r="CE8" s="83">
        <f t="shared" ref="CE8:CE37" si="30">+CD8/CC8</f>
        <v>64.672510507403203</v>
      </c>
      <c r="CF8" s="100"/>
      <c r="CG8" s="101">
        <v>16</v>
      </c>
      <c r="CH8" s="101">
        <v>117.16930036934492</v>
      </c>
      <c r="CI8" s="30">
        <f>+CH8/CG8</f>
        <v>7.3230812730840578</v>
      </c>
      <c r="CJ8" s="101">
        <v>60</v>
      </c>
      <c r="CK8" s="101">
        <v>438.81279015330614</v>
      </c>
      <c r="CL8" s="83">
        <f>+CK8/CJ8</f>
        <v>7.3135465025551021</v>
      </c>
      <c r="CM8" s="787"/>
      <c r="CN8" s="30"/>
      <c r="CO8" s="786">
        <v>30.725796172955562</v>
      </c>
      <c r="CP8" s="30">
        <f t="shared" ref="CP8:CP37" si="31">CO8/CC8</f>
        <v>0.16171471669976611</v>
      </c>
      <c r="CQ8" s="786">
        <v>37.101758075674972</v>
      </c>
      <c r="CR8" s="787"/>
      <c r="CS8" s="787"/>
      <c r="CT8" s="787"/>
      <c r="CU8" s="933">
        <v>51</v>
      </c>
      <c r="CV8" s="788">
        <v>469.11582689257489</v>
      </c>
      <c r="CW8" s="790">
        <f t="shared" ref="CW8:CW37" si="32">CV8/CU8</f>
        <v>9.1983495469132333</v>
      </c>
      <c r="CX8" s="827">
        <f t="shared" ref="CX8:CX37" si="33">CD8+CH8+CK8+CO8+CM8+CQ8+CV8+CS8+CT8</f>
        <v>13380.702468070465</v>
      </c>
      <c r="CY8" s="492"/>
      <c r="CZ8" s="109">
        <v>143.19999999999999</v>
      </c>
      <c r="DA8" s="110">
        <v>15686.543911031726</v>
      </c>
      <c r="DB8" s="83">
        <f t="shared" ref="DB8:DB37" si="34">+DA8/CZ8</f>
        <v>109.54290440664614</v>
      </c>
      <c r="DC8" s="113"/>
      <c r="DD8" s="114"/>
      <c r="DE8" s="114"/>
      <c r="DF8" s="30" t="e">
        <f t="shared" ref="DF8:DF37" si="35">+DE8/DD8</f>
        <v>#DIV/0!</v>
      </c>
      <c r="DG8" s="115">
        <v>1417.6057802723176</v>
      </c>
      <c r="DH8" s="114">
        <v>283.19719759249824</v>
      </c>
      <c r="DI8" s="937"/>
      <c r="DJ8" s="712">
        <v>185.4</v>
      </c>
      <c r="DK8" s="759">
        <f t="shared" ref="DK8:DK37" si="36">+DJ8/CZ8</f>
        <v>1.2946927374301678</v>
      </c>
      <c r="DL8" s="846">
        <v>50</v>
      </c>
      <c r="DM8" s="846">
        <v>451.95112827419484</v>
      </c>
      <c r="DN8" s="760">
        <f t="shared" ref="DN8:DN37" si="37">DM8/DL8</f>
        <v>9.0390225654838972</v>
      </c>
      <c r="DO8" s="848">
        <f t="shared" ref="DO8:DO37" si="38">DA8+DJ8+DM8+DE8+DG8+DH8+DI8+DC8</f>
        <v>18024.698017170736</v>
      </c>
      <c r="DP8" s="841"/>
      <c r="DQ8" s="861">
        <v>59</v>
      </c>
      <c r="DR8" s="862">
        <v>2570.6565323445166</v>
      </c>
      <c r="DS8" s="923">
        <v>259.07995085487772</v>
      </c>
      <c r="DT8" s="922">
        <f t="shared" ref="DT8:DT37" si="39">DR8+DS8</f>
        <v>2829.7364831993941</v>
      </c>
      <c r="DU8" s="751">
        <f t="shared" ref="DU8:DU37" si="40">DT8/DQ8</f>
        <v>47.961635308464309</v>
      </c>
      <c r="DV8" s="867"/>
      <c r="DW8" s="867"/>
      <c r="DX8" s="756" t="e">
        <f t="shared" si="3"/>
        <v>#DIV/0!</v>
      </c>
      <c r="DY8" s="867"/>
      <c r="DZ8" s="869"/>
      <c r="EA8" s="759" t="e">
        <f t="shared" ref="EA8:EA37" si="41">DZ8/DY8</f>
        <v>#DIV/0!</v>
      </c>
      <c r="EB8" s="866">
        <f t="shared" si="4"/>
        <v>59</v>
      </c>
      <c r="EC8" s="867"/>
      <c r="ED8" s="763">
        <f t="shared" ref="ED8:ED37" si="42">EC8/EB8</f>
        <v>0</v>
      </c>
      <c r="EE8" s="914"/>
      <c r="EF8" s="915"/>
      <c r="EG8" s="872">
        <v>59</v>
      </c>
      <c r="EH8" s="921">
        <v>329.54109917681603</v>
      </c>
      <c r="EI8" s="765">
        <f t="shared" ref="EI8:EI37" si="43">EH8/EG8</f>
        <v>5.5854423589290851</v>
      </c>
      <c r="EJ8" s="872">
        <f t="shared" si="5"/>
        <v>59</v>
      </c>
      <c r="EK8" s="926">
        <v>401.99629775143893</v>
      </c>
      <c r="EL8" s="765">
        <f t="shared" ref="EL8:EL37" si="44">EK8/EJ8</f>
        <v>6.8134965720582867</v>
      </c>
      <c r="EM8" s="926"/>
      <c r="EN8" s="891">
        <f t="shared" ref="EN8:EN37" si="45">EM8/EJ8</f>
        <v>0</v>
      </c>
      <c r="EO8" s="873">
        <v>28</v>
      </c>
      <c r="EP8" s="873">
        <v>281.91144436372235</v>
      </c>
      <c r="EQ8" s="873">
        <f t="shared" ref="EQ8:EQ37" si="46">EP8/EO8</f>
        <v>10.068265870132942</v>
      </c>
      <c r="ER8" s="898">
        <f t="shared" ref="ER8:ER36" si="47">DR8+DW8+DZ8+EC8+EH8+EK8+EM8+EP8+EE8+EF8+DS8</f>
        <v>3843.1853244913709</v>
      </c>
      <c r="ES8" s="569"/>
      <c r="ET8" s="734">
        <v>58.2</v>
      </c>
      <c r="EU8" s="125">
        <v>4791.0913324807643</v>
      </c>
      <c r="EV8" s="15">
        <f t="shared" ref="EV8:EV37" si="48">+EU8/ET8</f>
        <v>82.321156915477047</v>
      </c>
      <c r="EW8" s="126"/>
      <c r="EX8" s="127">
        <v>24</v>
      </c>
      <c r="EY8" s="127">
        <v>100.03006632106789</v>
      </c>
      <c r="EZ8" s="18">
        <v>32</v>
      </c>
      <c r="FA8" s="127">
        <v>20</v>
      </c>
      <c r="FB8" s="127">
        <v>128.61008526994445</v>
      </c>
      <c r="FC8" s="18">
        <f>+FB8/FA8</f>
        <v>6.4305042634972223</v>
      </c>
      <c r="FD8" s="734">
        <v>219.31898872548373</v>
      </c>
      <c r="FE8" s="836">
        <f t="shared" ref="FE8:FE37" si="49">FD8/ET8</f>
        <v>3.7683675038742908</v>
      </c>
      <c r="FF8" s="125">
        <v>250.90511889390785</v>
      </c>
      <c r="FG8" s="837">
        <f t="shared" si="6"/>
        <v>4.3110845170774548</v>
      </c>
      <c r="FH8" s="125">
        <v>1591.3764168394675</v>
      </c>
      <c r="FI8" s="125"/>
      <c r="FJ8" s="125"/>
      <c r="FK8" s="127">
        <v>31</v>
      </c>
      <c r="FL8" s="127">
        <v>313.67227081088612</v>
      </c>
      <c r="FM8" s="30">
        <f t="shared" ref="FM8:FM37" si="50">FL8/FK8</f>
        <v>10.118460348738262</v>
      </c>
      <c r="FN8" s="831">
        <f t="shared" si="7"/>
        <v>7395.0042793415223</v>
      </c>
      <c r="FO8" s="569"/>
      <c r="FP8" s="600"/>
      <c r="FQ8" s="601"/>
      <c r="FR8" s="542" t="e">
        <f t="shared" ref="FR8:FR37" si="51">+FQ8/FP8</f>
        <v>#DIV/0!</v>
      </c>
      <c r="FS8" s="604"/>
      <c r="FT8" s="608"/>
      <c r="FU8" s="542" t="e">
        <f t="shared" ref="FU8:FU37" si="52">+FT8/FS8</f>
        <v>#DIV/0!</v>
      </c>
      <c r="FV8" s="604"/>
      <c r="FW8" s="601"/>
      <c r="FX8" s="542" t="e">
        <f t="shared" ref="FX8:FX37" si="53">+FW8/FV8</f>
        <v>#DIV/0!</v>
      </c>
      <c r="FY8" s="485"/>
      <c r="FZ8" s="610"/>
      <c r="GA8" s="612"/>
      <c r="GB8" s="548" t="e">
        <f t="shared" ref="GB8:GB36" si="54">GA8/FZ8</f>
        <v>#DIV/0!</v>
      </c>
      <c r="GC8" s="610"/>
      <c r="GD8" s="614"/>
      <c r="GE8" s="616" t="e">
        <f t="shared" si="8"/>
        <v>#DIV/0!</v>
      </c>
      <c r="GF8" s="603"/>
      <c r="GG8" s="603"/>
      <c r="GH8" s="622" t="e">
        <f t="shared" ref="GH8:GH36" si="55">GG8/GF8</f>
        <v>#DIV/0!</v>
      </c>
      <c r="GI8" s="603">
        <f t="shared" ref="GI8:GI37" si="56">+(GC8+GF8)*3</f>
        <v>0</v>
      </c>
      <c r="GJ8" s="603"/>
      <c r="GK8" s="551" t="e">
        <f t="shared" ref="GK8:GK36" si="57">+GJ8/GI8</f>
        <v>#DIV/0!</v>
      </c>
      <c r="GM8" s="863">
        <v>30</v>
      </c>
      <c r="GN8" s="863"/>
      <c r="GO8" s="862">
        <v>2717.6776324311477</v>
      </c>
      <c r="GP8" s="554">
        <f t="shared" si="9"/>
        <v>90.589254414371595</v>
      </c>
      <c r="GQ8" s="554">
        <f t="shared" si="10"/>
        <v>0</v>
      </c>
      <c r="GR8" s="875">
        <v>30</v>
      </c>
      <c r="GS8" s="875">
        <v>26.956006928982344</v>
      </c>
      <c r="GT8" s="737">
        <f t="shared" si="11"/>
        <v>0.89853356429941145</v>
      </c>
      <c r="GU8" s="875">
        <v>348.12686328105161</v>
      </c>
      <c r="GV8" s="737">
        <f t="shared" ref="GV8:GV37" si="58">GU8/GM8</f>
        <v>11.604228776035054</v>
      </c>
      <c r="GW8" s="878">
        <v>1417.2375012880416</v>
      </c>
      <c r="GX8" s="748">
        <f t="shared" si="12"/>
        <v>47.241250042934716</v>
      </c>
      <c r="GY8" s="882"/>
      <c r="GZ8" s="744">
        <f t="shared" si="13"/>
        <v>0</v>
      </c>
      <c r="HA8" s="881"/>
      <c r="HB8" s="542">
        <f t="shared" si="14"/>
        <v>0</v>
      </c>
      <c r="HC8" s="884">
        <v>19</v>
      </c>
      <c r="HD8" s="884">
        <v>187.71782550086792</v>
      </c>
      <c r="HE8" s="886">
        <f t="shared" ref="HE8:HE37" si="59">HD8/HC8</f>
        <v>9.8798855526772584</v>
      </c>
      <c r="HF8" s="671"/>
      <c r="HG8" s="400"/>
      <c r="HH8" s="400"/>
      <c r="HI8" s="400"/>
      <c r="HJ8" s="433"/>
      <c r="HK8" s="411"/>
      <c r="HL8" s="400">
        <f t="shared" ref="HL8:HL37" si="60">HG8*0.2+(SUM(HH8:HK8)*0.4)</f>
        <v>0</v>
      </c>
      <c r="HM8" s="403"/>
      <c r="HN8" s="402" t="e">
        <f t="shared" ref="HN8:HN37" si="61">HM8/HL8</f>
        <v>#DIV/0!</v>
      </c>
      <c r="HO8" s="412"/>
      <c r="HP8" s="400"/>
      <c r="HQ8" s="400"/>
      <c r="HR8" s="403" t="e">
        <f t="shared" ref="HR8:HR37" si="62">HQ8/HP8</f>
        <v>#DIV/0!</v>
      </c>
      <c r="HS8" s="400"/>
      <c r="HT8" s="400"/>
      <c r="HU8" s="404" t="e">
        <f t="shared" ref="HU8:HU37" si="63">HT8/HS8</f>
        <v>#DIV/0!</v>
      </c>
    </row>
    <row r="9" spans="1:229" ht="14.4" customHeight="1">
      <c r="A9" s="12">
        <v>3</v>
      </c>
      <c r="B9" s="13">
        <v>50</v>
      </c>
      <c r="C9" s="14">
        <v>5795.1154446440587</v>
      </c>
      <c r="D9" s="15">
        <f t="shared" si="15"/>
        <v>115.90230889288118</v>
      </c>
      <c r="E9" s="16"/>
      <c r="F9" s="320"/>
      <c r="G9" s="558" t="e">
        <f t="shared" si="16"/>
        <v>#DIV/0!</v>
      </c>
      <c r="H9" s="17">
        <v>4</v>
      </c>
      <c r="I9" s="17">
        <v>69.921557534911159</v>
      </c>
      <c r="J9" s="18">
        <f t="shared" ref="J9:J37" si="64">+I9/H9</f>
        <v>17.48038938372779</v>
      </c>
      <c r="K9" s="17"/>
      <c r="L9" s="17"/>
      <c r="M9" s="30" t="e">
        <f t="shared" ref="M9:M37" si="65">+L9/K9</f>
        <v>#DIV/0!</v>
      </c>
      <c r="N9" s="563"/>
      <c r="O9" s="838">
        <f t="shared" si="17"/>
        <v>0</v>
      </c>
      <c r="P9" s="803"/>
      <c r="Q9" s="18">
        <f t="shared" si="18"/>
        <v>0</v>
      </c>
      <c r="R9" s="808"/>
      <c r="S9" s="809"/>
      <c r="T9" s="809"/>
      <c r="U9" s="808"/>
      <c r="V9" s="492"/>
      <c r="W9" s="570">
        <v>33</v>
      </c>
      <c r="X9" s="626">
        <v>435.54504857241125</v>
      </c>
      <c r="Y9" s="800">
        <f t="shared" si="19"/>
        <v>13.198334805224583</v>
      </c>
      <c r="Z9" s="819">
        <f t="shared" si="20"/>
        <v>6300.5820507513808</v>
      </c>
      <c r="AA9" s="492"/>
      <c r="AB9" s="46">
        <v>364</v>
      </c>
      <c r="AC9" s="47">
        <v>25017.439109999996</v>
      </c>
      <c r="AD9" s="83">
        <f t="shared" si="21"/>
        <v>68.729228324175807</v>
      </c>
      <c r="AE9" s="50"/>
      <c r="AF9" s="50"/>
      <c r="AG9" s="931"/>
      <c r="AH9" s="50">
        <v>41</v>
      </c>
      <c r="AI9" s="318">
        <v>264.98</v>
      </c>
      <c r="AJ9" s="30">
        <f t="shared" si="22"/>
        <v>6.4629268292682935</v>
      </c>
      <c r="AK9" s="49">
        <v>123</v>
      </c>
      <c r="AL9" s="49">
        <v>935.0200000000001</v>
      </c>
      <c r="AM9" s="30">
        <f t="shared" ref="AM9:AM37" si="66">+AL9/AK9</f>
        <v>7.6017886178861795</v>
      </c>
      <c r="AN9" s="62">
        <v>682</v>
      </c>
      <c r="AO9" s="858">
        <f t="shared" si="0"/>
        <v>1.6923076923076923</v>
      </c>
      <c r="AP9" s="47">
        <v>2965.86</v>
      </c>
      <c r="AQ9" s="858">
        <f t="shared" si="1"/>
        <v>8.1479670329670331</v>
      </c>
      <c r="AR9" s="47"/>
      <c r="AS9" s="47"/>
      <c r="AT9" s="47"/>
      <c r="AU9" s="855"/>
      <c r="AV9" s="568"/>
      <c r="AW9" s="46">
        <v>39</v>
      </c>
      <c r="AX9" s="47">
        <v>1673.635</v>
      </c>
      <c r="AY9" s="48">
        <f t="shared" si="23"/>
        <v>42.913717948717945</v>
      </c>
      <c r="AZ9" s="46">
        <v>106</v>
      </c>
      <c r="BA9" s="47">
        <v>1284.2400000000002</v>
      </c>
      <c r="BB9" s="48">
        <f t="shared" si="24"/>
        <v>12.115471698113209</v>
      </c>
      <c r="BC9" s="822">
        <f t="shared" si="2"/>
        <v>32823.174109999993</v>
      </c>
      <c r="BD9" s="492"/>
      <c r="BE9" s="645">
        <v>82.800000000000011</v>
      </c>
      <c r="BF9" s="78">
        <v>5071.5</v>
      </c>
      <c r="BG9" s="30">
        <f t="shared" si="25"/>
        <v>61.249999999999993</v>
      </c>
      <c r="BH9" s="85"/>
      <c r="BI9" s="85"/>
      <c r="BJ9" s="85">
        <v>18</v>
      </c>
      <c r="BK9" s="85">
        <v>127.13866208937563</v>
      </c>
      <c r="BL9" s="30">
        <f t="shared" ref="BL9:BL37" si="67">+BK9/BJ9</f>
        <v>7.063259004965313</v>
      </c>
      <c r="BM9" s="86">
        <v>0</v>
      </c>
      <c r="BN9" s="86">
        <v>0</v>
      </c>
      <c r="BO9" s="30" t="e">
        <f t="shared" ref="BO9:BO37" si="68">+BN9/BM9</f>
        <v>#DIV/0!</v>
      </c>
      <c r="BP9" s="587"/>
      <c r="BQ9" s="30">
        <f t="shared" si="26"/>
        <v>0</v>
      </c>
      <c r="BR9" s="587"/>
      <c r="BS9" s="30">
        <f t="shared" si="27"/>
        <v>0</v>
      </c>
      <c r="BT9" s="587"/>
      <c r="BU9" s="587"/>
      <c r="BV9" s="587"/>
      <c r="BW9" s="907"/>
      <c r="BX9" s="903">
        <v>34</v>
      </c>
      <c r="BY9" s="78">
        <v>339.76307888933519</v>
      </c>
      <c r="BZ9" s="634">
        <f t="shared" si="28"/>
        <v>9.9930317320392703</v>
      </c>
      <c r="CA9" s="824">
        <f t="shared" si="29"/>
        <v>5538.4017409787102</v>
      </c>
      <c r="CB9" s="492"/>
      <c r="CC9" s="93">
        <v>181.60000000000002</v>
      </c>
      <c r="CD9" s="94">
        <v>11064.738181386723</v>
      </c>
      <c r="CE9" s="83">
        <f t="shared" si="30"/>
        <v>60.929175007636132</v>
      </c>
      <c r="CF9" s="100"/>
      <c r="CG9" s="101">
        <v>31</v>
      </c>
      <c r="CH9" s="101">
        <v>313.68705982289214</v>
      </c>
      <c r="CI9" s="30">
        <f t="shared" ref="CI9:CI37" si="69">+CH9/CG9</f>
        <v>10.118937413641682</v>
      </c>
      <c r="CJ9" s="101">
        <v>60</v>
      </c>
      <c r="CK9" s="101">
        <v>398.50903915457872</v>
      </c>
      <c r="CL9" s="83">
        <f t="shared" ref="CL9:CL37" si="70">+CK9/CJ9</f>
        <v>6.6418173192429784</v>
      </c>
      <c r="CM9" s="787"/>
      <c r="CN9" s="30"/>
      <c r="CO9" s="786">
        <v>81.502020846170808</v>
      </c>
      <c r="CP9" s="30">
        <f t="shared" si="31"/>
        <v>0.44879967426305506</v>
      </c>
      <c r="CQ9" s="786">
        <v>346.30026338491137</v>
      </c>
      <c r="CR9" s="787"/>
      <c r="CS9" s="787"/>
      <c r="CT9" s="787"/>
      <c r="CU9" s="933">
        <v>51</v>
      </c>
      <c r="CV9" s="788">
        <v>413.18708625002199</v>
      </c>
      <c r="CW9" s="790">
        <f t="shared" si="32"/>
        <v>8.1017075735298434</v>
      </c>
      <c r="CX9" s="827">
        <f t="shared" si="33"/>
        <v>12617.923650845298</v>
      </c>
      <c r="CY9" s="492"/>
      <c r="CZ9" s="109">
        <v>145.19999999999999</v>
      </c>
      <c r="DA9" s="110">
        <v>18290.441067923126</v>
      </c>
      <c r="DB9" s="83">
        <f t="shared" si="34"/>
        <v>125.96722498569648</v>
      </c>
      <c r="DC9" s="113"/>
      <c r="DD9" s="114"/>
      <c r="DE9" s="114"/>
      <c r="DF9" s="30" t="e">
        <f t="shared" si="35"/>
        <v>#DIV/0!</v>
      </c>
      <c r="DG9" s="115">
        <v>1182.235753132428</v>
      </c>
      <c r="DH9" s="114">
        <v>137.27543638275858</v>
      </c>
      <c r="DI9" s="937"/>
      <c r="DJ9" s="712">
        <v>185.4</v>
      </c>
      <c r="DK9" s="759">
        <f t="shared" si="36"/>
        <v>1.2768595041322315</v>
      </c>
      <c r="DL9" s="846">
        <v>50</v>
      </c>
      <c r="DM9" s="846">
        <v>496.09819947147571</v>
      </c>
      <c r="DN9" s="760">
        <f t="shared" si="37"/>
        <v>9.9219639894295142</v>
      </c>
      <c r="DO9" s="848">
        <f t="shared" si="38"/>
        <v>20291.450456909788</v>
      </c>
      <c r="DP9" s="841"/>
      <c r="DQ9" s="861">
        <v>59</v>
      </c>
      <c r="DR9" s="862">
        <v>4384.2773425706791</v>
      </c>
      <c r="DS9" s="923">
        <v>201.53510523175254</v>
      </c>
      <c r="DT9" s="922">
        <f t="shared" si="39"/>
        <v>4585.812447802432</v>
      </c>
      <c r="DU9" s="751">
        <f t="shared" si="40"/>
        <v>77.725634708515798</v>
      </c>
      <c r="DV9" s="867"/>
      <c r="DW9" s="867"/>
      <c r="DX9" s="756" t="e">
        <f t="shared" si="3"/>
        <v>#DIV/0!</v>
      </c>
      <c r="DY9" s="867"/>
      <c r="DZ9" s="870"/>
      <c r="EA9" s="759" t="e">
        <f t="shared" si="41"/>
        <v>#DIV/0!</v>
      </c>
      <c r="EB9" s="866">
        <f t="shared" si="4"/>
        <v>59</v>
      </c>
      <c r="EC9" s="867"/>
      <c r="ED9" s="763">
        <f t="shared" si="42"/>
        <v>0</v>
      </c>
      <c r="EE9" s="914"/>
      <c r="EF9" s="915"/>
      <c r="EG9" s="872">
        <v>59</v>
      </c>
      <c r="EH9" s="921">
        <v>452.81782775961256</v>
      </c>
      <c r="EI9" s="765">
        <f t="shared" si="43"/>
        <v>7.6748784366036027</v>
      </c>
      <c r="EJ9" s="872">
        <f t="shared" si="5"/>
        <v>59</v>
      </c>
      <c r="EK9" s="926">
        <v>404.65492422568173</v>
      </c>
      <c r="EL9" s="765">
        <f t="shared" si="44"/>
        <v>6.8585580377234194</v>
      </c>
      <c r="EM9" s="926">
        <v>205</v>
      </c>
      <c r="EN9" s="891">
        <f t="shared" si="45"/>
        <v>3.4745762711864407</v>
      </c>
      <c r="EO9" s="873">
        <v>28</v>
      </c>
      <c r="EP9" s="873">
        <v>280.99924057210984</v>
      </c>
      <c r="EQ9" s="873">
        <f t="shared" si="46"/>
        <v>10.035687163289637</v>
      </c>
      <c r="ER9" s="898">
        <f t="shared" si="47"/>
        <v>5929.2844403598356</v>
      </c>
      <c r="ES9" s="569"/>
      <c r="ET9" s="734">
        <v>58.6</v>
      </c>
      <c r="EU9" s="125">
        <v>5035.7090480533134</v>
      </c>
      <c r="EV9" s="15">
        <f t="shared" si="48"/>
        <v>85.93360150261627</v>
      </c>
      <c r="EW9" s="126"/>
      <c r="EX9" s="127">
        <v>26</v>
      </c>
      <c r="EY9" s="127">
        <v>85.740056846629628</v>
      </c>
      <c r="EZ9" s="18">
        <v>28</v>
      </c>
      <c r="FA9" s="127">
        <v>20</v>
      </c>
      <c r="FB9" s="127">
        <v>142.90009474438273</v>
      </c>
      <c r="FC9" s="18">
        <f t="shared" ref="FC9:FC37" si="71">+FB9/FA9</f>
        <v>7.1450047372191365</v>
      </c>
      <c r="FD9" s="734">
        <v>181.07757070080902</v>
      </c>
      <c r="FE9" s="836">
        <f t="shared" si="49"/>
        <v>3.0900609334609048</v>
      </c>
      <c r="FF9" s="125">
        <v>332.87353208499093</v>
      </c>
      <c r="FG9" s="837">
        <f t="shared" si="6"/>
        <v>5.6804357011090598</v>
      </c>
      <c r="FH9" s="125"/>
      <c r="FI9" s="125"/>
      <c r="FJ9" s="125"/>
      <c r="FK9" s="127">
        <v>31</v>
      </c>
      <c r="FL9" s="127">
        <v>313.71253541715993</v>
      </c>
      <c r="FM9" s="30">
        <f t="shared" si="50"/>
        <v>10.119759207005158</v>
      </c>
      <c r="FN9" s="831">
        <f t="shared" si="7"/>
        <v>6092.0128378472864</v>
      </c>
      <c r="FO9" s="569"/>
      <c r="FP9" s="600"/>
      <c r="FQ9" s="601"/>
      <c r="FR9" s="542" t="e">
        <f t="shared" si="51"/>
        <v>#DIV/0!</v>
      </c>
      <c r="FS9" s="603"/>
      <c r="FT9" s="603"/>
      <c r="FU9" s="542" t="e">
        <f t="shared" si="52"/>
        <v>#DIV/0!</v>
      </c>
      <c r="FV9" s="604"/>
      <c r="FW9" s="601"/>
      <c r="FX9" s="542" t="e">
        <f t="shared" si="53"/>
        <v>#DIV/0!</v>
      </c>
      <c r="FY9" s="485"/>
      <c r="FZ9" s="610"/>
      <c r="GA9" s="612"/>
      <c r="GB9" s="548" t="e">
        <f t="shared" si="54"/>
        <v>#DIV/0!</v>
      </c>
      <c r="GC9" s="610"/>
      <c r="GD9" s="614"/>
      <c r="GE9" s="616" t="e">
        <f t="shared" si="8"/>
        <v>#DIV/0!</v>
      </c>
      <c r="GF9" s="603"/>
      <c r="GG9" s="603"/>
      <c r="GH9" s="622" t="e">
        <f t="shared" si="55"/>
        <v>#DIV/0!</v>
      </c>
      <c r="GI9" s="603">
        <f t="shared" si="56"/>
        <v>0</v>
      </c>
      <c r="GJ9" s="603"/>
      <c r="GK9" s="551" t="e">
        <f t="shared" si="57"/>
        <v>#DIV/0!</v>
      </c>
      <c r="GM9" s="863">
        <v>30</v>
      </c>
      <c r="GN9" s="863"/>
      <c r="GO9" s="862">
        <v>2116.6951065812764</v>
      </c>
      <c r="GP9" s="554">
        <f t="shared" si="9"/>
        <v>70.556503552709216</v>
      </c>
      <c r="GQ9" s="554">
        <f t="shared" si="10"/>
        <v>0</v>
      </c>
      <c r="GR9" s="875">
        <v>30</v>
      </c>
      <c r="GS9" s="875">
        <v>63.824027715929375</v>
      </c>
      <c r="GT9" s="737">
        <f t="shared" si="11"/>
        <v>2.127467590530979</v>
      </c>
      <c r="GU9" s="875">
        <v>160.60528664405945</v>
      </c>
      <c r="GV9" s="737">
        <f t="shared" si="58"/>
        <v>5.353509554801982</v>
      </c>
      <c r="GW9" s="879"/>
      <c r="GX9" s="748">
        <f t="shared" si="12"/>
        <v>0</v>
      </c>
      <c r="GY9" s="882"/>
      <c r="GZ9" s="744">
        <f t="shared" si="13"/>
        <v>0</v>
      </c>
      <c r="HA9" s="881">
        <v>98.694010924132954</v>
      </c>
      <c r="HB9" s="542">
        <f t="shared" si="14"/>
        <v>3.2898003641377653</v>
      </c>
      <c r="HC9" s="884">
        <v>19</v>
      </c>
      <c r="HD9" s="884">
        <v>186.64330077278692</v>
      </c>
      <c r="HE9" s="886">
        <f t="shared" si="59"/>
        <v>9.8233316196203635</v>
      </c>
      <c r="HF9" s="671"/>
      <c r="HG9" s="400"/>
      <c r="HH9" s="400"/>
      <c r="HI9" s="400"/>
      <c r="HJ9" s="433"/>
      <c r="HK9" s="411"/>
      <c r="HL9" s="400">
        <f t="shared" si="60"/>
        <v>0</v>
      </c>
      <c r="HM9" s="403"/>
      <c r="HN9" s="402" t="e">
        <f t="shared" si="61"/>
        <v>#DIV/0!</v>
      </c>
      <c r="HO9" s="412"/>
      <c r="HP9" s="400"/>
      <c r="HQ9" s="400"/>
      <c r="HR9" s="403" t="e">
        <f t="shared" si="62"/>
        <v>#DIV/0!</v>
      </c>
      <c r="HS9" s="400"/>
      <c r="HT9" s="400"/>
      <c r="HU9" s="404" t="e">
        <f t="shared" si="63"/>
        <v>#DIV/0!</v>
      </c>
    </row>
    <row r="10" spans="1:229" ht="14.4" customHeight="1">
      <c r="A10" s="12">
        <v>4</v>
      </c>
      <c r="B10" s="13">
        <v>37.4</v>
      </c>
      <c r="C10" s="14">
        <v>3699.1751006224576</v>
      </c>
      <c r="D10" s="15">
        <f t="shared" si="15"/>
        <v>98.908425150333102</v>
      </c>
      <c r="E10" s="16"/>
      <c r="F10" s="320"/>
      <c r="G10" s="558" t="e">
        <f t="shared" si="16"/>
        <v>#DIV/0!</v>
      </c>
      <c r="H10" s="17">
        <v>4</v>
      </c>
      <c r="I10" s="17">
        <v>65.753153586912489</v>
      </c>
      <c r="J10" s="18">
        <f t="shared" si="64"/>
        <v>16.438288396728122</v>
      </c>
      <c r="K10" s="17"/>
      <c r="L10" s="17"/>
      <c r="M10" s="30" t="e">
        <f t="shared" si="65"/>
        <v>#DIV/0!</v>
      </c>
      <c r="N10" s="563"/>
      <c r="O10" s="838">
        <f t="shared" si="17"/>
        <v>0</v>
      </c>
      <c r="P10" s="803"/>
      <c r="Q10" s="18">
        <f t="shared" si="18"/>
        <v>0</v>
      </c>
      <c r="R10" s="808"/>
      <c r="S10" s="809"/>
      <c r="T10" s="809"/>
      <c r="U10" s="808">
        <v>696.09111759831842</v>
      </c>
      <c r="V10" s="492"/>
      <c r="W10" s="570">
        <v>33</v>
      </c>
      <c r="X10" s="626">
        <v>465.55473902150777</v>
      </c>
      <c r="Y10" s="800">
        <f t="shared" si="19"/>
        <v>14.107719364288114</v>
      </c>
      <c r="Z10" s="819">
        <f t="shared" si="20"/>
        <v>4926.5741108291968</v>
      </c>
      <c r="AA10" s="492"/>
      <c r="AB10" s="46">
        <v>365.20000000000005</v>
      </c>
      <c r="AC10" s="47">
        <v>26721.484999999997</v>
      </c>
      <c r="AD10" s="83">
        <f t="shared" si="21"/>
        <v>73.169455093099657</v>
      </c>
      <c r="AE10" s="50"/>
      <c r="AF10" s="50"/>
      <c r="AG10" s="931"/>
      <c r="AH10" s="50">
        <v>14</v>
      </c>
      <c r="AI10" s="318">
        <v>976.99</v>
      </c>
      <c r="AJ10" s="30">
        <f t="shared" si="22"/>
        <v>69.784999999999997</v>
      </c>
      <c r="AK10" s="49">
        <v>128</v>
      </c>
      <c r="AL10" s="49">
        <v>349.69000000000005</v>
      </c>
      <c r="AM10" s="30">
        <f t="shared" si="66"/>
        <v>2.7319531250000004</v>
      </c>
      <c r="AN10" s="62"/>
      <c r="AO10" s="858">
        <f t="shared" si="0"/>
        <v>0</v>
      </c>
      <c r="AP10" s="47">
        <v>2664.65</v>
      </c>
      <c r="AQ10" s="858">
        <f t="shared" si="1"/>
        <v>7.2964129244249722</v>
      </c>
      <c r="AR10" s="47">
        <v>266.14</v>
      </c>
      <c r="AS10" s="47"/>
      <c r="AT10" s="47"/>
      <c r="AU10" s="855"/>
      <c r="AV10" s="568"/>
      <c r="AW10" s="46">
        <v>39</v>
      </c>
      <c r="AX10" s="71">
        <v>1654.33</v>
      </c>
      <c r="AY10" s="48">
        <f t="shared" si="23"/>
        <v>42.418717948717948</v>
      </c>
      <c r="AZ10" s="46">
        <v>106</v>
      </c>
      <c r="BA10" s="47">
        <v>1279.44</v>
      </c>
      <c r="BB10" s="48">
        <f t="shared" si="24"/>
        <v>12.070188679245284</v>
      </c>
      <c r="BC10" s="822">
        <f t="shared" si="2"/>
        <v>33912.724999999991</v>
      </c>
      <c r="BD10" s="492"/>
      <c r="BE10" s="645">
        <v>67.800000000000011</v>
      </c>
      <c r="BF10" s="78">
        <v>4358.47</v>
      </c>
      <c r="BG10" s="30">
        <f t="shared" si="25"/>
        <v>64.284218289085544</v>
      </c>
      <c r="BH10" s="85"/>
      <c r="BI10" s="85"/>
      <c r="BJ10" s="85">
        <v>18</v>
      </c>
      <c r="BK10" s="85">
        <v>125.75570200091096</v>
      </c>
      <c r="BL10" s="30">
        <f t="shared" si="67"/>
        <v>6.986427888939498</v>
      </c>
      <c r="BM10" s="86">
        <v>0</v>
      </c>
      <c r="BN10" s="86">
        <v>0</v>
      </c>
      <c r="BO10" s="30" t="e">
        <f t="shared" si="68"/>
        <v>#DIV/0!</v>
      </c>
      <c r="BP10" s="587"/>
      <c r="BQ10" s="30">
        <f t="shared" si="26"/>
        <v>0</v>
      </c>
      <c r="BR10" s="587"/>
      <c r="BS10" s="30">
        <f t="shared" si="27"/>
        <v>0</v>
      </c>
      <c r="BT10" s="587"/>
      <c r="BU10" s="587"/>
      <c r="BV10" s="587"/>
      <c r="BW10" s="907"/>
      <c r="BX10" s="903">
        <v>34</v>
      </c>
      <c r="BY10" s="78">
        <v>339.96536585501008</v>
      </c>
      <c r="BZ10" s="634">
        <f t="shared" si="28"/>
        <v>9.9989813486767662</v>
      </c>
      <c r="CA10" s="824">
        <f t="shared" si="29"/>
        <v>4824.1910678559216</v>
      </c>
      <c r="CB10" s="492"/>
      <c r="CC10" s="93">
        <v>181.20000000000002</v>
      </c>
      <c r="CD10" s="94">
        <v>11555.207564486802</v>
      </c>
      <c r="CE10" s="83">
        <f t="shared" si="30"/>
        <v>63.770461172664461</v>
      </c>
      <c r="CF10" s="100"/>
      <c r="CG10" s="101">
        <v>36</v>
      </c>
      <c r="CH10" s="101">
        <v>177.43037129054218</v>
      </c>
      <c r="CI10" s="30">
        <f t="shared" si="69"/>
        <v>4.9286214247372833</v>
      </c>
      <c r="CJ10" s="101">
        <v>60</v>
      </c>
      <c r="CK10" s="101">
        <v>194.94241877935198</v>
      </c>
      <c r="CL10" s="83">
        <f t="shared" si="70"/>
        <v>3.2490403129891998</v>
      </c>
      <c r="CM10" s="787"/>
      <c r="CN10" s="30"/>
      <c r="CO10" s="786">
        <v>25.000120687754109</v>
      </c>
      <c r="CP10" s="30">
        <f t="shared" si="31"/>
        <v>0.1379697609699454</v>
      </c>
      <c r="CQ10" s="786"/>
      <c r="CR10" s="787"/>
      <c r="CS10" s="787"/>
      <c r="CT10" s="787"/>
      <c r="CU10" s="933">
        <v>51</v>
      </c>
      <c r="CV10" s="788">
        <v>589.97426536164585</v>
      </c>
      <c r="CW10" s="790">
        <f t="shared" si="32"/>
        <v>11.568122850228351</v>
      </c>
      <c r="CX10" s="827">
        <f t="shared" si="33"/>
        <v>12542.554740606094</v>
      </c>
      <c r="CY10" s="492"/>
      <c r="CZ10" s="109">
        <v>131.20000000000002</v>
      </c>
      <c r="DA10" s="110">
        <v>14838.238327550183</v>
      </c>
      <c r="DB10" s="83">
        <f t="shared" si="34"/>
        <v>113.0963287160837</v>
      </c>
      <c r="DC10" s="113"/>
      <c r="DD10" s="114"/>
      <c r="DE10" s="114"/>
      <c r="DF10" s="30" t="e">
        <f t="shared" si="35"/>
        <v>#DIV/0!</v>
      </c>
      <c r="DG10" s="115">
        <v>1607.1850618170702</v>
      </c>
      <c r="DH10" s="114">
        <v>156.84169431280549</v>
      </c>
      <c r="DI10" s="937"/>
      <c r="DJ10" s="712">
        <v>160.4</v>
      </c>
      <c r="DK10" s="759">
        <f t="shared" si="36"/>
        <v>1.222560975609756</v>
      </c>
      <c r="DL10" s="846">
        <v>50</v>
      </c>
      <c r="DM10" s="846">
        <v>488.60521708057365</v>
      </c>
      <c r="DN10" s="760">
        <f t="shared" si="37"/>
        <v>9.7721043416114739</v>
      </c>
      <c r="DO10" s="848">
        <f t="shared" si="38"/>
        <v>17251.270300760636</v>
      </c>
      <c r="DP10" s="841"/>
      <c r="DQ10" s="861">
        <v>59</v>
      </c>
      <c r="DR10" s="862">
        <v>2530.9466935642572</v>
      </c>
      <c r="DS10" s="923">
        <v>328.34470691094555</v>
      </c>
      <c r="DT10" s="922">
        <f t="shared" si="39"/>
        <v>2859.2914004752029</v>
      </c>
      <c r="DU10" s="751">
        <f t="shared" si="40"/>
        <v>48.462566109749204</v>
      </c>
      <c r="DV10" s="867"/>
      <c r="DW10" s="867"/>
      <c r="DX10" s="756" t="e">
        <f t="shared" si="3"/>
        <v>#DIV/0!</v>
      </c>
      <c r="DY10" s="867"/>
      <c r="DZ10" s="870"/>
      <c r="EA10" s="759" t="e">
        <f t="shared" si="41"/>
        <v>#DIV/0!</v>
      </c>
      <c r="EB10" s="866">
        <f t="shared" si="4"/>
        <v>59</v>
      </c>
      <c r="EC10" s="867"/>
      <c r="ED10" s="763">
        <f t="shared" si="42"/>
        <v>0</v>
      </c>
      <c r="EE10" s="914"/>
      <c r="EF10" s="915"/>
      <c r="EG10" s="872">
        <v>59</v>
      </c>
      <c r="EH10" s="921">
        <v>328.70011433289108</v>
      </c>
      <c r="EI10" s="765">
        <f t="shared" si="43"/>
        <v>5.5711883785235772</v>
      </c>
      <c r="EJ10" s="872">
        <f t="shared" si="5"/>
        <v>59</v>
      </c>
      <c r="EK10" s="926">
        <v>237.07065232791382</v>
      </c>
      <c r="EL10" s="765">
        <f t="shared" si="44"/>
        <v>4.0181466496256579</v>
      </c>
      <c r="EM10" s="926">
        <v>54</v>
      </c>
      <c r="EN10" s="891">
        <f t="shared" si="45"/>
        <v>0.9152542372881356</v>
      </c>
      <c r="EO10" s="873">
        <v>28</v>
      </c>
      <c r="EP10" s="873">
        <v>277.53406618783731</v>
      </c>
      <c r="EQ10" s="873">
        <f t="shared" si="46"/>
        <v>9.9119309352799032</v>
      </c>
      <c r="ER10" s="898">
        <f t="shared" si="47"/>
        <v>3756.5962333238449</v>
      </c>
      <c r="ES10" s="569"/>
      <c r="ET10" s="734">
        <v>52.800000000000004</v>
      </c>
      <c r="EU10" s="125">
        <v>3810.2737093573505</v>
      </c>
      <c r="EV10" s="15">
        <f t="shared" si="48"/>
        <v>72.164274798434661</v>
      </c>
      <c r="EW10" s="126"/>
      <c r="EX10" s="127">
        <v>12</v>
      </c>
      <c r="EY10" s="127">
        <v>100.03006632106789</v>
      </c>
      <c r="EZ10" s="18">
        <v>36</v>
      </c>
      <c r="FA10" s="127">
        <v>20</v>
      </c>
      <c r="FB10" s="127">
        <v>142.90009474438273</v>
      </c>
      <c r="FC10" s="18">
        <f t="shared" si="71"/>
        <v>7.1450047372191365</v>
      </c>
      <c r="FD10" s="734">
        <v>202.5</v>
      </c>
      <c r="FE10" s="836">
        <f t="shared" si="49"/>
        <v>3.8352272727272725</v>
      </c>
      <c r="FF10" s="125">
        <v>333.08068472175694</v>
      </c>
      <c r="FG10" s="837">
        <f t="shared" si="6"/>
        <v>6.3083463015484265</v>
      </c>
      <c r="FH10" s="125"/>
      <c r="FI10" s="125"/>
      <c r="FJ10" s="125"/>
      <c r="FK10" s="127">
        <v>31</v>
      </c>
      <c r="FL10" s="127">
        <v>306.25673674520749</v>
      </c>
      <c r="FM10" s="30">
        <f t="shared" si="50"/>
        <v>9.8792495724260476</v>
      </c>
      <c r="FN10" s="831">
        <f t="shared" si="7"/>
        <v>4895.0412918897664</v>
      </c>
      <c r="FO10" s="569"/>
      <c r="FP10" s="600"/>
      <c r="FQ10" s="601"/>
      <c r="FR10" s="542" t="e">
        <f t="shared" si="51"/>
        <v>#DIV/0!</v>
      </c>
      <c r="FS10" s="603"/>
      <c r="FT10" s="603"/>
      <c r="FU10" s="542" t="e">
        <f t="shared" si="52"/>
        <v>#DIV/0!</v>
      </c>
      <c r="FV10" s="604"/>
      <c r="FW10" s="601"/>
      <c r="FX10" s="542" t="e">
        <f t="shared" si="53"/>
        <v>#DIV/0!</v>
      </c>
      <c r="FY10" s="485"/>
      <c r="FZ10" s="610"/>
      <c r="GA10" s="612"/>
      <c r="GB10" s="548" t="e">
        <f t="shared" si="54"/>
        <v>#DIV/0!</v>
      </c>
      <c r="GC10" s="610"/>
      <c r="GD10" s="614"/>
      <c r="GE10" s="616" t="e">
        <f t="shared" si="8"/>
        <v>#DIV/0!</v>
      </c>
      <c r="GF10" s="603"/>
      <c r="GG10" s="603"/>
      <c r="GH10" s="622" t="e">
        <f t="shared" si="55"/>
        <v>#DIV/0!</v>
      </c>
      <c r="GI10" s="603">
        <f t="shared" si="56"/>
        <v>0</v>
      </c>
      <c r="GJ10" s="603"/>
      <c r="GK10" s="551" t="e">
        <f t="shared" si="57"/>
        <v>#DIV/0!</v>
      </c>
      <c r="GM10" s="863">
        <v>30</v>
      </c>
      <c r="GN10" s="863"/>
      <c r="GO10" s="862">
        <v>2020.9296815161631</v>
      </c>
      <c r="GP10" s="554">
        <f t="shared" si="9"/>
        <v>67.36432271720544</v>
      </c>
      <c r="GQ10" s="554">
        <f t="shared" si="10"/>
        <v>0</v>
      </c>
      <c r="GR10" s="875">
        <v>30</v>
      </c>
      <c r="GS10" s="875"/>
      <c r="GT10" s="737">
        <f t="shared" si="11"/>
        <v>0</v>
      </c>
      <c r="GU10" s="875">
        <v>99.219194974643599</v>
      </c>
      <c r="GV10" s="737">
        <f t="shared" si="58"/>
        <v>3.3073064991547865</v>
      </c>
      <c r="GW10" s="867"/>
      <c r="GX10" s="748">
        <f t="shared" si="12"/>
        <v>0</v>
      </c>
      <c r="GY10" s="882"/>
      <c r="GZ10" s="744">
        <f t="shared" si="13"/>
        <v>0</v>
      </c>
      <c r="HA10" s="881"/>
      <c r="HB10" s="542">
        <f t="shared" si="14"/>
        <v>0</v>
      </c>
      <c r="HC10" s="884">
        <v>19</v>
      </c>
      <c r="HD10" s="884">
        <v>188.78269862701123</v>
      </c>
      <c r="HE10" s="886">
        <f t="shared" si="59"/>
        <v>9.9359315066848009</v>
      </c>
      <c r="HF10" s="671"/>
      <c r="HG10" s="400"/>
      <c r="HH10" s="400"/>
      <c r="HI10" s="400"/>
      <c r="HJ10" s="433"/>
      <c r="HK10" s="411"/>
      <c r="HL10" s="400">
        <f t="shared" si="60"/>
        <v>0</v>
      </c>
      <c r="HM10" s="403"/>
      <c r="HN10" s="402" t="e">
        <f t="shared" si="61"/>
        <v>#DIV/0!</v>
      </c>
      <c r="HO10" s="412"/>
      <c r="HP10" s="400"/>
      <c r="HQ10" s="403"/>
      <c r="HR10" s="403" t="e">
        <f t="shared" si="62"/>
        <v>#DIV/0!</v>
      </c>
      <c r="HS10" s="400"/>
      <c r="HT10" s="400"/>
      <c r="HU10" s="404" t="e">
        <f t="shared" si="63"/>
        <v>#DIV/0!</v>
      </c>
    </row>
    <row r="11" spans="1:229" ht="15" customHeight="1">
      <c r="A11" s="12">
        <v>5</v>
      </c>
      <c r="B11" s="13">
        <v>29.2</v>
      </c>
      <c r="C11" s="14">
        <v>3393.9978148224964</v>
      </c>
      <c r="D11" s="15">
        <f t="shared" si="15"/>
        <v>116.23280187748276</v>
      </c>
      <c r="E11" s="16"/>
      <c r="F11" s="320"/>
      <c r="G11" s="558" t="e">
        <f t="shared" si="16"/>
        <v>#DIV/0!</v>
      </c>
      <c r="H11" s="17">
        <v>3</v>
      </c>
      <c r="I11" s="17">
        <v>70.11088749836</v>
      </c>
      <c r="J11" s="18">
        <f t="shared" si="64"/>
        <v>23.370295832786667</v>
      </c>
      <c r="K11" s="17"/>
      <c r="L11" s="17"/>
      <c r="M11" s="30" t="e">
        <f t="shared" si="65"/>
        <v>#DIV/0!</v>
      </c>
      <c r="N11" s="314"/>
      <c r="O11" s="838">
        <f t="shared" si="17"/>
        <v>0</v>
      </c>
      <c r="P11" s="803"/>
      <c r="Q11" s="18">
        <f t="shared" si="18"/>
        <v>0</v>
      </c>
      <c r="R11" s="808"/>
      <c r="S11" s="809"/>
      <c r="T11" s="809"/>
      <c r="U11" s="808"/>
      <c r="V11" s="492"/>
      <c r="W11" s="570">
        <v>33</v>
      </c>
      <c r="X11" s="626">
        <v>478.85034129240518</v>
      </c>
      <c r="Y11" s="800">
        <f t="shared" si="19"/>
        <v>14.510616402800157</v>
      </c>
      <c r="Z11" s="819">
        <f t="shared" si="20"/>
        <v>3942.9590436132617</v>
      </c>
      <c r="AA11" s="492"/>
      <c r="AB11" s="46">
        <v>231.8</v>
      </c>
      <c r="AC11" s="47">
        <v>22725.150000000005</v>
      </c>
      <c r="AD11" s="83">
        <f t="shared" si="21"/>
        <v>98.037748058671284</v>
      </c>
      <c r="AE11" s="50"/>
      <c r="AF11" s="50"/>
      <c r="AG11" s="931"/>
      <c r="AH11" s="50">
        <v>7</v>
      </c>
      <c r="AI11" s="318">
        <v>97.65</v>
      </c>
      <c r="AJ11" s="30">
        <f t="shared" si="22"/>
        <v>13.950000000000001</v>
      </c>
      <c r="AK11" s="49">
        <v>2</v>
      </c>
      <c r="AL11" s="49">
        <v>15.05</v>
      </c>
      <c r="AM11" s="30">
        <f t="shared" si="66"/>
        <v>7.5250000000000004</v>
      </c>
      <c r="AN11" s="62">
        <v>892</v>
      </c>
      <c r="AO11" s="858">
        <f t="shared" si="0"/>
        <v>3.3308439133681849</v>
      </c>
      <c r="AP11" s="47">
        <v>2165.54</v>
      </c>
      <c r="AQ11" s="858">
        <f t="shared" si="1"/>
        <v>9.34227782571182</v>
      </c>
      <c r="AR11" s="47"/>
      <c r="AS11" s="47"/>
      <c r="AT11" s="47">
        <v>4402.75</v>
      </c>
      <c r="AU11" s="855"/>
      <c r="AV11" s="568"/>
      <c r="AW11" s="46">
        <v>36</v>
      </c>
      <c r="AX11" s="71">
        <v>1592.3500000000004</v>
      </c>
      <c r="AY11" s="48">
        <f t="shared" si="23"/>
        <v>44.231944444444451</v>
      </c>
      <c r="AZ11" s="46">
        <v>106</v>
      </c>
      <c r="BA11" s="47">
        <v>1258.83</v>
      </c>
      <c r="BB11" s="48">
        <f t="shared" si="24"/>
        <v>11.875754716981131</v>
      </c>
      <c r="BC11" s="822">
        <f t="shared" si="2"/>
        <v>33149.320000000007</v>
      </c>
      <c r="BD11" s="492"/>
      <c r="BE11" s="645">
        <v>63</v>
      </c>
      <c r="BF11" s="78">
        <v>3735.78</v>
      </c>
      <c r="BG11" s="30">
        <f t="shared" si="25"/>
        <v>59.298095238095243</v>
      </c>
      <c r="BH11" s="85"/>
      <c r="BI11" s="85"/>
      <c r="BJ11" s="85">
        <v>3</v>
      </c>
      <c r="BK11" s="85">
        <v>23.96517857142857</v>
      </c>
      <c r="BL11" s="30">
        <f t="shared" si="67"/>
        <v>7.9883928571428564</v>
      </c>
      <c r="BM11" s="86">
        <v>0</v>
      </c>
      <c r="BN11" s="86">
        <v>0</v>
      </c>
      <c r="BO11" s="30" t="e">
        <f t="shared" si="68"/>
        <v>#DIV/0!</v>
      </c>
      <c r="BP11" s="587"/>
      <c r="BQ11" s="30">
        <f t="shared" si="26"/>
        <v>0</v>
      </c>
      <c r="BR11" s="587"/>
      <c r="BS11" s="30">
        <f t="shared" si="27"/>
        <v>0</v>
      </c>
      <c r="BT11" s="587"/>
      <c r="BU11" s="587"/>
      <c r="BV11" s="587"/>
      <c r="BW11" s="907"/>
      <c r="BX11" s="903">
        <v>34</v>
      </c>
      <c r="BY11" s="78">
        <v>340.97877524915862</v>
      </c>
      <c r="BZ11" s="634">
        <f t="shared" si="28"/>
        <v>10.028787507328195</v>
      </c>
      <c r="CA11" s="824">
        <f t="shared" si="29"/>
        <v>4100.7239538205877</v>
      </c>
      <c r="CB11" s="492"/>
      <c r="CC11" s="93">
        <v>133.80000000000001</v>
      </c>
      <c r="CD11" s="94">
        <v>8574.7683805714478</v>
      </c>
      <c r="CE11" s="83">
        <f t="shared" si="30"/>
        <v>64.086460243433834</v>
      </c>
      <c r="CF11" s="100"/>
      <c r="CG11" s="101">
        <v>3</v>
      </c>
      <c r="CH11" s="101">
        <v>113.4777481570675</v>
      </c>
      <c r="CI11" s="30">
        <f t="shared" si="69"/>
        <v>37.825916052355829</v>
      </c>
      <c r="CJ11" s="101">
        <v>60</v>
      </c>
      <c r="CK11" s="101">
        <v>529.04714640330053</v>
      </c>
      <c r="CL11" s="83">
        <f t="shared" si="70"/>
        <v>8.8174524400550087</v>
      </c>
      <c r="CM11" s="787"/>
      <c r="CN11" s="30"/>
      <c r="CO11" s="786">
        <v>45</v>
      </c>
      <c r="CP11" s="30">
        <f t="shared" si="31"/>
        <v>0.33632286995515692</v>
      </c>
      <c r="CQ11" s="786">
        <v>69.609919938809611</v>
      </c>
      <c r="CR11" s="787"/>
      <c r="CS11" s="787"/>
      <c r="CT11" s="787"/>
      <c r="CU11" s="933">
        <v>51</v>
      </c>
      <c r="CV11" s="788">
        <v>517.32091874949469</v>
      </c>
      <c r="CW11" s="790">
        <f t="shared" si="32"/>
        <v>10.14354742646068</v>
      </c>
      <c r="CX11" s="827">
        <f t="shared" si="33"/>
        <v>9849.2241138201189</v>
      </c>
      <c r="CY11" s="492"/>
      <c r="CZ11" s="109">
        <v>131.6</v>
      </c>
      <c r="DA11" s="110">
        <v>9632.8619149144834</v>
      </c>
      <c r="DB11" s="83">
        <f t="shared" si="34"/>
        <v>73.198038867131331</v>
      </c>
      <c r="DC11" s="113">
        <v>85.088235294117638</v>
      </c>
      <c r="DD11" s="114"/>
      <c r="DE11" s="114"/>
      <c r="DF11" s="30" t="e">
        <f t="shared" si="35"/>
        <v>#DIV/0!</v>
      </c>
      <c r="DG11" s="115">
        <v>1134.1681639725039</v>
      </c>
      <c r="DH11" s="114">
        <v>33.338862350410494</v>
      </c>
      <c r="DI11" s="937">
        <v>366.05797742749405</v>
      </c>
      <c r="DJ11" s="712">
        <v>160.4</v>
      </c>
      <c r="DK11" s="759">
        <f t="shared" si="36"/>
        <v>1.2188449848024316</v>
      </c>
      <c r="DL11" s="846">
        <v>50</v>
      </c>
      <c r="DM11" s="846">
        <v>496.18026267547947</v>
      </c>
      <c r="DN11" s="760">
        <f t="shared" si="37"/>
        <v>9.9236052535095887</v>
      </c>
      <c r="DO11" s="848">
        <f t="shared" si="38"/>
        <v>11908.095416634489</v>
      </c>
      <c r="DP11" s="841"/>
      <c r="DQ11" s="861">
        <v>49</v>
      </c>
      <c r="DR11" s="862">
        <v>4960.0221323670785</v>
      </c>
      <c r="DS11" s="923">
        <v>336.92879337196013</v>
      </c>
      <c r="DT11" s="922">
        <f t="shared" si="39"/>
        <v>5296.9509257390382</v>
      </c>
      <c r="DU11" s="751">
        <f t="shared" si="40"/>
        <v>108.1010393007967</v>
      </c>
      <c r="DV11" s="867"/>
      <c r="DW11" s="867"/>
      <c r="DX11" s="756" t="e">
        <f t="shared" si="3"/>
        <v>#DIV/0!</v>
      </c>
      <c r="DY11" s="867">
        <v>68</v>
      </c>
      <c r="DZ11" s="870">
        <v>820.31549804706344</v>
      </c>
      <c r="EA11" s="759">
        <f t="shared" si="41"/>
        <v>12.063463206574463</v>
      </c>
      <c r="EB11" s="866">
        <f t="shared" si="4"/>
        <v>49</v>
      </c>
      <c r="EC11" s="867">
        <v>2916.1012741279333</v>
      </c>
      <c r="ED11" s="763">
        <f t="shared" si="42"/>
        <v>59.512270900570066</v>
      </c>
      <c r="EE11" s="914"/>
      <c r="EF11" s="915"/>
      <c r="EG11" s="872">
        <v>49</v>
      </c>
      <c r="EH11" s="921">
        <v>1211.3743305966668</v>
      </c>
      <c r="EI11" s="765">
        <f t="shared" si="43"/>
        <v>24.72192511421769</v>
      </c>
      <c r="EJ11" s="872">
        <f t="shared" si="5"/>
        <v>49</v>
      </c>
      <c r="EK11" s="926">
        <v>306.44344378760178</v>
      </c>
      <c r="EL11" s="765">
        <f t="shared" si="44"/>
        <v>6.2539478324000362</v>
      </c>
      <c r="EM11" s="926"/>
      <c r="EN11" s="891">
        <f t="shared" si="45"/>
        <v>0</v>
      </c>
      <c r="EO11" s="873">
        <v>28</v>
      </c>
      <c r="EP11" s="873">
        <v>275.30185853853783</v>
      </c>
      <c r="EQ11" s="873">
        <f t="shared" si="46"/>
        <v>9.8322092335192082</v>
      </c>
      <c r="ER11" s="898">
        <f t="shared" si="47"/>
        <v>10826.487330836844</v>
      </c>
      <c r="ES11" s="569"/>
      <c r="ET11" s="734">
        <v>38.4</v>
      </c>
      <c r="EU11" s="125">
        <v>4308.0159323275584</v>
      </c>
      <c r="EV11" s="15">
        <f t="shared" si="48"/>
        <v>112.18791490436351</v>
      </c>
      <c r="EW11" s="126"/>
      <c r="EX11" s="127">
        <v>12</v>
      </c>
      <c r="EY11" s="127">
        <v>128.61008526994445</v>
      </c>
      <c r="EZ11" s="18">
        <v>23</v>
      </c>
      <c r="FA11" s="127">
        <v>20</v>
      </c>
      <c r="FB11" s="127">
        <v>171.48011369325926</v>
      </c>
      <c r="FC11" s="18">
        <f t="shared" si="71"/>
        <v>8.5740056846629624</v>
      </c>
      <c r="FD11" s="734">
        <v>270</v>
      </c>
      <c r="FE11" s="836">
        <f t="shared" si="49"/>
        <v>7.03125</v>
      </c>
      <c r="FF11" s="125">
        <v>300.26919856530839</v>
      </c>
      <c r="FG11" s="837">
        <f t="shared" si="6"/>
        <v>7.8195103793049059</v>
      </c>
      <c r="FH11" s="125"/>
      <c r="FI11" s="125">
        <v>2362.8408015288996</v>
      </c>
      <c r="FJ11" s="125"/>
      <c r="FK11" s="127">
        <v>31</v>
      </c>
      <c r="FL11" s="127">
        <v>310.75615338900838</v>
      </c>
      <c r="FM11" s="30">
        <f t="shared" si="50"/>
        <v>10.024392044806723</v>
      </c>
      <c r="FN11" s="831">
        <f t="shared" si="7"/>
        <v>7851.9722847739786</v>
      </c>
      <c r="FO11" s="569"/>
      <c r="FP11" s="600"/>
      <c r="FQ11" s="601"/>
      <c r="FR11" s="542" t="e">
        <f t="shared" si="51"/>
        <v>#DIV/0!</v>
      </c>
      <c r="FS11" s="603"/>
      <c r="FT11" s="603"/>
      <c r="FU11" s="542" t="e">
        <f t="shared" si="52"/>
        <v>#DIV/0!</v>
      </c>
      <c r="FV11" s="604"/>
      <c r="FW11" s="601"/>
      <c r="FX11" s="542" t="e">
        <f t="shared" si="53"/>
        <v>#DIV/0!</v>
      </c>
      <c r="FY11" s="485"/>
      <c r="FZ11" s="610"/>
      <c r="GA11" s="612"/>
      <c r="GB11" s="548" t="e">
        <f t="shared" si="54"/>
        <v>#DIV/0!</v>
      </c>
      <c r="GC11" s="610"/>
      <c r="GD11" s="614"/>
      <c r="GE11" s="617" t="e">
        <f t="shared" si="8"/>
        <v>#DIV/0!</v>
      </c>
      <c r="GF11" s="603"/>
      <c r="GG11" s="603"/>
      <c r="GH11" s="622" t="e">
        <f t="shared" si="55"/>
        <v>#DIV/0!</v>
      </c>
      <c r="GI11" s="603">
        <f t="shared" si="56"/>
        <v>0</v>
      </c>
      <c r="GJ11" s="603"/>
      <c r="GK11" s="551" t="e">
        <f t="shared" si="57"/>
        <v>#DIV/0!</v>
      </c>
      <c r="GM11" s="863">
        <v>30</v>
      </c>
      <c r="GN11" s="863"/>
      <c r="GO11" s="862">
        <v>1329.0960325216734</v>
      </c>
      <c r="GP11" s="554">
        <f t="shared" si="9"/>
        <v>44.303201084055779</v>
      </c>
      <c r="GQ11" s="554">
        <f t="shared" si="10"/>
        <v>0</v>
      </c>
      <c r="GR11" s="875">
        <v>30</v>
      </c>
      <c r="GS11" s="875">
        <v>819.38237932748541</v>
      </c>
      <c r="GT11" s="737">
        <f t="shared" si="11"/>
        <v>27.312745977582846</v>
      </c>
      <c r="GU11" s="875"/>
      <c r="GV11" s="737">
        <f t="shared" si="58"/>
        <v>0</v>
      </c>
      <c r="GW11" s="867">
        <v>162.56620041799607</v>
      </c>
      <c r="GX11" s="748">
        <f t="shared" si="12"/>
        <v>5.418873347266536</v>
      </c>
      <c r="GY11" s="882">
        <v>215.88137175324675</v>
      </c>
      <c r="GZ11" s="744">
        <f t="shared" si="13"/>
        <v>7.1960457251082248</v>
      </c>
      <c r="HA11" s="881"/>
      <c r="HB11" s="542">
        <f t="shared" si="14"/>
        <v>0</v>
      </c>
      <c r="HC11" s="884">
        <v>19</v>
      </c>
      <c r="HD11" s="884">
        <v>185.53333148883075</v>
      </c>
      <c r="HE11" s="886">
        <f t="shared" si="59"/>
        <v>9.7649121836226715</v>
      </c>
      <c r="HF11" s="671"/>
      <c r="HG11" s="400"/>
      <c r="HH11" s="400"/>
      <c r="HI11" s="400"/>
      <c r="HJ11" s="433"/>
      <c r="HK11" s="411"/>
      <c r="HL11" s="400">
        <f t="shared" si="60"/>
        <v>0</v>
      </c>
      <c r="HM11" s="403"/>
      <c r="HN11" s="402" t="e">
        <f t="shared" si="61"/>
        <v>#DIV/0!</v>
      </c>
      <c r="HO11" s="412"/>
      <c r="HP11" s="400"/>
      <c r="HQ11" s="400"/>
      <c r="HR11" s="403" t="e">
        <f t="shared" si="62"/>
        <v>#DIV/0!</v>
      </c>
      <c r="HS11" s="400"/>
      <c r="HT11" s="400"/>
      <c r="HU11" s="404" t="e">
        <f t="shared" si="63"/>
        <v>#DIV/0!</v>
      </c>
    </row>
    <row r="12" spans="1:229" ht="15" customHeight="1">
      <c r="A12" s="12">
        <v>6</v>
      </c>
      <c r="B12" s="13">
        <v>31.000000000000004</v>
      </c>
      <c r="C12" s="14">
        <v>3364.4479434651225</v>
      </c>
      <c r="D12" s="15">
        <f t="shared" si="15"/>
        <v>108.53057882145555</v>
      </c>
      <c r="E12" s="16"/>
      <c r="F12" s="320"/>
      <c r="G12" s="558" t="e">
        <f t="shared" si="16"/>
        <v>#DIV/0!</v>
      </c>
      <c r="H12" s="17">
        <v>3</v>
      </c>
      <c r="I12" s="17">
        <v>75.146461242185708</v>
      </c>
      <c r="J12" s="18">
        <f t="shared" si="64"/>
        <v>25.048820414061904</v>
      </c>
      <c r="K12" s="17"/>
      <c r="L12" s="17"/>
      <c r="M12" s="30" t="e">
        <f t="shared" si="65"/>
        <v>#DIV/0!</v>
      </c>
      <c r="N12" s="314"/>
      <c r="O12" s="838">
        <f t="shared" si="17"/>
        <v>0</v>
      </c>
      <c r="P12" s="803"/>
      <c r="Q12" s="18">
        <f t="shared" si="18"/>
        <v>0</v>
      </c>
      <c r="R12" s="808"/>
      <c r="S12" s="809"/>
      <c r="T12" s="809"/>
      <c r="U12" s="808"/>
      <c r="V12" s="492"/>
      <c r="W12" s="570">
        <v>33</v>
      </c>
      <c r="X12" s="626">
        <v>454.43609338420487</v>
      </c>
      <c r="Y12" s="800">
        <f t="shared" si="19"/>
        <v>13.770790708612269</v>
      </c>
      <c r="Z12" s="819">
        <f t="shared" si="20"/>
        <v>3894.030498091513</v>
      </c>
      <c r="AA12" s="492"/>
      <c r="AB12" s="46">
        <v>232.60000000000002</v>
      </c>
      <c r="AC12" s="47">
        <v>20486.793599999997</v>
      </c>
      <c r="AD12" s="83">
        <f t="shared" si="21"/>
        <v>88.077358555459995</v>
      </c>
      <c r="AE12" s="50"/>
      <c r="AF12" s="50"/>
      <c r="AG12" s="931"/>
      <c r="AH12" s="50">
        <v>7</v>
      </c>
      <c r="AI12" s="318">
        <v>104.39999999999999</v>
      </c>
      <c r="AJ12" s="30">
        <f t="shared" si="22"/>
        <v>14.914285714285713</v>
      </c>
      <c r="AK12" s="49">
        <v>2</v>
      </c>
      <c r="AL12" s="49">
        <v>14.5</v>
      </c>
      <c r="AM12" s="30">
        <f t="shared" si="66"/>
        <v>7.25</v>
      </c>
      <c r="AN12" s="62"/>
      <c r="AO12" s="858">
        <f t="shared" si="0"/>
        <v>0</v>
      </c>
      <c r="AP12" s="47">
        <v>2048.9199999999996</v>
      </c>
      <c r="AQ12" s="858">
        <f t="shared" si="1"/>
        <v>8.8087704213241587</v>
      </c>
      <c r="AR12" s="47"/>
      <c r="AS12" s="47"/>
      <c r="AT12" s="47"/>
      <c r="AU12" s="855"/>
      <c r="AV12" s="568"/>
      <c r="AW12" s="46">
        <v>36</v>
      </c>
      <c r="AX12" s="71">
        <v>1774.4699999999998</v>
      </c>
      <c r="AY12" s="48">
        <f t="shared" si="23"/>
        <v>49.290833333333325</v>
      </c>
      <c r="AZ12" s="46">
        <v>106</v>
      </c>
      <c r="BA12" s="47">
        <v>1260.07</v>
      </c>
      <c r="BB12" s="48">
        <f t="shared" si="24"/>
        <v>11.887452830188678</v>
      </c>
      <c r="BC12" s="822">
        <f t="shared" si="2"/>
        <v>25689.153599999998</v>
      </c>
      <c r="BD12" s="492"/>
      <c r="BE12" s="645">
        <v>65</v>
      </c>
      <c r="BF12" s="78">
        <v>4280.3599999999997</v>
      </c>
      <c r="BG12" s="30">
        <f t="shared" si="25"/>
        <v>65.851692307692304</v>
      </c>
      <c r="BH12" s="85"/>
      <c r="BI12" s="85"/>
      <c r="BJ12" s="85">
        <v>3</v>
      </c>
      <c r="BK12" s="85">
        <v>21.684876997485084</v>
      </c>
      <c r="BL12" s="30">
        <f t="shared" si="67"/>
        <v>7.2282923324950277</v>
      </c>
      <c r="BM12" s="86">
        <v>0</v>
      </c>
      <c r="BN12" s="86">
        <v>0</v>
      </c>
      <c r="BO12" s="30" t="e">
        <f t="shared" si="68"/>
        <v>#DIV/0!</v>
      </c>
      <c r="BP12" s="587"/>
      <c r="BQ12" s="30">
        <f t="shared" si="26"/>
        <v>0</v>
      </c>
      <c r="BR12" s="587"/>
      <c r="BS12" s="30">
        <f t="shared" si="27"/>
        <v>0</v>
      </c>
      <c r="BT12" s="587"/>
      <c r="BU12" s="587"/>
      <c r="BV12" s="587"/>
      <c r="BW12" s="907">
        <v>1198.94</v>
      </c>
      <c r="BX12" s="903">
        <v>34</v>
      </c>
      <c r="BY12" s="78">
        <v>340.77988285651952</v>
      </c>
      <c r="BZ12" s="634">
        <f t="shared" si="28"/>
        <v>10.022937731074103</v>
      </c>
      <c r="CA12" s="824">
        <f t="shared" si="29"/>
        <v>5841.7647598540043</v>
      </c>
      <c r="CB12" s="492"/>
      <c r="CC12" s="93">
        <v>129.80000000000001</v>
      </c>
      <c r="CD12" s="94">
        <v>8407.244301960709</v>
      </c>
      <c r="CE12" s="83">
        <f t="shared" si="30"/>
        <v>64.770757334057848</v>
      </c>
      <c r="CF12" s="100"/>
      <c r="CG12" s="101">
        <v>3</v>
      </c>
      <c r="CH12" s="101">
        <v>420.90287032600486</v>
      </c>
      <c r="CI12" s="30">
        <f t="shared" si="69"/>
        <v>140.30095677533495</v>
      </c>
      <c r="CJ12" s="101">
        <v>60</v>
      </c>
      <c r="CK12" s="101">
        <v>333.26626358124344</v>
      </c>
      <c r="CL12" s="83">
        <f t="shared" si="70"/>
        <v>5.554437726354057</v>
      </c>
      <c r="CM12" s="787"/>
      <c r="CN12" s="30"/>
      <c r="CO12" s="786">
        <v>103</v>
      </c>
      <c r="CP12" s="30">
        <f t="shared" si="31"/>
        <v>0.79352850539291209</v>
      </c>
      <c r="CQ12" s="787"/>
      <c r="CR12" s="787"/>
      <c r="CS12" s="787"/>
      <c r="CT12" s="787"/>
      <c r="CU12" s="933">
        <v>51</v>
      </c>
      <c r="CV12" s="788">
        <v>539.17497113278398</v>
      </c>
      <c r="CW12" s="790">
        <f t="shared" si="32"/>
        <v>10.572058257505569</v>
      </c>
      <c r="CX12" s="827">
        <f t="shared" si="33"/>
        <v>9803.5884070007414</v>
      </c>
      <c r="CY12" s="492"/>
      <c r="CZ12" s="109">
        <v>130.4</v>
      </c>
      <c r="DA12" s="110">
        <v>10786.663274611979</v>
      </c>
      <c r="DB12" s="83">
        <f t="shared" si="34"/>
        <v>82.719810388128678</v>
      </c>
      <c r="DC12" s="113"/>
      <c r="DD12" s="114"/>
      <c r="DE12" s="114"/>
      <c r="DF12" s="30" t="e">
        <f t="shared" si="35"/>
        <v>#DIV/0!</v>
      </c>
      <c r="DG12" s="115">
        <v>1724.0904260507764</v>
      </c>
      <c r="DH12" s="114">
        <v>173.51112548801075</v>
      </c>
      <c r="DI12" s="937"/>
      <c r="DJ12" s="712">
        <v>365.2</v>
      </c>
      <c r="DK12" s="759">
        <f t="shared" si="36"/>
        <v>2.8006134969325149</v>
      </c>
      <c r="DL12" s="846">
        <v>50</v>
      </c>
      <c r="DM12" s="846">
        <v>502.52490962375316</v>
      </c>
      <c r="DN12" s="760">
        <f t="shared" si="37"/>
        <v>10.050498192475063</v>
      </c>
      <c r="DO12" s="848">
        <f t="shared" si="38"/>
        <v>13551.989735774519</v>
      </c>
      <c r="DP12" s="841"/>
      <c r="DQ12" s="861">
        <v>49</v>
      </c>
      <c r="DR12" s="862">
        <v>1552.9309205188979</v>
      </c>
      <c r="DS12" s="923">
        <v>374.4389264782393</v>
      </c>
      <c r="DT12" s="922">
        <f t="shared" si="39"/>
        <v>1927.3698469971373</v>
      </c>
      <c r="DU12" s="751">
        <f t="shared" si="40"/>
        <v>39.334078510145659</v>
      </c>
      <c r="DV12" s="867"/>
      <c r="DW12" s="867"/>
      <c r="DX12" s="756" t="e">
        <f t="shared" si="3"/>
        <v>#DIV/0!</v>
      </c>
      <c r="DY12" s="867"/>
      <c r="DZ12" s="870"/>
      <c r="EA12" s="759" t="e">
        <f t="shared" si="41"/>
        <v>#DIV/0!</v>
      </c>
      <c r="EB12" s="866">
        <f t="shared" si="4"/>
        <v>49</v>
      </c>
      <c r="EC12" s="870"/>
      <c r="ED12" s="763">
        <f t="shared" si="42"/>
        <v>0</v>
      </c>
      <c r="EE12" s="914">
        <v>482.71261833309654</v>
      </c>
      <c r="EF12" s="915"/>
      <c r="EG12" s="872">
        <v>49</v>
      </c>
      <c r="EH12" s="921">
        <v>99.4911825326827</v>
      </c>
      <c r="EI12" s="765">
        <f t="shared" si="43"/>
        <v>2.0304322965853614</v>
      </c>
      <c r="EJ12" s="872">
        <f t="shared" si="5"/>
        <v>49</v>
      </c>
      <c r="EK12" s="926">
        <v>188.79372024721306</v>
      </c>
      <c r="EL12" s="765">
        <f t="shared" si="44"/>
        <v>3.8529330662696544</v>
      </c>
      <c r="EM12" s="926"/>
      <c r="EN12" s="891">
        <f t="shared" si="45"/>
        <v>0</v>
      </c>
      <c r="EO12" s="873">
        <v>28</v>
      </c>
      <c r="EP12" s="873">
        <v>282.59517369719651</v>
      </c>
      <c r="EQ12" s="873">
        <f t="shared" si="46"/>
        <v>10.092684774899876</v>
      </c>
      <c r="ER12" s="898">
        <f t="shared" si="47"/>
        <v>2980.962541807326</v>
      </c>
      <c r="ES12" s="569"/>
      <c r="ET12" s="734">
        <v>49.6</v>
      </c>
      <c r="EU12" s="125">
        <v>4402.2101260076261</v>
      </c>
      <c r="EV12" s="15">
        <f t="shared" si="48"/>
        <v>88.754236411444069</v>
      </c>
      <c r="EW12" s="126"/>
      <c r="EX12" s="127">
        <v>12</v>
      </c>
      <c r="EY12" s="127">
        <v>114.32007579550617</v>
      </c>
      <c r="EZ12" s="18">
        <v>38</v>
      </c>
      <c r="FA12" s="127">
        <v>20</v>
      </c>
      <c r="FB12" s="127">
        <v>157.19010421882098</v>
      </c>
      <c r="FC12" s="18">
        <f t="shared" si="71"/>
        <v>7.859505210941049</v>
      </c>
      <c r="FD12" s="734">
        <v>329.94439895576028</v>
      </c>
      <c r="FE12" s="836">
        <f t="shared" si="49"/>
        <v>6.6521048176564568</v>
      </c>
      <c r="FF12" s="125">
        <v>331.45754665376256</v>
      </c>
      <c r="FG12" s="837">
        <f t="shared" si="6"/>
        <v>6.6826118276968254</v>
      </c>
      <c r="FH12" s="125"/>
      <c r="FI12" s="125"/>
      <c r="FJ12" s="125"/>
      <c r="FK12" s="127">
        <v>31</v>
      </c>
      <c r="FL12" s="127">
        <v>334.20100098158849</v>
      </c>
      <c r="FM12" s="30">
        <f t="shared" si="50"/>
        <v>10.780677451018983</v>
      </c>
      <c r="FN12" s="831">
        <f t="shared" si="7"/>
        <v>5669.3232526130651</v>
      </c>
      <c r="FO12" s="569"/>
      <c r="FP12" s="600"/>
      <c r="FQ12" s="601"/>
      <c r="FR12" s="542" t="e">
        <f t="shared" si="51"/>
        <v>#DIV/0!</v>
      </c>
      <c r="FS12" s="603"/>
      <c r="FT12" s="603"/>
      <c r="FU12" s="542" t="e">
        <f t="shared" si="52"/>
        <v>#DIV/0!</v>
      </c>
      <c r="FV12" s="604"/>
      <c r="FW12" s="601"/>
      <c r="FX12" s="542" t="e">
        <f t="shared" si="53"/>
        <v>#DIV/0!</v>
      </c>
      <c r="FY12" s="485"/>
      <c r="FZ12" s="610"/>
      <c r="GA12" s="612"/>
      <c r="GB12" s="548" t="e">
        <f t="shared" si="54"/>
        <v>#DIV/0!</v>
      </c>
      <c r="GC12" s="610"/>
      <c r="GD12" s="614"/>
      <c r="GE12" s="617" t="e">
        <f t="shared" si="8"/>
        <v>#DIV/0!</v>
      </c>
      <c r="GF12" s="603"/>
      <c r="GG12" s="612"/>
      <c r="GH12" s="622" t="e">
        <f t="shared" si="55"/>
        <v>#DIV/0!</v>
      </c>
      <c r="GI12" s="603">
        <f t="shared" si="56"/>
        <v>0</v>
      </c>
      <c r="GJ12" s="603"/>
      <c r="GK12" s="551" t="e">
        <f t="shared" si="57"/>
        <v>#DIV/0!</v>
      </c>
      <c r="GM12" s="863">
        <v>30</v>
      </c>
      <c r="GN12" s="863"/>
      <c r="GO12" s="862">
        <v>1337.6936166506475</v>
      </c>
      <c r="GP12" s="554">
        <f t="shared" si="9"/>
        <v>44.589787221688248</v>
      </c>
      <c r="GQ12" s="554">
        <f t="shared" si="10"/>
        <v>0</v>
      </c>
      <c r="GR12" s="875">
        <v>30</v>
      </c>
      <c r="GS12" s="875"/>
      <c r="GT12" s="737">
        <f t="shared" si="11"/>
        <v>0</v>
      </c>
      <c r="GU12" s="875">
        <v>177.89006685671342</v>
      </c>
      <c r="GV12" s="737">
        <f t="shared" si="58"/>
        <v>5.9296688952237808</v>
      </c>
      <c r="GW12" s="867"/>
      <c r="GX12" s="748">
        <f t="shared" si="12"/>
        <v>0</v>
      </c>
      <c r="GY12" s="882"/>
      <c r="GZ12" s="744">
        <f t="shared" si="13"/>
        <v>0</v>
      </c>
      <c r="HA12" s="881">
        <v>189.89808920514056</v>
      </c>
      <c r="HB12" s="542">
        <f t="shared" si="14"/>
        <v>6.329936306838019</v>
      </c>
      <c r="HC12" s="884">
        <v>19</v>
      </c>
      <c r="HD12" s="884">
        <v>184.09206134498015</v>
      </c>
      <c r="HE12" s="886">
        <f t="shared" si="59"/>
        <v>9.6890558602621137</v>
      </c>
      <c r="HF12" s="671"/>
      <c r="HG12" s="400"/>
      <c r="HH12" s="400"/>
      <c r="HI12" s="400"/>
      <c r="HJ12" s="433"/>
      <c r="HK12" s="411"/>
      <c r="HL12" s="400">
        <f t="shared" si="60"/>
        <v>0</v>
      </c>
      <c r="HM12" s="403"/>
      <c r="HN12" s="402" t="e">
        <f t="shared" si="61"/>
        <v>#DIV/0!</v>
      </c>
      <c r="HO12" s="412"/>
      <c r="HP12" s="400"/>
      <c r="HQ12" s="400"/>
      <c r="HR12" s="403" t="e">
        <f t="shared" si="62"/>
        <v>#DIV/0!</v>
      </c>
      <c r="HS12" s="400"/>
      <c r="HT12" s="400"/>
      <c r="HU12" s="404" t="e">
        <f t="shared" si="63"/>
        <v>#DIV/0!</v>
      </c>
    </row>
    <row r="13" spans="1:229" ht="14.4" customHeight="1">
      <c r="A13" s="12">
        <v>7</v>
      </c>
      <c r="B13" s="13">
        <v>61.6</v>
      </c>
      <c r="C13" s="14">
        <v>5536.835193382969</v>
      </c>
      <c r="D13" s="15">
        <f t="shared" si="15"/>
        <v>89.883688204268978</v>
      </c>
      <c r="E13" s="16"/>
      <c r="F13" s="320"/>
      <c r="G13" s="558" t="e">
        <f t="shared" si="16"/>
        <v>#DIV/0!</v>
      </c>
      <c r="H13" s="17">
        <v>4</v>
      </c>
      <c r="I13" s="17">
        <v>70.449807414549099</v>
      </c>
      <c r="J13" s="18">
        <f t="shared" si="64"/>
        <v>17.612451853637275</v>
      </c>
      <c r="K13" s="17"/>
      <c r="L13" s="17"/>
      <c r="M13" s="30" t="e">
        <f t="shared" si="65"/>
        <v>#DIV/0!</v>
      </c>
      <c r="N13" s="314">
        <v>629.86824810964265</v>
      </c>
      <c r="O13" s="838">
        <f t="shared" si="17"/>
        <v>10.22513389788381</v>
      </c>
      <c r="P13" s="803">
        <v>370.87780774406332</v>
      </c>
      <c r="Q13" s="18">
        <f t="shared" si="18"/>
        <v>6.0207436322088199</v>
      </c>
      <c r="R13" s="808">
        <v>114.52860388759588</v>
      </c>
      <c r="S13" s="809"/>
      <c r="T13" s="809">
        <v>305.83999999999997</v>
      </c>
      <c r="U13" s="808"/>
      <c r="V13" s="492"/>
      <c r="W13" s="570">
        <v>33</v>
      </c>
      <c r="X13" s="626">
        <v>447.94486237004224</v>
      </c>
      <c r="Y13" s="800">
        <f t="shared" si="19"/>
        <v>13.574086738486129</v>
      </c>
      <c r="Z13" s="819">
        <f t="shared" si="20"/>
        <v>7476.344522908862</v>
      </c>
      <c r="AA13" s="492"/>
      <c r="AB13" s="46">
        <v>385.6</v>
      </c>
      <c r="AC13" s="47">
        <v>28633.63</v>
      </c>
      <c r="AD13" s="83">
        <f t="shared" si="21"/>
        <v>74.257339211618259</v>
      </c>
      <c r="AE13" s="50"/>
      <c r="AF13" s="50"/>
      <c r="AG13" s="931"/>
      <c r="AH13" s="50">
        <v>43</v>
      </c>
      <c r="AI13" s="318">
        <v>578.25</v>
      </c>
      <c r="AJ13" s="30">
        <f t="shared" si="22"/>
        <v>13.447674418604651</v>
      </c>
      <c r="AK13" s="49">
        <v>270</v>
      </c>
      <c r="AL13" s="49">
        <v>1988.95</v>
      </c>
      <c r="AM13" s="30">
        <f t="shared" si="66"/>
        <v>7.3664814814814816</v>
      </c>
      <c r="AN13" s="62">
        <v>603.91999999999996</v>
      </c>
      <c r="AO13" s="858">
        <f t="shared" si="0"/>
        <v>1.4324478178368121</v>
      </c>
      <c r="AP13" s="47">
        <v>2127.4700000000003</v>
      </c>
      <c r="AQ13" s="858">
        <f t="shared" si="1"/>
        <v>5.5172977178423244</v>
      </c>
      <c r="AR13" s="47">
        <v>200.92999999999998</v>
      </c>
      <c r="AS13" s="47"/>
      <c r="AT13" s="47"/>
      <c r="AU13" s="855"/>
      <c r="AV13" s="568"/>
      <c r="AW13" s="46">
        <v>36</v>
      </c>
      <c r="AX13" s="71">
        <v>1545.0500000000002</v>
      </c>
      <c r="AY13" s="48">
        <f t="shared" si="23"/>
        <v>42.918055555555561</v>
      </c>
      <c r="AZ13" s="46">
        <v>106</v>
      </c>
      <c r="BA13" s="47">
        <v>1123.4099999999999</v>
      </c>
      <c r="BB13" s="48">
        <f t="shared" si="24"/>
        <v>10.59820754716981</v>
      </c>
      <c r="BC13" s="822">
        <f t="shared" si="2"/>
        <v>36801.61</v>
      </c>
      <c r="BD13" s="492"/>
      <c r="BE13" s="645">
        <v>77.8</v>
      </c>
      <c r="BF13" s="78">
        <v>5056.6400000000003</v>
      </c>
      <c r="BG13" s="30">
        <f t="shared" si="25"/>
        <v>64.995372750642673</v>
      </c>
      <c r="BH13" s="85"/>
      <c r="BI13" s="85"/>
      <c r="BJ13" s="85">
        <v>18</v>
      </c>
      <c r="BK13" s="85">
        <v>128.32871646069566</v>
      </c>
      <c r="BL13" s="30">
        <f t="shared" si="67"/>
        <v>7.1293731367053148</v>
      </c>
      <c r="BM13" s="86">
        <v>0</v>
      </c>
      <c r="BN13" s="86">
        <v>0</v>
      </c>
      <c r="BO13" s="30" t="e">
        <f t="shared" si="68"/>
        <v>#DIV/0!</v>
      </c>
      <c r="BP13" s="587">
        <v>96.335857142857137</v>
      </c>
      <c r="BQ13" s="30">
        <f t="shared" si="26"/>
        <v>1.2382500918105031</v>
      </c>
      <c r="BR13" s="587">
        <v>1114.0520888957903</v>
      </c>
      <c r="BS13" s="30">
        <f t="shared" si="27"/>
        <v>14.319435589920184</v>
      </c>
      <c r="BT13" s="587"/>
      <c r="BU13" s="587"/>
      <c r="BV13" s="587">
        <v>2901.46</v>
      </c>
      <c r="BW13" s="907"/>
      <c r="BX13" s="903">
        <v>34</v>
      </c>
      <c r="BY13" s="78">
        <v>339.66224178717079</v>
      </c>
      <c r="BZ13" s="634">
        <f t="shared" si="28"/>
        <v>9.9900659349167871</v>
      </c>
      <c r="CA13" s="824">
        <f t="shared" si="29"/>
        <v>9636.4789042865123</v>
      </c>
      <c r="CB13" s="492"/>
      <c r="CC13" s="93">
        <v>182</v>
      </c>
      <c r="CD13" s="94">
        <v>12195.126828500128</v>
      </c>
      <c r="CE13" s="83">
        <f t="shared" si="30"/>
        <v>67.00619136538532</v>
      </c>
      <c r="CF13" s="100"/>
      <c r="CG13" s="101">
        <v>36</v>
      </c>
      <c r="CH13" s="101">
        <v>778.92787537421873</v>
      </c>
      <c r="CI13" s="30">
        <f t="shared" si="69"/>
        <v>21.636885427061632</v>
      </c>
      <c r="CJ13" s="101">
        <v>65</v>
      </c>
      <c r="CK13" s="101">
        <v>458.39521891792424</v>
      </c>
      <c r="CL13" s="83">
        <f t="shared" si="70"/>
        <v>7.0522341371988349</v>
      </c>
      <c r="CM13" s="787"/>
      <c r="CN13" s="30"/>
      <c r="CO13" s="787">
        <v>39.978502161000769</v>
      </c>
      <c r="CP13" s="30">
        <f t="shared" si="31"/>
        <v>0.21966209978571852</v>
      </c>
      <c r="CQ13" s="787">
        <v>249.62108695652151</v>
      </c>
      <c r="CR13" s="787">
        <v>2901</v>
      </c>
      <c r="CS13" s="787"/>
      <c r="CT13" s="787"/>
      <c r="CU13" s="934">
        <v>51</v>
      </c>
      <c r="CV13" s="787">
        <v>692.37091874945725</v>
      </c>
      <c r="CW13" s="790">
        <f t="shared" si="32"/>
        <v>13.575900367636416</v>
      </c>
      <c r="CX13" s="827">
        <f t="shared" si="33"/>
        <v>14414.420430659249</v>
      </c>
      <c r="CY13" s="492"/>
      <c r="CZ13" s="109">
        <v>132.4</v>
      </c>
      <c r="DA13" s="110">
        <v>14354.430056336196</v>
      </c>
      <c r="DB13" s="83">
        <f t="shared" si="34"/>
        <v>108.41714544060571</v>
      </c>
      <c r="DC13" s="113"/>
      <c r="DD13" s="114"/>
      <c r="DE13" s="114"/>
      <c r="DF13" s="30" t="e">
        <f t="shared" si="35"/>
        <v>#DIV/0!</v>
      </c>
      <c r="DG13" s="115">
        <v>1193.6789251116015</v>
      </c>
      <c r="DH13" s="114">
        <v>140.17226313760025</v>
      </c>
      <c r="DI13" s="937"/>
      <c r="DJ13" s="712">
        <v>120</v>
      </c>
      <c r="DK13" s="759">
        <f t="shared" si="36"/>
        <v>0.90634441087613293</v>
      </c>
      <c r="DL13" s="846">
        <v>50</v>
      </c>
      <c r="DM13" s="846">
        <v>399.65219843884506</v>
      </c>
      <c r="DN13" s="760">
        <f t="shared" si="37"/>
        <v>7.9930439687769015</v>
      </c>
      <c r="DO13" s="848">
        <f t="shared" si="38"/>
        <v>16207.933443024242</v>
      </c>
      <c r="DP13" s="841"/>
      <c r="DQ13" s="861">
        <v>68</v>
      </c>
      <c r="DR13" s="862">
        <v>1614.8983314979043</v>
      </c>
      <c r="DS13" s="923">
        <v>77.118883596003599</v>
      </c>
      <c r="DT13" s="922">
        <f t="shared" si="39"/>
        <v>1692.0172150939079</v>
      </c>
      <c r="DU13" s="751">
        <f t="shared" si="40"/>
        <v>24.882606104322175</v>
      </c>
      <c r="DV13" s="867"/>
      <c r="DW13" s="867"/>
      <c r="DX13" s="756" t="e">
        <f t="shared" si="3"/>
        <v>#DIV/0!</v>
      </c>
      <c r="DY13" s="867"/>
      <c r="DZ13" s="870"/>
      <c r="EA13" s="759" t="e">
        <f t="shared" si="41"/>
        <v>#DIV/0!</v>
      </c>
      <c r="EB13" s="866">
        <f t="shared" si="4"/>
        <v>68</v>
      </c>
      <c r="EC13" s="867"/>
      <c r="ED13" s="763">
        <f t="shared" si="42"/>
        <v>0</v>
      </c>
      <c r="EE13" s="914"/>
      <c r="EF13" s="915"/>
      <c r="EG13" s="872">
        <v>68</v>
      </c>
      <c r="EH13" s="921">
        <v>314.9234502481745</v>
      </c>
      <c r="EI13" s="765">
        <f t="shared" si="43"/>
        <v>4.6312272095319784</v>
      </c>
      <c r="EJ13" s="872">
        <f t="shared" si="5"/>
        <v>68</v>
      </c>
      <c r="EK13" s="926">
        <v>232.03179067848782</v>
      </c>
      <c r="EL13" s="765">
        <f t="shared" si="44"/>
        <v>3.412232215860115</v>
      </c>
      <c r="EM13" s="926">
        <v>145</v>
      </c>
      <c r="EN13" s="891">
        <f t="shared" si="45"/>
        <v>2.1323529411764706</v>
      </c>
      <c r="EO13" s="873">
        <v>28</v>
      </c>
      <c r="EP13" s="873">
        <v>278.02549296122515</v>
      </c>
      <c r="EQ13" s="873">
        <f t="shared" si="46"/>
        <v>9.9294818914723262</v>
      </c>
      <c r="ER13" s="898">
        <f t="shared" si="47"/>
        <v>2661.9979489817956</v>
      </c>
      <c r="ES13" s="569"/>
      <c r="ET13" s="734">
        <v>53.400000000000006</v>
      </c>
      <c r="EU13" s="125">
        <v>4385.5227621941158</v>
      </c>
      <c r="EV13" s="15">
        <f t="shared" si="48"/>
        <v>82.125894423110779</v>
      </c>
      <c r="EW13" s="126"/>
      <c r="EX13" s="127">
        <v>12</v>
      </c>
      <c r="EY13" s="127">
        <v>142.90009474438273</v>
      </c>
      <c r="EZ13" s="18">
        <v>20</v>
      </c>
      <c r="FA13" s="127">
        <v>20</v>
      </c>
      <c r="FB13" s="127">
        <v>177.41396103896102</v>
      </c>
      <c r="FC13" s="18">
        <f t="shared" si="71"/>
        <v>8.8706980519480503</v>
      </c>
      <c r="FD13" s="734">
        <v>331.45754665376256</v>
      </c>
      <c r="FE13" s="836">
        <f t="shared" si="49"/>
        <v>6.2070701620554782</v>
      </c>
      <c r="FF13" s="125">
        <v>261.10428007023705</v>
      </c>
      <c r="FG13" s="837">
        <f t="shared" si="6"/>
        <v>4.8895932597422664</v>
      </c>
      <c r="FH13" s="125"/>
      <c r="FI13" s="125"/>
      <c r="FJ13" s="125"/>
      <c r="FK13" s="127">
        <v>31</v>
      </c>
      <c r="FL13" s="127">
        <v>339</v>
      </c>
      <c r="FM13" s="30">
        <f t="shared" si="50"/>
        <v>10.935483870967742</v>
      </c>
      <c r="FN13" s="831">
        <f t="shared" si="7"/>
        <v>5637.3986447014595</v>
      </c>
      <c r="FO13" s="569"/>
      <c r="FP13" s="602"/>
      <c r="FQ13" s="603"/>
      <c r="FR13" s="542" t="e">
        <f t="shared" si="51"/>
        <v>#DIV/0!</v>
      </c>
      <c r="FS13" s="603"/>
      <c r="FT13" s="603"/>
      <c r="FU13" s="542" t="e">
        <f t="shared" si="52"/>
        <v>#DIV/0!</v>
      </c>
      <c r="FV13" s="604"/>
      <c r="FW13" s="603"/>
      <c r="FX13" s="542" t="e">
        <f t="shared" si="53"/>
        <v>#DIV/0!</v>
      </c>
      <c r="FY13" s="485"/>
      <c r="FZ13" s="610"/>
      <c r="GA13" s="612"/>
      <c r="GB13" s="548" t="e">
        <f t="shared" si="54"/>
        <v>#DIV/0!</v>
      </c>
      <c r="GC13" s="610"/>
      <c r="GD13" s="614"/>
      <c r="GE13" s="617" t="e">
        <f t="shared" si="8"/>
        <v>#DIV/0!</v>
      </c>
      <c r="GF13" s="603"/>
      <c r="GG13" s="603"/>
      <c r="GH13" s="622" t="e">
        <f t="shared" si="55"/>
        <v>#DIV/0!</v>
      </c>
      <c r="GI13" s="603">
        <f t="shared" si="56"/>
        <v>0</v>
      </c>
      <c r="GJ13" s="603"/>
      <c r="GK13" s="551" t="e">
        <f t="shared" si="57"/>
        <v>#DIV/0!</v>
      </c>
      <c r="GM13" s="863">
        <v>30</v>
      </c>
      <c r="GN13" s="863"/>
      <c r="GO13" s="862">
        <v>1687.3220374624666</v>
      </c>
      <c r="GP13" s="554">
        <f t="shared" si="9"/>
        <v>56.244067915415556</v>
      </c>
      <c r="GQ13" s="554">
        <f t="shared" si="10"/>
        <v>0</v>
      </c>
      <c r="GR13" s="875">
        <v>30</v>
      </c>
      <c r="GS13" s="875">
        <v>490.17526089862764</v>
      </c>
      <c r="GT13" s="737">
        <f t="shared" si="11"/>
        <v>16.339175363287588</v>
      </c>
      <c r="GU13" s="875">
        <v>1355.3921628008588</v>
      </c>
      <c r="GV13" s="737">
        <f t="shared" si="58"/>
        <v>45.179738760028627</v>
      </c>
      <c r="GW13" s="867"/>
      <c r="GX13" s="748">
        <f t="shared" si="12"/>
        <v>0</v>
      </c>
      <c r="GY13" s="882"/>
      <c r="GZ13" s="744">
        <f t="shared" si="13"/>
        <v>0</v>
      </c>
      <c r="HA13" s="881"/>
      <c r="HB13" s="542">
        <f t="shared" si="14"/>
        <v>0</v>
      </c>
      <c r="HC13" s="884">
        <v>19</v>
      </c>
      <c r="HD13" s="884">
        <v>185.70351062055488</v>
      </c>
      <c r="HE13" s="886">
        <f t="shared" si="59"/>
        <v>9.7738689800292047</v>
      </c>
      <c r="HF13" s="671"/>
      <c r="HG13" s="400"/>
      <c r="HH13" s="400"/>
      <c r="HI13" s="400"/>
      <c r="HJ13" s="433"/>
      <c r="HK13" s="411"/>
      <c r="HL13" s="400">
        <f t="shared" si="60"/>
        <v>0</v>
      </c>
      <c r="HM13" s="403"/>
      <c r="HN13" s="402" t="e">
        <f t="shared" si="61"/>
        <v>#DIV/0!</v>
      </c>
      <c r="HO13" s="412"/>
      <c r="HP13" s="400"/>
      <c r="HQ13" s="400"/>
      <c r="HR13" s="403" t="e">
        <f t="shared" si="62"/>
        <v>#DIV/0!</v>
      </c>
      <c r="HS13" s="400"/>
      <c r="HT13" s="400"/>
      <c r="HU13" s="404" t="e">
        <f t="shared" si="63"/>
        <v>#DIV/0!</v>
      </c>
    </row>
    <row r="14" spans="1:229" ht="14.4" customHeight="1">
      <c r="A14" s="12">
        <v>8</v>
      </c>
      <c r="B14" s="13">
        <v>61.400000000000006</v>
      </c>
      <c r="C14" s="14">
        <v>6470.9094497174483</v>
      </c>
      <c r="D14" s="15">
        <f t="shared" si="15"/>
        <v>105.38940471852521</v>
      </c>
      <c r="E14" s="16"/>
      <c r="F14" s="320"/>
      <c r="G14" s="558" t="e">
        <f t="shared" si="16"/>
        <v>#DIV/0!</v>
      </c>
      <c r="H14" s="17">
        <v>4</v>
      </c>
      <c r="I14" s="17">
        <v>75.146461242185708</v>
      </c>
      <c r="J14" s="18">
        <f t="shared" si="64"/>
        <v>18.786615310546427</v>
      </c>
      <c r="K14" s="17"/>
      <c r="L14" s="17"/>
      <c r="M14" s="30" t="e">
        <f t="shared" si="65"/>
        <v>#DIV/0!</v>
      </c>
      <c r="N14" s="314"/>
      <c r="O14" s="838">
        <f t="shared" si="17"/>
        <v>0</v>
      </c>
      <c r="P14" s="803">
        <v>621.58513663203928</v>
      </c>
      <c r="Q14" s="18">
        <f t="shared" si="18"/>
        <v>10.12353642723191</v>
      </c>
      <c r="R14" s="808">
        <v>131.42470617275268</v>
      </c>
      <c r="S14" s="809"/>
      <c r="T14" s="809"/>
      <c r="U14" s="808"/>
      <c r="V14" s="492"/>
      <c r="W14" s="570">
        <v>33</v>
      </c>
      <c r="X14" s="626">
        <v>429.1780039373607</v>
      </c>
      <c r="Y14" s="800">
        <f t="shared" si="19"/>
        <v>13.0053940587079</v>
      </c>
      <c r="Z14" s="819">
        <f t="shared" si="20"/>
        <v>7728.2437577017872</v>
      </c>
      <c r="AA14" s="492"/>
      <c r="AB14" s="46">
        <v>375.6</v>
      </c>
      <c r="AC14" s="47">
        <v>33264.963249999986</v>
      </c>
      <c r="AD14" s="83">
        <f t="shared" si="21"/>
        <v>88.564864882854053</v>
      </c>
      <c r="AE14" s="500"/>
      <c r="AF14" s="500"/>
      <c r="AG14" s="931"/>
      <c r="AH14" s="500">
        <v>43</v>
      </c>
      <c r="AI14" s="501">
        <v>625.35</v>
      </c>
      <c r="AJ14" s="30">
        <f t="shared" si="22"/>
        <v>14.543023255813955</v>
      </c>
      <c r="AK14" s="49">
        <v>128</v>
      </c>
      <c r="AL14" s="49">
        <v>817.96999999999991</v>
      </c>
      <c r="AM14" s="30">
        <f t="shared" si="66"/>
        <v>6.3903906249999993</v>
      </c>
      <c r="AN14" s="62"/>
      <c r="AO14" s="858">
        <f t="shared" si="0"/>
        <v>0</v>
      </c>
      <c r="AP14" s="47">
        <v>2689.8399999999997</v>
      </c>
      <c r="AQ14" s="858">
        <f t="shared" si="1"/>
        <v>7.161448349307773</v>
      </c>
      <c r="AR14" s="47"/>
      <c r="AS14" s="47"/>
      <c r="AT14" s="47">
        <v>6424.33</v>
      </c>
      <c r="AU14" s="855"/>
      <c r="AV14" s="568"/>
      <c r="AW14" s="46">
        <v>39</v>
      </c>
      <c r="AX14" s="71">
        <v>1804.45</v>
      </c>
      <c r="AY14" s="48">
        <f t="shared" si="23"/>
        <v>46.26794871794872</v>
      </c>
      <c r="AZ14" s="46">
        <v>106</v>
      </c>
      <c r="BA14" s="47">
        <v>1250.4299999999998</v>
      </c>
      <c r="BB14" s="48">
        <f t="shared" si="24"/>
        <v>11.796509433962262</v>
      </c>
      <c r="BC14" s="822">
        <f t="shared" si="2"/>
        <v>46877.333249999981</v>
      </c>
      <c r="BD14" s="492"/>
      <c r="BE14" s="645">
        <v>81.600000000000009</v>
      </c>
      <c r="BF14" s="78">
        <v>4533.7700000000004</v>
      </c>
      <c r="BG14" s="30">
        <f t="shared" si="25"/>
        <v>55.560906862745099</v>
      </c>
      <c r="BH14" s="85"/>
      <c r="BI14" s="85"/>
      <c r="BJ14" s="85">
        <v>18</v>
      </c>
      <c r="BK14" s="85">
        <v>126.16276422756324</v>
      </c>
      <c r="BL14" s="30">
        <f t="shared" si="67"/>
        <v>7.0090424570868466</v>
      </c>
      <c r="BM14" s="86">
        <v>0</v>
      </c>
      <c r="BN14" s="86">
        <v>0</v>
      </c>
      <c r="BO14" s="30" t="e">
        <f t="shared" si="68"/>
        <v>#DIV/0!</v>
      </c>
      <c r="BP14" s="587">
        <v>0</v>
      </c>
      <c r="BQ14" s="30">
        <f t="shared" si="26"/>
        <v>0</v>
      </c>
      <c r="BR14" s="587">
        <v>1096.6073254752635</v>
      </c>
      <c r="BS14" s="30">
        <f t="shared" si="27"/>
        <v>13.438815263177247</v>
      </c>
      <c r="BT14" s="587"/>
      <c r="BU14" s="587">
        <v>92</v>
      </c>
      <c r="BV14" s="587"/>
      <c r="BW14" s="907"/>
      <c r="BX14" s="903">
        <v>34</v>
      </c>
      <c r="BY14" s="78">
        <v>340.52492972145956</v>
      </c>
      <c r="BZ14" s="634">
        <f t="shared" si="28"/>
        <v>10.015439109454693</v>
      </c>
      <c r="CA14" s="824">
        <f t="shared" si="29"/>
        <v>6189.0650194242871</v>
      </c>
      <c r="CB14" s="492"/>
      <c r="CC14" s="93">
        <v>183.20000000000002</v>
      </c>
      <c r="CD14" s="94">
        <v>11733.351536374255</v>
      </c>
      <c r="CE14" s="83">
        <f t="shared" si="30"/>
        <v>64.046678691999205</v>
      </c>
      <c r="CF14" s="100"/>
      <c r="CG14" s="101">
        <v>36</v>
      </c>
      <c r="CH14" s="101">
        <v>50.086902145184702</v>
      </c>
      <c r="CI14" s="30">
        <f t="shared" si="69"/>
        <v>1.3913028373662417</v>
      </c>
      <c r="CJ14" s="101">
        <v>65</v>
      </c>
      <c r="CK14" s="101">
        <v>226.03185972360478</v>
      </c>
      <c r="CL14" s="83">
        <f t="shared" si="70"/>
        <v>3.4774132265169966</v>
      </c>
      <c r="CM14" s="787">
        <v>320</v>
      </c>
      <c r="CN14" s="30">
        <f>CM14/CC14</f>
        <v>1.7467248908296942</v>
      </c>
      <c r="CO14" s="787">
        <v>80.987085373646096</v>
      </c>
      <c r="CP14" s="30">
        <f t="shared" si="31"/>
        <v>0.44206924330592845</v>
      </c>
      <c r="CQ14" s="787">
        <v>183.5551661284054</v>
      </c>
      <c r="CR14" s="787"/>
      <c r="CS14" s="787">
        <v>92</v>
      </c>
      <c r="CT14" s="787"/>
      <c r="CU14" s="934">
        <v>51</v>
      </c>
      <c r="CV14" s="787">
        <v>480.1832251268529</v>
      </c>
      <c r="CW14" s="790">
        <f t="shared" si="32"/>
        <v>9.4153573554284886</v>
      </c>
      <c r="CX14" s="827">
        <f t="shared" si="33"/>
        <v>13166.195774871952</v>
      </c>
      <c r="CY14" s="492"/>
      <c r="CZ14" s="109">
        <v>149.19999999999999</v>
      </c>
      <c r="DA14" s="110">
        <v>11583.628824745609</v>
      </c>
      <c r="DB14" s="83">
        <f t="shared" si="34"/>
        <v>77.638262900439742</v>
      </c>
      <c r="DC14" s="113"/>
      <c r="DD14" s="114"/>
      <c r="DE14" s="114"/>
      <c r="DF14" s="30" t="e">
        <f t="shared" si="35"/>
        <v>#DIV/0!</v>
      </c>
      <c r="DG14" s="115"/>
      <c r="DH14" s="114">
        <v>32.424458264421823</v>
      </c>
      <c r="DI14" s="937"/>
      <c r="DJ14" s="712"/>
      <c r="DK14" s="759">
        <f t="shared" si="36"/>
        <v>0</v>
      </c>
      <c r="DL14" s="846">
        <v>50</v>
      </c>
      <c r="DM14" s="846">
        <v>369.07968012493677</v>
      </c>
      <c r="DN14" s="760">
        <f t="shared" si="37"/>
        <v>7.3815936024987359</v>
      </c>
      <c r="DO14" s="848">
        <f t="shared" si="38"/>
        <v>11985.132963134967</v>
      </c>
      <c r="DP14" s="841"/>
      <c r="DQ14" s="861">
        <v>68</v>
      </c>
      <c r="DR14" s="862">
        <v>2305.6133910784342</v>
      </c>
      <c r="DS14" s="923">
        <v>200.30909210209032</v>
      </c>
      <c r="DT14" s="922">
        <f t="shared" si="39"/>
        <v>2505.9224831805245</v>
      </c>
      <c r="DU14" s="751">
        <f t="shared" si="40"/>
        <v>36.851801223243008</v>
      </c>
      <c r="DV14" s="867">
        <v>68</v>
      </c>
      <c r="DW14" s="867">
        <v>4667.8374339140864</v>
      </c>
      <c r="DX14" s="756">
        <f t="shared" si="3"/>
        <v>68.644668145795393</v>
      </c>
      <c r="DY14" s="867"/>
      <c r="DZ14" s="870"/>
      <c r="EA14" s="759" t="e">
        <f t="shared" si="41"/>
        <v>#DIV/0!</v>
      </c>
      <c r="EB14" s="866">
        <f t="shared" si="4"/>
        <v>68</v>
      </c>
      <c r="EC14" s="867"/>
      <c r="ED14" s="763">
        <f t="shared" si="42"/>
        <v>0</v>
      </c>
      <c r="EE14" s="914"/>
      <c r="EF14" s="915"/>
      <c r="EG14" s="872">
        <v>68</v>
      </c>
      <c r="EH14" s="921">
        <v>474.62428124446001</v>
      </c>
      <c r="EI14" s="765">
        <f t="shared" si="43"/>
        <v>6.9797688418302943</v>
      </c>
      <c r="EJ14" s="872">
        <f t="shared" si="5"/>
        <v>68</v>
      </c>
      <c r="EK14" s="926">
        <v>189.77851334766132</v>
      </c>
      <c r="EL14" s="765">
        <f t="shared" si="44"/>
        <v>2.790860490406784</v>
      </c>
      <c r="EM14" s="926"/>
      <c r="EN14" s="891">
        <f t="shared" si="45"/>
        <v>0</v>
      </c>
      <c r="EO14" s="873">
        <v>28</v>
      </c>
      <c r="EP14" s="873">
        <v>275.37006532786063</v>
      </c>
      <c r="EQ14" s="873">
        <f t="shared" si="46"/>
        <v>9.834645190280737</v>
      </c>
      <c r="ER14" s="898">
        <f t="shared" si="47"/>
        <v>8113.5327770145923</v>
      </c>
      <c r="ES14" s="569"/>
      <c r="ET14" s="734">
        <v>53.2</v>
      </c>
      <c r="EU14" s="125">
        <v>5422.388281819186</v>
      </c>
      <c r="EV14" s="15">
        <f t="shared" si="48"/>
        <v>101.92459176351854</v>
      </c>
      <c r="EW14" s="126"/>
      <c r="EX14" s="127">
        <v>12</v>
      </c>
      <c r="EY14" s="127">
        <v>119.27685364281109</v>
      </c>
      <c r="EZ14" s="18">
        <v>28</v>
      </c>
      <c r="FA14" s="127"/>
      <c r="FB14" s="127"/>
      <c r="FC14" s="18" t="e">
        <f t="shared" si="71"/>
        <v>#DIV/0!</v>
      </c>
      <c r="FD14" s="734">
        <v>332.50081074993085</v>
      </c>
      <c r="FE14" s="836">
        <f t="shared" si="49"/>
        <v>6.2500152396603541</v>
      </c>
      <c r="FF14" s="125">
        <v>296.49599021340441</v>
      </c>
      <c r="FG14" s="837">
        <f t="shared" si="6"/>
        <v>5.5732328987482029</v>
      </c>
      <c r="FH14" s="125"/>
      <c r="FI14" s="125"/>
      <c r="FJ14" s="125"/>
      <c r="FK14" s="127">
        <v>31</v>
      </c>
      <c r="FL14" s="127">
        <v>337.93224919623503</v>
      </c>
      <c r="FM14" s="30">
        <f t="shared" si="50"/>
        <v>10.901040296652743</v>
      </c>
      <c r="FN14" s="831">
        <f t="shared" si="7"/>
        <v>6508.5941856215668</v>
      </c>
      <c r="FO14" s="569"/>
      <c r="FP14" s="602"/>
      <c r="FQ14" s="603"/>
      <c r="FR14" s="542" t="e">
        <f t="shared" si="51"/>
        <v>#DIV/0!</v>
      </c>
      <c r="FS14" s="603"/>
      <c r="FT14" s="603"/>
      <c r="FU14" s="542" t="e">
        <f t="shared" si="52"/>
        <v>#DIV/0!</v>
      </c>
      <c r="FV14" s="603"/>
      <c r="FW14" s="603"/>
      <c r="FX14" s="542" t="e">
        <f t="shared" si="53"/>
        <v>#DIV/0!</v>
      </c>
      <c r="FY14" s="485"/>
      <c r="FZ14" s="610"/>
      <c r="GA14" s="612"/>
      <c r="GB14" s="548" t="e">
        <f t="shared" si="54"/>
        <v>#DIV/0!</v>
      </c>
      <c r="GC14" s="610"/>
      <c r="GD14" s="614"/>
      <c r="GE14" s="616" t="e">
        <f t="shared" si="8"/>
        <v>#DIV/0!</v>
      </c>
      <c r="GF14" s="603"/>
      <c r="GG14" s="603"/>
      <c r="GH14" s="622" t="e">
        <f t="shared" si="55"/>
        <v>#DIV/0!</v>
      </c>
      <c r="GI14" s="603">
        <f t="shared" si="56"/>
        <v>0</v>
      </c>
      <c r="GJ14" s="603"/>
      <c r="GK14" s="551" t="e">
        <f t="shared" si="57"/>
        <v>#DIV/0!</v>
      </c>
      <c r="GM14" s="863">
        <v>30</v>
      </c>
      <c r="GN14" s="863"/>
      <c r="GO14" s="862">
        <v>2034.9088279486175</v>
      </c>
      <c r="GP14" s="554">
        <f t="shared" si="9"/>
        <v>67.83029426495392</v>
      </c>
      <c r="GQ14" s="554">
        <f t="shared" si="10"/>
        <v>0</v>
      </c>
      <c r="GR14" s="875">
        <v>30</v>
      </c>
      <c r="GS14" s="875">
        <v>78.287537715929346</v>
      </c>
      <c r="GT14" s="737">
        <f t="shared" si="11"/>
        <v>2.6095845905309782</v>
      </c>
      <c r="GU14" s="875">
        <v>118.59866057261694</v>
      </c>
      <c r="GV14" s="737">
        <f t="shared" si="58"/>
        <v>3.9532886857538978</v>
      </c>
      <c r="GW14" s="867"/>
      <c r="GX14" s="748">
        <f t="shared" si="12"/>
        <v>0</v>
      </c>
      <c r="GY14" s="882"/>
      <c r="GZ14" s="744">
        <f t="shared" si="13"/>
        <v>0</v>
      </c>
      <c r="HA14" s="881">
        <v>35.398344692241885</v>
      </c>
      <c r="HB14" s="542">
        <f t="shared" si="14"/>
        <v>1.1799448230747296</v>
      </c>
      <c r="HC14" s="884">
        <v>18</v>
      </c>
      <c r="HD14" s="884">
        <v>178.52408058329218</v>
      </c>
      <c r="HE14" s="886">
        <f t="shared" si="59"/>
        <v>9.9180044768495659</v>
      </c>
      <c r="HF14" s="671"/>
      <c r="HG14" s="400"/>
      <c r="HH14" s="400"/>
      <c r="HI14" s="400"/>
      <c r="HJ14" s="433"/>
      <c r="HK14" s="411"/>
      <c r="HL14" s="400">
        <f t="shared" si="60"/>
        <v>0</v>
      </c>
      <c r="HM14" s="403"/>
      <c r="HN14" s="402" t="e">
        <f t="shared" si="61"/>
        <v>#DIV/0!</v>
      </c>
      <c r="HO14" s="412"/>
      <c r="HP14" s="400"/>
      <c r="HQ14" s="400"/>
      <c r="HR14" s="403" t="e">
        <f t="shared" si="62"/>
        <v>#DIV/0!</v>
      </c>
      <c r="HS14" s="400"/>
      <c r="HT14" s="400"/>
      <c r="HU14" s="404" t="e">
        <f t="shared" si="63"/>
        <v>#DIV/0!</v>
      </c>
    </row>
    <row r="15" spans="1:229" ht="14.4" customHeight="1">
      <c r="A15" s="12">
        <v>9</v>
      </c>
      <c r="B15" s="13">
        <v>58.800000000000004</v>
      </c>
      <c r="C15" s="14">
        <v>5788.8574268324128</v>
      </c>
      <c r="D15" s="15">
        <f t="shared" si="15"/>
        <v>98.449956238646465</v>
      </c>
      <c r="E15" s="16"/>
      <c r="F15" s="320"/>
      <c r="G15" s="558" t="e">
        <f t="shared" si="16"/>
        <v>#DIV/0!</v>
      </c>
      <c r="H15" s="17">
        <v>4</v>
      </c>
      <c r="I15" s="17">
        <v>70.449807414549099</v>
      </c>
      <c r="J15" s="18">
        <f t="shared" si="64"/>
        <v>17.612451853637275</v>
      </c>
      <c r="K15" s="17"/>
      <c r="L15" s="17"/>
      <c r="M15" s="30" t="e">
        <f t="shared" si="65"/>
        <v>#DIV/0!</v>
      </c>
      <c r="N15" s="314"/>
      <c r="O15" s="838">
        <f t="shared" si="17"/>
        <v>0</v>
      </c>
      <c r="P15" s="803">
        <v>789.44204792324228</v>
      </c>
      <c r="Q15" s="18">
        <f t="shared" si="18"/>
        <v>13.425885168762623</v>
      </c>
      <c r="R15" s="808">
        <v>141.94245020939002</v>
      </c>
      <c r="S15" s="809"/>
      <c r="T15" s="809"/>
      <c r="U15" s="808"/>
      <c r="V15" s="492"/>
      <c r="W15" s="570">
        <v>33</v>
      </c>
      <c r="X15" s="626">
        <v>448.80615136068667</v>
      </c>
      <c r="Y15" s="800">
        <f t="shared" si="19"/>
        <v>13.600186404869293</v>
      </c>
      <c r="Z15" s="819">
        <f t="shared" si="20"/>
        <v>7239.4978837402805</v>
      </c>
      <c r="AA15" s="492"/>
      <c r="AB15" s="46">
        <v>372</v>
      </c>
      <c r="AC15" s="47">
        <v>26963.551200000002</v>
      </c>
      <c r="AD15" s="83">
        <f t="shared" si="21"/>
        <v>72.482664516129034</v>
      </c>
      <c r="AE15" s="500"/>
      <c r="AF15" s="500"/>
      <c r="AG15" s="931"/>
      <c r="AH15" s="500">
        <v>51</v>
      </c>
      <c r="AI15" s="501">
        <v>727.46000000000015</v>
      </c>
      <c r="AJ15" s="30">
        <f t="shared" si="22"/>
        <v>14.263921568627454</v>
      </c>
      <c r="AK15" s="63">
        <v>118</v>
      </c>
      <c r="AL15" s="55">
        <v>830.75000000000023</v>
      </c>
      <c r="AM15" s="30">
        <f t="shared" si="66"/>
        <v>7.0402542372881376</v>
      </c>
      <c r="AN15" s="62">
        <v>767.52</v>
      </c>
      <c r="AO15" s="858">
        <f t="shared" si="0"/>
        <v>1.8629126213592233</v>
      </c>
      <c r="AP15" s="47">
        <v>2032.2799999999997</v>
      </c>
      <c r="AQ15" s="858">
        <f t="shared" si="1"/>
        <v>5.4631182795698914</v>
      </c>
      <c r="AR15" s="47">
        <v>357.26</v>
      </c>
      <c r="AS15" s="47"/>
      <c r="AT15" s="47"/>
      <c r="AU15" s="855"/>
      <c r="AV15" s="568"/>
      <c r="AW15" s="46">
        <v>40</v>
      </c>
      <c r="AX15" s="71">
        <v>1939.5899999999997</v>
      </c>
      <c r="AY15" s="48">
        <f t="shared" si="23"/>
        <v>48.489749999999994</v>
      </c>
      <c r="AZ15" s="46">
        <v>106</v>
      </c>
      <c r="BA15" s="47">
        <v>1127.79</v>
      </c>
      <c r="BB15" s="48">
        <f t="shared" si="24"/>
        <v>10.639528301886791</v>
      </c>
      <c r="BC15" s="822">
        <f t="shared" si="2"/>
        <v>34746.201200000003</v>
      </c>
      <c r="BD15" s="492"/>
      <c r="BE15" s="645">
        <v>90.000000000000014</v>
      </c>
      <c r="BF15" s="78">
        <v>3879.22</v>
      </c>
      <c r="BG15" s="30">
        <f t="shared" si="25"/>
        <v>43.102444444444437</v>
      </c>
      <c r="BH15" s="85"/>
      <c r="BI15" s="85"/>
      <c r="BJ15" s="85">
        <v>18</v>
      </c>
      <c r="BK15" s="85">
        <v>125.96817433031384</v>
      </c>
      <c r="BL15" s="30">
        <f t="shared" si="67"/>
        <v>6.9982319072396582</v>
      </c>
      <c r="BM15" s="86">
        <v>0</v>
      </c>
      <c r="BN15" s="86">
        <v>0</v>
      </c>
      <c r="BO15" s="30" t="e">
        <f t="shared" si="68"/>
        <v>#DIV/0!</v>
      </c>
      <c r="BP15" s="587">
        <v>0</v>
      </c>
      <c r="BQ15" s="30">
        <f t="shared" si="26"/>
        <v>0</v>
      </c>
      <c r="BR15" s="587">
        <v>829.2</v>
      </c>
      <c r="BS15" s="30">
        <f t="shared" si="27"/>
        <v>9.2133333333333329</v>
      </c>
      <c r="BT15" s="587"/>
      <c r="BU15" s="587"/>
      <c r="BV15" s="587"/>
      <c r="BW15" s="907"/>
      <c r="BX15" s="903">
        <v>34</v>
      </c>
      <c r="BY15" s="78">
        <v>338.47585160005173</v>
      </c>
      <c r="BZ15" s="634">
        <f t="shared" si="28"/>
        <v>9.9551721058838751</v>
      </c>
      <c r="CA15" s="824">
        <f t="shared" si="29"/>
        <v>5172.8640259303656</v>
      </c>
      <c r="CB15" s="492"/>
      <c r="CC15" s="93">
        <v>181.20000000000002</v>
      </c>
      <c r="CD15" s="94">
        <v>11455.925170457203</v>
      </c>
      <c r="CE15" s="83">
        <f t="shared" si="30"/>
        <v>63.222545090823409</v>
      </c>
      <c r="CF15" s="100"/>
      <c r="CG15" s="101">
        <v>21</v>
      </c>
      <c r="CH15" s="101">
        <v>380.50288439877113</v>
      </c>
      <c r="CI15" s="30">
        <f t="shared" si="69"/>
        <v>18.119184971370053</v>
      </c>
      <c r="CJ15" s="101">
        <v>65</v>
      </c>
      <c r="CK15" s="101">
        <v>597.64679841554766</v>
      </c>
      <c r="CL15" s="83">
        <f t="shared" si="70"/>
        <v>9.1945661294699637</v>
      </c>
      <c r="CM15" s="787"/>
      <c r="CN15" s="30">
        <f t="shared" ref="CN15:CN37" si="72">CM15/CC15</f>
        <v>0</v>
      </c>
      <c r="CO15" s="787">
        <v>45</v>
      </c>
      <c r="CP15" s="30">
        <f t="shared" si="31"/>
        <v>0.24834437086092712</v>
      </c>
      <c r="CQ15" s="787">
        <v>36.466170154589989</v>
      </c>
      <c r="CR15" s="787"/>
      <c r="CS15" s="787"/>
      <c r="CT15" s="787"/>
      <c r="CU15" s="934">
        <v>51</v>
      </c>
      <c r="CV15" s="787">
        <v>447.23926075943143</v>
      </c>
      <c r="CW15" s="790">
        <f t="shared" si="32"/>
        <v>8.7693972697927727</v>
      </c>
      <c r="CX15" s="827">
        <f t="shared" si="33"/>
        <v>12962.780284185545</v>
      </c>
      <c r="CY15" s="492"/>
      <c r="CZ15" s="109">
        <v>143.6</v>
      </c>
      <c r="DA15" s="110">
        <v>13552.139600054046</v>
      </c>
      <c r="DB15" s="83">
        <f t="shared" si="34"/>
        <v>94.374231198147953</v>
      </c>
      <c r="DC15" s="113"/>
      <c r="DD15" s="114">
        <v>244</v>
      </c>
      <c r="DE15" s="114">
        <v>1719.4580362376946</v>
      </c>
      <c r="DF15" s="30">
        <f t="shared" si="35"/>
        <v>7.0469591649085848</v>
      </c>
      <c r="DG15" s="115">
        <v>2129.6722973212159</v>
      </c>
      <c r="DH15" s="114">
        <v>163.5055964709336</v>
      </c>
      <c r="DI15" s="937">
        <v>1223.1353247805662</v>
      </c>
      <c r="DJ15" s="712">
        <v>290.39999999999998</v>
      </c>
      <c r="DK15" s="759">
        <f t="shared" si="36"/>
        <v>2.0222841225626742</v>
      </c>
      <c r="DL15" s="846">
        <v>50</v>
      </c>
      <c r="DM15" s="846">
        <v>305.01248389081331</v>
      </c>
      <c r="DN15" s="760">
        <f t="shared" si="37"/>
        <v>6.100249677816266</v>
      </c>
      <c r="DO15" s="848">
        <f t="shared" si="38"/>
        <v>19383.323338755268</v>
      </c>
      <c r="DP15" s="841"/>
      <c r="DQ15" s="861">
        <v>68</v>
      </c>
      <c r="DR15" s="862">
        <v>2770.28688440827</v>
      </c>
      <c r="DS15" s="923">
        <v>202.91135558474218</v>
      </c>
      <c r="DT15" s="922">
        <f t="shared" si="39"/>
        <v>2973.1982399930121</v>
      </c>
      <c r="DU15" s="751">
        <f t="shared" si="40"/>
        <v>43.723503529308999</v>
      </c>
      <c r="DV15" s="867"/>
      <c r="DW15" s="867"/>
      <c r="DX15" s="756" t="e">
        <f t="shared" si="3"/>
        <v>#DIV/0!</v>
      </c>
      <c r="DY15" s="867"/>
      <c r="DZ15" s="870"/>
      <c r="EA15" s="759" t="e">
        <f t="shared" si="41"/>
        <v>#DIV/0!</v>
      </c>
      <c r="EB15" s="866">
        <f t="shared" si="4"/>
        <v>68</v>
      </c>
      <c r="EC15" s="867"/>
      <c r="ED15" s="763">
        <f t="shared" si="42"/>
        <v>0</v>
      </c>
      <c r="EE15" s="914"/>
      <c r="EF15" s="915"/>
      <c r="EG15" s="872">
        <v>68</v>
      </c>
      <c r="EH15" s="921">
        <v>365.95722674784804</v>
      </c>
      <c r="EI15" s="765">
        <f t="shared" si="43"/>
        <v>5.3817239227624709</v>
      </c>
      <c r="EJ15" s="872">
        <f t="shared" si="5"/>
        <v>68</v>
      </c>
      <c r="EK15" s="926">
        <v>389.12819687516571</v>
      </c>
      <c r="EL15" s="765">
        <f t="shared" si="44"/>
        <v>5.7224734834583195</v>
      </c>
      <c r="EM15" s="926">
        <v>163.5</v>
      </c>
      <c r="EN15" s="891">
        <f t="shared" si="45"/>
        <v>2.4044117647058822</v>
      </c>
      <c r="EO15" s="873">
        <v>28</v>
      </c>
      <c r="EP15" s="873">
        <v>275.78636900315792</v>
      </c>
      <c r="EQ15" s="873">
        <f t="shared" si="46"/>
        <v>9.8495131786842105</v>
      </c>
      <c r="ER15" s="898">
        <f t="shared" si="47"/>
        <v>4167.5700326191845</v>
      </c>
      <c r="ES15" s="569"/>
      <c r="ET15" s="734">
        <v>60.000000000000007</v>
      </c>
      <c r="EU15" s="125">
        <v>5596.2950085246548</v>
      </c>
      <c r="EV15" s="15">
        <f t="shared" si="48"/>
        <v>93.271583475410907</v>
      </c>
      <c r="EW15" s="126"/>
      <c r="EX15" s="127">
        <v>30</v>
      </c>
      <c r="EY15" s="127">
        <v>114.32007579550617</v>
      </c>
      <c r="EZ15" s="18">
        <v>20</v>
      </c>
      <c r="FA15" s="127"/>
      <c r="FB15" s="127"/>
      <c r="FC15" s="18" t="e">
        <f t="shared" si="71"/>
        <v>#DIV/0!</v>
      </c>
      <c r="FD15" s="734">
        <v>265.77735735390712</v>
      </c>
      <c r="FE15" s="836">
        <f t="shared" si="49"/>
        <v>4.4296226225651179</v>
      </c>
      <c r="FF15" s="125">
        <v>386.70047109605633</v>
      </c>
      <c r="FG15" s="837">
        <f t="shared" si="6"/>
        <v>6.4450078516009377</v>
      </c>
      <c r="FH15" s="125"/>
      <c r="FI15" s="125"/>
      <c r="FJ15" s="125"/>
      <c r="FK15" s="127">
        <v>31</v>
      </c>
      <c r="FL15" s="127">
        <v>318.01698160366857</v>
      </c>
      <c r="FM15" s="30">
        <f t="shared" si="50"/>
        <v>10.25861230979576</v>
      </c>
      <c r="FN15" s="831">
        <f t="shared" si="7"/>
        <v>6681.1098943737934</v>
      </c>
      <c r="FO15" s="569"/>
      <c r="FP15" s="603"/>
      <c r="FQ15" s="603"/>
      <c r="FR15" s="542" t="e">
        <f t="shared" si="51"/>
        <v>#DIV/0!</v>
      </c>
      <c r="FS15" s="603"/>
      <c r="FT15" s="603"/>
      <c r="FU15" s="542" t="e">
        <f t="shared" si="52"/>
        <v>#DIV/0!</v>
      </c>
      <c r="FV15" s="603"/>
      <c r="FW15" s="603"/>
      <c r="FX15" s="542" t="e">
        <f t="shared" si="53"/>
        <v>#DIV/0!</v>
      </c>
      <c r="FY15" s="485"/>
      <c r="FZ15" s="610"/>
      <c r="GA15" s="612"/>
      <c r="GB15" s="548" t="e">
        <f t="shared" si="54"/>
        <v>#DIV/0!</v>
      </c>
      <c r="GC15" s="610"/>
      <c r="GD15" s="614"/>
      <c r="GE15" s="616" t="e">
        <f t="shared" si="8"/>
        <v>#DIV/0!</v>
      </c>
      <c r="GF15" s="603"/>
      <c r="GG15" s="603"/>
      <c r="GH15" s="622" t="e">
        <f t="shared" si="55"/>
        <v>#DIV/0!</v>
      </c>
      <c r="GI15" s="603">
        <f t="shared" si="56"/>
        <v>0</v>
      </c>
      <c r="GJ15" s="603"/>
      <c r="GK15" s="551" t="e">
        <f t="shared" si="57"/>
        <v>#DIV/0!</v>
      </c>
      <c r="GM15" s="863">
        <v>30</v>
      </c>
      <c r="GN15" s="863"/>
      <c r="GO15" s="862">
        <v>1765.8636211594751</v>
      </c>
      <c r="GP15" s="554">
        <f t="shared" si="9"/>
        <v>58.862120705315839</v>
      </c>
      <c r="GQ15" s="554">
        <f>GN15/GM15</f>
        <v>0</v>
      </c>
      <c r="GR15" s="875">
        <v>30</v>
      </c>
      <c r="GS15" s="875">
        <v>15.956006928982344</v>
      </c>
      <c r="GT15" s="737">
        <f>GS15/GR15</f>
        <v>0.53186689763274475</v>
      </c>
      <c r="GU15" s="875">
        <v>265.09229649284742</v>
      </c>
      <c r="GV15" s="737">
        <f t="shared" si="58"/>
        <v>8.8364098830949143</v>
      </c>
      <c r="GW15" s="867"/>
      <c r="GX15" s="748">
        <f t="shared" si="12"/>
        <v>0</v>
      </c>
      <c r="GY15" s="882"/>
      <c r="GZ15" s="744">
        <f t="shared" si="13"/>
        <v>0</v>
      </c>
      <c r="HA15" s="881"/>
      <c r="HB15" s="542">
        <f t="shared" si="14"/>
        <v>0</v>
      </c>
      <c r="HC15" s="875">
        <v>18</v>
      </c>
      <c r="HD15" s="875">
        <v>178.3208075956816</v>
      </c>
      <c r="HE15" s="886">
        <f t="shared" si="59"/>
        <v>9.9067115330934215</v>
      </c>
      <c r="HF15" s="672"/>
      <c r="HG15" s="411"/>
      <c r="HH15" s="411"/>
      <c r="HI15" s="411"/>
      <c r="HJ15" s="433"/>
      <c r="HK15" s="411"/>
      <c r="HL15" s="400">
        <f t="shared" si="60"/>
        <v>0</v>
      </c>
      <c r="HM15" s="403"/>
      <c r="HN15" s="402" t="e">
        <f t="shared" si="61"/>
        <v>#DIV/0!</v>
      </c>
      <c r="HO15" s="412"/>
      <c r="HP15" s="400"/>
      <c r="HQ15" s="400"/>
      <c r="HR15" s="403" t="e">
        <f t="shared" si="62"/>
        <v>#DIV/0!</v>
      </c>
      <c r="HS15" s="400"/>
      <c r="HT15" s="400"/>
      <c r="HU15" s="404" t="e">
        <f t="shared" si="63"/>
        <v>#DIV/0!</v>
      </c>
    </row>
    <row r="16" spans="1:229" ht="14.4" customHeight="1">
      <c r="A16" s="12">
        <v>10</v>
      </c>
      <c r="B16" s="13">
        <v>68.600000000000009</v>
      </c>
      <c r="C16" s="14">
        <v>6692.5730170480256</v>
      </c>
      <c r="D16" s="15">
        <f t="shared" si="15"/>
        <v>97.559373426356046</v>
      </c>
      <c r="E16" s="16"/>
      <c r="F16" s="320"/>
      <c r="G16" s="558" t="e">
        <f t="shared" si="16"/>
        <v>#DIV/0!</v>
      </c>
      <c r="H16" s="17">
        <v>4</v>
      </c>
      <c r="I16" s="17">
        <v>67.5</v>
      </c>
      <c r="J16" s="18">
        <f t="shared" si="64"/>
        <v>16.875</v>
      </c>
      <c r="K16" s="17"/>
      <c r="L16" s="17"/>
      <c r="M16" s="30" t="e">
        <f t="shared" si="65"/>
        <v>#DIV/0!</v>
      </c>
      <c r="N16" s="314"/>
      <c r="O16" s="838">
        <f t="shared" si="17"/>
        <v>0</v>
      </c>
      <c r="P16" s="803">
        <v>479.88052957874089</v>
      </c>
      <c r="Q16" s="18">
        <f t="shared" si="18"/>
        <v>6.9953429967746477</v>
      </c>
      <c r="R16" s="808">
        <v>145.58631158723995</v>
      </c>
      <c r="S16" s="809"/>
      <c r="T16" s="809"/>
      <c r="U16" s="808"/>
      <c r="V16" s="492"/>
      <c r="W16" s="570">
        <v>33</v>
      </c>
      <c r="X16" s="626">
        <v>437.27469888674551</v>
      </c>
      <c r="Y16" s="800">
        <f t="shared" si="19"/>
        <v>13.2507484511135</v>
      </c>
      <c r="Z16" s="819">
        <f t="shared" si="20"/>
        <v>7822.8145571007517</v>
      </c>
      <c r="AA16" s="492"/>
      <c r="AB16" s="46">
        <v>372</v>
      </c>
      <c r="AC16" s="47">
        <v>27562.620000000003</v>
      </c>
      <c r="AD16" s="30">
        <f t="shared" si="21"/>
        <v>74.093064516129033</v>
      </c>
      <c r="AE16" s="502"/>
      <c r="AF16" s="501"/>
      <c r="AG16" s="932"/>
      <c r="AH16" s="500">
        <v>10</v>
      </c>
      <c r="AI16" s="500">
        <v>145</v>
      </c>
      <c r="AJ16" s="30">
        <f t="shared" si="22"/>
        <v>14.5</v>
      </c>
      <c r="AK16" s="63">
        <v>35</v>
      </c>
      <c r="AL16" s="55">
        <v>252.12000000000003</v>
      </c>
      <c r="AM16" s="30">
        <f t="shared" si="66"/>
        <v>7.2034285714285726</v>
      </c>
      <c r="AN16" s="62"/>
      <c r="AO16" s="858">
        <f t="shared" si="0"/>
        <v>0</v>
      </c>
      <c r="AP16" s="47">
        <v>3614.7700000000004</v>
      </c>
      <c r="AQ16" s="858">
        <f t="shared" si="1"/>
        <v>9.71712365591398</v>
      </c>
      <c r="AR16" s="47">
        <v>353.2</v>
      </c>
      <c r="AS16" s="47"/>
      <c r="AT16" s="47"/>
      <c r="AU16" s="855"/>
      <c r="AV16" s="568"/>
      <c r="AW16" s="46">
        <v>39</v>
      </c>
      <c r="AX16" s="71">
        <v>1917.89</v>
      </c>
      <c r="AY16" s="48">
        <f t="shared" si="23"/>
        <v>49.176666666666669</v>
      </c>
      <c r="AZ16" s="46">
        <v>106</v>
      </c>
      <c r="BA16" s="47">
        <v>1133.5900000000001</v>
      </c>
      <c r="BB16" s="48">
        <f t="shared" si="24"/>
        <v>10.694245283018869</v>
      </c>
      <c r="BC16" s="822">
        <f t="shared" si="2"/>
        <v>34979.19</v>
      </c>
      <c r="BD16" s="492"/>
      <c r="BE16" s="645">
        <v>91.600000000000009</v>
      </c>
      <c r="BF16" s="78">
        <v>4030.93</v>
      </c>
      <c r="BG16" s="30">
        <f t="shared" si="25"/>
        <v>44.005786026200866</v>
      </c>
      <c r="BH16" s="85"/>
      <c r="BI16" s="85"/>
      <c r="BJ16" s="85">
        <v>18</v>
      </c>
      <c r="BK16" s="85">
        <v>125.99</v>
      </c>
      <c r="BL16" s="30">
        <f t="shared" si="67"/>
        <v>6.9994444444444444</v>
      </c>
      <c r="BM16" s="86">
        <v>0</v>
      </c>
      <c r="BN16" s="86">
        <v>0</v>
      </c>
      <c r="BO16" s="30" t="e">
        <f t="shared" si="68"/>
        <v>#DIV/0!</v>
      </c>
      <c r="BP16" s="587">
        <v>140</v>
      </c>
      <c r="BQ16" s="30">
        <f t="shared" si="26"/>
        <v>1.5283842794759823</v>
      </c>
      <c r="BR16" s="587">
        <v>521.79</v>
      </c>
      <c r="BS16" s="30">
        <f t="shared" si="27"/>
        <v>5.6963973799126633</v>
      </c>
      <c r="BT16" s="587"/>
      <c r="BU16" s="587"/>
      <c r="BV16" s="587"/>
      <c r="BW16" s="907"/>
      <c r="BX16" s="903">
        <v>34</v>
      </c>
      <c r="BY16" s="78">
        <v>339.74</v>
      </c>
      <c r="BZ16" s="634">
        <f t="shared" si="28"/>
        <v>9.9923529411764704</v>
      </c>
      <c r="CA16" s="824">
        <f t="shared" si="29"/>
        <v>5158.45</v>
      </c>
      <c r="CB16" s="492"/>
      <c r="CC16" s="93">
        <v>183.20000000000002</v>
      </c>
      <c r="CD16" s="94">
        <v>11238.457934292306</v>
      </c>
      <c r="CE16" s="83">
        <f t="shared" si="30"/>
        <v>61.345294401158874</v>
      </c>
      <c r="CF16" s="100"/>
      <c r="CG16" s="101">
        <v>36</v>
      </c>
      <c r="CH16" s="101">
        <v>191.30880024414313</v>
      </c>
      <c r="CI16" s="30">
        <f t="shared" si="69"/>
        <v>5.3141333401150872</v>
      </c>
      <c r="CJ16" s="101">
        <v>65</v>
      </c>
      <c r="CK16" s="101">
        <v>258.26429628141443</v>
      </c>
      <c r="CL16" s="83">
        <f t="shared" si="70"/>
        <v>3.9732968658679142</v>
      </c>
      <c r="CM16" s="787"/>
      <c r="CN16" s="30">
        <f t="shared" si="72"/>
        <v>0</v>
      </c>
      <c r="CO16" s="787">
        <v>61.499979730317278</v>
      </c>
      <c r="CP16" s="30">
        <f t="shared" si="31"/>
        <v>0.33569857931395891</v>
      </c>
      <c r="CQ16" s="787">
        <v>56.344679818774367</v>
      </c>
      <c r="CR16" s="787"/>
      <c r="CS16" s="795"/>
      <c r="CT16" s="787"/>
      <c r="CU16" s="934">
        <v>51</v>
      </c>
      <c r="CV16" s="787">
        <v>163.49310691331129</v>
      </c>
      <c r="CW16" s="790">
        <f t="shared" si="32"/>
        <v>3.2057471943786529</v>
      </c>
      <c r="CX16" s="827">
        <f t="shared" si="33"/>
        <v>11969.368797280267</v>
      </c>
      <c r="CY16" s="492"/>
      <c r="CZ16" s="109">
        <v>146</v>
      </c>
      <c r="DA16" s="110">
        <v>14727.060593706241</v>
      </c>
      <c r="DB16" s="83">
        <f t="shared" si="34"/>
        <v>100.87027803908384</v>
      </c>
      <c r="DC16" s="113"/>
      <c r="DD16" s="114"/>
      <c r="DE16" s="114"/>
      <c r="DF16" s="30" t="e">
        <f t="shared" si="35"/>
        <v>#DIV/0!</v>
      </c>
      <c r="DG16" s="115">
        <v>1693.8783385148856</v>
      </c>
      <c r="DH16" s="114">
        <v>40.243332855767498</v>
      </c>
      <c r="DI16" s="937">
        <v>439.97806912788855</v>
      </c>
      <c r="DJ16" s="712">
        <v>230.4</v>
      </c>
      <c r="DK16" s="759">
        <f t="shared" si="36"/>
        <v>1.5780821917808219</v>
      </c>
      <c r="DL16" s="846">
        <v>50</v>
      </c>
      <c r="DM16" s="846">
        <v>449.76296877086094</v>
      </c>
      <c r="DN16" s="760">
        <f t="shared" si="37"/>
        <v>8.9952593754172181</v>
      </c>
      <c r="DO16" s="848">
        <f t="shared" si="38"/>
        <v>17581.323302975645</v>
      </c>
      <c r="DP16" s="841"/>
      <c r="DQ16" s="861">
        <v>69</v>
      </c>
      <c r="DR16" s="862">
        <v>4789.1642483500182</v>
      </c>
      <c r="DS16" s="923">
        <v>134.46326878021947</v>
      </c>
      <c r="DT16" s="922">
        <f t="shared" si="39"/>
        <v>4923.6275171302377</v>
      </c>
      <c r="DU16" s="751">
        <f t="shared" si="40"/>
        <v>71.356920538119383</v>
      </c>
      <c r="DV16" s="867"/>
      <c r="DW16" s="867"/>
      <c r="DX16" s="756" t="e">
        <f t="shared" si="3"/>
        <v>#DIV/0!</v>
      </c>
      <c r="DY16" s="867"/>
      <c r="DZ16" s="870"/>
      <c r="EA16" s="759" t="e">
        <f t="shared" si="41"/>
        <v>#DIV/0!</v>
      </c>
      <c r="EB16" s="866">
        <f t="shared" si="4"/>
        <v>69</v>
      </c>
      <c r="EC16" s="867"/>
      <c r="ED16" s="763">
        <f t="shared" si="42"/>
        <v>0</v>
      </c>
      <c r="EE16" s="914"/>
      <c r="EF16" s="915"/>
      <c r="EG16" s="872">
        <v>69</v>
      </c>
      <c r="EH16" s="921">
        <v>807.88391281833344</v>
      </c>
      <c r="EI16" s="765">
        <f t="shared" si="43"/>
        <v>11.708462504613529</v>
      </c>
      <c r="EJ16" s="872">
        <f t="shared" si="5"/>
        <v>69</v>
      </c>
      <c r="EK16" s="926">
        <v>184.22598851001817</v>
      </c>
      <c r="EL16" s="765">
        <f t="shared" si="44"/>
        <v>2.6699418624640314</v>
      </c>
      <c r="EM16" s="926"/>
      <c r="EN16" s="891">
        <f t="shared" si="45"/>
        <v>0</v>
      </c>
      <c r="EO16" s="873">
        <v>28</v>
      </c>
      <c r="EP16" s="873">
        <v>272.90847172154366</v>
      </c>
      <c r="EQ16" s="873">
        <f t="shared" si="46"/>
        <v>9.7467311329122737</v>
      </c>
      <c r="ER16" s="898">
        <f t="shared" si="47"/>
        <v>6188.6458901801334</v>
      </c>
      <c r="ES16" s="569"/>
      <c r="ET16" s="734">
        <v>61.400000000000006</v>
      </c>
      <c r="EU16" s="125">
        <v>5554.6859646178291</v>
      </c>
      <c r="EV16" s="15">
        <f t="shared" si="48"/>
        <v>90.467198120811545</v>
      </c>
      <c r="EW16" s="126"/>
      <c r="EX16" s="127">
        <v>30</v>
      </c>
      <c r="EY16" s="127">
        <v>142.90009474438273</v>
      </c>
      <c r="EZ16" s="18">
        <v>19</v>
      </c>
      <c r="FA16" s="127"/>
      <c r="FB16" s="127"/>
      <c r="FC16" s="18" t="e">
        <f t="shared" si="71"/>
        <v>#DIV/0!</v>
      </c>
      <c r="FD16" s="734">
        <v>269.39849430907532</v>
      </c>
      <c r="FE16" s="836">
        <f t="shared" si="49"/>
        <v>4.387597627183637</v>
      </c>
      <c r="FF16" s="125">
        <v>320.63041748171764</v>
      </c>
      <c r="FG16" s="837">
        <f t="shared" si="6"/>
        <v>5.2219937700605472</v>
      </c>
      <c r="FH16" s="125"/>
      <c r="FI16" s="125"/>
      <c r="FJ16" s="125">
        <v>219.96</v>
      </c>
      <c r="FK16" s="127">
        <v>31</v>
      </c>
      <c r="FL16" s="127">
        <v>332</v>
      </c>
      <c r="FM16" s="30">
        <f t="shared" si="50"/>
        <v>10.709677419354838</v>
      </c>
      <c r="FN16" s="831">
        <f>EU16+EY16+FB16+FD16+FF16+FL16+FH16+FI16+FJ16</f>
        <v>6839.5749711530052</v>
      </c>
      <c r="FO16" s="569"/>
      <c r="FP16" s="604"/>
      <c r="FQ16" s="605"/>
      <c r="FR16" s="542" t="e">
        <f t="shared" si="51"/>
        <v>#DIV/0!</v>
      </c>
      <c r="FS16" s="603"/>
      <c r="FT16" s="603"/>
      <c r="FU16" s="542" t="e">
        <f t="shared" si="52"/>
        <v>#DIV/0!</v>
      </c>
      <c r="FV16" s="603"/>
      <c r="FW16" s="603"/>
      <c r="FX16" s="542" t="e">
        <f t="shared" si="53"/>
        <v>#DIV/0!</v>
      </c>
      <c r="FY16" s="485"/>
      <c r="FZ16" s="610"/>
      <c r="GA16" s="612"/>
      <c r="GB16" s="548" t="e">
        <f t="shared" si="54"/>
        <v>#DIV/0!</v>
      </c>
      <c r="GC16" s="610"/>
      <c r="GD16" s="614"/>
      <c r="GE16" s="616" t="e">
        <f t="shared" si="8"/>
        <v>#DIV/0!</v>
      </c>
      <c r="GF16" s="603"/>
      <c r="GG16" s="603"/>
      <c r="GH16" s="622" t="e">
        <f t="shared" si="55"/>
        <v>#DIV/0!</v>
      </c>
      <c r="GI16" s="603">
        <f t="shared" si="56"/>
        <v>0</v>
      </c>
      <c r="GJ16" s="603"/>
      <c r="GK16" s="551" t="e">
        <f t="shared" si="57"/>
        <v>#DIV/0!</v>
      </c>
      <c r="GM16" s="863">
        <v>30</v>
      </c>
      <c r="GN16" s="863"/>
      <c r="GO16" s="862">
        <v>1700.8802024780637</v>
      </c>
      <c r="GP16" s="554">
        <f t="shared" si="9"/>
        <v>56.69600674926879</v>
      </c>
      <c r="GQ16" s="554">
        <f t="shared" ref="GQ16:GQ37" si="73">GN16/GM16</f>
        <v>0</v>
      </c>
      <c r="GR16" s="875">
        <v>30</v>
      </c>
      <c r="GS16" s="875"/>
      <c r="GT16" s="737">
        <f t="shared" ref="GT16:GT37" si="74">GS16/GR16</f>
        <v>0</v>
      </c>
      <c r="GU16" s="875">
        <v>244.21938443250204</v>
      </c>
      <c r="GV16" s="737">
        <f t="shared" si="58"/>
        <v>8.1406461477500685</v>
      </c>
      <c r="GW16" s="867"/>
      <c r="GX16" s="748">
        <f t="shared" si="12"/>
        <v>0</v>
      </c>
      <c r="GY16" s="882"/>
      <c r="GZ16" s="744">
        <f t="shared" si="13"/>
        <v>0</v>
      </c>
      <c r="HA16" s="881">
        <v>209.66270544587422</v>
      </c>
      <c r="HB16" s="542">
        <f t="shared" si="14"/>
        <v>6.9887568481958073</v>
      </c>
      <c r="HC16" s="875">
        <v>18</v>
      </c>
      <c r="HD16" s="875">
        <v>172.90040477501501</v>
      </c>
      <c r="HE16" s="886">
        <f t="shared" si="59"/>
        <v>9.60557804305639</v>
      </c>
      <c r="HF16" s="672"/>
      <c r="HG16" s="411"/>
      <c r="HH16" s="411"/>
      <c r="HI16" s="411"/>
      <c r="HJ16" s="433"/>
      <c r="HK16" s="411"/>
      <c r="HL16" s="400">
        <f t="shared" si="60"/>
        <v>0</v>
      </c>
      <c r="HM16" s="403"/>
      <c r="HN16" s="402" t="e">
        <f t="shared" si="61"/>
        <v>#DIV/0!</v>
      </c>
      <c r="HO16" s="412"/>
      <c r="HP16" s="400"/>
      <c r="HQ16" s="400"/>
      <c r="HR16" s="403" t="e">
        <f t="shared" si="62"/>
        <v>#DIV/0!</v>
      </c>
      <c r="HS16" s="400"/>
      <c r="HT16" s="400"/>
      <c r="HU16" s="404" t="e">
        <f t="shared" si="63"/>
        <v>#DIV/0!</v>
      </c>
    </row>
    <row r="17" spans="1:229" ht="14.4" customHeight="1">
      <c r="A17" s="12">
        <v>11</v>
      </c>
      <c r="B17" s="13">
        <v>43.800000000000004</v>
      </c>
      <c r="C17" s="14">
        <v>4246.0503501969442</v>
      </c>
      <c r="D17" s="15">
        <f t="shared" si="15"/>
        <v>96.941788817281818</v>
      </c>
      <c r="E17" s="16"/>
      <c r="F17" s="320"/>
      <c r="G17" s="558" t="e">
        <f t="shared" si="16"/>
        <v>#DIV/0!</v>
      </c>
      <c r="H17" s="17">
        <v>4</v>
      </c>
      <c r="I17" s="17">
        <v>63.75</v>
      </c>
      <c r="J17" s="18">
        <f t="shared" si="64"/>
        <v>15.9375</v>
      </c>
      <c r="K17" s="17"/>
      <c r="L17" s="17"/>
      <c r="M17" s="30" t="e">
        <f t="shared" si="65"/>
        <v>#DIV/0!</v>
      </c>
      <c r="N17" s="314"/>
      <c r="O17" s="838">
        <f t="shared" si="17"/>
        <v>0</v>
      </c>
      <c r="P17" s="803">
        <v>539.75494475948324</v>
      </c>
      <c r="Q17" s="18">
        <f t="shared" si="18"/>
        <v>12.323172254782721</v>
      </c>
      <c r="R17" s="808">
        <v>90.791609563388434</v>
      </c>
      <c r="S17" s="809"/>
      <c r="T17" s="809"/>
      <c r="U17" s="808"/>
      <c r="V17" s="492"/>
      <c r="W17" s="570">
        <v>33</v>
      </c>
      <c r="X17" s="626">
        <v>435.61965107192134</v>
      </c>
      <c r="Y17" s="800">
        <f t="shared" si="19"/>
        <v>13.20059548702792</v>
      </c>
      <c r="Z17" s="819">
        <f t="shared" si="20"/>
        <v>5375.9665555917363</v>
      </c>
      <c r="AA17" s="492"/>
      <c r="AB17" s="46">
        <v>365.20000000000005</v>
      </c>
      <c r="AC17" s="47">
        <v>22325.314999999995</v>
      </c>
      <c r="AD17" s="30">
        <f t="shared" si="21"/>
        <v>61.131749726177418</v>
      </c>
      <c r="AE17" s="502"/>
      <c r="AF17" s="501"/>
      <c r="AG17" s="932"/>
      <c r="AH17" s="500">
        <v>20</v>
      </c>
      <c r="AI17" s="500">
        <v>289.40999999999997</v>
      </c>
      <c r="AJ17" s="30">
        <f t="shared" si="22"/>
        <v>14.470499999999998</v>
      </c>
      <c r="AK17" s="63">
        <v>128</v>
      </c>
      <c r="AL17" s="55">
        <v>884.37</v>
      </c>
      <c r="AM17" s="30">
        <f t="shared" si="66"/>
        <v>6.909140625</v>
      </c>
      <c r="AN17" s="62">
        <v>792.4</v>
      </c>
      <c r="AO17" s="858">
        <f t="shared" si="0"/>
        <v>1.9604156358238494</v>
      </c>
      <c r="AP17" s="47">
        <v>2118.37</v>
      </c>
      <c r="AQ17" s="858">
        <f t="shared" si="1"/>
        <v>5.8005750273822549</v>
      </c>
      <c r="AR17" s="47">
        <v>234.92000000000002</v>
      </c>
      <c r="AS17" s="47"/>
      <c r="AT17" s="47"/>
      <c r="AU17" s="855">
        <v>4137</v>
      </c>
      <c r="AV17" s="568"/>
      <c r="AW17" s="46">
        <v>39</v>
      </c>
      <c r="AX17" s="71">
        <v>1878.52</v>
      </c>
      <c r="AY17" s="48">
        <f t="shared" si="23"/>
        <v>48.167179487179489</v>
      </c>
      <c r="AZ17" s="46">
        <v>106</v>
      </c>
      <c r="BA17" s="47">
        <v>1186.3999999999999</v>
      </c>
      <c r="BB17" s="48">
        <f t="shared" si="24"/>
        <v>11.192452830188678</v>
      </c>
      <c r="BC17" s="822">
        <f t="shared" si="2"/>
        <v>33846.704999999994</v>
      </c>
      <c r="BD17" s="492"/>
      <c r="BE17" s="645">
        <v>65.599999999999994</v>
      </c>
      <c r="BF17" s="78">
        <v>4083.47</v>
      </c>
      <c r="BG17" s="30">
        <f t="shared" si="25"/>
        <v>62.248018292682929</v>
      </c>
      <c r="BH17" s="85"/>
      <c r="BI17" s="85"/>
      <c r="BJ17" s="85">
        <v>18</v>
      </c>
      <c r="BK17" s="85">
        <v>126</v>
      </c>
      <c r="BL17" s="30">
        <f t="shared" si="67"/>
        <v>7</v>
      </c>
      <c r="BM17" s="86">
        <v>0</v>
      </c>
      <c r="BN17" s="86">
        <v>0</v>
      </c>
      <c r="BO17" s="30" t="e">
        <f t="shared" si="68"/>
        <v>#DIV/0!</v>
      </c>
      <c r="BP17" s="587">
        <v>0</v>
      </c>
      <c r="BQ17" s="30">
        <f t="shared" si="26"/>
        <v>0</v>
      </c>
      <c r="BR17" s="587">
        <v>549.1</v>
      </c>
      <c r="BS17" s="30">
        <f t="shared" si="27"/>
        <v>8.3704268292682933</v>
      </c>
      <c r="BT17" s="587"/>
      <c r="BU17" s="587"/>
      <c r="BV17" s="587"/>
      <c r="BW17" s="907"/>
      <c r="BX17" s="903">
        <v>34</v>
      </c>
      <c r="BY17" s="78">
        <v>341.84</v>
      </c>
      <c r="BZ17" s="634">
        <f t="shared" si="28"/>
        <v>10.054117647058822</v>
      </c>
      <c r="CA17" s="824">
        <f t="shared" si="29"/>
        <v>5100.41</v>
      </c>
      <c r="CB17" s="492"/>
      <c r="CC17" s="93">
        <v>181.60000000000002</v>
      </c>
      <c r="CD17" s="94">
        <v>11151.065539512672</v>
      </c>
      <c r="CE17" s="83">
        <f t="shared" si="30"/>
        <v>61.4045459224266</v>
      </c>
      <c r="CF17" s="100"/>
      <c r="CG17" s="101">
        <v>41</v>
      </c>
      <c r="CH17" s="101">
        <v>104.50181101336858</v>
      </c>
      <c r="CI17" s="30">
        <f t="shared" si="69"/>
        <v>2.5488246588626482</v>
      </c>
      <c r="CJ17" s="101">
        <v>65</v>
      </c>
      <c r="CK17" s="101">
        <v>154.04510875835348</v>
      </c>
      <c r="CL17" s="83">
        <f t="shared" si="70"/>
        <v>2.369924750128515</v>
      </c>
      <c r="CM17" s="787"/>
      <c r="CN17" s="30">
        <f t="shared" si="72"/>
        <v>0</v>
      </c>
      <c r="CO17" s="787">
        <v>37.592393834539159</v>
      </c>
      <c r="CP17" s="30">
        <f t="shared" si="31"/>
        <v>0.20700657397873984</v>
      </c>
      <c r="CQ17" s="787">
        <v>36.721064814814824</v>
      </c>
      <c r="CR17" s="787"/>
      <c r="CS17" s="787"/>
      <c r="CT17" s="787"/>
      <c r="CU17" s="934">
        <v>51</v>
      </c>
      <c r="CV17" s="787">
        <v>273.78008485847806</v>
      </c>
      <c r="CW17" s="790">
        <f t="shared" si="32"/>
        <v>5.3682369580093736</v>
      </c>
      <c r="CX17" s="827">
        <f t="shared" si="33"/>
        <v>11757.706002792225</v>
      </c>
      <c r="CY17" s="492"/>
      <c r="CZ17" s="109">
        <v>130.80000000000001</v>
      </c>
      <c r="DA17" s="110">
        <v>10731.494673535713</v>
      </c>
      <c r="DB17" s="83">
        <f t="shared" si="34"/>
        <v>82.045066311435107</v>
      </c>
      <c r="DC17" s="113">
        <v>5001.5</v>
      </c>
      <c r="DD17" s="114"/>
      <c r="DE17" s="114"/>
      <c r="DF17" s="30" t="e">
        <f t="shared" si="35"/>
        <v>#DIV/0!</v>
      </c>
      <c r="DG17" s="115">
        <v>1300.9793252337834</v>
      </c>
      <c r="DH17" s="114">
        <v>59.539431175205245</v>
      </c>
      <c r="DI17" s="937"/>
      <c r="DJ17" s="712">
        <v>339.00123121048625</v>
      </c>
      <c r="DK17" s="759">
        <f t="shared" si="36"/>
        <v>2.5917525321902617</v>
      </c>
      <c r="DL17" s="846">
        <v>50</v>
      </c>
      <c r="DM17" s="846">
        <v>432.76965683992984</v>
      </c>
      <c r="DN17" s="760">
        <f t="shared" si="37"/>
        <v>8.6553931367985975</v>
      </c>
      <c r="DO17" s="848">
        <f t="shared" si="38"/>
        <v>17865.28431799512</v>
      </c>
      <c r="DP17" s="841"/>
      <c r="DQ17" s="861">
        <v>69</v>
      </c>
      <c r="DR17" s="862">
        <v>2933.6933487327015</v>
      </c>
      <c r="DS17" s="923">
        <v>339.94236088501816</v>
      </c>
      <c r="DT17" s="922">
        <f t="shared" si="39"/>
        <v>3273.6357096177198</v>
      </c>
      <c r="DU17" s="751">
        <f t="shared" si="40"/>
        <v>47.443995791561157</v>
      </c>
      <c r="DV17" s="867"/>
      <c r="DW17" s="867"/>
      <c r="DX17" s="756" t="e">
        <f t="shared" si="3"/>
        <v>#DIV/0!</v>
      </c>
      <c r="DY17" s="867"/>
      <c r="DZ17" s="870"/>
      <c r="EA17" s="759" t="e">
        <f t="shared" si="41"/>
        <v>#DIV/0!</v>
      </c>
      <c r="EB17" s="866">
        <f t="shared" si="4"/>
        <v>69</v>
      </c>
      <c r="EC17" s="867"/>
      <c r="ED17" s="763">
        <f t="shared" si="42"/>
        <v>0</v>
      </c>
      <c r="EE17" s="914">
        <v>171.68641915134592</v>
      </c>
      <c r="EF17" s="915"/>
      <c r="EG17" s="872">
        <v>69</v>
      </c>
      <c r="EH17" s="921">
        <v>340.12082784958449</v>
      </c>
      <c r="EI17" s="765">
        <f t="shared" si="43"/>
        <v>4.9292873601389058</v>
      </c>
      <c r="EJ17" s="872">
        <f t="shared" si="5"/>
        <v>69</v>
      </c>
      <c r="EK17" s="926">
        <v>310.78740717922534</v>
      </c>
      <c r="EL17" s="765">
        <f t="shared" si="44"/>
        <v>4.5041653214380482</v>
      </c>
      <c r="EM17" s="926">
        <v>141.75512174427027</v>
      </c>
      <c r="EN17" s="891">
        <f t="shared" si="45"/>
        <v>2.0544220542647866</v>
      </c>
      <c r="EO17" s="873">
        <v>28</v>
      </c>
      <c r="EP17" s="873">
        <v>282.46207188616529</v>
      </c>
      <c r="EQ17" s="873">
        <f t="shared" si="46"/>
        <v>10.087931138791618</v>
      </c>
      <c r="ER17" s="898">
        <f t="shared" si="47"/>
        <v>4520.4475574283106</v>
      </c>
      <c r="ES17" s="569"/>
      <c r="ET17" s="734">
        <v>59.2</v>
      </c>
      <c r="EU17" s="125">
        <v>5531.4508296444683</v>
      </c>
      <c r="EV17" s="15">
        <f t="shared" si="48"/>
        <v>93.436669419670068</v>
      </c>
      <c r="EW17" s="126"/>
      <c r="EX17" s="127">
        <v>27</v>
      </c>
      <c r="EY17" s="127">
        <v>89.457640232108318</v>
      </c>
      <c r="EZ17" s="18">
        <v>31</v>
      </c>
      <c r="FA17" s="127"/>
      <c r="FB17" s="127"/>
      <c r="FC17" s="18" t="e">
        <f t="shared" si="71"/>
        <v>#DIV/0!</v>
      </c>
      <c r="FD17" s="734">
        <v>277.49996898782496</v>
      </c>
      <c r="FE17" s="836">
        <f t="shared" si="49"/>
        <v>4.6874994761456916</v>
      </c>
      <c r="FF17" s="125">
        <v>331.45754665376256</v>
      </c>
      <c r="FG17" s="837">
        <f t="shared" si="6"/>
        <v>5.5989450448270697</v>
      </c>
      <c r="FH17" s="125"/>
      <c r="FI17" s="125"/>
      <c r="FJ17" s="125"/>
      <c r="FK17" s="127">
        <v>31</v>
      </c>
      <c r="FL17" s="127">
        <v>300</v>
      </c>
      <c r="FM17" s="30">
        <f t="shared" si="50"/>
        <v>9.67741935483871</v>
      </c>
      <c r="FN17" s="831">
        <f t="shared" ref="FN17:FN37" si="75">EU17+EY17+FB17+FD17+FF17+FL17+FH17+FI17</f>
        <v>6529.8659855181641</v>
      </c>
      <c r="FO17" s="569"/>
      <c r="FP17" s="603"/>
      <c r="FQ17" s="603"/>
      <c r="FR17" s="542" t="e">
        <f>+FQ17/FP17</f>
        <v>#DIV/0!</v>
      </c>
      <c r="FS17" s="603"/>
      <c r="FT17" s="603"/>
      <c r="FU17" s="542" t="e">
        <f>+FT17/FS17</f>
        <v>#DIV/0!</v>
      </c>
      <c r="FV17" s="603"/>
      <c r="FW17" s="603"/>
      <c r="FX17" s="542" t="e">
        <f t="shared" si="53"/>
        <v>#DIV/0!</v>
      </c>
      <c r="FY17" s="485"/>
      <c r="FZ17" s="610"/>
      <c r="GA17" s="612"/>
      <c r="GB17" s="548" t="e">
        <f t="shared" si="54"/>
        <v>#DIV/0!</v>
      </c>
      <c r="GC17" s="610"/>
      <c r="GD17" s="614"/>
      <c r="GE17" s="616" t="e">
        <f t="shared" si="8"/>
        <v>#DIV/0!</v>
      </c>
      <c r="GF17" s="603"/>
      <c r="GG17" s="603"/>
      <c r="GH17" s="622" t="e">
        <f t="shared" si="55"/>
        <v>#DIV/0!</v>
      </c>
      <c r="GI17" s="603">
        <f t="shared" si="56"/>
        <v>0</v>
      </c>
      <c r="GJ17" s="603"/>
      <c r="GK17" s="551" t="e">
        <f t="shared" si="57"/>
        <v>#DIV/0!</v>
      </c>
      <c r="GM17" s="863">
        <v>30</v>
      </c>
      <c r="GN17" s="863"/>
      <c r="GO17" s="862">
        <v>1663.368160263545</v>
      </c>
      <c r="GP17" s="554">
        <f t="shared" si="9"/>
        <v>55.445605342118164</v>
      </c>
      <c r="GQ17" s="554">
        <f t="shared" si="73"/>
        <v>0</v>
      </c>
      <c r="GR17" s="875">
        <v>30</v>
      </c>
      <c r="GS17" s="875">
        <v>53.912013857964688</v>
      </c>
      <c r="GT17" s="737">
        <f t="shared" si="74"/>
        <v>1.7970671285988229</v>
      </c>
      <c r="GU17" s="875">
        <v>156.83654607461602</v>
      </c>
      <c r="GV17" s="737">
        <f t="shared" si="58"/>
        <v>5.2278848691538675</v>
      </c>
      <c r="GW17" s="867"/>
      <c r="GX17" s="748">
        <f t="shared" si="12"/>
        <v>0</v>
      </c>
      <c r="GY17" s="882"/>
      <c r="GZ17" s="744">
        <f t="shared" si="13"/>
        <v>0</v>
      </c>
      <c r="HA17" s="881"/>
      <c r="HB17" s="542">
        <f t="shared" si="14"/>
        <v>0</v>
      </c>
      <c r="HC17" s="875">
        <v>18</v>
      </c>
      <c r="HD17" s="875">
        <v>173.53726348468908</v>
      </c>
      <c r="HE17" s="886">
        <f t="shared" si="59"/>
        <v>9.6409590824827269</v>
      </c>
      <c r="HF17" s="672"/>
      <c r="HG17" s="411"/>
      <c r="HH17" s="411"/>
      <c r="HI17" s="411"/>
      <c r="HJ17" s="433"/>
      <c r="HK17" s="411"/>
      <c r="HL17" s="400">
        <f t="shared" si="60"/>
        <v>0</v>
      </c>
      <c r="HM17" s="403"/>
      <c r="HN17" s="402" t="e">
        <f t="shared" si="61"/>
        <v>#DIV/0!</v>
      </c>
      <c r="HO17" s="412"/>
      <c r="HP17" s="411"/>
      <c r="HQ17" s="403"/>
      <c r="HR17" s="403" t="e">
        <f t="shared" si="62"/>
        <v>#DIV/0!</v>
      </c>
      <c r="HS17" s="400"/>
      <c r="HT17" s="400"/>
      <c r="HU17" s="404" t="e">
        <f t="shared" si="63"/>
        <v>#DIV/0!</v>
      </c>
    </row>
    <row r="18" spans="1:229" ht="14.4" customHeight="1">
      <c r="A18" s="12">
        <v>12</v>
      </c>
      <c r="B18" s="13">
        <v>37.4</v>
      </c>
      <c r="C18" s="14">
        <v>2861.1737791217743</v>
      </c>
      <c r="D18" s="15">
        <f t="shared" si="15"/>
        <v>76.501972703790756</v>
      </c>
      <c r="E18" s="16"/>
      <c r="F18" s="320"/>
      <c r="G18" s="558" t="e">
        <f t="shared" si="16"/>
        <v>#DIV/0!</v>
      </c>
      <c r="H18" s="17">
        <v>3</v>
      </c>
      <c r="I18" s="17">
        <v>56.359845931639285</v>
      </c>
      <c r="J18" s="18">
        <f t="shared" si="64"/>
        <v>18.786615310546427</v>
      </c>
      <c r="K18" s="17"/>
      <c r="L18" s="17"/>
      <c r="M18" s="30" t="e">
        <f t="shared" si="65"/>
        <v>#DIV/0!</v>
      </c>
      <c r="N18" s="314"/>
      <c r="O18" s="838">
        <f t="shared" si="17"/>
        <v>0</v>
      </c>
      <c r="P18" s="803">
        <v>652.33757466389784</v>
      </c>
      <c r="Q18" s="18">
        <f t="shared" si="18"/>
        <v>17.442181140745934</v>
      </c>
      <c r="R18" s="808">
        <v>109.94557089776144</v>
      </c>
      <c r="S18" s="809"/>
      <c r="T18" s="809"/>
      <c r="U18" s="808"/>
      <c r="V18" s="492"/>
      <c r="W18" s="570">
        <v>33</v>
      </c>
      <c r="X18" s="626">
        <v>452.52410708757469</v>
      </c>
      <c r="Y18" s="800">
        <f t="shared" si="19"/>
        <v>13.712851729926506</v>
      </c>
      <c r="Z18" s="819">
        <f t="shared" si="20"/>
        <v>4132.340877702647</v>
      </c>
      <c r="AA18" s="492"/>
      <c r="AB18" s="46">
        <v>231</v>
      </c>
      <c r="AC18" s="47">
        <v>19488.93</v>
      </c>
      <c r="AD18" s="30">
        <f t="shared" si="21"/>
        <v>84.367662337662338</v>
      </c>
      <c r="AE18" s="502"/>
      <c r="AF18" s="501"/>
      <c r="AG18" s="932"/>
      <c r="AH18" s="572">
        <v>7</v>
      </c>
      <c r="AI18" s="572">
        <v>196.48768999999999</v>
      </c>
      <c r="AJ18" s="30">
        <f t="shared" si="22"/>
        <v>28.069669999999999</v>
      </c>
      <c r="AK18" s="63">
        <v>2</v>
      </c>
      <c r="AL18" s="55">
        <v>28</v>
      </c>
      <c r="AM18" s="30">
        <f t="shared" si="66"/>
        <v>14</v>
      </c>
      <c r="AN18" s="62"/>
      <c r="AO18" s="858">
        <f t="shared" si="0"/>
        <v>0</v>
      </c>
      <c r="AP18" s="47">
        <v>2434.13</v>
      </c>
      <c r="AQ18" s="858">
        <f t="shared" si="1"/>
        <v>10.537359307359308</v>
      </c>
      <c r="AR18" s="47"/>
      <c r="AS18" s="47"/>
      <c r="AT18" s="47">
        <v>703.9</v>
      </c>
      <c r="AU18" s="855"/>
      <c r="AV18" s="568"/>
      <c r="AW18" s="50">
        <v>40</v>
      </c>
      <c r="AX18" s="50">
        <v>1451.3550000000002</v>
      </c>
      <c r="AY18" s="48">
        <f t="shared" si="23"/>
        <v>36.283875000000009</v>
      </c>
      <c r="AZ18" s="46">
        <v>106</v>
      </c>
      <c r="BA18" s="47">
        <v>1126.1799999999998</v>
      </c>
      <c r="BB18" s="48">
        <f t="shared" si="24"/>
        <v>10.624339622641507</v>
      </c>
      <c r="BC18" s="822">
        <f t="shared" si="2"/>
        <v>25428.982690000004</v>
      </c>
      <c r="BD18" s="492"/>
      <c r="BE18" s="645">
        <v>66.8</v>
      </c>
      <c r="BF18" s="78">
        <v>3150.89</v>
      </c>
      <c r="BG18" s="30">
        <f t="shared" si="25"/>
        <v>47.169011976047905</v>
      </c>
      <c r="BH18" s="85"/>
      <c r="BI18" s="85"/>
      <c r="BJ18" s="85">
        <v>3</v>
      </c>
      <c r="BK18" s="85">
        <v>23.43</v>
      </c>
      <c r="BL18" s="30">
        <f t="shared" si="67"/>
        <v>7.81</v>
      </c>
      <c r="BM18" s="86">
        <v>0</v>
      </c>
      <c r="BN18" s="86">
        <v>0</v>
      </c>
      <c r="BO18" s="30" t="e">
        <f t="shared" si="68"/>
        <v>#DIV/0!</v>
      </c>
      <c r="BP18" s="587">
        <v>0</v>
      </c>
      <c r="BQ18" s="30">
        <f t="shared" si="26"/>
        <v>0</v>
      </c>
      <c r="BR18" s="587">
        <v>514.63</v>
      </c>
      <c r="BS18" s="30">
        <f t="shared" si="27"/>
        <v>7.7040419161676645</v>
      </c>
      <c r="BT18" s="587"/>
      <c r="BU18" s="587"/>
      <c r="BV18" s="587"/>
      <c r="BW18" s="907"/>
      <c r="BX18" s="903">
        <v>34</v>
      </c>
      <c r="BY18" s="78">
        <v>339.43</v>
      </c>
      <c r="BZ18" s="634">
        <f t="shared" si="28"/>
        <v>9.9832352941176481</v>
      </c>
      <c r="CA18" s="824">
        <f t="shared" si="29"/>
        <v>4028.3799999999997</v>
      </c>
      <c r="CB18" s="492"/>
      <c r="CC18" s="93">
        <v>128.60000000000002</v>
      </c>
      <c r="CD18" s="94">
        <v>7806.525293175463</v>
      </c>
      <c r="CE18" s="83">
        <f t="shared" si="30"/>
        <v>60.703929184879172</v>
      </c>
      <c r="CF18" s="100"/>
      <c r="CG18" s="101">
        <v>8</v>
      </c>
      <c r="CH18" s="101">
        <v>351.42712790865761</v>
      </c>
      <c r="CI18" s="30">
        <f t="shared" si="69"/>
        <v>43.928390988582201</v>
      </c>
      <c r="CJ18" s="101">
        <v>65</v>
      </c>
      <c r="CK18" s="101">
        <v>536.61352917766612</v>
      </c>
      <c r="CL18" s="83">
        <f t="shared" si="70"/>
        <v>8.2555927565794782</v>
      </c>
      <c r="CM18" s="787"/>
      <c r="CN18" s="30">
        <f t="shared" si="72"/>
        <v>0</v>
      </c>
      <c r="CO18" s="787">
        <v>45</v>
      </c>
      <c r="CP18" s="30">
        <f t="shared" si="31"/>
        <v>0.34992223950233275</v>
      </c>
      <c r="CQ18" s="787">
        <v>35.212876906318087</v>
      </c>
      <c r="CR18" s="787"/>
      <c r="CS18" s="787"/>
      <c r="CT18" s="787"/>
      <c r="CU18" s="934">
        <v>51</v>
      </c>
      <c r="CV18" s="787">
        <v>424.31905044422643</v>
      </c>
      <c r="CW18" s="790">
        <f t="shared" si="32"/>
        <v>8.3199813812593426</v>
      </c>
      <c r="CX18" s="827">
        <f t="shared" si="33"/>
        <v>9199.097877612332</v>
      </c>
      <c r="CY18" s="492"/>
      <c r="CZ18" s="109">
        <v>130</v>
      </c>
      <c r="DA18" s="110">
        <v>11291.587433350327</v>
      </c>
      <c r="DB18" s="83">
        <f t="shared" si="34"/>
        <v>86.858364871925588</v>
      </c>
      <c r="DC18" s="113"/>
      <c r="DD18" s="114"/>
      <c r="DE18" s="114"/>
      <c r="DF18" s="30" t="e">
        <f t="shared" si="35"/>
        <v>#DIV/0!</v>
      </c>
      <c r="DG18" s="115">
        <v>1406.2823218730693</v>
      </c>
      <c r="DH18" s="114">
        <v>40.002764508538576</v>
      </c>
      <c r="DI18" s="937"/>
      <c r="DJ18" s="712">
        <v>220.00123121048628</v>
      </c>
      <c r="DK18" s="759">
        <f t="shared" si="36"/>
        <v>1.6923171631575868</v>
      </c>
      <c r="DL18" s="846">
        <v>50</v>
      </c>
      <c r="DM18">
        <v>493.01202675597028</v>
      </c>
      <c r="DN18" s="760">
        <f t="shared" si="37"/>
        <v>9.8602405351194058</v>
      </c>
      <c r="DO18" s="848">
        <f t="shared" si="38"/>
        <v>13450.885777698393</v>
      </c>
      <c r="DP18" s="841"/>
      <c r="DQ18" s="861">
        <v>49</v>
      </c>
      <c r="DR18" s="862">
        <v>2510.5846638135299</v>
      </c>
      <c r="DS18" s="923">
        <v>288.18151175187973</v>
      </c>
      <c r="DT18" s="922">
        <f t="shared" si="39"/>
        <v>2798.7661755654099</v>
      </c>
      <c r="DU18" s="751">
        <f t="shared" si="40"/>
        <v>57.117677052355305</v>
      </c>
      <c r="DV18" s="867"/>
      <c r="DW18" s="867"/>
      <c r="DX18" s="756" t="e">
        <f t="shared" si="3"/>
        <v>#DIV/0!</v>
      </c>
      <c r="DY18" s="867"/>
      <c r="DZ18" s="870"/>
      <c r="EA18" s="759" t="e">
        <f t="shared" si="41"/>
        <v>#DIV/0!</v>
      </c>
      <c r="EB18" s="866">
        <f t="shared" si="4"/>
        <v>49</v>
      </c>
      <c r="EC18" s="867"/>
      <c r="ED18" s="763">
        <f t="shared" si="42"/>
        <v>0</v>
      </c>
      <c r="EE18" s="914"/>
      <c r="EF18" s="915"/>
      <c r="EG18" s="872">
        <v>49</v>
      </c>
      <c r="EH18" s="921">
        <v>306.85781793635613</v>
      </c>
      <c r="EI18" s="765">
        <f t="shared" si="43"/>
        <v>6.262404447680737</v>
      </c>
      <c r="EJ18" s="872">
        <f t="shared" si="5"/>
        <v>49</v>
      </c>
      <c r="EK18" s="926">
        <v>189.34499178757181</v>
      </c>
      <c r="EL18" s="765">
        <f t="shared" si="44"/>
        <v>3.8641835058688123</v>
      </c>
      <c r="EM18" s="926"/>
      <c r="EN18" s="891">
        <f t="shared" si="45"/>
        <v>0</v>
      </c>
      <c r="EO18" s="873">
        <v>28</v>
      </c>
      <c r="EP18" s="873">
        <v>278.01346881475257</v>
      </c>
      <c r="EQ18" s="873">
        <f t="shared" si="46"/>
        <v>9.9290524576697354</v>
      </c>
      <c r="ER18" s="898">
        <f t="shared" si="47"/>
        <v>3572.9824541040907</v>
      </c>
      <c r="ES18" s="569"/>
      <c r="ET18" s="734">
        <v>38.4</v>
      </c>
      <c r="EU18" s="125">
        <v>6098.3084375124436</v>
      </c>
      <c r="EV18" s="15">
        <f t="shared" si="48"/>
        <v>158.81011556021988</v>
      </c>
      <c r="EW18" s="126"/>
      <c r="EX18" s="127">
        <v>12</v>
      </c>
      <c r="EY18" s="127">
        <v>104.3672469374597</v>
      </c>
      <c r="EZ18" s="18">
        <v>20</v>
      </c>
      <c r="FA18" s="127"/>
      <c r="FB18" s="127"/>
      <c r="FC18" s="18" t="e">
        <f t="shared" si="71"/>
        <v>#DIV/0!</v>
      </c>
      <c r="FD18" s="734">
        <v>308.33328335468957</v>
      </c>
      <c r="FE18" s="836">
        <f t="shared" si="49"/>
        <v>8.0295125873617081</v>
      </c>
      <c r="FF18" s="125">
        <v>298.40489150884235</v>
      </c>
      <c r="FG18" s="837">
        <f t="shared" si="6"/>
        <v>7.770960716376103</v>
      </c>
      <c r="FH18" s="125"/>
      <c r="FI18" s="125">
        <v>2893.0544739642755</v>
      </c>
      <c r="FJ18" s="125"/>
      <c r="FK18" s="127">
        <v>31</v>
      </c>
      <c r="FL18" s="127">
        <v>314</v>
      </c>
      <c r="FM18" s="30">
        <f t="shared" si="50"/>
        <v>10.129032258064516</v>
      </c>
      <c r="FN18" s="831">
        <f t="shared" si="75"/>
        <v>10016.468333277709</v>
      </c>
      <c r="FO18" s="569"/>
      <c r="FP18" s="603"/>
      <c r="FQ18" s="603"/>
      <c r="FR18" s="542" t="e">
        <f t="shared" si="51"/>
        <v>#DIV/0!</v>
      </c>
      <c r="FS18" s="603"/>
      <c r="FT18" s="603"/>
      <c r="FU18" s="542" t="e">
        <f t="shared" si="52"/>
        <v>#DIV/0!</v>
      </c>
      <c r="FV18" s="603"/>
      <c r="FW18" s="603"/>
      <c r="FX18" s="542" t="e">
        <f t="shared" si="53"/>
        <v>#DIV/0!</v>
      </c>
      <c r="FY18" s="485"/>
      <c r="FZ18" s="610"/>
      <c r="GA18" s="612"/>
      <c r="GB18" s="548" t="e">
        <f t="shared" si="54"/>
        <v>#DIV/0!</v>
      </c>
      <c r="GC18" s="610"/>
      <c r="GD18" s="614"/>
      <c r="GE18" s="616" t="e">
        <f t="shared" si="8"/>
        <v>#DIV/0!</v>
      </c>
      <c r="GF18" s="603"/>
      <c r="GG18" s="603"/>
      <c r="GH18" s="622" t="e">
        <f t="shared" si="55"/>
        <v>#DIV/0!</v>
      </c>
      <c r="GI18" s="603">
        <f t="shared" si="56"/>
        <v>0</v>
      </c>
      <c r="GJ18" s="603"/>
      <c r="GK18" s="551" t="e">
        <f t="shared" si="57"/>
        <v>#DIV/0!</v>
      </c>
      <c r="GM18" s="863">
        <v>30</v>
      </c>
      <c r="GN18" s="863"/>
      <c r="GO18" s="862">
        <v>1021.3092681474792</v>
      </c>
      <c r="GP18" s="554">
        <f t="shared" si="9"/>
        <v>34.043642271582641</v>
      </c>
      <c r="GQ18" s="554">
        <f t="shared" si="73"/>
        <v>0</v>
      </c>
      <c r="GR18" s="875">
        <v>30</v>
      </c>
      <c r="GS18" s="875"/>
      <c r="GT18" s="737">
        <f t="shared" si="74"/>
        <v>0</v>
      </c>
      <c r="GU18" s="875"/>
      <c r="GV18" s="737">
        <f t="shared" si="58"/>
        <v>0</v>
      </c>
      <c r="GW18" s="867">
        <v>233.3269428948789</v>
      </c>
      <c r="GX18" s="748">
        <f t="shared" si="12"/>
        <v>7.7775647631626299</v>
      </c>
      <c r="GY18" s="882"/>
      <c r="GZ18" s="744">
        <f t="shared" si="13"/>
        <v>0</v>
      </c>
      <c r="HA18" s="881"/>
      <c r="HB18" s="542">
        <f t="shared" si="14"/>
        <v>0</v>
      </c>
      <c r="HC18" s="875">
        <v>18</v>
      </c>
      <c r="HD18" s="875">
        <v>149.68938103043641</v>
      </c>
      <c r="HE18" s="886">
        <f t="shared" si="59"/>
        <v>8.3160767239131346</v>
      </c>
      <c r="HF18" s="672"/>
      <c r="HG18" s="411"/>
      <c r="HH18" s="411"/>
      <c r="HI18" s="411"/>
      <c r="HJ18" s="433"/>
      <c r="HK18" s="411"/>
      <c r="HL18" s="400">
        <f t="shared" si="60"/>
        <v>0</v>
      </c>
      <c r="HM18" s="403"/>
      <c r="HN18" s="402" t="e">
        <f t="shared" si="61"/>
        <v>#DIV/0!</v>
      </c>
      <c r="HO18" s="412"/>
      <c r="HP18" s="411"/>
      <c r="HQ18" s="400"/>
      <c r="HR18" s="403" t="e">
        <f t="shared" si="62"/>
        <v>#DIV/0!</v>
      </c>
      <c r="HS18" s="400"/>
      <c r="HT18" s="400"/>
      <c r="HU18" s="404" t="e">
        <f t="shared" si="63"/>
        <v>#DIV/0!</v>
      </c>
    </row>
    <row r="19" spans="1:229" ht="14.4" customHeight="1">
      <c r="A19" s="12">
        <v>13</v>
      </c>
      <c r="B19" s="13">
        <v>34.4</v>
      </c>
      <c r="C19" s="14">
        <v>2924.1901326068069</v>
      </c>
      <c r="D19" s="15">
        <f t="shared" si="15"/>
        <v>85.005527110662996</v>
      </c>
      <c r="E19" s="16"/>
      <c r="F19" s="320"/>
      <c r="G19" s="558" t="e">
        <f t="shared" si="16"/>
        <v>#DIV/0!</v>
      </c>
      <c r="H19" s="17">
        <v>3</v>
      </c>
      <c r="I19" s="17">
        <v>63.859845931639285</v>
      </c>
      <c r="J19" s="18">
        <f t="shared" si="64"/>
        <v>21.286615310546427</v>
      </c>
      <c r="K19" s="17"/>
      <c r="L19" s="17"/>
      <c r="M19" s="30" t="e">
        <f t="shared" si="65"/>
        <v>#DIV/0!</v>
      </c>
      <c r="N19" s="314"/>
      <c r="O19" s="838">
        <f t="shared" si="17"/>
        <v>0</v>
      </c>
      <c r="P19" s="803">
        <v>417.89080541360318</v>
      </c>
      <c r="Q19" s="18">
        <f t="shared" si="18"/>
        <v>12.147988529465209</v>
      </c>
      <c r="R19" s="808">
        <v>32.518436576531073</v>
      </c>
      <c r="S19" s="809"/>
      <c r="T19" s="809"/>
      <c r="U19" s="808"/>
      <c r="V19" s="492"/>
      <c r="W19" s="570">
        <v>33</v>
      </c>
      <c r="X19" s="626">
        <v>332.41228742267128</v>
      </c>
      <c r="Y19" s="800">
        <f t="shared" si="19"/>
        <v>10.073099618868827</v>
      </c>
      <c r="Z19" s="819">
        <f t="shared" si="20"/>
        <v>3770.8715079512522</v>
      </c>
      <c r="AA19" s="492"/>
      <c r="AB19" s="46">
        <v>231.8</v>
      </c>
      <c r="AC19" s="47">
        <v>22904.724999999995</v>
      </c>
      <c r="AD19" s="30">
        <f t="shared" si="21"/>
        <v>98.812446074201873</v>
      </c>
      <c r="AE19" s="502"/>
      <c r="AF19" s="501"/>
      <c r="AG19" s="932"/>
      <c r="AH19" s="572">
        <v>7</v>
      </c>
      <c r="AI19" s="572">
        <v>180.02000000000004</v>
      </c>
      <c r="AJ19" s="30">
        <f t="shared" si="22"/>
        <v>25.717142857142864</v>
      </c>
      <c r="AK19" s="55">
        <v>2</v>
      </c>
      <c r="AL19" s="55">
        <v>26.4</v>
      </c>
      <c r="AM19" s="30">
        <f t="shared" si="66"/>
        <v>13.2</v>
      </c>
      <c r="AN19" s="62">
        <v>472</v>
      </c>
      <c r="AO19" s="858">
        <f t="shared" si="0"/>
        <v>1.7365710080941867</v>
      </c>
      <c r="AP19" s="47">
        <v>2565.6800000000003</v>
      </c>
      <c r="AQ19" s="858">
        <f t="shared" si="1"/>
        <v>11.068507333908542</v>
      </c>
      <c r="AR19" s="47"/>
      <c r="AS19" s="47"/>
      <c r="AT19" s="47">
        <v>677.79</v>
      </c>
      <c r="AU19" s="855"/>
      <c r="AV19" s="568"/>
      <c r="AW19" s="50">
        <v>40</v>
      </c>
      <c r="AX19" s="50">
        <v>1720.44</v>
      </c>
      <c r="AY19" s="48">
        <f t="shared" si="23"/>
        <v>43.011000000000003</v>
      </c>
      <c r="AZ19" s="46">
        <v>106</v>
      </c>
      <c r="BA19" s="47">
        <v>1135.71</v>
      </c>
      <c r="BB19" s="48">
        <f t="shared" si="24"/>
        <v>10.714245283018869</v>
      </c>
      <c r="BC19" s="822">
        <f t="shared" si="2"/>
        <v>29682.764999999996</v>
      </c>
      <c r="BD19" s="492"/>
      <c r="BE19" s="645">
        <v>65</v>
      </c>
      <c r="BF19" s="78">
        <v>3418.89</v>
      </c>
      <c r="BG19" s="30">
        <f t="shared" si="25"/>
        <v>52.598307692307692</v>
      </c>
      <c r="BH19" s="85"/>
      <c r="BI19" s="85"/>
      <c r="BJ19" s="85">
        <v>3</v>
      </c>
      <c r="BK19" s="85">
        <v>26.3</v>
      </c>
      <c r="BL19" s="30">
        <f t="shared" si="67"/>
        <v>8.7666666666666675</v>
      </c>
      <c r="BM19" s="86">
        <v>0</v>
      </c>
      <c r="BN19" s="86">
        <v>0</v>
      </c>
      <c r="BO19" s="30" t="e">
        <f t="shared" si="68"/>
        <v>#DIV/0!</v>
      </c>
      <c r="BP19" s="587">
        <v>176.28</v>
      </c>
      <c r="BQ19" s="30">
        <f t="shared" si="26"/>
        <v>2.7120000000000002</v>
      </c>
      <c r="BR19" s="587">
        <v>495.69</v>
      </c>
      <c r="BS19" s="30">
        <f t="shared" si="27"/>
        <v>7.6260000000000003</v>
      </c>
      <c r="BT19" s="587"/>
      <c r="BU19" s="587"/>
      <c r="BV19" s="587"/>
      <c r="BW19" s="907"/>
      <c r="BX19" s="903">
        <v>34</v>
      </c>
      <c r="BY19" s="78">
        <v>339.92</v>
      </c>
      <c r="BZ19" s="634">
        <f t="shared" si="28"/>
        <v>9.9976470588235298</v>
      </c>
      <c r="CA19" s="824">
        <f t="shared" si="29"/>
        <v>4457.08</v>
      </c>
      <c r="CB19" s="492"/>
      <c r="CC19" s="93">
        <v>129.4</v>
      </c>
      <c r="CD19" s="94">
        <v>8543.3916223215983</v>
      </c>
      <c r="CE19" s="83">
        <f t="shared" si="30"/>
        <v>66.02311918331992</v>
      </c>
      <c r="CF19" s="100"/>
      <c r="CG19" s="101">
        <v>8</v>
      </c>
      <c r="CH19" s="101"/>
      <c r="CI19" s="30">
        <f t="shared" si="69"/>
        <v>0</v>
      </c>
      <c r="CJ19" s="101">
        <v>65</v>
      </c>
      <c r="CK19" s="101">
        <v>296.59908736236025</v>
      </c>
      <c r="CL19" s="83">
        <f t="shared" si="70"/>
        <v>4.5630628824978503</v>
      </c>
      <c r="CM19" s="787">
        <v>1586.71</v>
      </c>
      <c r="CN19" s="30">
        <f t="shared" si="72"/>
        <v>12.262055641421947</v>
      </c>
      <c r="CO19" s="787">
        <v>93</v>
      </c>
      <c r="CP19" s="30">
        <f t="shared" si="31"/>
        <v>0.71870170015455948</v>
      </c>
      <c r="CQ19" s="787">
        <v>100.1738042903694</v>
      </c>
      <c r="CR19" s="787"/>
      <c r="CS19" s="787"/>
      <c r="CT19" s="787"/>
      <c r="CU19" s="934">
        <v>51</v>
      </c>
      <c r="CV19" s="787">
        <v>455.68272281327506</v>
      </c>
      <c r="CW19" s="790">
        <f t="shared" si="32"/>
        <v>8.9349553492799032</v>
      </c>
      <c r="CX19" s="827">
        <f t="shared" si="33"/>
        <v>11075.557236787603</v>
      </c>
      <c r="CY19" s="492"/>
      <c r="CZ19" s="109">
        <v>130</v>
      </c>
      <c r="DA19" s="110">
        <v>10453.583910714089</v>
      </c>
      <c r="DB19" s="83">
        <f t="shared" si="34"/>
        <v>80.412183928569917</v>
      </c>
      <c r="DC19" s="113"/>
      <c r="DD19" s="114"/>
      <c r="DE19" s="114"/>
      <c r="DF19" s="30" t="e">
        <f t="shared" si="35"/>
        <v>#DIV/0!</v>
      </c>
      <c r="DG19" s="115">
        <v>900.65797121884407</v>
      </c>
      <c r="DH19" s="114">
        <v>87.78887488349892</v>
      </c>
      <c r="DI19" s="937"/>
      <c r="DJ19" s="708">
        <v>232.50123121048628</v>
      </c>
      <c r="DK19" s="759">
        <f t="shared" si="36"/>
        <v>1.7884710093114329</v>
      </c>
      <c r="DL19" s="846">
        <v>50</v>
      </c>
      <c r="DM19" s="846">
        <v>475.31481225835421</v>
      </c>
      <c r="DN19" s="760">
        <f t="shared" si="37"/>
        <v>9.5062962451670838</v>
      </c>
      <c r="DO19" s="848">
        <f t="shared" si="38"/>
        <v>12149.846800285271</v>
      </c>
      <c r="DP19" s="841"/>
      <c r="DQ19" s="861">
        <v>49</v>
      </c>
      <c r="DR19" s="862">
        <v>2280.2714923504009</v>
      </c>
      <c r="DS19" s="862">
        <v>127.10304761057284</v>
      </c>
      <c r="DT19" s="922">
        <f t="shared" si="39"/>
        <v>2407.3745399609738</v>
      </c>
      <c r="DU19" s="751">
        <f t="shared" si="40"/>
        <v>49.130092652264771</v>
      </c>
      <c r="DV19" s="867"/>
      <c r="DW19" s="867"/>
      <c r="DX19" s="756" t="e">
        <f t="shared" si="3"/>
        <v>#DIV/0!</v>
      </c>
      <c r="DY19" s="867"/>
      <c r="DZ19" s="870"/>
      <c r="EA19" s="759" t="e">
        <f t="shared" si="41"/>
        <v>#DIV/0!</v>
      </c>
      <c r="EB19" s="866">
        <f t="shared" si="4"/>
        <v>49</v>
      </c>
      <c r="EC19" s="870"/>
      <c r="ED19" s="763">
        <f t="shared" si="42"/>
        <v>0</v>
      </c>
      <c r="EE19" s="916"/>
      <c r="EF19" s="915"/>
      <c r="EG19" s="872">
        <v>49</v>
      </c>
      <c r="EH19" s="921">
        <v>235.74241065549353</v>
      </c>
      <c r="EI19" s="765">
        <f t="shared" si="43"/>
        <v>4.8110696052141533</v>
      </c>
      <c r="EJ19" s="872">
        <f t="shared" si="5"/>
        <v>49</v>
      </c>
      <c r="EK19" s="926">
        <v>215.03321711186538</v>
      </c>
      <c r="EL19" s="765">
        <f t="shared" si="44"/>
        <v>4.3884330022829667</v>
      </c>
      <c r="EM19" s="926"/>
      <c r="EN19" s="891">
        <f t="shared" si="45"/>
        <v>0</v>
      </c>
      <c r="EO19" s="873">
        <v>28</v>
      </c>
      <c r="EP19" s="873">
        <v>279.04949992119168</v>
      </c>
      <c r="EQ19" s="873">
        <f t="shared" si="46"/>
        <v>9.9660535686139884</v>
      </c>
      <c r="ER19" s="898">
        <f t="shared" si="47"/>
        <v>3137.1996676495241</v>
      </c>
      <c r="ES19" s="569"/>
      <c r="ET19" s="734">
        <v>52</v>
      </c>
      <c r="EU19" s="125">
        <v>4481.6770638929747</v>
      </c>
      <c r="EV19" s="15">
        <f t="shared" si="48"/>
        <v>86.186097382557207</v>
      </c>
      <c r="EW19" s="126"/>
      <c r="EX19" s="127">
        <v>18</v>
      </c>
      <c r="EY19" s="127">
        <v>128.61008526994445</v>
      </c>
      <c r="EZ19" s="18">
        <v>32</v>
      </c>
      <c r="FA19" s="127"/>
      <c r="FB19" s="127"/>
      <c r="FC19" s="18" t="e">
        <f t="shared" si="71"/>
        <v>#DIV/0!</v>
      </c>
      <c r="FD19" s="734">
        <v>285.24353635719052</v>
      </c>
      <c r="FE19" s="836">
        <f t="shared" si="49"/>
        <v>5.4854526222536641</v>
      </c>
      <c r="FF19" s="125">
        <v>376.22470351650765</v>
      </c>
      <c r="FG19" s="837">
        <f t="shared" si="6"/>
        <v>7.2350904522405317</v>
      </c>
      <c r="FH19" s="125"/>
      <c r="FI19" s="125"/>
      <c r="FJ19" s="125"/>
      <c r="FK19" s="127">
        <v>31</v>
      </c>
      <c r="FL19" s="127">
        <v>314.88328912466841</v>
      </c>
      <c r="FM19" s="30">
        <f t="shared" si="50"/>
        <v>10.157525455634465</v>
      </c>
      <c r="FN19" s="831">
        <f t="shared" si="75"/>
        <v>5586.6386781612855</v>
      </c>
      <c r="FO19" s="569"/>
      <c r="FP19" s="602"/>
      <c r="FQ19" s="603"/>
      <c r="FR19" s="542" t="e">
        <f t="shared" si="51"/>
        <v>#DIV/0!</v>
      </c>
      <c r="FS19" s="603"/>
      <c r="FT19" s="603"/>
      <c r="FU19" s="542" t="e">
        <f t="shared" si="52"/>
        <v>#DIV/0!</v>
      </c>
      <c r="FV19" s="603"/>
      <c r="FW19" s="603"/>
      <c r="FX19" s="542" t="e">
        <f t="shared" si="53"/>
        <v>#DIV/0!</v>
      </c>
      <c r="FY19" s="485"/>
      <c r="FZ19" s="610"/>
      <c r="GA19" s="612"/>
      <c r="GB19" s="548" t="e">
        <f t="shared" si="54"/>
        <v>#DIV/0!</v>
      </c>
      <c r="GC19" s="610"/>
      <c r="GD19" s="614"/>
      <c r="GE19" s="616" t="e">
        <f t="shared" si="8"/>
        <v>#DIV/0!</v>
      </c>
      <c r="GF19" s="603"/>
      <c r="GG19" s="612"/>
      <c r="GH19" s="622" t="e">
        <f t="shared" si="55"/>
        <v>#DIV/0!</v>
      </c>
      <c r="GI19" s="603">
        <f t="shared" si="56"/>
        <v>0</v>
      </c>
      <c r="GJ19" s="603"/>
      <c r="GK19" s="551" t="e">
        <f t="shared" si="57"/>
        <v>#DIV/0!</v>
      </c>
      <c r="GM19" s="863">
        <v>30</v>
      </c>
      <c r="GN19" s="863"/>
      <c r="GO19" s="862">
        <v>1169.295805693471</v>
      </c>
      <c r="GP19" s="554">
        <f t="shared" si="9"/>
        <v>38.976526856449034</v>
      </c>
      <c r="GQ19" s="554">
        <f t="shared" si="73"/>
        <v>0</v>
      </c>
      <c r="GR19" s="875">
        <v>30</v>
      </c>
      <c r="GS19" s="875">
        <v>728.56196390541925</v>
      </c>
      <c r="GT19" s="737">
        <f t="shared" si="74"/>
        <v>24.285398796847307</v>
      </c>
      <c r="GU19" s="875">
        <v>150.99818626221358</v>
      </c>
      <c r="GV19" s="737">
        <f t="shared" si="58"/>
        <v>5.0332728754071194</v>
      </c>
      <c r="GW19" s="867"/>
      <c r="GX19" s="748">
        <f t="shared" si="12"/>
        <v>0</v>
      </c>
      <c r="GY19" s="882"/>
      <c r="GZ19" s="744">
        <f t="shared" si="13"/>
        <v>0</v>
      </c>
      <c r="HA19" s="881"/>
      <c r="HB19" s="542">
        <f t="shared" si="14"/>
        <v>0</v>
      </c>
      <c r="HC19" s="875">
        <v>18</v>
      </c>
      <c r="HD19" s="875">
        <v>176.60890060746007</v>
      </c>
      <c r="HE19" s="886">
        <f t="shared" si="59"/>
        <v>9.8116055893033369</v>
      </c>
      <c r="HF19" s="672"/>
      <c r="HG19" s="411"/>
      <c r="HH19" s="411"/>
      <c r="HI19" s="411"/>
      <c r="HJ19" s="433"/>
      <c r="HK19" s="411"/>
      <c r="HL19" s="400">
        <f t="shared" si="60"/>
        <v>0</v>
      </c>
      <c r="HM19" s="403"/>
      <c r="HN19" s="402" t="e">
        <f t="shared" si="61"/>
        <v>#DIV/0!</v>
      </c>
      <c r="HO19" s="412"/>
      <c r="HP19" s="411"/>
      <c r="HQ19" s="400"/>
      <c r="HR19" s="403" t="e">
        <f t="shared" si="62"/>
        <v>#DIV/0!</v>
      </c>
      <c r="HS19" s="400"/>
      <c r="HT19" s="400"/>
      <c r="HU19" s="404" t="e">
        <f t="shared" si="63"/>
        <v>#DIV/0!</v>
      </c>
    </row>
    <row r="20" spans="1:229" ht="14.4" customHeight="1">
      <c r="A20" s="12">
        <v>14</v>
      </c>
      <c r="B20" s="13">
        <v>68.599999999999994</v>
      </c>
      <c r="C20" s="14">
        <v>5268.0717882880062</v>
      </c>
      <c r="D20" s="15">
        <f t="shared" si="15"/>
        <v>76.79404939195345</v>
      </c>
      <c r="E20" s="16"/>
      <c r="F20" s="320"/>
      <c r="G20" s="558" t="e">
        <f t="shared" si="16"/>
        <v>#DIV/0!</v>
      </c>
      <c r="H20" s="17">
        <v>4</v>
      </c>
      <c r="I20" s="17">
        <v>66.491008826980604</v>
      </c>
      <c r="J20" s="18">
        <f t="shared" si="64"/>
        <v>16.622752206745151</v>
      </c>
      <c r="K20" s="17"/>
      <c r="L20" s="17"/>
      <c r="M20" s="30" t="e">
        <f t="shared" si="65"/>
        <v>#DIV/0!</v>
      </c>
      <c r="N20" s="314">
        <v>533.17409612302515</v>
      </c>
      <c r="O20" s="838">
        <f t="shared" si="17"/>
        <v>7.7722171446505133</v>
      </c>
      <c r="P20" s="803">
        <v>526.65546721614271</v>
      </c>
      <c r="Q20" s="18">
        <f t="shared" si="18"/>
        <v>7.6771933996522268</v>
      </c>
      <c r="R20" s="808">
        <v>77.528673806411092</v>
      </c>
      <c r="S20" s="809"/>
      <c r="T20" s="809"/>
      <c r="U20" s="808"/>
      <c r="V20" s="492"/>
      <c r="W20" s="570">
        <v>33</v>
      </c>
      <c r="X20" s="626">
        <v>395.1301363800419</v>
      </c>
      <c r="Y20" s="800">
        <f t="shared" si="19"/>
        <v>11.973640496364906</v>
      </c>
      <c r="Z20" s="819">
        <f t="shared" si="20"/>
        <v>6867.0511706406087</v>
      </c>
      <c r="AA20" s="492"/>
      <c r="AB20" s="46">
        <v>373.6</v>
      </c>
      <c r="AC20" s="47">
        <v>30369.135799999996</v>
      </c>
      <c r="AD20" s="30">
        <f t="shared" si="21"/>
        <v>81.28783672376872</v>
      </c>
      <c r="AE20" s="502"/>
      <c r="AF20" s="501"/>
      <c r="AG20" s="932"/>
      <c r="AH20" s="572">
        <v>43</v>
      </c>
      <c r="AI20" s="572">
        <v>588.54999999999984</v>
      </c>
      <c r="AJ20" s="30">
        <f t="shared" si="22"/>
        <v>13.687209302325577</v>
      </c>
      <c r="AK20" s="55">
        <v>270</v>
      </c>
      <c r="AL20" s="55">
        <v>1938.6499999999996</v>
      </c>
      <c r="AM20" s="30">
        <f t="shared" si="66"/>
        <v>7.1801851851851834</v>
      </c>
      <c r="AN20" s="62"/>
      <c r="AO20" s="858">
        <f t="shared" si="0"/>
        <v>0</v>
      </c>
      <c r="AP20" s="47">
        <v>2567.8200000000002</v>
      </c>
      <c r="AQ20" s="858">
        <f t="shared" si="1"/>
        <v>6.8731798715203425</v>
      </c>
      <c r="AR20" s="47">
        <v>324.90000000000003</v>
      </c>
      <c r="AS20" s="47"/>
      <c r="AT20" s="47">
        <v>128.41999999999999</v>
      </c>
      <c r="AU20" s="855"/>
      <c r="AV20" s="568"/>
      <c r="AW20" s="50">
        <v>40</v>
      </c>
      <c r="AX20" s="50">
        <v>1714.4595299999996</v>
      </c>
      <c r="AY20" s="48">
        <f t="shared" si="23"/>
        <v>42.861488249999994</v>
      </c>
      <c r="AZ20" s="46">
        <v>106</v>
      </c>
      <c r="BA20" s="47">
        <v>1171.75</v>
      </c>
      <c r="BB20" s="48">
        <f t="shared" si="24"/>
        <v>11.054245283018869</v>
      </c>
      <c r="BC20" s="822">
        <f t="shared" si="2"/>
        <v>38803.685329999993</v>
      </c>
      <c r="BD20" s="492"/>
      <c r="BE20" s="645">
        <v>97</v>
      </c>
      <c r="BF20" s="78">
        <v>4925.1400000000003</v>
      </c>
      <c r="BG20" s="30">
        <f t="shared" si="25"/>
        <v>50.774639175257732</v>
      </c>
      <c r="BH20" s="85"/>
      <c r="BI20" s="85"/>
      <c r="BJ20" s="85">
        <v>18</v>
      </c>
      <c r="BK20" s="85">
        <v>126.23</v>
      </c>
      <c r="BL20" s="30">
        <f t="shared" si="67"/>
        <v>7.012777777777778</v>
      </c>
      <c r="BM20" s="86">
        <v>0</v>
      </c>
      <c r="BN20" s="86">
        <v>0</v>
      </c>
      <c r="BO20" s="30" t="e">
        <f t="shared" si="68"/>
        <v>#DIV/0!</v>
      </c>
      <c r="BP20" s="587">
        <v>144</v>
      </c>
      <c r="BQ20" s="30">
        <f t="shared" si="26"/>
        <v>1.4845360824742269</v>
      </c>
      <c r="BR20" s="587">
        <v>624.79</v>
      </c>
      <c r="BS20" s="30">
        <f t="shared" si="27"/>
        <v>6.4411340206185566</v>
      </c>
      <c r="BT20" s="587"/>
      <c r="BU20" s="587"/>
      <c r="BV20" s="587"/>
      <c r="BW20" s="907"/>
      <c r="BX20" s="903">
        <v>34</v>
      </c>
      <c r="BY20" s="78">
        <v>340.36</v>
      </c>
      <c r="BZ20" s="634">
        <f t="shared" si="28"/>
        <v>10.010588235294119</v>
      </c>
      <c r="CA20" s="824">
        <f t="shared" si="29"/>
        <v>6160.5199999999995</v>
      </c>
      <c r="CB20" s="492"/>
      <c r="CC20" s="93">
        <v>187.60000000000002</v>
      </c>
      <c r="CD20" s="94">
        <v>11456.763139840221</v>
      </c>
      <c r="CE20" s="83">
        <f t="shared" si="30"/>
        <v>61.070165990619508</v>
      </c>
      <c r="CF20" s="102"/>
      <c r="CG20" s="101">
        <v>36</v>
      </c>
      <c r="CH20" s="101">
        <v>375.70781846822092</v>
      </c>
      <c r="CI20" s="30">
        <f t="shared" si="69"/>
        <v>10.436328290783914</v>
      </c>
      <c r="CJ20" s="101">
        <v>65</v>
      </c>
      <c r="CK20" s="101">
        <v>360.80818585768355</v>
      </c>
      <c r="CL20" s="83">
        <f t="shared" si="70"/>
        <v>5.5508951670412854</v>
      </c>
      <c r="CM20" s="787"/>
      <c r="CN20" s="30">
        <f t="shared" si="72"/>
        <v>0</v>
      </c>
      <c r="CO20" s="787">
        <v>52</v>
      </c>
      <c r="CP20" s="30">
        <f t="shared" si="31"/>
        <v>0.27718550106609807</v>
      </c>
      <c r="CQ20" s="787">
        <v>237.30110403422654</v>
      </c>
      <c r="CR20" s="787"/>
      <c r="CS20" s="787"/>
      <c r="CT20" s="787"/>
      <c r="CU20" s="934">
        <v>51</v>
      </c>
      <c r="CV20" s="787">
        <v>365.70385532575722</v>
      </c>
      <c r="CW20" s="790">
        <f t="shared" si="32"/>
        <v>7.1706638299168084</v>
      </c>
      <c r="CX20" s="827">
        <f t="shared" si="33"/>
        <v>12848.28410352611</v>
      </c>
      <c r="CY20" s="492"/>
      <c r="CZ20" s="109">
        <v>146.4</v>
      </c>
      <c r="DA20" s="110">
        <v>12270.692496305694</v>
      </c>
      <c r="DB20" s="83">
        <f t="shared" si="34"/>
        <v>83.816205575858561</v>
      </c>
      <c r="DC20" s="113"/>
      <c r="DD20" s="114"/>
      <c r="DE20" s="114"/>
      <c r="DF20" s="30" t="e">
        <f t="shared" si="35"/>
        <v>#DIV/0!</v>
      </c>
      <c r="DG20" s="115">
        <v>1706.9283027910453</v>
      </c>
      <c r="DH20" s="114"/>
      <c r="DI20" s="937"/>
      <c r="DJ20" s="708">
        <v>70</v>
      </c>
      <c r="DK20" s="759">
        <f t="shared" si="36"/>
        <v>0.47814207650273222</v>
      </c>
      <c r="DL20" s="846">
        <v>50</v>
      </c>
      <c r="DM20" s="846">
        <v>453.32417015470469</v>
      </c>
      <c r="DN20" s="760">
        <f t="shared" si="37"/>
        <v>9.0664834030940931</v>
      </c>
      <c r="DO20" s="848">
        <f t="shared" si="38"/>
        <v>14500.944969251444</v>
      </c>
      <c r="DP20" s="841"/>
      <c r="DQ20" s="861">
        <v>69</v>
      </c>
      <c r="DR20" s="862">
        <v>4813.0197667432694</v>
      </c>
      <c r="DS20" s="862"/>
      <c r="DT20" s="922">
        <f t="shared" si="39"/>
        <v>4813.0197667432694</v>
      </c>
      <c r="DU20" s="751">
        <f t="shared" si="40"/>
        <v>69.753909662945929</v>
      </c>
      <c r="DV20" s="867"/>
      <c r="DW20" s="867"/>
      <c r="DX20" s="756" t="e">
        <f t="shared" si="3"/>
        <v>#DIV/0!</v>
      </c>
      <c r="DY20" s="867">
        <v>69</v>
      </c>
      <c r="DZ20" s="870">
        <v>1030.7050928808198</v>
      </c>
      <c r="EA20" s="759">
        <f t="shared" si="41"/>
        <v>14.937754969287244</v>
      </c>
      <c r="EB20" s="866">
        <f t="shared" si="4"/>
        <v>69</v>
      </c>
      <c r="EC20" s="867">
        <v>4101.0185348977257</v>
      </c>
      <c r="ED20" s="763">
        <f t="shared" si="42"/>
        <v>59.435051230401818</v>
      </c>
      <c r="EE20" s="916"/>
      <c r="EF20" s="915"/>
      <c r="EG20" s="872">
        <v>69</v>
      </c>
      <c r="EH20" s="921">
        <v>1008.4961820227566</v>
      </c>
      <c r="EI20" s="765">
        <f t="shared" si="43"/>
        <v>14.615886695981979</v>
      </c>
      <c r="EJ20" s="872">
        <f t="shared" si="5"/>
        <v>69</v>
      </c>
      <c r="EK20" s="926">
        <v>412.34214923147795</v>
      </c>
      <c r="EL20" s="765">
        <f t="shared" si="44"/>
        <v>5.9759731772677966</v>
      </c>
      <c r="EM20" s="926">
        <v>168</v>
      </c>
      <c r="EN20" s="891">
        <f t="shared" si="45"/>
        <v>2.4347826086956523</v>
      </c>
      <c r="EO20" s="873">
        <v>28</v>
      </c>
      <c r="EP20" s="873">
        <v>276.80240341822304</v>
      </c>
      <c r="EQ20" s="873">
        <f t="shared" si="46"/>
        <v>9.8858001220793934</v>
      </c>
      <c r="ER20" s="898">
        <f t="shared" si="47"/>
        <v>11810.384129194272</v>
      </c>
      <c r="ES20" s="569"/>
      <c r="ET20" s="734">
        <v>50.6</v>
      </c>
      <c r="EU20" s="125">
        <v>5082.6702865449115</v>
      </c>
      <c r="EV20" s="15">
        <f t="shared" si="48"/>
        <v>100.44802937835793</v>
      </c>
      <c r="EW20" s="126"/>
      <c r="EX20" s="127">
        <v>13</v>
      </c>
      <c r="EY20" s="127">
        <v>142.90009474438273</v>
      </c>
      <c r="EZ20" s="18">
        <v>19</v>
      </c>
      <c r="FA20" s="127"/>
      <c r="FB20" s="127"/>
      <c r="FC20" s="18" t="e">
        <f t="shared" si="71"/>
        <v>#DIV/0!</v>
      </c>
      <c r="FD20" s="734">
        <v>338.97596017008846</v>
      </c>
      <c r="FE20" s="836">
        <f t="shared" si="49"/>
        <v>6.6991296476302065</v>
      </c>
      <c r="FF20" s="125">
        <v>269.30730620858782</v>
      </c>
      <c r="FG20" s="837">
        <f t="shared" si="6"/>
        <v>5.3222787788258463</v>
      </c>
      <c r="FH20" s="125"/>
      <c r="FI20" s="125"/>
      <c r="FJ20" s="125"/>
      <c r="FK20" s="127">
        <v>31</v>
      </c>
      <c r="FL20" s="127">
        <v>330.02457863688875</v>
      </c>
      <c r="FM20" s="30">
        <f t="shared" si="50"/>
        <v>10.645954149577056</v>
      </c>
      <c r="FN20" s="831">
        <f t="shared" si="75"/>
        <v>6163.8782263048597</v>
      </c>
      <c r="FO20" s="569"/>
      <c r="FP20" s="602"/>
      <c r="FQ20" s="603"/>
      <c r="FR20" s="542" t="e">
        <f t="shared" si="51"/>
        <v>#DIV/0!</v>
      </c>
      <c r="FS20" s="603"/>
      <c r="FT20" s="603"/>
      <c r="FU20" s="542" t="e">
        <f t="shared" si="52"/>
        <v>#DIV/0!</v>
      </c>
      <c r="FV20" s="603"/>
      <c r="FW20" s="603"/>
      <c r="FX20" s="542" t="e">
        <f t="shared" si="53"/>
        <v>#DIV/0!</v>
      </c>
      <c r="FY20" s="485"/>
      <c r="FZ20" s="610"/>
      <c r="GA20" s="612"/>
      <c r="GB20" s="548" t="e">
        <f t="shared" si="54"/>
        <v>#DIV/0!</v>
      </c>
      <c r="GC20" s="610"/>
      <c r="GD20" s="614"/>
      <c r="GE20" s="616" t="e">
        <f t="shared" si="8"/>
        <v>#DIV/0!</v>
      </c>
      <c r="GF20" s="603"/>
      <c r="GG20" s="603"/>
      <c r="GH20" s="622" t="e">
        <f t="shared" si="55"/>
        <v>#DIV/0!</v>
      </c>
      <c r="GI20" s="603">
        <f t="shared" si="56"/>
        <v>0</v>
      </c>
      <c r="GJ20" s="603"/>
      <c r="GK20" s="551" t="e">
        <f t="shared" si="57"/>
        <v>#DIV/0!</v>
      </c>
      <c r="GM20" s="863">
        <v>30</v>
      </c>
      <c r="GN20" s="863"/>
      <c r="GO20" s="862">
        <v>1491.8245853184499</v>
      </c>
      <c r="GP20" s="554">
        <f t="shared" si="9"/>
        <v>49.727486177281662</v>
      </c>
      <c r="GQ20" s="554">
        <f t="shared" si="73"/>
        <v>0</v>
      </c>
      <c r="GR20" s="875">
        <v>30</v>
      </c>
      <c r="GS20" s="875">
        <v>271.69204850287645</v>
      </c>
      <c r="GT20" s="737">
        <f t="shared" si="74"/>
        <v>9.0564016167625478</v>
      </c>
      <c r="GU20" s="875">
        <v>794.37474609728065</v>
      </c>
      <c r="GV20" s="737">
        <f t="shared" si="58"/>
        <v>26.479158203242687</v>
      </c>
      <c r="GW20" s="867"/>
      <c r="GX20" s="748">
        <f t="shared" si="12"/>
        <v>0</v>
      </c>
      <c r="GY20" s="882"/>
      <c r="GZ20" s="744">
        <f t="shared" ref="GZ20:GZ37" si="76">+GY20/GS20</f>
        <v>0</v>
      </c>
      <c r="HA20" s="881">
        <v>163.57193614881444</v>
      </c>
      <c r="HB20" s="542">
        <f t="shared" si="14"/>
        <v>5.4523978716271477</v>
      </c>
      <c r="HC20" s="875">
        <v>18</v>
      </c>
      <c r="HD20" s="875">
        <v>174.69154591783928</v>
      </c>
      <c r="HE20" s="886">
        <f t="shared" si="59"/>
        <v>9.7050858843244043</v>
      </c>
      <c r="HF20" s="672"/>
      <c r="HG20" s="663"/>
      <c r="HH20" s="663"/>
      <c r="HI20" s="663"/>
      <c r="HJ20" s="433"/>
      <c r="HK20" s="411"/>
      <c r="HL20" s="400">
        <f t="shared" si="60"/>
        <v>0</v>
      </c>
      <c r="HM20" s="403"/>
      <c r="HN20" s="402" t="e">
        <f t="shared" si="61"/>
        <v>#DIV/0!</v>
      </c>
      <c r="HO20" s="412"/>
      <c r="HP20" s="411"/>
      <c r="HQ20" s="400"/>
      <c r="HR20" s="403" t="e">
        <f t="shared" si="62"/>
        <v>#DIV/0!</v>
      </c>
      <c r="HS20" s="400"/>
      <c r="HT20" s="400"/>
      <c r="HU20" s="404" t="e">
        <f t="shared" si="63"/>
        <v>#DIV/0!</v>
      </c>
    </row>
    <row r="21" spans="1:229" ht="14.4" customHeight="1">
      <c r="A21" s="12">
        <v>15</v>
      </c>
      <c r="B21" s="13">
        <v>69</v>
      </c>
      <c r="C21" s="14">
        <v>6388.0060511248084</v>
      </c>
      <c r="D21" s="15">
        <f t="shared" si="15"/>
        <v>92.57979784238853</v>
      </c>
      <c r="E21" s="16"/>
      <c r="F21" s="320"/>
      <c r="G21" s="558" t="e">
        <f t="shared" si="16"/>
        <v>#DIV/0!</v>
      </c>
      <c r="H21" s="17">
        <v>4</v>
      </c>
      <c r="I21" s="17">
        <v>65.716538276366066</v>
      </c>
      <c r="J21" s="18">
        <f t="shared" si="64"/>
        <v>16.429134569091516</v>
      </c>
      <c r="K21" s="17"/>
      <c r="L21" s="17"/>
      <c r="M21" s="30" t="e">
        <f t="shared" si="65"/>
        <v>#DIV/0!</v>
      </c>
      <c r="N21" s="314"/>
      <c r="O21" s="838">
        <f t="shared" si="17"/>
        <v>0</v>
      </c>
      <c r="P21" s="803">
        <v>575.03423562014302</v>
      </c>
      <c r="Q21" s="18">
        <f t="shared" si="18"/>
        <v>8.333829501741203</v>
      </c>
      <c r="R21" s="808">
        <v>230.42409489143549</v>
      </c>
      <c r="S21" s="809"/>
      <c r="T21" s="809"/>
      <c r="U21" s="808"/>
      <c r="V21" s="492"/>
      <c r="W21" s="570">
        <v>33</v>
      </c>
      <c r="X21" s="626">
        <v>437.56465020119253</v>
      </c>
      <c r="Y21" s="800">
        <f t="shared" si="19"/>
        <v>13.259534854581592</v>
      </c>
      <c r="Z21" s="819">
        <f t="shared" si="20"/>
        <v>7696.7455701139452</v>
      </c>
      <c r="AA21" s="492"/>
      <c r="AB21" s="46">
        <v>385.20000000000005</v>
      </c>
      <c r="AC21" s="47">
        <v>30332.950000000004</v>
      </c>
      <c r="AD21" s="30">
        <f t="shared" si="21"/>
        <v>78.745976116303225</v>
      </c>
      <c r="AE21" s="49"/>
      <c r="AF21" s="318"/>
      <c r="AG21" s="932"/>
      <c r="AH21" s="50">
        <v>42</v>
      </c>
      <c r="AI21" s="50">
        <v>614.67000000000007</v>
      </c>
      <c r="AJ21" s="30">
        <f t="shared" si="22"/>
        <v>14.635000000000002</v>
      </c>
      <c r="AK21" s="55">
        <v>128</v>
      </c>
      <c r="AL21" s="55">
        <v>912.66000000000008</v>
      </c>
      <c r="AM21" s="30">
        <f t="shared" si="66"/>
        <v>7.1301562500000006</v>
      </c>
      <c r="AN21" s="62">
        <v>662</v>
      </c>
      <c r="AO21" s="858">
        <f t="shared" si="0"/>
        <v>1.5569143932267167</v>
      </c>
      <c r="AP21" s="47">
        <v>3153.92</v>
      </c>
      <c r="AQ21" s="858">
        <f t="shared" si="1"/>
        <v>8.1877466251298028</v>
      </c>
      <c r="AR21" s="47"/>
      <c r="AS21" s="47"/>
      <c r="AT21" s="47"/>
      <c r="AU21" s="855"/>
      <c r="AV21" s="568"/>
      <c r="AW21" s="46">
        <v>40</v>
      </c>
      <c r="AX21" s="71">
        <v>1767.8349999999996</v>
      </c>
      <c r="AY21" s="48">
        <f t="shared" si="23"/>
        <v>44.195874999999987</v>
      </c>
      <c r="AZ21" s="46">
        <v>106</v>
      </c>
      <c r="BA21" s="47">
        <v>1125.24</v>
      </c>
      <c r="BB21" s="48">
        <f t="shared" si="24"/>
        <v>10.615471698113208</v>
      </c>
      <c r="BC21" s="822">
        <f t="shared" si="2"/>
        <v>38569.275000000001</v>
      </c>
      <c r="BD21" s="492"/>
      <c r="BE21" s="645">
        <v>94.2</v>
      </c>
      <c r="BF21" s="78">
        <v>4444.99</v>
      </c>
      <c r="BG21" s="30">
        <f t="shared" si="25"/>
        <v>47.186730360934177</v>
      </c>
      <c r="BH21" s="85"/>
      <c r="BI21" s="85"/>
      <c r="BJ21" s="85">
        <v>18</v>
      </c>
      <c r="BK21" s="85">
        <v>127</v>
      </c>
      <c r="BL21" s="30">
        <f t="shared" si="67"/>
        <v>7.0555555555555554</v>
      </c>
      <c r="BM21" s="86">
        <v>0</v>
      </c>
      <c r="BN21" s="86">
        <v>0</v>
      </c>
      <c r="BO21" s="30" t="e">
        <f t="shared" si="68"/>
        <v>#DIV/0!</v>
      </c>
      <c r="BP21" s="587">
        <v>0</v>
      </c>
      <c r="BQ21" s="30">
        <f t="shared" si="26"/>
        <v>0</v>
      </c>
      <c r="BR21" s="587">
        <v>627.27</v>
      </c>
      <c r="BS21" s="30">
        <f t="shared" si="27"/>
        <v>6.6589171974522285</v>
      </c>
      <c r="BT21" s="587"/>
      <c r="BU21" s="587"/>
      <c r="BV21" s="587"/>
      <c r="BW21" s="907"/>
      <c r="BX21" s="903">
        <v>34</v>
      </c>
      <c r="BY21" s="78">
        <v>340.16</v>
      </c>
      <c r="BZ21" s="634">
        <f t="shared" si="28"/>
        <v>10.004705882352942</v>
      </c>
      <c r="CA21" s="824">
        <f t="shared" si="29"/>
        <v>5539.42</v>
      </c>
      <c r="CB21" s="492"/>
      <c r="CC21" s="93">
        <v>182.8</v>
      </c>
      <c r="CD21" s="94">
        <v>12306.974992332625</v>
      </c>
      <c r="CE21" s="83">
        <f t="shared" si="30"/>
        <v>67.324808491972789</v>
      </c>
      <c r="CF21" s="102"/>
      <c r="CG21" s="101">
        <v>36</v>
      </c>
      <c r="CH21" s="101">
        <v>436.66043555058451</v>
      </c>
      <c r="CI21" s="30">
        <f t="shared" si="69"/>
        <v>12.129456543071791</v>
      </c>
      <c r="CJ21" s="101">
        <v>65</v>
      </c>
      <c r="CK21" s="101">
        <v>375.24788954862595</v>
      </c>
      <c r="CL21" s="83">
        <f t="shared" si="70"/>
        <v>5.7730444545942454</v>
      </c>
      <c r="CM21" s="787"/>
      <c r="CN21" s="30">
        <f t="shared" si="72"/>
        <v>0</v>
      </c>
      <c r="CO21" s="787">
        <v>86</v>
      </c>
      <c r="CP21" s="30">
        <f t="shared" si="31"/>
        <v>0.47045951859956231</v>
      </c>
      <c r="CQ21" s="787">
        <v>314.83930496376342</v>
      </c>
      <c r="CR21" s="787"/>
      <c r="CS21" s="787"/>
      <c r="CT21" s="787">
        <v>6337.597004591752</v>
      </c>
      <c r="CU21" s="934">
        <v>51</v>
      </c>
      <c r="CV21" s="787">
        <v>413.5408370682436</v>
      </c>
      <c r="CW21" s="790">
        <f t="shared" si="32"/>
        <v>8.1086438640832075</v>
      </c>
      <c r="CX21" s="827">
        <f t="shared" si="33"/>
        <v>20270.860464055593</v>
      </c>
      <c r="CY21" s="492"/>
      <c r="CZ21" s="109">
        <v>139.6</v>
      </c>
      <c r="DA21" s="110">
        <v>14621.358093572884</v>
      </c>
      <c r="DB21" s="83">
        <f t="shared" si="34"/>
        <v>104.73752216026422</v>
      </c>
      <c r="DC21" s="113"/>
      <c r="DD21" s="114">
        <v>158</v>
      </c>
      <c r="DE21" s="114">
        <v>2296.8471773825768</v>
      </c>
      <c r="DF21" s="30">
        <f t="shared" si="35"/>
        <v>14.53700745178846</v>
      </c>
      <c r="DG21" s="115">
        <v>1579.0431651170036</v>
      </c>
      <c r="DH21" s="114">
        <v>168.50559518720834</v>
      </c>
      <c r="DI21" s="938"/>
      <c r="DJ21" s="707">
        <v>450.4024624209726</v>
      </c>
      <c r="DK21" s="759">
        <f t="shared" si="36"/>
        <v>3.2263786706373399</v>
      </c>
      <c r="DL21" s="846">
        <v>50</v>
      </c>
      <c r="DM21" s="846">
        <v>490.62544080401574</v>
      </c>
      <c r="DN21" s="760">
        <f t="shared" si="37"/>
        <v>9.8125088160803156</v>
      </c>
      <c r="DO21" s="848">
        <f t="shared" si="38"/>
        <v>19606.781934484661</v>
      </c>
      <c r="DP21" s="841"/>
      <c r="DQ21" s="859">
        <v>69</v>
      </c>
      <c r="DR21" s="862">
        <v>2429.2876968196488</v>
      </c>
      <c r="DS21" s="862"/>
      <c r="DT21" s="922">
        <f t="shared" si="39"/>
        <v>2429.2876968196488</v>
      </c>
      <c r="DU21" s="751">
        <f t="shared" si="40"/>
        <v>35.207068069849981</v>
      </c>
      <c r="DV21" s="867">
        <v>69</v>
      </c>
      <c r="DW21" s="867">
        <v>4952.3589183128151</v>
      </c>
      <c r="DX21" s="756">
        <f t="shared" si="3"/>
        <v>71.773317656707462</v>
      </c>
      <c r="DY21" s="867"/>
      <c r="DZ21" s="870"/>
      <c r="EA21" s="759" t="e">
        <f t="shared" si="41"/>
        <v>#DIV/0!</v>
      </c>
      <c r="EB21" s="866">
        <f t="shared" si="4"/>
        <v>69</v>
      </c>
      <c r="EC21" s="867"/>
      <c r="ED21" s="763">
        <f t="shared" si="42"/>
        <v>0</v>
      </c>
      <c r="EE21" s="916"/>
      <c r="EF21" s="915"/>
      <c r="EG21" s="872">
        <v>69</v>
      </c>
      <c r="EH21" s="921">
        <v>517.943430164098</v>
      </c>
      <c r="EI21" s="765">
        <f t="shared" si="43"/>
        <v>7.5064265241173622</v>
      </c>
      <c r="EJ21" s="872">
        <f t="shared" si="5"/>
        <v>69</v>
      </c>
      <c r="EK21" s="926">
        <v>438.7465346089848</v>
      </c>
      <c r="EL21" s="765">
        <f t="shared" si="44"/>
        <v>6.3586454291157217</v>
      </c>
      <c r="EM21" s="926">
        <v>18.5</v>
      </c>
      <c r="EN21" s="891">
        <f t="shared" si="45"/>
        <v>0.26811594202898553</v>
      </c>
      <c r="EO21" s="873">
        <v>28</v>
      </c>
      <c r="EP21" s="873">
        <v>276.37513670981497</v>
      </c>
      <c r="EQ21" s="873">
        <f t="shared" si="46"/>
        <v>9.8705405967791062</v>
      </c>
      <c r="ER21" s="898">
        <f t="shared" si="47"/>
        <v>8633.2117166153621</v>
      </c>
      <c r="ES21" s="569"/>
      <c r="ET21" s="734">
        <v>56.2</v>
      </c>
      <c r="EU21" s="125">
        <v>4888.1963553805472</v>
      </c>
      <c r="EV21" s="15">
        <f t="shared" si="48"/>
        <v>86.978582835952793</v>
      </c>
      <c r="EW21" s="126"/>
      <c r="EX21" s="127">
        <v>13</v>
      </c>
      <c r="EY21" s="127">
        <v>128.61008526994445</v>
      </c>
      <c r="EZ21" s="18">
        <v>28</v>
      </c>
      <c r="FA21" s="127"/>
      <c r="FB21" s="127"/>
      <c r="FC21" s="18" t="e">
        <f t="shared" si="71"/>
        <v>#DIV/0!</v>
      </c>
      <c r="FD21" s="734">
        <v>314.48752473143503</v>
      </c>
      <c r="FE21" s="836">
        <f t="shared" si="49"/>
        <v>5.5958634293849645</v>
      </c>
      <c r="FF21" s="125">
        <v>285.23490086471941</v>
      </c>
      <c r="FG21" s="837">
        <f t="shared" si="6"/>
        <v>5.0753541079131566</v>
      </c>
      <c r="FH21" s="125"/>
      <c r="FI21" s="125"/>
      <c r="FJ21" s="125"/>
      <c r="FK21" s="127">
        <v>31</v>
      </c>
      <c r="FL21" s="127">
        <v>332.60425923088707</v>
      </c>
      <c r="FM21" s="30">
        <f t="shared" si="50"/>
        <v>10.72916965260926</v>
      </c>
      <c r="FN21" s="831">
        <f t="shared" si="75"/>
        <v>5949.1331254775332</v>
      </c>
      <c r="FO21" s="569"/>
      <c r="FP21" s="602"/>
      <c r="FQ21" s="603"/>
      <c r="FR21" s="542" t="e">
        <f t="shared" si="51"/>
        <v>#DIV/0!</v>
      </c>
      <c r="FS21" s="603"/>
      <c r="FT21" s="603"/>
      <c r="FU21" s="542" t="e">
        <f t="shared" si="52"/>
        <v>#DIV/0!</v>
      </c>
      <c r="FV21" s="603"/>
      <c r="FW21" s="603"/>
      <c r="FX21" s="542" t="e">
        <f t="shared" si="53"/>
        <v>#DIV/0!</v>
      </c>
      <c r="FY21" s="485"/>
      <c r="FZ21" s="610"/>
      <c r="GA21" s="612"/>
      <c r="GB21" s="548" t="e">
        <f t="shared" si="54"/>
        <v>#DIV/0!</v>
      </c>
      <c r="GC21" s="610"/>
      <c r="GD21" s="614"/>
      <c r="GE21" s="616" t="e">
        <f t="shared" si="8"/>
        <v>#DIV/0!</v>
      </c>
      <c r="GF21" s="603"/>
      <c r="GG21" s="603"/>
      <c r="GH21" s="622" t="e">
        <f t="shared" si="55"/>
        <v>#DIV/0!</v>
      </c>
      <c r="GI21" s="603">
        <f t="shared" si="56"/>
        <v>0</v>
      </c>
      <c r="GJ21" s="603"/>
      <c r="GK21" s="551" t="e">
        <f t="shared" si="57"/>
        <v>#DIV/0!</v>
      </c>
      <c r="GM21" s="863">
        <v>30</v>
      </c>
      <c r="GN21" s="863"/>
      <c r="GO21" s="862">
        <v>1559.9041871150052</v>
      </c>
      <c r="GP21" s="554">
        <f t="shared" si="9"/>
        <v>51.996806237166844</v>
      </c>
      <c r="GQ21" s="554">
        <f t="shared" si="73"/>
        <v>0</v>
      </c>
      <c r="GR21" s="875">
        <v>30</v>
      </c>
      <c r="GS21" s="875">
        <v>42.912013857964688</v>
      </c>
      <c r="GT21" s="737">
        <f t="shared" si="74"/>
        <v>1.4304004619321562</v>
      </c>
      <c r="GU21" s="875">
        <v>177.17427498300611</v>
      </c>
      <c r="GV21" s="737">
        <f t="shared" si="58"/>
        <v>5.9058091661002035</v>
      </c>
      <c r="GW21" s="867"/>
      <c r="GX21" s="748">
        <f t="shared" si="12"/>
        <v>0</v>
      </c>
      <c r="GY21" s="882">
        <v>75.881371753246739</v>
      </c>
      <c r="GZ21" s="744">
        <f t="shared" si="76"/>
        <v>1.7683013434048556</v>
      </c>
      <c r="HA21" s="881">
        <v>81.137601731298219</v>
      </c>
      <c r="HB21" s="542">
        <f t="shared" si="14"/>
        <v>2.7045867243766071</v>
      </c>
      <c r="HC21" s="875">
        <v>18</v>
      </c>
      <c r="HD21" s="875">
        <v>173.90678104823073</v>
      </c>
      <c r="HE21" s="886">
        <f t="shared" si="59"/>
        <v>9.6614878360128174</v>
      </c>
      <c r="HF21" s="672"/>
      <c r="HG21" s="411"/>
      <c r="HH21" s="411"/>
      <c r="HI21" s="411"/>
      <c r="HJ21" s="433"/>
      <c r="HK21" s="411"/>
      <c r="HL21" s="400">
        <f t="shared" si="60"/>
        <v>0</v>
      </c>
      <c r="HM21" s="403"/>
      <c r="HN21" s="402" t="e">
        <f t="shared" si="61"/>
        <v>#DIV/0!</v>
      </c>
      <c r="HO21" s="412"/>
      <c r="HP21" s="411"/>
      <c r="HQ21" s="400"/>
      <c r="HR21" s="403" t="e">
        <f t="shared" si="62"/>
        <v>#DIV/0!</v>
      </c>
      <c r="HS21" s="400"/>
      <c r="HT21" s="400"/>
      <c r="HU21" s="404" t="e">
        <f t="shared" si="63"/>
        <v>#DIV/0!</v>
      </c>
    </row>
    <row r="22" spans="1:229" ht="14.4" customHeight="1">
      <c r="A22" s="12">
        <v>16</v>
      </c>
      <c r="B22" s="13">
        <v>72.600000000000009</v>
      </c>
      <c r="C22" s="14">
        <v>6676.96949966177</v>
      </c>
      <c r="D22" s="15">
        <f t="shared" si="15"/>
        <v>91.969276854845305</v>
      </c>
      <c r="E22" s="16"/>
      <c r="F22" s="320"/>
      <c r="G22" s="558" t="e">
        <f t="shared" si="16"/>
        <v>#DIV/0!</v>
      </c>
      <c r="H22" s="17">
        <v>4</v>
      </c>
      <c r="I22" s="17">
        <v>70.449807414549099</v>
      </c>
      <c r="J22" s="18">
        <f t="shared" si="64"/>
        <v>17.612451853637275</v>
      </c>
      <c r="K22" s="17"/>
      <c r="L22" s="17"/>
      <c r="M22" s="30" t="e">
        <f t="shared" si="65"/>
        <v>#DIV/0!</v>
      </c>
      <c r="N22" s="314"/>
      <c r="O22" s="838">
        <f t="shared" si="17"/>
        <v>0</v>
      </c>
      <c r="P22" s="803">
        <v>616.20704067424742</v>
      </c>
      <c r="Q22" s="18">
        <f t="shared" si="18"/>
        <v>8.4877002847692467</v>
      </c>
      <c r="R22" s="808">
        <v>156.77161686901761</v>
      </c>
      <c r="S22" s="809"/>
      <c r="T22" s="809"/>
      <c r="U22" s="808">
        <v>696.09111759831842</v>
      </c>
      <c r="V22" s="492"/>
      <c r="W22" s="570">
        <v>33</v>
      </c>
      <c r="X22" s="626">
        <v>444.44444444444446</v>
      </c>
      <c r="Y22" s="800">
        <f t="shared" si="19"/>
        <v>13.468013468013469</v>
      </c>
      <c r="Z22" s="819">
        <f t="shared" si="20"/>
        <v>8660.9335266623475</v>
      </c>
      <c r="AA22" s="492"/>
      <c r="AB22" s="46">
        <v>378</v>
      </c>
      <c r="AC22" s="47">
        <v>31451.03847</v>
      </c>
      <c r="AD22" s="30">
        <f t="shared" si="21"/>
        <v>83.203805476190482</v>
      </c>
      <c r="AE22" s="49"/>
      <c r="AF22" s="318"/>
      <c r="AG22" s="932"/>
      <c r="AH22" s="50">
        <v>51</v>
      </c>
      <c r="AI22" s="50">
        <v>684.56</v>
      </c>
      <c r="AJ22" s="30">
        <f t="shared" si="22"/>
        <v>13.422745098039215</v>
      </c>
      <c r="AK22" s="55">
        <v>118</v>
      </c>
      <c r="AL22" s="55">
        <v>842.93000000000006</v>
      </c>
      <c r="AM22" s="30">
        <f t="shared" si="66"/>
        <v>7.1434745762711866</v>
      </c>
      <c r="AN22" s="62">
        <v>376</v>
      </c>
      <c r="AO22" s="858">
        <f t="shared" si="0"/>
        <v>0.8995215311004785</v>
      </c>
      <c r="AP22" s="47">
        <v>2390.41</v>
      </c>
      <c r="AQ22" s="858">
        <f t="shared" si="1"/>
        <v>6.3238359788359784</v>
      </c>
      <c r="AR22" s="47">
        <v>395.98</v>
      </c>
      <c r="AS22" s="47"/>
      <c r="AT22" s="47">
        <v>69.8</v>
      </c>
      <c r="AU22" s="855"/>
      <c r="AV22" s="568"/>
      <c r="AW22" s="46">
        <v>40</v>
      </c>
      <c r="AX22" s="71">
        <v>1714.9280000000003</v>
      </c>
      <c r="AY22" s="48">
        <f t="shared" si="23"/>
        <v>42.873200000000011</v>
      </c>
      <c r="AZ22" s="46">
        <v>106</v>
      </c>
      <c r="BA22" s="47">
        <v>1283.4099999999999</v>
      </c>
      <c r="BB22" s="48">
        <f t="shared" si="24"/>
        <v>12.107641509433961</v>
      </c>
      <c r="BC22" s="822">
        <f t="shared" si="2"/>
        <v>39209.056470000003</v>
      </c>
      <c r="BD22" s="492"/>
      <c r="BE22" s="645">
        <v>103.8</v>
      </c>
      <c r="BF22" s="78">
        <v>4717.92</v>
      </c>
      <c r="BG22" s="30">
        <f t="shared" si="25"/>
        <v>45.452023121387285</v>
      </c>
      <c r="BH22" s="85"/>
      <c r="BI22" s="85"/>
      <c r="BJ22" s="85">
        <v>18</v>
      </c>
      <c r="BK22" s="85">
        <v>125.98</v>
      </c>
      <c r="BL22" s="30">
        <f t="shared" si="67"/>
        <v>6.9988888888888887</v>
      </c>
      <c r="BM22" s="86"/>
      <c r="BN22" s="86"/>
      <c r="BO22" s="30" t="e">
        <f t="shared" si="68"/>
        <v>#DIV/0!</v>
      </c>
      <c r="BP22" s="587">
        <v>0</v>
      </c>
      <c r="BQ22" s="30">
        <f t="shared" si="26"/>
        <v>0</v>
      </c>
      <c r="BR22" s="587">
        <v>582.26</v>
      </c>
      <c r="BS22" s="30">
        <f t="shared" si="27"/>
        <v>5.6094412331406556</v>
      </c>
      <c r="BT22" s="587"/>
      <c r="BU22" s="587"/>
      <c r="BV22" s="587"/>
      <c r="BW22" s="907"/>
      <c r="BX22" s="903">
        <v>34</v>
      </c>
      <c r="BY22" s="78">
        <v>340.41</v>
      </c>
      <c r="BZ22" s="634">
        <f t="shared" si="28"/>
        <v>10.012058823529413</v>
      </c>
      <c r="CA22" s="824">
        <f t="shared" si="29"/>
        <v>5766.57</v>
      </c>
      <c r="CB22" s="492"/>
      <c r="CC22" s="93">
        <v>187.60000000000002</v>
      </c>
      <c r="CD22" s="94">
        <v>11504.82312849709</v>
      </c>
      <c r="CE22" s="83">
        <f t="shared" si="30"/>
        <v>61.32634929902499</v>
      </c>
      <c r="CF22" s="102"/>
      <c r="CG22" s="101">
        <v>21</v>
      </c>
      <c r="CH22" s="101">
        <v>620.39282708410622</v>
      </c>
      <c r="CI22" s="30">
        <f t="shared" si="69"/>
        <v>29.542515575433629</v>
      </c>
      <c r="CJ22" s="101">
        <v>65</v>
      </c>
      <c r="CK22" s="101">
        <v>600.41469245163887</v>
      </c>
      <c r="CL22" s="83">
        <f t="shared" si="70"/>
        <v>9.237149114640598</v>
      </c>
      <c r="CM22" s="787"/>
      <c r="CN22" s="30">
        <f t="shared" si="72"/>
        <v>0</v>
      </c>
      <c r="CO22" s="787">
        <v>34.566232672748399</v>
      </c>
      <c r="CP22" s="30">
        <f t="shared" si="31"/>
        <v>0.18425497160313642</v>
      </c>
      <c r="CQ22" s="787">
        <v>105.8724107084637</v>
      </c>
      <c r="CR22" s="787"/>
      <c r="CS22" s="787"/>
      <c r="CT22" s="787"/>
      <c r="CU22" s="934">
        <v>51</v>
      </c>
      <c r="CV22" s="787">
        <v>499.40633103760712</v>
      </c>
      <c r="CW22" s="790">
        <f t="shared" si="32"/>
        <v>9.792281000737395</v>
      </c>
      <c r="CX22" s="827">
        <f t="shared" si="33"/>
        <v>13365.475622451655</v>
      </c>
      <c r="CY22" s="492"/>
      <c r="CZ22" s="109">
        <v>146</v>
      </c>
      <c r="DA22" s="110">
        <v>13890.95757708372</v>
      </c>
      <c r="DB22" s="83">
        <f t="shared" si="34"/>
        <v>95.143545048518632</v>
      </c>
      <c r="DC22" s="113"/>
      <c r="DD22" s="114"/>
      <c r="DE22" s="114"/>
      <c r="DF22" s="30" t="e">
        <f t="shared" si="35"/>
        <v>#DIV/0!</v>
      </c>
      <c r="DG22" s="115">
        <v>1460.1178059533142</v>
      </c>
      <c r="DH22" s="114">
        <v>173.51112548801075</v>
      </c>
      <c r="DI22" s="938"/>
      <c r="DJ22" s="707">
        <v>315.00123121048625</v>
      </c>
      <c r="DK22" s="759">
        <f t="shared" si="36"/>
        <v>2.1575426795238783</v>
      </c>
      <c r="DL22" s="846">
        <v>50</v>
      </c>
      <c r="DM22" s="846">
        <v>480.55007273666706</v>
      </c>
      <c r="DN22" s="760">
        <f t="shared" si="37"/>
        <v>9.6110014547333407</v>
      </c>
      <c r="DO22" s="848">
        <f t="shared" si="38"/>
        <v>16320.137812472198</v>
      </c>
      <c r="DP22" s="841"/>
      <c r="DQ22" s="859">
        <v>69</v>
      </c>
      <c r="DR22" s="862">
        <v>3284.9576345696614</v>
      </c>
      <c r="DS22" s="862"/>
      <c r="DT22" s="922">
        <f t="shared" si="39"/>
        <v>3284.9576345696614</v>
      </c>
      <c r="DU22" s="751">
        <f t="shared" si="40"/>
        <v>47.608081660429875</v>
      </c>
      <c r="DV22" s="867"/>
      <c r="DW22" s="867"/>
      <c r="DX22" s="756" t="e">
        <f t="shared" si="3"/>
        <v>#DIV/0!</v>
      </c>
      <c r="DY22" s="867"/>
      <c r="DZ22" s="870"/>
      <c r="EA22" s="759" t="e">
        <f t="shared" si="41"/>
        <v>#DIV/0!</v>
      </c>
      <c r="EB22" s="866">
        <f t="shared" si="4"/>
        <v>69</v>
      </c>
      <c r="EC22" s="867"/>
      <c r="ED22" s="763">
        <f t="shared" si="42"/>
        <v>0</v>
      </c>
      <c r="EE22" s="916"/>
      <c r="EF22" s="915"/>
      <c r="EG22" s="872">
        <v>73</v>
      </c>
      <c r="EH22" s="921">
        <v>591.24797767621692</v>
      </c>
      <c r="EI22" s="765">
        <f t="shared" si="43"/>
        <v>8.0992873654276298</v>
      </c>
      <c r="EJ22" s="872">
        <f t="shared" si="5"/>
        <v>69</v>
      </c>
      <c r="EK22" s="873">
        <v>665.76666243581622</v>
      </c>
      <c r="EL22" s="765">
        <f t="shared" si="44"/>
        <v>9.6487922092147276</v>
      </c>
      <c r="EM22" s="873"/>
      <c r="EN22" s="891">
        <f t="shared" si="45"/>
        <v>0</v>
      </c>
      <c r="EO22" s="873">
        <v>28</v>
      </c>
      <c r="EP22" s="873">
        <v>276.34951626922572</v>
      </c>
      <c r="EQ22" s="873">
        <f t="shared" si="46"/>
        <v>9.8696255810437759</v>
      </c>
      <c r="ER22" s="898">
        <f t="shared" si="47"/>
        <v>4818.3217909509212</v>
      </c>
      <c r="ES22" s="569"/>
      <c r="ET22" s="734">
        <v>54.333300000000001</v>
      </c>
      <c r="EU22" s="125">
        <v>6534.7918851372906</v>
      </c>
      <c r="EV22" s="15">
        <f t="shared" si="48"/>
        <v>120.27231707143299</v>
      </c>
      <c r="EW22" s="126"/>
      <c r="EX22" s="127">
        <v>13</v>
      </c>
      <c r="EY22" s="127">
        <v>214.35014211657406</v>
      </c>
      <c r="EZ22" s="18">
        <f t="shared" ref="EZ22:EZ37" si="77">+EY22/EX22</f>
        <v>16.488472470505698</v>
      </c>
      <c r="FA22" s="127"/>
      <c r="FB22" s="127"/>
      <c r="FC22" s="18" t="e">
        <f t="shared" si="71"/>
        <v>#DIV/0!</v>
      </c>
      <c r="FD22" s="734">
        <v>259.34198747684701</v>
      </c>
      <c r="FE22" s="836">
        <f t="shared" si="49"/>
        <v>4.7731683420084368</v>
      </c>
      <c r="FF22" s="125">
        <v>287.9866084375476</v>
      </c>
      <c r="FG22" s="837">
        <f t="shared" si="6"/>
        <v>5.3003702782188382</v>
      </c>
      <c r="FH22" s="125"/>
      <c r="FI22" s="125"/>
      <c r="FJ22" s="125"/>
      <c r="FK22" s="127">
        <v>31</v>
      </c>
      <c r="FL22" s="127">
        <v>306.01385341351909</v>
      </c>
      <c r="FM22" s="30">
        <f t="shared" si="50"/>
        <v>9.8714146262425508</v>
      </c>
      <c r="FN22" s="831">
        <f t="shared" si="75"/>
        <v>7602.4844765817788</v>
      </c>
      <c r="FO22" s="569"/>
      <c r="FP22" s="602"/>
      <c r="FQ22" s="603"/>
      <c r="FR22" s="542" t="e">
        <f t="shared" si="51"/>
        <v>#DIV/0!</v>
      </c>
      <c r="FS22" s="603"/>
      <c r="FT22" s="603"/>
      <c r="FU22" s="542" t="e">
        <f t="shared" si="52"/>
        <v>#DIV/0!</v>
      </c>
      <c r="FV22" s="603"/>
      <c r="FW22" s="603"/>
      <c r="FX22" s="542" t="e">
        <f t="shared" si="53"/>
        <v>#DIV/0!</v>
      </c>
      <c r="FY22" s="485"/>
      <c r="FZ22" s="610"/>
      <c r="GA22" s="612"/>
      <c r="GB22" s="548" t="e">
        <f t="shared" si="54"/>
        <v>#DIV/0!</v>
      </c>
      <c r="GC22" s="610"/>
      <c r="GD22" s="614"/>
      <c r="GE22" s="616" t="e">
        <f t="shared" si="8"/>
        <v>#DIV/0!</v>
      </c>
      <c r="GF22" s="603"/>
      <c r="GG22" s="603"/>
      <c r="GH22" s="622" t="e">
        <f t="shared" si="55"/>
        <v>#DIV/0!</v>
      </c>
      <c r="GI22" s="603">
        <f t="shared" si="56"/>
        <v>0</v>
      </c>
      <c r="GJ22" s="603"/>
      <c r="GK22" s="551" t="e">
        <f t="shared" si="57"/>
        <v>#DIV/0!</v>
      </c>
      <c r="GM22" s="863">
        <v>30</v>
      </c>
      <c r="GN22" s="863"/>
      <c r="GO22" s="862">
        <v>1857.1993485071096</v>
      </c>
      <c r="GP22" s="554">
        <f t="shared" si="9"/>
        <v>61.906644950236988</v>
      </c>
      <c r="GQ22" s="554">
        <f t="shared" si="73"/>
        <v>0</v>
      </c>
      <c r="GR22" s="875">
        <v>30</v>
      </c>
      <c r="GS22" s="875"/>
      <c r="GT22" s="737">
        <f t="shared" si="74"/>
        <v>0</v>
      </c>
      <c r="GU22" s="875">
        <v>433.29377757385367</v>
      </c>
      <c r="GV22" s="737">
        <f t="shared" si="58"/>
        <v>14.443125919128455</v>
      </c>
      <c r="GW22" s="867"/>
      <c r="GX22" s="748">
        <f t="shared" si="12"/>
        <v>0</v>
      </c>
      <c r="GY22" s="882">
        <v>60</v>
      </c>
      <c r="GZ22" s="744" t="e">
        <f t="shared" si="76"/>
        <v>#DIV/0!</v>
      </c>
      <c r="HA22" s="881"/>
      <c r="HB22" s="542">
        <f t="shared" si="14"/>
        <v>0</v>
      </c>
      <c r="HC22" s="875">
        <v>18</v>
      </c>
      <c r="HD22" s="875">
        <v>174.24870293467455</v>
      </c>
      <c r="HE22" s="886">
        <f t="shared" si="59"/>
        <v>9.6804834963708082</v>
      </c>
      <c r="HF22" s="672"/>
      <c r="HG22" s="411"/>
      <c r="HH22" s="411"/>
      <c r="HI22" s="411"/>
      <c r="HJ22" s="433"/>
      <c r="HK22" s="411"/>
      <c r="HL22" s="400">
        <f t="shared" si="60"/>
        <v>0</v>
      </c>
      <c r="HM22" s="403"/>
      <c r="HN22" s="402" t="e">
        <f t="shared" si="61"/>
        <v>#DIV/0!</v>
      </c>
      <c r="HO22" s="412"/>
      <c r="HP22" s="411"/>
      <c r="HQ22" s="403"/>
      <c r="HR22" s="403" t="e">
        <f t="shared" si="62"/>
        <v>#DIV/0!</v>
      </c>
      <c r="HS22" s="400"/>
      <c r="HT22" s="400"/>
      <c r="HU22" s="404" t="e">
        <f t="shared" si="63"/>
        <v>#DIV/0!</v>
      </c>
    </row>
    <row r="23" spans="1:229" ht="14.4" customHeight="1">
      <c r="A23" s="12">
        <v>17</v>
      </c>
      <c r="B23" s="13">
        <v>60.2</v>
      </c>
      <c r="C23" s="14">
        <v>5934.3388668071657</v>
      </c>
      <c r="D23" s="15">
        <f t="shared" si="15"/>
        <v>98.577057588158894</v>
      </c>
      <c r="E23" s="16"/>
      <c r="F23" s="320"/>
      <c r="G23" s="558" t="e">
        <f t="shared" si="16"/>
        <v>#DIV/0!</v>
      </c>
      <c r="H23" s="17">
        <v>4</v>
      </c>
      <c r="I23" s="17">
        <v>73.859845931639285</v>
      </c>
      <c r="J23" s="18">
        <f t="shared" si="64"/>
        <v>18.464961482909821</v>
      </c>
      <c r="K23" s="17"/>
      <c r="L23" s="17"/>
      <c r="M23" s="30" t="e">
        <f t="shared" si="65"/>
        <v>#DIV/0!</v>
      </c>
      <c r="N23" s="314"/>
      <c r="O23" s="838">
        <f t="shared" si="17"/>
        <v>0</v>
      </c>
      <c r="P23" s="803">
        <v>711.14085127292515</v>
      </c>
      <c r="Q23" s="18">
        <f t="shared" si="18"/>
        <v>11.812970951377494</v>
      </c>
      <c r="R23" s="808">
        <v>135.68005588561721</v>
      </c>
      <c r="S23" s="809"/>
      <c r="T23" s="809">
        <v>293.77999999999997</v>
      </c>
      <c r="U23" s="808"/>
      <c r="V23" s="492"/>
      <c r="W23" s="570">
        <v>33</v>
      </c>
      <c r="X23" s="626">
        <v>405.62618929237266</v>
      </c>
      <c r="Y23" s="800">
        <f t="shared" si="19"/>
        <v>12.291702705829474</v>
      </c>
      <c r="Z23" s="819">
        <f t="shared" si="20"/>
        <v>7554.42580918972</v>
      </c>
      <c r="AA23" s="492"/>
      <c r="AB23" s="46">
        <v>376.8</v>
      </c>
      <c r="AC23" s="47">
        <v>32866.4738</v>
      </c>
      <c r="AD23" s="30">
        <f t="shared" si="21"/>
        <v>87.225248938428876</v>
      </c>
      <c r="AE23" s="49"/>
      <c r="AF23" s="318"/>
      <c r="AG23" s="932"/>
      <c r="AH23" s="50">
        <v>32</v>
      </c>
      <c r="AI23" s="50">
        <v>439.53000000000003</v>
      </c>
      <c r="AJ23" s="30">
        <f t="shared" si="22"/>
        <v>13.735312500000001</v>
      </c>
      <c r="AK23" s="55">
        <v>123</v>
      </c>
      <c r="AL23" s="55">
        <v>896.49</v>
      </c>
      <c r="AM23" s="30">
        <f t="shared" si="66"/>
        <v>7.2885365853658541</v>
      </c>
      <c r="AN23" s="62"/>
      <c r="AO23" s="858">
        <f t="shared" si="0"/>
        <v>0</v>
      </c>
      <c r="AP23" s="47">
        <v>2850.29</v>
      </c>
      <c r="AQ23" s="858">
        <f t="shared" si="1"/>
        <v>7.5644639065817403</v>
      </c>
      <c r="AR23" s="47"/>
      <c r="AS23" s="47"/>
      <c r="AT23" s="47"/>
      <c r="AU23" s="855"/>
      <c r="AV23" s="568"/>
      <c r="AW23" s="72">
        <v>39</v>
      </c>
      <c r="AX23" s="73">
        <v>1757.729</v>
      </c>
      <c r="AY23" s="48">
        <f t="shared" si="23"/>
        <v>45.069974358974363</v>
      </c>
      <c r="AZ23" s="46">
        <v>106</v>
      </c>
      <c r="BA23" s="47">
        <v>1237.81</v>
      </c>
      <c r="BB23" s="48">
        <f t="shared" si="24"/>
        <v>11.677452830188679</v>
      </c>
      <c r="BC23" s="822">
        <f t="shared" si="2"/>
        <v>40048.322799999994</v>
      </c>
      <c r="BD23" s="492"/>
      <c r="BE23" s="645">
        <v>79.000000000000014</v>
      </c>
      <c r="BF23" s="78">
        <v>4539.1400000000003</v>
      </c>
      <c r="BG23" s="30">
        <f t="shared" si="25"/>
        <v>57.457468354430375</v>
      </c>
      <c r="BH23" s="85"/>
      <c r="BI23" s="85"/>
      <c r="BJ23" s="85">
        <v>18</v>
      </c>
      <c r="BK23" s="85">
        <v>125.63</v>
      </c>
      <c r="BL23" s="30">
        <f t="shared" si="67"/>
        <v>6.9794444444444439</v>
      </c>
      <c r="BM23" s="86"/>
      <c r="BN23" s="86"/>
      <c r="BO23" s="30" t="e">
        <f t="shared" si="68"/>
        <v>#DIV/0!</v>
      </c>
      <c r="BP23" s="587">
        <v>232</v>
      </c>
      <c r="BQ23" s="30">
        <f t="shared" si="26"/>
        <v>2.9367088607594933</v>
      </c>
      <c r="BR23" s="587">
        <v>761.44</v>
      </c>
      <c r="BS23" s="30">
        <f t="shared" si="27"/>
        <v>9.638481012658227</v>
      </c>
      <c r="BT23" s="587"/>
      <c r="BU23" s="587"/>
      <c r="BV23" s="587"/>
      <c r="BW23" s="907"/>
      <c r="BX23" s="903">
        <v>34</v>
      </c>
      <c r="BY23" s="78">
        <v>341.98</v>
      </c>
      <c r="BZ23" s="634">
        <f t="shared" si="28"/>
        <v>10.058235294117647</v>
      </c>
      <c r="CA23" s="824">
        <f t="shared" si="29"/>
        <v>6000.1900000000005</v>
      </c>
      <c r="CB23" s="492"/>
      <c r="CC23" s="93">
        <v>183.20000000000002</v>
      </c>
      <c r="CD23" s="94">
        <v>11200.660718415111</v>
      </c>
      <c r="CE23" s="83">
        <f t="shared" si="30"/>
        <v>61.138977720606491</v>
      </c>
      <c r="CF23" s="102"/>
      <c r="CG23" s="101">
        <v>36</v>
      </c>
      <c r="CH23" s="101">
        <v>62.92860121499092</v>
      </c>
      <c r="CI23" s="30">
        <f t="shared" si="69"/>
        <v>1.7480167004164144</v>
      </c>
      <c r="CJ23" s="101">
        <v>65</v>
      </c>
      <c r="CK23" s="101">
        <v>436.48962451470362</v>
      </c>
      <c r="CL23" s="83">
        <f t="shared" si="70"/>
        <v>6.7152249925339023</v>
      </c>
      <c r="CM23" s="787">
        <v>139.95956256455253</v>
      </c>
      <c r="CN23" s="30">
        <f t="shared" si="72"/>
        <v>0.76397141137856173</v>
      </c>
      <c r="CO23" s="787">
        <v>96.431502179999697</v>
      </c>
      <c r="CP23" s="30">
        <f t="shared" si="31"/>
        <v>0.52637282849344813</v>
      </c>
      <c r="CQ23" s="787">
        <v>121.18646001871485</v>
      </c>
      <c r="CR23" s="787"/>
      <c r="CS23" s="787"/>
      <c r="CT23" s="787"/>
      <c r="CU23" s="934">
        <v>51</v>
      </c>
      <c r="CV23" s="787">
        <v>408.95339078719405</v>
      </c>
      <c r="CW23" s="790">
        <f t="shared" si="32"/>
        <v>8.0186939370038051</v>
      </c>
      <c r="CX23" s="827">
        <f t="shared" si="33"/>
        <v>12466.609859695265</v>
      </c>
      <c r="CY23" s="492"/>
      <c r="CZ23" s="109">
        <v>135.20000000000002</v>
      </c>
      <c r="DA23" s="110">
        <v>17336.707669833835</v>
      </c>
      <c r="DB23" s="83">
        <f t="shared" si="34"/>
        <v>128.23008631533901</v>
      </c>
      <c r="DC23" s="113"/>
      <c r="DD23" s="114"/>
      <c r="DE23" s="114"/>
      <c r="DF23" s="30" t="e">
        <f t="shared" si="35"/>
        <v>#DIV/0!</v>
      </c>
      <c r="DG23" s="115">
        <v>1241.5665855417235</v>
      </c>
      <c r="DH23" s="114">
        <v>88.473217633746074</v>
      </c>
      <c r="DI23" s="938">
        <v>723.65443477780207</v>
      </c>
      <c r="DJ23" s="707">
        <v>170.00123121048628</v>
      </c>
      <c r="DK23" s="759">
        <f t="shared" si="36"/>
        <v>1.2574055562905788</v>
      </c>
      <c r="DL23" s="846">
        <v>50</v>
      </c>
      <c r="DM23" s="846">
        <v>461.51525630421071</v>
      </c>
      <c r="DN23" s="760">
        <f t="shared" si="37"/>
        <v>9.2303051260842146</v>
      </c>
      <c r="DO23" s="848">
        <f t="shared" si="38"/>
        <v>20021.918395301804</v>
      </c>
      <c r="DP23" s="841"/>
      <c r="DQ23" s="859">
        <v>73</v>
      </c>
      <c r="DR23" s="862">
        <v>5357.6678101614734</v>
      </c>
      <c r="DS23" s="862"/>
      <c r="DT23" s="922">
        <f t="shared" si="39"/>
        <v>5357.6678101614734</v>
      </c>
      <c r="DU23" s="751">
        <f t="shared" si="40"/>
        <v>73.392709728239367</v>
      </c>
      <c r="DV23" s="867"/>
      <c r="DW23" s="867"/>
      <c r="DX23" s="756" t="e">
        <f t="shared" si="3"/>
        <v>#DIV/0!</v>
      </c>
      <c r="DY23" s="867"/>
      <c r="DZ23" s="870"/>
      <c r="EA23" s="759" t="e">
        <f t="shared" si="41"/>
        <v>#DIV/0!</v>
      </c>
      <c r="EB23" s="866">
        <f t="shared" si="4"/>
        <v>73</v>
      </c>
      <c r="EC23" s="867"/>
      <c r="ED23" s="763">
        <f t="shared" si="42"/>
        <v>0</v>
      </c>
      <c r="EE23" s="916">
        <v>827.71162818666767</v>
      </c>
      <c r="EF23" s="915"/>
      <c r="EG23" s="872">
        <v>69</v>
      </c>
      <c r="EH23" s="921">
        <v>539.51720995686605</v>
      </c>
      <c r="EI23" s="765">
        <f t="shared" si="43"/>
        <v>7.8190899993748699</v>
      </c>
      <c r="EJ23" s="872">
        <f t="shared" si="5"/>
        <v>73</v>
      </c>
      <c r="EK23" s="873">
        <v>317.01678470343745</v>
      </c>
      <c r="EL23" s="765">
        <f t="shared" si="44"/>
        <v>4.3426956808690065</v>
      </c>
      <c r="EM23" s="873">
        <v>120</v>
      </c>
      <c r="EN23" s="891">
        <f t="shared" si="45"/>
        <v>1.6438356164383561</v>
      </c>
      <c r="EO23" s="873">
        <v>28</v>
      </c>
      <c r="EP23" s="873">
        <v>277.75026515016481</v>
      </c>
      <c r="EQ23" s="873">
        <f t="shared" si="46"/>
        <v>9.919652326791601</v>
      </c>
      <c r="ER23" s="898">
        <f t="shared" si="47"/>
        <v>7439.6636981586089</v>
      </c>
      <c r="ES23" s="569"/>
      <c r="ET23" s="734">
        <v>57.2</v>
      </c>
      <c r="EU23" s="125">
        <v>5024.1074863581316</v>
      </c>
      <c r="EV23" s="15">
        <f t="shared" si="48"/>
        <v>87.834046964302999</v>
      </c>
      <c r="EW23" s="126"/>
      <c r="EX23" s="127">
        <v>14</v>
      </c>
      <c r="EY23" s="127">
        <v>228.64015159101234</v>
      </c>
      <c r="EZ23" s="18">
        <f t="shared" si="77"/>
        <v>16.331439399358025</v>
      </c>
      <c r="FA23" s="127"/>
      <c r="FB23" s="127"/>
      <c r="FC23" s="18" t="e">
        <f t="shared" si="71"/>
        <v>#DIV/0!</v>
      </c>
      <c r="FD23" s="734">
        <v>311.33265610129513</v>
      </c>
      <c r="FE23" s="836">
        <f t="shared" si="49"/>
        <v>5.4428786031694951</v>
      </c>
      <c r="FF23" s="125">
        <v>274.28571428571428</v>
      </c>
      <c r="FG23" s="837">
        <f t="shared" si="6"/>
        <v>4.7952047952047945</v>
      </c>
      <c r="FH23" s="125"/>
      <c r="FI23" s="125"/>
      <c r="FJ23" s="125"/>
      <c r="FK23" s="127">
        <v>31</v>
      </c>
      <c r="FL23" s="127">
        <v>323.0282347739581</v>
      </c>
      <c r="FM23" s="30">
        <f t="shared" si="50"/>
        <v>10.420265637869615</v>
      </c>
      <c r="FN23" s="831">
        <f t="shared" si="75"/>
        <v>6161.3942431101123</v>
      </c>
      <c r="FO23" s="569"/>
      <c r="FP23" s="602"/>
      <c r="FQ23" s="603"/>
      <c r="FR23" s="542" t="e">
        <f t="shared" si="51"/>
        <v>#DIV/0!</v>
      </c>
      <c r="FS23" s="603"/>
      <c r="FT23" s="603"/>
      <c r="FU23" s="542" t="e">
        <f t="shared" si="52"/>
        <v>#DIV/0!</v>
      </c>
      <c r="FV23" s="603"/>
      <c r="FW23" s="603"/>
      <c r="FX23" s="542" t="e">
        <f t="shared" si="53"/>
        <v>#DIV/0!</v>
      </c>
      <c r="FY23" s="485"/>
      <c r="FZ23" s="610"/>
      <c r="GA23" s="612"/>
      <c r="GB23" s="548" t="e">
        <f t="shared" si="54"/>
        <v>#DIV/0!</v>
      </c>
      <c r="GC23" s="610"/>
      <c r="GD23" s="614"/>
      <c r="GE23" s="616" t="e">
        <f t="shared" si="8"/>
        <v>#DIV/0!</v>
      </c>
      <c r="GF23" s="603"/>
      <c r="GG23" s="603"/>
      <c r="GH23" s="622" t="e">
        <f t="shared" si="55"/>
        <v>#DIV/0!</v>
      </c>
      <c r="GI23" s="603">
        <f t="shared" si="56"/>
        <v>0</v>
      </c>
      <c r="GJ23" s="603"/>
      <c r="GK23" s="551" t="e">
        <f t="shared" si="57"/>
        <v>#DIV/0!</v>
      </c>
      <c r="GM23" s="863">
        <v>30</v>
      </c>
      <c r="GN23" s="863"/>
      <c r="GO23" s="862">
        <v>1615.7195026116085</v>
      </c>
      <c r="GP23" s="554">
        <f t="shared" si="9"/>
        <v>53.857316753720283</v>
      </c>
      <c r="GQ23" s="554">
        <f t="shared" si="73"/>
        <v>0</v>
      </c>
      <c r="GR23" s="875">
        <v>30</v>
      </c>
      <c r="GS23" s="875">
        <v>47.868020786947035</v>
      </c>
      <c r="GT23" s="737">
        <f t="shared" si="74"/>
        <v>1.5956006928982345</v>
      </c>
      <c r="GU23" s="875">
        <v>350.35523473686476</v>
      </c>
      <c r="GV23" s="737">
        <f t="shared" si="58"/>
        <v>11.678507824562159</v>
      </c>
      <c r="GW23" s="867"/>
      <c r="GX23" s="748">
        <f t="shared" si="12"/>
        <v>0</v>
      </c>
      <c r="GY23" s="882"/>
      <c r="GZ23" s="744">
        <f t="shared" si="76"/>
        <v>0</v>
      </c>
      <c r="HA23" s="881">
        <v>129.3706022527484</v>
      </c>
      <c r="HB23" s="542">
        <f t="shared" si="14"/>
        <v>4.3123534084249462</v>
      </c>
      <c r="HC23" s="875">
        <v>18</v>
      </c>
      <c r="HD23" s="875">
        <v>178.19862749027462</v>
      </c>
      <c r="HE23" s="886">
        <f t="shared" si="59"/>
        <v>9.8999237494597008</v>
      </c>
      <c r="HF23" s="672"/>
      <c r="HG23" s="411"/>
      <c r="HH23" s="411"/>
      <c r="HI23" s="411"/>
      <c r="HJ23" s="433"/>
      <c r="HK23" s="411"/>
      <c r="HL23" s="400">
        <f t="shared" si="60"/>
        <v>0</v>
      </c>
      <c r="HM23" s="403"/>
      <c r="HN23" s="402" t="e">
        <f t="shared" si="61"/>
        <v>#DIV/0!</v>
      </c>
      <c r="HO23" s="412"/>
      <c r="HP23" s="411"/>
      <c r="HQ23" s="400"/>
      <c r="HR23" s="403" t="e">
        <f t="shared" si="62"/>
        <v>#DIV/0!</v>
      </c>
      <c r="HS23" s="400"/>
      <c r="HT23" s="400"/>
      <c r="HU23" s="404" t="e">
        <f t="shared" si="63"/>
        <v>#DIV/0!</v>
      </c>
    </row>
    <row r="24" spans="1:229" ht="14.4" customHeight="1">
      <c r="A24" s="12">
        <v>18</v>
      </c>
      <c r="B24" s="13">
        <v>41.8</v>
      </c>
      <c r="C24" s="14">
        <v>4131.0322954351595</v>
      </c>
      <c r="D24" s="15">
        <f t="shared" si="15"/>
        <v>98.828523814238267</v>
      </c>
      <c r="E24" s="16"/>
      <c r="F24" s="320"/>
      <c r="G24" s="558" t="e">
        <f t="shared" si="16"/>
        <v>#DIV/0!</v>
      </c>
      <c r="H24" s="17">
        <v>4</v>
      </c>
      <c r="I24" s="17">
        <v>65.753153586912489</v>
      </c>
      <c r="J24" s="18">
        <f t="shared" si="64"/>
        <v>16.438288396728122</v>
      </c>
      <c r="K24" s="17"/>
      <c r="L24" s="17"/>
      <c r="M24" s="30" t="e">
        <f t="shared" si="65"/>
        <v>#DIV/0!</v>
      </c>
      <c r="N24" s="314">
        <v>14.655339805825243</v>
      </c>
      <c r="O24" s="838">
        <f t="shared" si="17"/>
        <v>0.35060621545036469</v>
      </c>
      <c r="P24" s="803">
        <v>663.33251009220226</v>
      </c>
      <c r="Q24" s="18">
        <f t="shared" si="18"/>
        <v>15.869198806033548</v>
      </c>
      <c r="R24" s="808">
        <v>209.24397740683989</v>
      </c>
      <c r="S24" s="809"/>
      <c r="T24" s="809"/>
      <c r="U24" s="808"/>
      <c r="V24" s="492"/>
      <c r="W24" s="570">
        <v>33</v>
      </c>
      <c r="X24" s="626">
        <v>418.59453221651688</v>
      </c>
      <c r="Y24" s="800">
        <f t="shared" si="19"/>
        <v>12.684682794439906</v>
      </c>
      <c r="Z24" s="819">
        <f t="shared" si="20"/>
        <v>5502.6118085434555</v>
      </c>
      <c r="AA24" s="492"/>
      <c r="AB24" s="46">
        <v>371.20000000000005</v>
      </c>
      <c r="AC24" s="47">
        <v>27700.3</v>
      </c>
      <c r="AD24" s="30">
        <f t="shared" si="21"/>
        <v>74.623653017241367</v>
      </c>
      <c r="AE24" s="49"/>
      <c r="AF24" s="318"/>
      <c r="AG24" s="932"/>
      <c r="AH24" s="50">
        <v>27</v>
      </c>
      <c r="AI24" s="50">
        <v>349.37</v>
      </c>
      <c r="AJ24" s="30">
        <f t="shared" si="22"/>
        <v>12.93962962962963</v>
      </c>
      <c r="AK24" s="55">
        <v>128</v>
      </c>
      <c r="AL24" s="55">
        <v>905.31000000000006</v>
      </c>
      <c r="AM24" s="30">
        <f t="shared" si="66"/>
        <v>7.0727343750000005</v>
      </c>
      <c r="AN24" s="62">
        <v>709.92</v>
      </c>
      <c r="AO24" s="858">
        <f t="shared" si="0"/>
        <v>1.730667966845441</v>
      </c>
      <c r="AP24" s="47">
        <v>3084.33</v>
      </c>
      <c r="AQ24" s="858">
        <f t="shared" si="1"/>
        <v>8.3090786637931018</v>
      </c>
      <c r="AR24" s="47">
        <v>255.51999999999998</v>
      </c>
      <c r="AS24" s="47"/>
      <c r="AT24" s="47"/>
      <c r="AU24" s="855"/>
      <c r="AV24" s="568"/>
      <c r="AW24" s="72">
        <v>39</v>
      </c>
      <c r="AX24" s="74">
        <v>1585.54</v>
      </c>
      <c r="AY24" s="48">
        <f t="shared" si="23"/>
        <v>40.654871794871795</v>
      </c>
      <c r="AZ24" s="46">
        <v>106</v>
      </c>
      <c r="BA24" s="47">
        <v>1119.7599999999998</v>
      </c>
      <c r="BB24" s="48">
        <f t="shared" si="24"/>
        <v>10.563773584905658</v>
      </c>
      <c r="BC24" s="822">
        <f t="shared" si="2"/>
        <v>35710.049999999996</v>
      </c>
      <c r="BD24" s="492"/>
      <c r="BE24" s="645">
        <v>68.8</v>
      </c>
      <c r="BF24" s="78">
        <v>3281.12</v>
      </c>
      <c r="BG24" s="30">
        <f t="shared" si="25"/>
        <v>47.690697674418608</v>
      </c>
      <c r="BH24" s="85"/>
      <c r="BI24" s="85"/>
      <c r="BJ24" s="85">
        <v>18</v>
      </c>
      <c r="BK24" s="85">
        <v>123.7066535628189</v>
      </c>
      <c r="BL24" s="30">
        <f t="shared" si="67"/>
        <v>6.8725918646010502</v>
      </c>
      <c r="BM24" s="86"/>
      <c r="BN24" s="86"/>
      <c r="BO24" s="30" t="e">
        <f t="shared" si="68"/>
        <v>#DIV/0!</v>
      </c>
      <c r="BP24" s="587">
        <v>0</v>
      </c>
      <c r="BQ24" s="30">
        <f t="shared" si="26"/>
        <v>0</v>
      </c>
      <c r="BR24" s="587">
        <v>317.57631806845586</v>
      </c>
      <c r="BS24" s="30">
        <f t="shared" si="27"/>
        <v>4.6159348556461612</v>
      </c>
      <c r="BT24" s="587"/>
      <c r="BU24" s="587"/>
      <c r="BV24" s="587"/>
      <c r="BW24" s="907"/>
      <c r="BX24" s="903">
        <v>34</v>
      </c>
      <c r="BY24" s="78">
        <v>340.74459550644826</v>
      </c>
      <c r="BZ24" s="634">
        <f t="shared" si="28"/>
        <v>10.021899867836714</v>
      </c>
      <c r="CA24" s="824">
        <f t="shared" si="29"/>
        <v>4063.1475671377225</v>
      </c>
      <c r="CB24" s="492"/>
      <c r="CC24" s="93">
        <v>181.20000000000002</v>
      </c>
      <c r="CD24" s="94">
        <v>11361.918067759647</v>
      </c>
      <c r="CE24" s="83">
        <f t="shared" si="30"/>
        <v>62.703742095803783</v>
      </c>
      <c r="CF24" s="102"/>
      <c r="CG24" s="101">
        <v>41</v>
      </c>
      <c r="CH24" s="101">
        <v>566.08320370031117</v>
      </c>
      <c r="CI24" s="30">
        <f t="shared" si="69"/>
        <v>13.806907407324664</v>
      </c>
      <c r="CJ24" s="101">
        <v>65</v>
      </c>
      <c r="CK24" s="101">
        <v>172.59624851643858</v>
      </c>
      <c r="CL24" s="83">
        <f t="shared" si="70"/>
        <v>2.6553269002529012</v>
      </c>
      <c r="CM24" s="787"/>
      <c r="CN24" s="30">
        <f t="shared" si="72"/>
        <v>0</v>
      </c>
      <c r="CO24" s="787">
        <v>141.75799729214037</v>
      </c>
      <c r="CP24" s="30">
        <f t="shared" si="31"/>
        <v>0.78232890337825811</v>
      </c>
      <c r="CQ24" s="787">
        <v>473.49111713116054</v>
      </c>
      <c r="CR24" s="787"/>
      <c r="CS24" s="787"/>
      <c r="CT24" s="787"/>
      <c r="CU24" s="934">
        <v>51</v>
      </c>
      <c r="CV24" s="787">
        <v>538.32177984148359</v>
      </c>
      <c r="CW24" s="790">
        <f t="shared" si="32"/>
        <v>10.555329016499678</v>
      </c>
      <c r="CX24" s="827">
        <f t="shared" si="33"/>
        <v>13254.168414241183</v>
      </c>
      <c r="CY24" s="492"/>
      <c r="CZ24" s="109">
        <v>130.80000000000001</v>
      </c>
      <c r="DA24" s="110">
        <v>12061.314868916657</v>
      </c>
      <c r="DB24" s="83">
        <f t="shared" si="34"/>
        <v>92.21188737703865</v>
      </c>
      <c r="DC24" s="113"/>
      <c r="DD24" s="114"/>
      <c r="DE24" s="114"/>
      <c r="DF24" s="30" t="e">
        <f t="shared" si="35"/>
        <v>#DIV/0!</v>
      </c>
      <c r="DG24" s="115"/>
      <c r="DH24" s="114">
        <v>140.17226313760025</v>
      </c>
      <c r="DI24" s="938"/>
      <c r="DJ24" s="707">
        <v>300</v>
      </c>
      <c r="DK24" s="759">
        <f t="shared" si="36"/>
        <v>2.2935779816513762</v>
      </c>
      <c r="DL24" s="846">
        <v>50</v>
      </c>
      <c r="DM24" s="846">
        <v>452.83352575377353</v>
      </c>
      <c r="DN24" s="760">
        <f t="shared" si="37"/>
        <v>9.0566705150754707</v>
      </c>
      <c r="DO24" s="848">
        <f t="shared" si="38"/>
        <v>12954.32065780803</v>
      </c>
      <c r="DP24" s="841"/>
      <c r="DQ24" s="859">
        <v>69</v>
      </c>
      <c r="DR24" s="862">
        <v>3354.4091155752349</v>
      </c>
      <c r="DS24" s="862"/>
      <c r="DT24" s="922">
        <f t="shared" si="39"/>
        <v>3354.4091155752349</v>
      </c>
      <c r="DU24" s="751">
        <f t="shared" si="40"/>
        <v>48.614624863409198</v>
      </c>
      <c r="DV24" s="867"/>
      <c r="DW24" s="867"/>
      <c r="DX24" s="756" t="e">
        <f t="shared" si="3"/>
        <v>#DIV/0!</v>
      </c>
      <c r="DY24" s="867"/>
      <c r="DZ24" s="870"/>
      <c r="EA24" s="759" t="e">
        <f t="shared" si="41"/>
        <v>#DIV/0!</v>
      </c>
      <c r="EB24" s="866">
        <f t="shared" si="4"/>
        <v>69</v>
      </c>
      <c r="EC24" s="870"/>
      <c r="ED24" s="763">
        <f t="shared" si="42"/>
        <v>0</v>
      </c>
      <c r="EE24" s="916"/>
      <c r="EF24" s="915"/>
      <c r="EG24" s="872">
        <v>69</v>
      </c>
      <c r="EH24" s="921">
        <v>376.4126317097585</v>
      </c>
      <c r="EI24" s="765">
        <f t="shared" si="43"/>
        <v>5.4552555320254852</v>
      </c>
      <c r="EJ24" s="872">
        <f t="shared" si="5"/>
        <v>69</v>
      </c>
      <c r="EK24" s="873">
        <v>418.43538557933221</v>
      </c>
      <c r="EL24" s="765">
        <f t="shared" si="44"/>
        <v>6.0642809504251041</v>
      </c>
      <c r="EM24" s="873">
        <v>48</v>
      </c>
      <c r="EN24" s="891">
        <f t="shared" si="45"/>
        <v>0.69565217391304346</v>
      </c>
      <c r="EO24" s="873">
        <v>28</v>
      </c>
      <c r="EP24" s="873">
        <v>279.96566372149186</v>
      </c>
      <c r="EQ24" s="873">
        <f t="shared" si="46"/>
        <v>9.9987737043389959</v>
      </c>
      <c r="ER24" s="898">
        <f t="shared" si="47"/>
        <v>4477.2227965858174</v>
      </c>
      <c r="ES24" s="569"/>
      <c r="ET24" s="734">
        <v>57.2</v>
      </c>
      <c r="EU24" s="125">
        <v>4216.240434147734</v>
      </c>
      <c r="EV24" s="15">
        <f t="shared" si="48"/>
        <v>73.710497100484858</v>
      </c>
      <c r="EW24" s="126"/>
      <c r="EX24" s="127">
        <v>4</v>
      </c>
      <c r="EY24" s="127">
        <v>185.77012316769753</v>
      </c>
      <c r="EZ24" s="18">
        <f t="shared" si="77"/>
        <v>46.442530791924383</v>
      </c>
      <c r="FA24" s="127"/>
      <c r="FB24" s="127"/>
      <c r="FC24" s="18" t="e">
        <f t="shared" si="71"/>
        <v>#DIV/0!</v>
      </c>
      <c r="FD24" s="734">
        <v>283</v>
      </c>
      <c r="FE24" s="836">
        <f t="shared" si="49"/>
        <v>4.9475524475524475</v>
      </c>
      <c r="FF24" s="125">
        <v>331.45754665376256</v>
      </c>
      <c r="FG24" s="837">
        <f t="shared" si="6"/>
        <v>5.7947123540867578</v>
      </c>
      <c r="FH24" s="125"/>
      <c r="FI24" s="125"/>
      <c r="FJ24" s="125"/>
      <c r="FK24" s="127">
        <v>31</v>
      </c>
      <c r="FL24" s="127">
        <v>287.27117608046859</v>
      </c>
      <c r="FM24" s="30">
        <f t="shared" si="50"/>
        <v>9.2668121316280185</v>
      </c>
      <c r="FN24" s="831">
        <f t="shared" si="75"/>
        <v>5303.7392800496627</v>
      </c>
      <c r="FO24" s="569"/>
      <c r="FP24" s="602"/>
      <c r="FQ24" s="603"/>
      <c r="FR24" s="542" t="e">
        <f t="shared" si="51"/>
        <v>#DIV/0!</v>
      </c>
      <c r="FS24" s="603"/>
      <c r="FT24" s="603"/>
      <c r="FU24" s="542" t="e">
        <f t="shared" si="52"/>
        <v>#DIV/0!</v>
      </c>
      <c r="FV24" s="603"/>
      <c r="FW24" s="603"/>
      <c r="FX24" s="542" t="e">
        <f t="shared" si="53"/>
        <v>#DIV/0!</v>
      </c>
      <c r="FY24" s="485"/>
      <c r="FZ24" s="610"/>
      <c r="GA24" s="612"/>
      <c r="GB24" s="548" t="e">
        <f t="shared" si="54"/>
        <v>#DIV/0!</v>
      </c>
      <c r="GC24" s="610"/>
      <c r="GD24" s="614"/>
      <c r="GE24" s="616" t="e">
        <f t="shared" si="8"/>
        <v>#DIV/0!</v>
      </c>
      <c r="GF24" s="603"/>
      <c r="GG24" s="612"/>
      <c r="GH24" s="622" t="e">
        <f t="shared" si="55"/>
        <v>#DIV/0!</v>
      </c>
      <c r="GI24" s="603">
        <f t="shared" si="56"/>
        <v>0</v>
      </c>
      <c r="GJ24" s="603"/>
      <c r="GK24" s="551" t="e">
        <f t="shared" si="57"/>
        <v>#DIV/0!</v>
      </c>
      <c r="GM24" s="863">
        <v>30</v>
      </c>
      <c r="GN24" s="863"/>
      <c r="GO24" s="862">
        <v>1507.720196746855</v>
      </c>
      <c r="GP24" s="554">
        <f t="shared" si="9"/>
        <v>50.257339891561834</v>
      </c>
      <c r="GQ24" s="554">
        <f t="shared" si="73"/>
        <v>0</v>
      </c>
      <c r="GR24" s="875">
        <v>30</v>
      </c>
      <c r="GS24" s="875">
        <v>31.912013857964688</v>
      </c>
      <c r="GT24" s="737">
        <f t="shared" si="74"/>
        <v>1.0637337952654895</v>
      </c>
      <c r="GU24" s="875">
        <v>80.532310336908765</v>
      </c>
      <c r="GV24" s="737">
        <f t="shared" si="58"/>
        <v>2.6844103445636254</v>
      </c>
      <c r="GW24" s="867"/>
      <c r="GX24" s="748">
        <f t="shared" si="12"/>
        <v>0</v>
      </c>
      <c r="GY24" s="882"/>
      <c r="GZ24" s="744">
        <f t="shared" si="76"/>
        <v>0</v>
      </c>
      <c r="HA24" s="881"/>
      <c r="HB24" s="542">
        <f t="shared" si="14"/>
        <v>0</v>
      </c>
      <c r="HC24" s="875">
        <v>18</v>
      </c>
      <c r="HD24" s="875">
        <v>171.73364944294724</v>
      </c>
      <c r="HE24" s="886">
        <f t="shared" si="59"/>
        <v>9.5407583023859583</v>
      </c>
      <c r="HF24" s="672"/>
      <c r="HG24" s="411"/>
      <c r="HH24" s="411"/>
      <c r="HI24" s="411"/>
      <c r="HJ24" s="433"/>
      <c r="HK24" s="411"/>
      <c r="HL24" s="400">
        <f t="shared" si="60"/>
        <v>0</v>
      </c>
      <c r="HM24" s="403"/>
      <c r="HN24" s="402" t="e">
        <f t="shared" si="61"/>
        <v>#DIV/0!</v>
      </c>
      <c r="HO24" s="412"/>
      <c r="HP24" s="411"/>
      <c r="HQ24" s="403"/>
      <c r="HR24" s="403" t="e">
        <f t="shared" si="62"/>
        <v>#DIV/0!</v>
      </c>
      <c r="HS24" s="400"/>
      <c r="HT24" s="400"/>
      <c r="HU24" s="404" t="e">
        <f t="shared" si="63"/>
        <v>#DIV/0!</v>
      </c>
    </row>
    <row r="25" spans="1:229" ht="14.4" customHeight="1">
      <c r="A25" s="12">
        <v>19</v>
      </c>
      <c r="B25" s="13">
        <v>36.199999999999996</v>
      </c>
      <c r="C25" s="14">
        <v>2860.8765223269415</v>
      </c>
      <c r="D25" s="15">
        <f t="shared" si="15"/>
        <v>79.029738185827128</v>
      </c>
      <c r="E25" s="16"/>
      <c r="F25" s="320"/>
      <c r="G25" s="558" t="e">
        <f t="shared" si="16"/>
        <v>#DIV/0!</v>
      </c>
      <c r="H25" s="17">
        <v>3</v>
      </c>
      <c r="I25" s="17">
        <v>56.359845931639285</v>
      </c>
      <c r="J25" s="18">
        <f t="shared" si="64"/>
        <v>18.786615310546427</v>
      </c>
      <c r="K25" s="17"/>
      <c r="L25" s="17"/>
      <c r="M25" s="30" t="e">
        <f t="shared" si="65"/>
        <v>#DIV/0!</v>
      </c>
      <c r="N25" s="314"/>
      <c r="O25" s="838">
        <f t="shared" si="17"/>
        <v>0</v>
      </c>
      <c r="P25" s="803">
        <v>304.54729666122785</v>
      </c>
      <c r="Q25" s="18">
        <f t="shared" si="18"/>
        <v>8.412908747547732</v>
      </c>
      <c r="R25" s="808">
        <v>69.661350541731764</v>
      </c>
      <c r="S25" s="809"/>
      <c r="T25" s="809"/>
      <c r="U25" s="808"/>
      <c r="V25" s="492"/>
      <c r="W25" s="570">
        <v>33</v>
      </c>
      <c r="X25" s="626">
        <v>439.11625198431403</v>
      </c>
      <c r="Y25" s="800">
        <f t="shared" si="19"/>
        <v>13.306553090433759</v>
      </c>
      <c r="Z25" s="819">
        <f t="shared" si="20"/>
        <v>3730.5612674458548</v>
      </c>
      <c r="AA25" s="492"/>
      <c r="AB25" s="46">
        <v>236.20000000000002</v>
      </c>
      <c r="AC25" s="47">
        <v>21518.269999999997</v>
      </c>
      <c r="AD25" s="30">
        <f t="shared" si="21"/>
        <v>91.101905165114289</v>
      </c>
      <c r="AE25" s="49"/>
      <c r="AF25" s="318"/>
      <c r="AG25" s="932"/>
      <c r="AH25" s="50">
        <v>7</v>
      </c>
      <c r="AI25" s="50">
        <v>91.75</v>
      </c>
      <c r="AJ25" s="30">
        <f t="shared" si="22"/>
        <v>13.107142857142858</v>
      </c>
      <c r="AK25" s="55">
        <v>4</v>
      </c>
      <c r="AL25" s="55">
        <v>33.32</v>
      </c>
      <c r="AM25" s="30">
        <f t="shared" si="66"/>
        <v>8.33</v>
      </c>
      <c r="AN25" s="62">
        <v>439.67</v>
      </c>
      <c r="AO25" s="858">
        <f t="shared" si="0"/>
        <v>1.5976380813953486</v>
      </c>
      <c r="AP25" s="47">
        <v>2184.4799999999996</v>
      </c>
      <c r="AQ25" s="858">
        <f t="shared" si="1"/>
        <v>9.2484335309060093</v>
      </c>
      <c r="AR25" s="47"/>
      <c r="AS25" s="47"/>
      <c r="AT25" s="47"/>
      <c r="AU25" s="855"/>
      <c r="AV25" s="568"/>
      <c r="AW25" s="46">
        <v>39</v>
      </c>
      <c r="AX25" s="71">
        <v>1576.0499999999997</v>
      </c>
      <c r="AY25" s="48">
        <f t="shared" si="23"/>
        <v>40.411538461538456</v>
      </c>
      <c r="AZ25" s="46">
        <v>106</v>
      </c>
      <c r="BA25" s="47">
        <v>1173.74</v>
      </c>
      <c r="BB25" s="48">
        <f t="shared" si="24"/>
        <v>11.073018867924528</v>
      </c>
      <c r="BC25" s="822">
        <f t="shared" si="2"/>
        <v>27017.279999999995</v>
      </c>
      <c r="BD25" s="492"/>
      <c r="BE25" s="645">
        <v>65.2</v>
      </c>
      <c r="BF25" s="78">
        <v>2864.85</v>
      </c>
      <c r="BG25" s="30">
        <f t="shared" si="25"/>
        <v>43.939417177914109</v>
      </c>
      <c r="BH25" s="85"/>
      <c r="BI25" s="85"/>
      <c r="BJ25" s="85">
        <v>3</v>
      </c>
      <c r="BK25" s="85">
        <v>24.776485072149796</v>
      </c>
      <c r="BL25" s="30">
        <f t="shared" si="67"/>
        <v>8.2588283573832655</v>
      </c>
      <c r="BM25" s="86"/>
      <c r="BN25" s="86"/>
      <c r="BO25" s="30" t="e">
        <f t="shared" si="68"/>
        <v>#DIV/0!</v>
      </c>
      <c r="BP25" s="587">
        <v>0</v>
      </c>
      <c r="BQ25" s="30">
        <f t="shared" si="26"/>
        <v>0</v>
      </c>
      <c r="BR25" s="587">
        <v>333.67253860022458</v>
      </c>
      <c r="BS25" s="30">
        <f t="shared" si="27"/>
        <v>5.1176769723960822</v>
      </c>
      <c r="BT25" s="587"/>
      <c r="BU25" s="587"/>
      <c r="BV25" s="587"/>
      <c r="BW25" s="907"/>
      <c r="BX25" s="903">
        <v>34</v>
      </c>
      <c r="BY25" s="78">
        <v>339.63148080468602</v>
      </c>
      <c r="BZ25" s="634">
        <f t="shared" si="28"/>
        <v>9.9891612001378238</v>
      </c>
      <c r="CA25" s="824">
        <f t="shared" si="29"/>
        <v>3562.9305044770599</v>
      </c>
      <c r="CB25" s="492"/>
      <c r="CC25" s="93">
        <v>129.80000000000001</v>
      </c>
      <c r="CD25" s="94">
        <v>8269.7288858737265</v>
      </c>
      <c r="CE25" s="83">
        <f t="shared" si="30"/>
        <v>63.711316532155053</v>
      </c>
      <c r="CF25" s="102"/>
      <c r="CG25" s="101">
        <v>8</v>
      </c>
      <c r="CH25" s="101">
        <v>46.039682323902156</v>
      </c>
      <c r="CI25" s="30">
        <f t="shared" si="69"/>
        <v>5.7549602904877695</v>
      </c>
      <c r="CJ25" s="101">
        <v>65</v>
      </c>
      <c r="CK25" s="101">
        <v>493.22897736590227</v>
      </c>
      <c r="CL25" s="83">
        <f t="shared" si="70"/>
        <v>7.5881381133215733</v>
      </c>
      <c r="CM25" s="787"/>
      <c r="CN25" s="30">
        <f t="shared" si="72"/>
        <v>0</v>
      </c>
      <c r="CO25" s="787">
        <v>86</v>
      </c>
      <c r="CP25" s="30">
        <f t="shared" si="31"/>
        <v>0.66255778120184894</v>
      </c>
      <c r="CQ25" s="787">
        <v>159.42575879996662</v>
      </c>
      <c r="CR25" s="787"/>
      <c r="CS25" s="787"/>
      <c r="CT25" s="787"/>
      <c r="CU25" s="934">
        <v>51</v>
      </c>
      <c r="CV25" s="787">
        <v>530.79249156634376</v>
      </c>
      <c r="CW25" s="790">
        <f t="shared" si="32"/>
        <v>10.407695913065563</v>
      </c>
      <c r="CX25" s="827">
        <f t="shared" si="33"/>
        <v>9585.2157959298438</v>
      </c>
      <c r="CY25" s="492"/>
      <c r="CZ25" s="109">
        <v>128</v>
      </c>
      <c r="DA25" s="110">
        <v>11495.543712821524</v>
      </c>
      <c r="DB25" s="83">
        <f t="shared" si="34"/>
        <v>89.808935256418152</v>
      </c>
      <c r="DC25" s="113"/>
      <c r="DD25" s="114"/>
      <c r="DE25" s="114"/>
      <c r="DF25" s="30" t="e">
        <f t="shared" si="35"/>
        <v>#DIV/0!</v>
      </c>
      <c r="DG25" s="115">
        <v>2389.721291520782</v>
      </c>
      <c r="DH25" s="114">
        <v>130.50162685894907</v>
      </c>
      <c r="DI25" s="938"/>
      <c r="DJ25" s="707">
        <v>550.00123121048625</v>
      </c>
      <c r="DK25" s="759">
        <f t="shared" si="36"/>
        <v>4.2968846188319239</v>
      </c>
      <c r="DL25" s="846">
        <v>50</v>
      </c>
      <c r="DM25" s="846">
        <v>489.00791233356023</v>
      </c>
      <c r="DN25" s="760">
        <f t="shared" si="37"/>
        <v>9.7801582466712045</v>
      </c>
      <c r="DO25" s="848">
        <f t="shared" si="38"/>
        <v>15054.775774745302</v>
      </c>
      <c r="DP25" s="841"/>
      <c r="DQ25" s="859">
        <v>49</v>
      </c>
      <c r="DR25" s="862">
        <v>2414.5216050529207</v>
      </c>
      <c r="DS25" s="862"/>
      <c r="DT25" s="922">
        <f t="shared" si="39"/>
        <v>2414.5216050529207</v>
      </c>
      <c r="DU25" s="751">
        <f t="shared" si="40"/>
        <v>49.275951123528991</v>
      </c>
      <c r="DV25" s="867"/>
      <c r="DW25" s="867"/>
      <c r="DX25" s="756" t="e">
        <f t="shared" si="3"/>
        <v>#DIV/0!</v>
      </c>
      <c r="DY25" s="867"/>
      <c r="DZ25" s="870"/>
      <c r="EA25" s="759" t="e">
        <f t="shared" si="41"/>
        <v>#DIV/0!</v>
      </c>
      <c r="EB25" s="866">
        <f t="shared" si="4"/>
        <v>49</v>
      </c>
      <c r="EC25" s="867"/>
      <c r="ED25" s="763">
        <f t="shared" si="42"/>
        <v>0</v>
      </c>
      <c r="EE25" s="916"/>
      <c r="EF25" s="915"/>
      <c r="EG25" s="872">
        <v>49</v>
      </c>
      <c r="EH25" s="921">
        <v>322.66190951563931</v>
      </c>
      <c r="EI25" s="765">
        <f t="shared" si="43"/>
        <v>6.5849369288905981</v>
      </c>
      <c r="EJ25" s="872">
        <f t="shared" si="5"/>
        <v>49</v>
      </c>
      <c r="EK25" s="873">
        <v>336.96649847639043</v>
      </c>
      <c r="EL25" s="765">
        <f t="shared" si="44"/>
        <v>6.8768673158447022</v>
      </c>
      <c r="EM25" s="873">
        <v>60</v>
      </c>
      <c r="EN25" s="891">
        <f t="shared" si="45"/>
        <v>1.2244897959183674</v>
      </c>
      <c r="EO25" s="873">
        <v>28</v>
      </c>
      <c r="EP25" s="873">
        <v>278.15431001039781</v>
      </c>
      <c r="EQ25" s="873">
        <f t="shared" si="46"/>
        <v>9.9340825003713498</v>
      </c>
      <c r="ER25" s="898">
        <f t="shared" si="47"/>
        <v>3412.304323055348</v>
      </c>
      <c r="ES25" s="569"/>
      <c r="ET25" s="734">
        <v>41.2</v>
      </c>
      <c r="EU25" s="125">
        <v>5722.6583851179266</v>
      </c>
      <c r="EV25" s="15">
        <f t="shared" si="48"/>
        <v>138.89947536693995</v>
      </c>
      <c r="EW25" s="126"/>
      <c r="EX25" s="127">
        <v>4</v>
      </c>
      <c r="EY25" s="127">
        <v>96.912443584784015</v>
      </c>
      <c r="EZ25" s="18">
        <f t="shared" si="77"/>
        <v>24.228110896196004</v>
      </c>
      <c r="FA25" s="127"/>
      <c r="FB25" s="127"/>
      <c r="FC25" s="18" t="e">
        <f t="shared" si="71"/>
        <v>#DIV/0!</v>
      </c>
      <c r="FD25" s="734">
        <v>217.91798449391248</v>
      </c>
      <c r="FE25" s="836">
        <f t="shared" si="49"/>
        <v>5.2892714682988462</v>
      </c>
      <c r="FF25" s="125">
        <v>301.12930213960448</v>
      </c>
      <c r="FG25" s="837">
        <f t="shared" si="6"/>
        <v>7.3089636441651571</v>
      </c>
      <c r="FH25" s="125"/>
      <c r="FI25" s="125">
        <v>2710.3460285794472</v>
      </c>
      <c r="FJ25" s="125"/>
      <c r="FK25" s="127">
        <v>31</v>
      </c>
      <c r="FL25" s="127">
        <v>312</v>
      </c>
      <c r="FM25" s="30">
        <f t="shared" si="50"/>
        <v>10.064516129032258</v>
      </c>
      <c r="FN25" s="831">
        <f t="shared" si="75"/>
        <v>9360.9641439156749</v>
      </c>
      <c r="FO25" s="569"/>
      <c r="FP25" s="602"/>
      <c r="FQ25" s="603"/>
      <c r="FR25" s="542" t="e">
        <f t="shared" si="51"/>
        <v>#DIV/0!</v>
      </c>
      <c r="FS25" s="603"/>
      <c r="FT25" s="603"/>
      <c r="FU25" s="542" t="e">
        <f t="shared" si="52"/>
        <v>#DIV/0!</v>
      </c>
      <c r="FV25" s="603"/>
      <c r="FW25" s="603"/>
      <c r="FX25" s="542" t="e">
        <f t="shared" si="53"/>
        <v>#DIV/0!</v>
      </c>
      <c r="FY25" s="485"/>
      <c r="FZ25" s="610"/>
      <c r="GA25" s="612"/>
      <c r="GB25" s="548" t="e">
        <f t="shared" si="54"/>
        <v>#DIV/0!</v>
      </c>
      <c r="GC25" s="610"/>
      <c r="GD25" s="614"/>
      <c r="GE25" s="616" t="e">
        <f t="shared" si="8"/>
        <v>#DIV/0!</v>
      </c>
      <c r="GF25" s="603"/>
      <c r="GG25" s="603"/>
      <c r="GH25" s="622" t="e">
        <f t="shared" si="55"/>
        <v>#DIV/0!</v>
      </c>
      <c r="GI25" s="603">
        <f t="shared" si="56"/>
        <v>0</v>
      </c>
      <c r="GJ25" s="603"/>
      <c r="GK25" s="551" t="e">
        <f t="shared" si="57"/>
        <v>#DIV/0!</v>
      </c>
      <c r="GM25" s="863">
        <v>30</v>
      </c>
      <c r="GN25" s="863"/>
      <c r="GO25" s="862">
        <v>910.55591979066674</v>
      </c>
      <c r="GP25" s="554">
        <f t="shared" si="9"/>
        <v>30.351863993022224</v>
      </c>
      <c r="GQ25" s="554">
        <f t="shared" si="73"/>
        <v>0</v>
      </c>
      <c r="GR25" s="875">
        <v>30</v>
      </c>
      <c r="GS25" s="875">
        <v>1097.2887387806022</v>
      </c>
      <c r="GT25" s="737">
        <f t="shared" si="74"/>
        <v>36.57629129268674</v>
      </c>
      <c r="GU25" s="875"/>
      <c r="GV25" s="737">
        <f t="shared" si="58"/>
        <v>0</v>
      </c>
      <c r="GW25" s="867">
        <v>191.68177058487549</v>
      </c>
      <c r="GX25" s="748">
        <f t="shared" si="12"/>
        <v>6.3893923528291827</v>
      </c>
      <c r="GY25" s="882"/>
      <c r="GZ25" s="744">
        <f t="shared" si="76"/>
        <v>0</v>
      </c>
      <c r="HA25" s="881"/>
      <c r="HB25" s="542">
        <f t="shared" si="14"/>
        <v>0</v>
      </c>
      <c r="HC25" s="875">
        <v>18</v>
      </c>
      <c r="HD25" s="875">
        <v>175.69329672353885</v>
      </c>
      <c r="HE25" s="886">
        <f t="shared" si="59"/>
        <v>9.7607387068632701</v>
      </c>
      <c r="HF25" s="672"/>
      <c r="HG25" s="411"/>
      <c r="HH25" s="411"/>
      <c r="HI25" s="411"/>
      <c r="HJ25" s="433"/>
      <c r="HK25" s="411"/>
      <c r="HL25" s="400">
        <f t="shared" si="60"/>
        <v>0</v>
      </c>
      <c r="HM25" s="403"/>
      <c r="HN25" s="402" t="e">
        <f t="shared" si="61"/>
        <v>#DIV/0!</v>
      </c>
      <c r="HO25" s="412"/>
      <c r="HP25" s="411"/>
      <c r="HQ25" s="400"/>
      <c r="HR25" s="403" t="e">
        <f t="shared" si="62"/>
        <v>#DIV/0!</v>
      </c>
      <c r="HS25" s="400"/>
      <c r="HT25" s="400"/>
      <c r="HU25" s="404" t="e">
        <f t="shared" si="63"/>
        <v>#DIV/0!</v>
      </c>
    </row>
    <row r="26" spans="1:229" ht="14.4" customHeight="1">
      <c r="A26" s="12">
        <v>20</v>
      </c>
      <c r="B26" s="13">
        <v>31.400000000000002</v>
      </c>
      <c r="C26" s="14">
        <v>2908.6840980927723</v>
      </c>
      <c r="D26" s="15">
        <f t="shared" si="15"/>
        <v>92.633251531616949</v>
      </c>
      <c r="E26" s="16"/>
      <c r="F26" s="320"/>
      <c r="G26" s="558" t="e">
        <f t="shared" si="16"/>
        <v>#DIV/0!</v>
      </c>
      <c r="H26" s="17">
        <v>3</v>
      </c>
      <c r="I26" s="17">
        <v>51.152088910791505</v>
      </c>
      <c r="J26" s="18">
        <f t="shared" si="64"/>
        <v>17.050696303597167</v>
      </c>
      <c r="K26" s="17"/>
      <c r="L26" s="17"/>
      <c r="M26" s="30" t="e">
        <f t="shared" si="65"/>
        <v>#DIV/0!</v>
      </c>
      <c r="N26" s="314">
        <v>755.5364149636049</v>
      </c>
      <c r="O26" s="838">
        <f t="shared" si="17"/>
        <v>24.061669266356841</v>
      </c>
      <c r="P26" s="803">
        <v>411.32440640877923</v>
      </c>
      <c r="Q26" s="18">
        <f t="shared" si="18"/>
        <v>13.099503388814624</v>
      </c>
      <c r="R26" s="808"/>
      <c r="S26" s="809"/>
      <c r="T26" s="809"/>
      <c r="U26" s="808"/>
      <c r="V26" s="492"/>
      <c r="W26" s="570">
        <v>33</v>
      </c>
      <c r="X26" s="626">
        <v>430.94092920663002</v>
      </c>
      <c r="Y26" s="800">
        <f t="shared" si="19"/>
        <v>13.058816036564545</v>
      </c>
      <c r="Z26" s="819">
        <f t="shared" si="20"/>
        <v>4557.6379375825782</v>
      </c>
      <c r="AA26" s="492"/>
      <c r="AB26" s="46">
        <v>235.8</v>
      </c>
      <c r="AC26" s="47">
        <v>24251.695800000001</v>
      </c>
      <c r="AD26" s="30">
        <f t="shared" si="21"/>
        <v>102.84858269720102</v>
      </c>
      <c r="AE26" s="49"/>
      <c r="AF26" s="318"/>
      <c r="AG26" s="932"/>
      <c r="AH26" s="50">
        <v>7</v>
      </c>
      <c r="AI26" s="50">
        <v>89.149999999999991</v>
      </c>
      <c r="AJ26" s="30">
        <f t="shared" si="22"/>
        <v>12.735714285714284</v>
      </c>
      <c r="AK26" s="55">
        <v>4</v>
      </c>
      <c r="AL26" s="55">
        <v>27.349999999999998</v>
      </c>
      <c r="AM26" s="30">
        <f t="shared" si="66"/>
        <v>6.8374999999999995</v>
      </c>
      <c r="AN26" s="62">
        <v>273.63</v>
      </c>
      <c r="AO26" s="858">
        <f t="shared" si="0"/>
        <v>0.99213197969543143</v>
      </c>
      <c r="AP26" s="47">
        <v>2841.51</v>
      </c>
      <c r="AQ26" s="858">
        <f t="shared" si="1"/>
        <v>12.050508905852418</v>
      </c>
      <c r="AR26" s="47"/>
      <c r="AS26" s="47"/>
      <c r="AT26" s="47"/>
      <c r="AU26" s="855"/>
      <c r="AV26" s="568"/>
      <c r="AW26" s="46">
        <v>40</v>
      </c>
      <c r="AX26" s="71">
        <v>1551.7099999999998</v>
      </c>
      <c r="AY26" s="48">
        <f t="shared" si="23"/>
        <v>38.792749999999998</v>
      </c>
      <c r="AZ26" s="46">
        <v>106</v>
      </c>
      <c r="BA26" s="47">
        <v>1155.94</v>
      </c>
      <c r="BB26" s="48">
        <f t="shared" si="24"/>
        <v>10.905094339622641</v>
      </c>
      <c r="BC26" s="822">
        <f t="shared" si="2"/>
        <v>30190.985800000002</v>
      </c>
      <c r="BD26" s="492"/>
      <c r="BE26" s="645">
        <v>66</v>
      </c>
      <c r="BF26" s="78">
        <v>3121.71</v>
      </c>
      <c r="BG26" s="30">
        <f t="shared" si="25"/>
        <v>47.298636363636362</v>
      </c>
      <c r="BH26" s="85"/>
      <c r="BI26" s="85"/>
      <c r="BJ26" s="85">
        <v>3</v>
      </c>
      <c r="BK26" s="85">
        <v>25.396549171110383</v>
      </c>
      <c r="BL26" s="30">
        <f t="shared" si="67"/>
        <v>8.4655163903701283</v>
      </c>
      <c r="BM26" s="86"/>
      <c r="BN26" s="86"/>
      <c r="BO26" s="30" t="e">
        <f t="shared" si="68"/>
        <v>#DIV/0!</v>
      </c>
      <c r="BP26" s="587">
        <v>0</v>
      </c>
      <c r="BQ26" s="30">
        <f t="shared" si="26"/>
        <v>0</v>
      </c>
      <c r="BR26" s="587">
        <v>562.85708791437173</v>
      </c>
      <c r="BS26" s="30">
        <f t="shared" si="27"/>
        <v>8.5281376956722994</v>
      </c>
      <c r="BT26" s="587"/>
      <c r="BU26" s="587"/>
      <c r="BV26" s="587"/>
      <c r="BW26" s="907"/>
      <c r="BX26" s="903">
        <v>34</v>
      </c>
      <c r="BY26" s="78">
        <v>335.54269056507189</v>
      </c>
      <c r="BZ26" s="634">
        <f t="shared" si="28"/>
        <v>9.8689026636785844</v>
      </c>
      <c r="CA26" s="824">
        <f t="shared" si="29"/>
        <v>4045.5063276505543</v>
      </c>
      <c r="CB26" s="492"/>
      <c r="CC26" s="93">
        <v>134.60000000000002</v>
      </c>
      <c r="CD26" s="94">
        <v>8739.1662230520178</v>
      </c>
      <c r="CE26" s="83">
        <f t="shared" si="30"/>
        <v>64.92694073589908</v>
      </c>
      <c r="CF26" s="102"/>
      <c r="CG26" s="101">
        <v>8</v>
      </c>
      <c r="CH26" s="101">
        <v>340.43408552065347</v>
      </c>
      <c r="CI26" s="30">
        <f t="shared" si="69"/>
        <v>42.554260690081684</v>
      </c>
      <c r="CJ26" s="101">
        <v>65</v>
      </c>
      <c r="CK26" s="101">
        <v>474.48938251614425</v>
      </c>
      <c r="CL26" s="83">
        <f t="shared" si="70"/>
        <v>7.299836654094527</v>
      </c>
      <c r="CM26" s="787"/>
      <c r="CN26" s="30">
        <f t="shared" si="72"/>
        <v>0</v>
      </c>
      <c r="CO26" s="787">
        <v>137.00904499037742</v>
      </c>
      <c r="CP26" s="30">
        <f t="shared" si="31"/>
        <v>1.0178978082494605</v>
      </c>
      <c r="CQ26" s="787">
        <v>224.99495720974508</v>
      </c>
      <c r="CR26" s="787"/>
      <c r="CS26" s="787"/>
      <c r="CT26" s="787"/>
      <c r="CU26" s="934">
        <v>51</v>
      </c>
      <c r="CV26" s="787">
        <v>617.76086278157493</v>
      </c>
      <c r="CW26" s="790">
        <f t="shared" si="32"/>
        <v>12.112958093756371</v>
      </c>
      <c r="CX26" s="827">
        <f t="shared" si="33"/>
        <v>10533.854556070513</v>
      </c>
      <c r="CY26" s="492"/>
      <c r="CZ26" s="109">
        <v>130</v>
      </c>
      <c r="DA26" s="110">
        <v>11492.137871850597</v>
      </c>
      <c r="DB26" s="83">
        <f t="shared" si="34"/>
        <v>88.40106055269689</v>
      </c>
      <c r="DC26" s="113"/>
      <c r="DD26" s="114"/>
      <c r="DE26" s="114"/>
      <c r="DF26" s="30" t="e">
        <f t="shared" si="35"/>
        <v>#DIV/0!</v>
      </c>
      <c r="DG26" s="115">
        <v>647.79316832721452</v>
      </c>
      <c r="DH26" s="114">
        <v>64.782222222222217</v>
      </c>
      <c r="DI26" s="938"/>
      <c r="DJ26" s="707"/>
      <c r="DK26" s="759">
        <f t="shared" si="36"/>
        <v>0</v>
      </c>
      <c r="DL26" s="846">
        <v>50</v>
      </c>
      <c r="DM26" s="846">
        <v>444.82864902688533</v>
      </c>
      <c r="DN26" s="760">
        <f t="shared" si="37"/>
        <v>8.896572980537707</v>
      </c>
      <c r="DO26" s="848">
        <f t="shared" si="38"/>
        <v>12649.541911426919</v>
      </c>
      <c r="DP26" s="841"/>
      <c r="DQ26" s="859">
        <v>49</v>
      </c>
      <c r="DR26" s="862">
        <v>2359.6011815777019</v>
      </c>
      <c r="DS26" s="862"/>
      <c r="DT26" s="922">
        <f t="shared" si="39"/>
        <v>2359.6011815777019</v>
      </c>
      <c r="DU26" s="751">
        <f t="shared" si="40"/>
        <v>48.155126154646979</v>
      </c>
      <c r="DV26" s="867"/>
      <c r="DW26" s="867"/>
      <c r="DX26" s="756" t="e">
        <f t="shared" si="3"/>
        <v>#DIV/0!</v>
      </c>
      <c r="DY26" s="867"/>
      <c r="DZ26" s="870"/>
      <c r="EA26" s="759" t="e">
        <f t="shared" si="41"/>
        <v>#DIV/0!</v>
      </c>
      <c r="EB26" s="866">
        <f t="shared" si="4"/>
        <v>49</v>
      </c>
      <c r="EC26" s="867"/>
      <c r="ED26" s="763">
        <f t="shared" si="42"/>
        <v>0</v>
      </c>
      <c r="EE26" s="916"/>
      <c r="EF26" s="915"/>
      <c r="EG26" s="872">
        <v>49</v>
      </c>
      <c r="EH26" s="921">
        <v>215.00691686794411</v>
      </c>
      <c r="EI26" s="765">
        <f t="shared" si="43"/>
        <v>4.387896262611104</v>
      </c>
      <c r="EJ26" s="872">
        <f t="shared" si="5"/>
        <v>49</v>
      </c>
      <c r="EK26" s="873">
        <v>364.74279558123254</v>
      </c>
      <c r="EL26" s="765">
        <f t="shared" si="44"/>
        <v>7.4437305220659704</v>
      </c>
      <c r="EM26" s="873"/>
      <c r="EN26" s="891">
        <f t="shared" si="45"/>
        <v>0</v>
      </c>
      <c r="EO26" s="873">
        <v>28</v>
      </c>
      <c r="EP26" s="873">
        <v>280.05972714421046</v>
      </c>
      <c r="EQ26" s="873">
        <f t="shared" si="46"/>
        <v>10.002133112293231</v>
      </c>
      <c r="ER26" s="898">
        <f t="shared" si="47"/>
        <v>3219.4106211710896</v>
      </c>
      <c r="ES26" s="569"/>
      <c r="ET26" s="734">
        <v>54</v>
      </c>
      <c r="EU26" s="125">
        <v>5038.1957062584415</v>
      </c>
      <c r="EV26" s="15">
        <f t="shared" si="48"/>
        <v>93.299920486267439</v>
      </c>
      <c r="EW26" s="126"/>
      <c r="EX26" s="127">
        <v>4</v>
      </c>
      <c r="EY26" s="127">
        <v>74.548033526756939</v>
      </c>
      <c r="EZ26" s="18">
        <f t="shared" si="77"/>
        <v>18.637008381689235</v>
      </c>
      <c r="FA26" s="127"/>
      <c r="FB26" s="127"/>
      <c r="FC26" s="18" t="e">
        <f t="shared" si="71"/>
        <v>#DIV/0!</v>
      </c>
      <c r="FD26" s="734">
        <v>279.5625</v>
      </c>
      <c r="FE26" s="836">
        <f t="shared" si="49"/>
        <v>5.177083333333333</v>
      </c>
      <c r="FF26" s="125">
        <v>276.21462221146879</v>
      </c>
      <c r="FG26" s="837">
        <f t="shared" si="6"/>
        <v>5.1150855965086812</v>
      </c>
      <c r="FH26" s="125"/>
      <c r="FI26" s="125"/>
      <c r="FJ26" s="125"/>
      <c r="FK26" s="127">
        <v>31</v>
      </c>
      <c r="FL26" s="127">
        <v>336</v>
      </c>
      <c r="FM26" s="30">
        <f t="shared" si="50"/>
        <v>10.838709677419354</v>
      </c>
      <c r="FN26" s="831">
        <f t="shared" si="75"/>
        <v>6004.520861996667</v>
      </c>
      <c r="FO26" s="569"/>
      <c r="FP26" s="602"/>
      <c r="FQ26" s="603"/>
      <c r="FR26" s="542" t="e">
        <f t="shared" si="51"/>
        <v>#DIV/0!</v>
      </c>
      <c r="FS26" s="603"/>
      <c r="FT26" s="603"/>
      <c r="FU26" s="542" t="e">
        <f t="shared" si="52"/>
        <v>#DIV/0!</v>
      </c>
      <c r="FV26" s="603"/>
      <c r="FW26" s="603"/>
      <c r="FX26" s="542" t="e">
        <f t="shared" si="53"/>
        <v>#DIV/0!</v>
      </c>
      <c r="FY26" s="485"/>
      <c r="FZ26" s="610"/>
      <c r="GA26" s="612"/>
      <c r="GB26" s="548" t="e">
        <f t="shared" si="54"/>
        <v>#DIV/0!</v>
      </c>
      <c r="GC26" s="610"/>
      <c r="GD26" s="614"/>
      <c r="GE26" s="616" t="e">
        <f t="shared" si="8"/>
        <v>#DIV/0!</v>
      </c>
      <c r="GF26" s="603"/>
      <c r="GG26" s="603"/>
      <c r="GH26" s="622" t="e">
        <f t="shared" si="55"/>
        <v>#DIV/0!</v>
      </c>
      <c r="GI26" s="603">
        <f t="shared" si="56"/>
        <v>0</v>
      </c>
      <c r="GJ26" s="603"/>
      <c r="GK26" s="551" t="e">
        <f t="shared" si="57"/>
        <v>#DIV/0!</v>
      </c>
      <c r="GM26" s="863">
        <v>30</v>
      </c>
      <c r="GN26" s="863"/>
      <c r="GO26" s="862">
        <v>1384.9302267680969</v>
      </c>
      <c r="GP26" s="554">
        <f t="shared" si="9"/>
        <v>46.164340892269898</v>
      </c>
      <c r="GQ26" s="554">
        <f t="shared" si="73"/>
        <v>0</v>
      </c>
      <c r="GR26" s="875">
        <v>30</v>
      </c>
      <c r="GS26" s="875"/>
      <c r="GT26" s="737">
        <f t="shared" si="74"/>
        <v>0</v>
      </c>
      <c r="GU26" s="875">
        <v>250.58727251476677</v>
      </c>
      <c r="GV26" s="737">
        <f t="shared" si="58"/>
        <v>8.3529090838255584</v>
      </c>
      <c r="GW26" s="867">
        <v>21.00977142857143</v>
      </c>
      <c r="GX26" s="748">
        <f t="shared" si="12"/>
        <v>0.70032571428571433</v>
      </c>
      <c r="GY26" s="882">
        <v>98.881371753246739</v>
      </c>
      <c r="GZ26" s="744" t="e">
        <f t="shared" si="76"/>
        <v>#DIV/0!</v>
      </c>
      <c r="HA26" s="881">
        <v>49.85062372396559</v>
      </c>
      <c r="HB26" s="542">
        <f t="shared" si="14"/>
        <v>1.6616874574655196</v>
      </c>
      <c r="HC26" s="875">
        <v>18</v>
      </c>
      <c r="HD26" s="875">
        <v>174.44482072281957</v>
      </c>
      <c r="HE26" s="886">
        <f t="shared" si="59"/>
        <v>9.6913789290455323</v>
      </c>
      <c r="HF26" s="672"/>
      <c r="HG26" s="411"/>
      <c r="HH26" s="411"/>
      <c r="HI26" s="411"/>
      <c r="HJ26" s="433"/>
      <c r="HK26" s="411"/>
      <c r="HL26" s="400">
        <f t="shared" si="60"/>
        <v>0</v>
      </c>
      <c r="HM26" s="403"/>
      <c r="HN26" s="402" t="e">
        <f t="shared" si="61"/>
        <v>#DIV/0!</v>
      </c>
      <c r="HO26" s="412"/>
      <c r="HP26" s="411"/>
      <c r="HQ26" s="400"/>
      <c r="HR26" s="403" t="e">
        <f t="shared" si="62"/>
        <v>#DIV/0!</v>
      </c>
      <c r="HS26" s="400"/>
      <c r="HT26" s="400"/>
      <c r="HU26" s="404" t="e">
        <f t="shared" si="63"/>
        <v>#DIV/0!</v>
      </c>
    </row>
    <row r="27" spans="1:229" ht="14.4" customHeight="1">
      <c r="A27" s="12">
        <v>21</v>
      </c>
      <c r="B27" s="13">
        <v>69.8</v>
      </c>
      <c r="C27" s="14">
        <v>6212.5542251803417</v>
      </c>
      <c r="D27" s="15">
        <f t="shared" si="15"/>
        <v>89.005074859317219</v>
      </c>
      <c r="E27" s="16"/>
      <c r="F27" s="320"/>
      <c r="G27" s="558" t="e">
        <f t="shared" si="16"/>
        <v>#DIV/0!</v>
      </c>
      <c r="H27" s="17">
        <v>4</v>
      </c>
      <c r="I27" s="17">
        <v>58.854166666666664</v>
      </c>
      <c r="J27" s="18">
        <f t="shared" si="64"/>
        <v>14.713541666666666</v>
      </c>
      <c r="K27" s="17"/>
      <c r="L27" s="17"/>
      <c r="M27" s="30" t="e">
        <f t="shared" si="65"/>
        <v>#DIV/0!</v>
      </c>
      <c r="N27" s="314"/>
      <c r="O27" s="838">
        <f t="shared" si="17"/>
        <v>0</v>
      </c>
      <c r="P27" s="803">
        <v>473.84267816804135</v>
      </c>
      <c r="Q27" s="18">
        <f t="shared" si="18"/>
        <v>6.7885770511180707</v>
      </c>
      <c r="R27" s="808">
        <v>116.56787490907689</v>
      </c>
      <c r="S27" s="809"/>
      <c r="T27" s="809"/>
      <c r="U27" s="808"/>
      <c r="V27" s="492"/>
      <c r="W27" s="570">
        <v>33</v>
      </c>
      <c r="X27" s="626">
        <v>371.69835529911603</v>
      </c>
      <c r="Y27" s="800">
        <f t="shared" si="19"/>
        <v>11.263586524215638</v>
      </c>
      <c r="Z27" s="819">
        <f t="shared" si="20"/>
        <v>7233.5173002232423</v>
      </c>
      <c r="AA27" s="492"/>
      <c r="AB27" s="46">
        <v>380.8</v>
      </c>
      <c r="AC27" s="47">
        <v>30101.409999999996</v>
      </c>
      <c r="AD27" s="30">
        <f t="shared" si="21"/>
        <v>79.047820378151243</v>
      </c>
      <c r="AE27" s="49"/>
      <c r="AF27" s="318"/>
      <c r="AG27" s="932"/>
      <c r="AH27" s="50">
        <v>43</v>
      </c>
      <c r="AI27" s="50">
        <v>603.6</v>
      </c>
      <c r="AJ27" s="30">
        <f t="shared" si="22"/>
        <v>14.037209302325582</v>
      </c>
      <c r="AK27" s="55">
        <v>128</v>
      </c>
      <c r="AL27" s="55">
        <v>895.95</v>
      </c>
      <c r="AM27" s="30">
        <f t="shared" si="66"/>
        <v>6.9996093750000004</v>
      </c>
      <c r="AN27" s="62"/>
      <c r="AO27" s="858">
        <f t="shared" si="0"/>
        <v>0</v>
      </c>
      <c r="AP27" s="47">
        <v>3670.9300000000003</v>
      </c>
      <c r="AQ27" s="858">
        <f t="shared" si="1"/>
        <v>9.6400472689075638</v>
      </c>
      <c r="AR27" s="47">
        <v>431.55</v>
      </c>
      <c r="AS27" s="47"/>
      <c r="AT27" s="47">
        <v>429.4</v>
      </c>
      <c r="AU27" s="855"/>
      <c r="AV27" s="568"/>
      <c r="AW27" s="46">
        <v>39</v>
      </c>
      <c r="AX27" s="71">
        <v>1513.5700000000002</v>
      </c>
      <c r="AY27" s="48">
        <f t="shared" si="23"/>
        <v>38.809487179487185</v>
      </c>
      <c r="AZ27" s="46">
        <v>106</v>
      </c>
      <c r="BA27" s="47">
        <v>1211.3600000000001</v>
      </c>
      <c r="BB27" s="48">
        <f t="shared" si="24"/>
        <v>11.427924528301888</v>
      </c>
      <c r="BC27" s="822">
        <f t="shared" si="2"/>
        <v>38857.770000000004</v>
      </c>
      <c r="BD27" s="492"/>
      <c r="BE27" s="645">
        <v>108.80000000000001</v>
      </c>
      <c r="BF27" s="78">
        <v>4836.38</v>
      </c>
      <c r="BG27" s="30">
        <f t="shared" si="25"/>
        <v>44.452022058823523</v>
      </c>
      <c r="BH27" s="85"/>
      <c r="BI27" s="85"/>
      <c r="BJ27" s="85">
        <v>18</v>
      </c>
      <c r="BK27" s="85">
        <v>124.26994635361437</v>
      </c>
      <c r="BL27" s="30">
        <f t="shared" si="67"/>
        <v>6.9038859085341322</v>
      </c>
      <c r="BM27" s="86"/>
      <c r="BN27" s="86"/>
      <c r="BO27" s="30" t="e">
        <f t="shared" si="68"/>
        <v>#DIV/0!</v>
      </c>
      <c r="BP27" s="587">
        <v>0</v>
      </c>
      <c r="BQ27" s="30">
        <f t="shared" si="26"/>
        <v>0</v>
      </c>
      <c r="BR27" s="587">
        <v>731.34429861801686</v>
      </c>
      <c r="BS27" s="30">
        <f t="shared" si="27"/>
        <v>6.7219145093567718</v>
      </c>
      <c r="BT27" s="587"/>
      <c r="BU27" s="587"/>
      <c r="BV27" s="587"/>
      <c r="BW27" s="907"/>
      <c r="BX27" s="903">
        <v>34</v>
      </c>
      <c r="BY27" s="78">
        <v>337.23795216883445</v>
      </c>
      <c r="BZ27" s="634">
        <f t="shared" si="28"/>
        <v>9.9187632990833663</v>
      </c>
      <c r="CA27" s="824">
        <f t="shared" si="29"/>
        <v>6029.2321971404663</v>
      </c>
      <c r="CB27" s="492"/>
      <c r="CC27" s="93">
        <v>182.8</v>
      </c>
      <c r="CD27" s="94">
        <v>11922.238135253028</v>
      </c>
      <c r="CE27" s="83">
        <f t="shared" si="30"/>
        <v>65.22012109000562</v>
      </c>
      <c r="CF27" s="102"/>
      <c r="CG27" s="101">
        <v>36</v>
      </c>
      <c r="CH27" s="101">
        <v>392.80231076345331</v>
      </c>
      <c r="CI27" s="30">
        <f t="shared" si="69"/>
        <v>10.911175298984814</v>
      </c>
      <c r="CJ27" s="101">
        <v>65</v>
      </c>
      <c r="CK27" s="101">
        <v>319.02400877804558</v>
      </c>
      <c r="CL27" s="83">
        <f t="shared" si="70"/>
        <v>4.908061673508394</v>
      </c>
      <c r="CM27" s="787">
        <v>1462.534813559354</v>
      </c>
      <c r="CN27" s="30">
        <f t="shared" si="72"/>
        <v>8.0007374921190042</v>
      </c>
      <c r="CO27" s="787">
        <v>78.914420249826051</v>
      </c>
      <c r="CP27" s="30">
        <f t="shared" si="31"/>
        <v>0.43169814141042695</v>
      </c>
      <c r="CQ27" s="787">
        <v>413.18133354200086</v>
      </c>
      <c r="CR27" s="787"/>
      <c r="CS27" s="787"/>
      <c r="CT27" s="787"/>
      <c r="CU27" s="934">
        <v>51</v>
      </c>
      <c r="CV27" s="787">
        <v>483.39120895329455</v>
      </c>
      <c r="CW27" s="790">
        <f t="shared" si="32"/>
        <v>9.4782589990842077</v>
      </c>
      <c r="CX27" s="827">
        <f t="shared" si="33"/>
        <v>15072.086231099003</v>
      </c>
      <c r="CY27" s="492"/>
      <c r="CZ27" s="109">
        <v>147.19999999999999</v>
      </c>
      <c r="DA27" s="110">
        <v>11763.423473951929</v>
      </c>
      <c r="DB27" s="83">
        <f t="shared" si="34"/>
        <v>79.91456164369518</v>
      </c>
      <c r="DC27" s="113"/>
      <c r="DD27" s="114"/>
      <c r="DE27" s="114"/>
      <c r="DF27" s="30" t="e">
        <f t="shared" si="35"/>
        <v>#DIV/0!</v>
      </c>
      <c r="DG27" s="115">
        <v>1976.8352483190874</v>
      </c>
      <c r="DH27" s="114">
        <v>213.51388999654932</v>
      </c>
      <c r="DI27" s="938">
        <v>390.44198552767193</v>
      </c>
      <c r="DJ27" s="707">
        <v>185.00123121048628</v>
      </c>
      <c r="DK27" s="759">
        <f t="shared" si="36"/>
        <v>1.2568018424625427</v>
      </c>
      <c r="DL27" s="846">
        <v>50</v>
      </c>
      <c r="DM27" s="846">
        <v>497.21881655333345</v>
      </c>
      <c r="DN27" s="760">
        <f t="shared" si="37"/>
        <v>9.9443763310666693</v>
      </c>
      <c r="DO27" s="848">
        <f t="shared" si="38"/>
        <v>15026.434645559057</v>
      </c>
      <c r="DP27" s="841"/>
      <c r="DQ27" s="859">
        <v>69</v>
      </c>
      <c r="DR27" s="862">
        <v>4847.593262368503</v>
      </c>
      <c r="DS27" s="862"/>
      <c r="DT27" s="922">
        <f t="shared" si="39"/>
        <v>4847.593262368503</v>
      </c>
      <c r="DU27" s="751">
        <f t="shared" si="40"/>
        <v>70.254974816934833</v>
      </c>
      <c r="DV27" s="867"/>
      <c r="DW27" s="867"/>
      <c r="DX27" s="756" t="e">
        <f t="shared" si="3"/>
        <v>#DIV/0!</v>
      </c>
      <c r="DY27" s="867">
        <v>69</v>
      </c>
      <c r="DZ27" s="870">
        <v>966.69724261092244</v>
      </c>
      <c r="EA27" s="759">
        <f t="shared" si="41"/>
        <v>14.010104965375687</v>
      </c>
      <c r="EB27" s="866">
        <f t="shared" si="4"/>
        <v>69</v>
      </c>
      <c r="EC27" s="867">
        <v>3458.3443159738517</v>
      </c>
      <c r="ED27" s="763">
        <f t="shared" si="42"/>
        <v>50.120932115563072</v>
      </c>
      <c r="EE27" s="916"/>
      <c r="EF27" s="915"/>
      <c r="EG27" s="872">
        <v>69</v>
      </c>
      <c r="EH27" s="921">
        <v>1055.6326291853916</v>
      </c>
      <c r="EI27" s="765">
        <f t="shared" si="43"/>
        <v>15.299023611382486</v>
      </c>
      <c r="EJ27" s="872">
        <f t="shared" si="5"/>
        <v>69</v>
      </c>
      <c r="EK27" s="873">
        <v>369.65877937696143</v>
      </c>
      <c r="EL27" s="765">
        <f t="shared" si="44"/>
        <v>5.3573736141588615</v>
      </c>
      <c r="EM27" s="873"/>
      <c r="EN27" s="891">
        <f t="shared" si="45"/>
        <v>0</v>
      </c>
      <c r="EO27" s="873">
        <v>28</v>
      </c>
      <c r="EP27" s="873">
        <v>272.65612060416294</v>
      </c>
      <c r="EQ27" s="873">
        <f t="shared" si="46"/>
        <v>9.7377185930058197</v>
      </c>
      <c r="ER27" s="898">
        <f t="shared" si="47"/>
        <v>10970.582350119792</v>
      </c>
      <c r="ES27" s="569"/>
      <c r="ET27" s="734">
        <v>57.600000000000009</v>
      </c>
      <c r="EU27" s="125">
        <v>5079.5357512117298</v>
      </c>
      <c r="EV27" s="15">
        <f t="shared" si="48"/>
        <v>88.186384569648069</v>
      </c>
      <c r="EW27" s="126"/>
      <c r="EX27" s="127">
        <v>4</v>
      </c>
      <c r="EY27" s="127">
        <v>114.32007579550617</v>
      </c>
      <c r="EZ27" s="18">
        <f t="shared" si="77"/>
        <v>28.580018948876543</v>
      </c>
      <c r="FA27" s="127"/>
      <c r="FB27" s="127"/>
      <c r="FC27" s="18" t="e">
        <f t="shared" si="71"/>
        <v>#DIV/0!</v>
      </c>
      <c r="FD27" s="734">
        <v>101.25</v>
      </c>
      <c r="FE27" s="836">
        <f t="shared" si="49"/>
        <v>1.7578124999999998</v>
      </c>
      <c r="FF27" s="125">
        <v>223.80366863163175</v>
      </c>
      <c r="FG27" s="837">
        <f t="shared" si="6"/>
        <v>3.8854803581880506</v>
      </c>
      <c r="FH27" s="125"/>
      <c r="FI27" s="125"/>
      <c r="FJ27" s="125"/>
      <c r="FK27" s="127">
        <v>31</v>
      </c>
      <c r="FL27" s="127">
        <v>288</v>
      </c>
      <c r="FM27" s="30">
        <f t="shared" si="50"/>
        <v>9.2903225806451619</v>
      </c>
      <c r="FN27" s="831">
        <f t="shared" si="75"/>
        <v>5806.9094956388681</v>
      </c>
      <c r="FO27" s="569"/>
      <c r="FP27" s="602"/>
      <c r="FQ27" s="603"/>
      <c r="FR27" s="542" t="e">
        <f t="shared" si="51"/>
        <v>#DIV/0!</v>
      </c>
      <c r="FS27" s="603"/>
      <c r="FT27" s="603"/>
      <c r="FU27" s="542" t="e">
        <f t="shared" si="52"/>
        <v>#DIV/0!</v>
      </c>
      <c r="FV27" s="603"/>
      <c r="FW27" s="603"/>
      <c r="FX27" s="542" t="e">
        <f t="shared" si="53"/>
        <v>#DIV/0!</v>
      </c>
      <c r="FY27" s="485"/>
      <c r="FZ27" s="610"/>
      <c r="GA27" s="612"/>
      <c r="GB27" s="548" t="e">
        <f t="shared" si="54"/>
        <v>#DIV/0!</v>
      </c>
      <c r="GC27" s="610"/>
      <c r="GD27" s="614"/>
      <c r="GE27" s="616" t="e">
        <f t="shared" si="8"/>
        <v>#DIV/0!</v>
      </c>
      <c r="GF27" s="603"/>
      <c r="GG27" s="603"/>
      <c r="GH27" s="622" t="e">
        <f t="shared" si="55"/>
        <v>#DIV/0!</v>
      </c>
      <c r="GI27" s="603">
        <f t="shared" si="56"/>
        <v>0</v>
      </c>
      <c r="GJ27" s="603"/>
      <c r="GK27" s="551" t="e">
        <f t="shared" si="57"/>
        <v>#DIV/0!</v>
      </c>
      <c r="GM27" s="863">
        <v>30</v>
      </c>
      <c r="GN27" s="863"/>
      <c r="GO27" s="862">
        <v>1529.1693974055088</v>
      </c>
      <c r="GP27" s="554">
        <f t="shared" si="9"/>
        <v>50.972313246850291</v>
      </c>
      <c r="GQ27" s="554">
        <f t="shared" si="73"/>
        <v>0</v>
      </c>
      <c r="GR27" s="875">
        <v>30</v>
      </c>
      <c r="GS27" s="875">
        <v>203.59722814367896</v>
      </c>
      <c r="GT27" s="737">
        <f t="shared" si="74"/>
        <v>6.7865742714559651</v>
      </c>
      <c r="GU27" s="875">
        <v>1218.0345220839638</v>
      </c>
      <c r="GV27" s="737">
        <f t="shared" si="58"/>
        <v>40.601150736132126</v>
      </c>
      <c r="GW27" s="867"/>
      <c r="GX27" s="748">
        <f t="shared" si="12"/>
        <v>0</v>
      </c>
      <c r="GY27" s="882"/>
      <c r="GZ27" s="744">
        <f t="shared" si="76"/>
        <v>0</v>
      </c>
      <c r="HA27" s="881">
        <v>31.061419391951311</v>
      </c>
      <c r="HB27" s="542">
        <f t="shared" si="14"/>
        <v>1.035380646398377</v>
      </c>
      <c r="HC27" s="875">
        <v>18</v>
      </c>
      <c r="HD27" s="875">
        <v>170.0065262862629</v>
      </c>
      <c r="HE27" s="886">
        <f t="shared" si="59"/>
        <v>9.4448070159034945</v>
      </c>
      <c r="HF27" s="672"/>
      <c r="HG27" s="411"/>
      <c r="HH27" s="411"/>
      <c r="HI27" s="411"/>
      <c r="HJ27" s="433"/>
      <c r="HK27" s="411"/>
      <c r="HL27" s="400">
        <f t="shared" si="60"/>
        <v>0</v>
      </c>
      <c r="HM27" s="403"/>
      <c r="HN27" s="402" t="e">
        <f t="shared" si="61"/>
        <v>#DIV/0!</v>
      </c>
      <c r="HO27" s="412"/>
      <c r="HP27" s="411"/>
      <c r="HQ27" s="400"/>
      <c r="HR27" s="403" t="e">
        <f t="shared" si="62"/>
        <v>#DIV/0!</v>
      </c>
      <c r="HS27" s="400"/>
      <c r="HT27" s="400"/>
      <c r="HU27" s="404" t="e">
        <f t="shared" si="63"/>
        <v>#DIV/0!</v>
      </c>
    </row>
    <row r="28" spans="1:229" ht="14.4" customHeight="1">
      <c r="A28" s="12">
        <v>22</v>
      </c>
      <c r="B28" s="13">
        <v>69</v>
      </c>
      <c r="C28" s="14">
        <v>6040.5115811689693</v>
      </c>
      <c r="D28" s="15">
        <f t="shared" si="15"/>
        <v>87.543646103898112</v>
      </c>
      <c r="E28" s="16"/>
      <c r="F28" s="320"/>
      <c r="G28" s="558" t="e">
        <f t="shared" si="16"/>
        <v>#DIV/0!</v>
      </c>
      <c r="H28" s="17">
        <v>4</v>
      </c>
      <c r="I28" s="17">
        <v>60.545264309722434</v>
      </c>
      <c r="J28" s="18">
        <f t="shared" si="64"/>
        <v>15.136316077430608</v>
      </c>
      <c r="K28" s="17"/>
      <c r="L28" s="17"/>
      <c r="M28" s="30" t="e">
        <f t="shared" si="65"/>
        <v>#DIV/0!</v>
      </c>
      <c r="N28" s="314"/>
      <c r="O28" s="838">
        <f t="shared" si="17"/>
        <v>0</v>
      </c>
      <c r="P28" s="803">
        <v>413.19629612759564</v>
      </c>
      <c r="Q28" s="18">
        <f t="shared" si="18"/>
        <v>5.9883521177912415</v>
      </c>
      <c r="R28" s="808">
        <v>188.25358598692418</v>
      </c>
      <c r="S28" s="809"/>
      <c r="T28" s="809">
        <v>1383.1120500232523</v>
      </c>
      <c r="U28" s="808"/>
      <c r="V28" s="492"/>
      <c r="W28" s="570">
        <v>33</v>
      </c>
      <c r="X28" s="626">
        <v>414.87604155160125</v>
      </c>
      <c r="Y28" s="800">
        <f t="shared" si="19"/>
        <v>12.572001259139432</v>
      </c>
      <c r="Z28" s="819">
        <f t="shared" si="20"/>
        <v>8500.4948191680651</v>
      </c>
      <c r="AA28" s="492"/>
      <c r="AB28" s="46">
        <v>387.20000000000005</v>
      </c>
      <c r="AC28" s="47">
        <v>30150.740199999997</v>
      </c>
      <c r="AD28" s="30">
        <f t="shared" si="21"/>
        <v>77.868647210743788</v>
      </c>
      <c r="AE28" s="49">
        <v>105</v>
      </c>
      <c r="AF28" s="318">
        <v>6774.3568999999998</v>
      </c>
      <c r="AG28" s="932">
        <f>AF28/AE28</f>
        <v>64.517684761904761</v>
      </c>
      <c r="AH28" s="50">
        <v>78</v>
      </c>
      <c r="AI28" s="50">
        <v>1066.6799999999998</v>
      </c>
      <c r="AJ28" s="30">
        <f t="shared" si="22"/>
        <v>13.675384615384614</v>
      </c>
      <c r="AK28" s="55">
        <v>128</v>
      </c>
      <c r="AL28" s="55">
        <v>896.17000000000007</v>
      </c>
      <c r="AM28" s="30">
        <f t="shared" si="66"/>
        <v>7.0013281250000006</v>
      </c>
      <c r="AN28" s="62">
        <v>948.98</v>
      </c>
      <c r="AO28" s="858">
        <f t="shared" si="0"/>
        <v>2.2266072266541528</v>
      </c>
      <c r="AP28" s="47">
        <v>2428.64</v>
      </c>
      <c r="AQ28" s="858">
        <f t="shared" si="1"/>
        <v>6.2723140495867762</v>
      </c>
      <c r="AR28" s="47">
        <v>551.20000000000005</v>
      </c>
      <c r="AS28" s="47"/>
      <c r="AT28" s="47">
        <v>740.25</v>
      </c>
      <c r="AU28" s="855"/>
      <c r="AV28" s="568"/>
      <c r="AW28" s="46">
        <v>39</v>
      </c>
      <c r="AX28" s="71">
        <v>1751.58</v>
      </c>
      <c r="AY28" s="48">
        <f t="shared" si="23"/>
        <v>44.912307692307692</v>
      </c>
      <c r="AZ28" s="46">
        <v>106</v>
      </c>
      <c r="BA28" s="47">
        <v>1141.48</v>
      </c>
      <c r="BB28" s="48">
        <f t="shared" si="24"/>
        <v>10.768679245283019</v>
      </c>
      <c r="BC28" s="822">
        <f>AC28+AI28+AL28+AX28+BA28+AN28+AP28+AR28+AS28+AT28+AU28+AF28</f>
        <v>46450.077100000002</v>
      </c>
      <c r="BD28" s="492"/>
      <c r="BE28" s="645">
        <v>119.2</v>
      </c>
      <c r="BF28" s="78">
        <v>5651.93</v>
      </c>
      <c r="BG28" s="30">
        <f t="shared" si="25"/>
        <v>47.415520134228188</v>
      </c>
      <c r="BH28" s="85"/>
      <c r="BI28" s="85"/>
      <c r="BJ28" s="85">
        <v>18</v>
      </c>
      <c r="BK28" s="85">
        <v>123.17</v>
      </c>
      <c r="BL28" s="30">
        <f t="shared" si="67"/>
        <v>6.8427777777777781</v>
      </c>
      <c r="BM28" s="86"/>
      <c r="BN28" s="86"/>
      <c r="BO28" s="30" t="e">
        <f t="shared" si="68"/>
        <v>#DIV/0!</v>
      </c>
      <c r="BP28" s="587">
        <v>0</v>
      </c>
      <c r="BQ28" s="30">
        <f t="shared" si="26"/>
        <v>0</v>
      </c>
      <c r="BR28" s="587">
        <v>721.88</v>
      </c>
      <c r="BS28" s="30">
        <f t="shared" si="27"/>
        <v>6.0560402684563757</v>
      </c>
      <c r="BT28" s="587"/>
      <c r="BU28" s="587"/>
      <c r="BV28" s="587"/>
      <c r="BW28" s="907"/>
      <c r="BX28" s="903">
        <v>34</v>
      </c>
      <c r="BY28" s="78">
        <v>341.06</v>
      </c>
      <c r="BZ28" s="634">
        <f t="shared" si="28"/>
        <v>10.031176470588235</v>
      </c>
      <c r="CA28" s="824">
        <f t="shared" si="29"/>
        <v>6838.0400000000009</v>
      </c>
      <c r="CB28" s="492"/>
      <c r="CC28" s="93">
        <v>184</v>
      </c>
      <c r="CD28" s="94">
        <v>11844.562749512666</v>
      </c>
      <c r="CE28" s="83">
        <f t="shared" si="30"/>
        <v>64.372623638655796</v>
      </c>
      <c r="CF28" s="102"/>
      <c r="CG28" s="101">
        <v>36</v>
      </c>
      <c r="CH28" s="101">
        <v>517.31325610357646</v>
      </c>
      <c r="CI28" s="30">
        <f t="shared" si="69"/>
        <v>14.369812669543791</v>
      </c>
      <c r="CJ28" s="101">
        <v>65</v>
      </c>
      <c r="CK28" s="101">
        <v>454.892682284812</v>
      </c>
      <c r="CL28" s="83">
        <f t="shared" si="70"/>
        <v>6.9983489582278766</v>
      </c>
      <c r="CM28" s="787"/>
      <c r="CN28" s="30">
        <f t="shared" si="72"/>
        <v>0</v>
      </c>
      <c r="CO28" s="787">
        <v>97.178995880173176</v>
      </c>
      <c r="CP28" s="30">
        <f t="shared" si="31"/>
        <v>0.52814671674007163</v>
      </c>
      <c r="CQ28" s="787">
        <v>232.86496254688109</v>
      </c>
      <c r="CR28" s="787"/>
      <c r="CS28" s="787"/>
      <c r="CT28" s="787"/>
      <c r="CU28" s="934">
        <v>51</v>
      </c>
      <c r="CV28" s="787">
        <v>530.48843928152121</v>
      </c>
      <c r="CW28" s="790">
        <f t="shared" si="32"/>
        <v>10.401734103559239</v>
      </c>
      <c r="CX28" s="827">
        <f t="shared" si="33"/>
        <v>13677.30108560963</v>
      </c>
      <c r="CY28" s="492"/>
      <c r="CZ28" s="109">
        <v>151.19999999999999</v>
      </c>
      <c r="DA28" s="110">
        <v>14729.552583901266</v>
      </c>
      <c r="DB28" s="83">
        <f t="shared" si="34"/>
        <v>97.417675819452825</v>
      </c>
      <c r="DC28" s="113"/>
      <c r="DD28" s="114">
        <v>204</v>
      </c>
      <c r="DE28" s="114">
        <v>3023.9100016031625</v>
      </c>
      <c r="DF28" s="30">
        <f t="shared" si="35"/>
        <v>14.823088243152757</v>
      </c>
      <c r="DG28" s="115">
        <v>1742.5640490162509</v>
      </c>
      <c r="DH28" s="114">
        <v>350.08250467413325</v>
      </c>
      <c r="DI28" s="938"/>
      <c r="DJ28" s="707">
        <v>185.00123121048628</v>
      </c>
      <c r="DK28" s="759">
        <f t="shared" si="36"/>
        <v>1.2235531164714701</v>
      </c>
      <c r="DL28" s="846">
        <v>50</v>
      </c>
      <c r="DM28" s="846">
        <v>499.73639184328852</v>
      </c>
      <c r="DN28" s="760">
        <f t="shared" si="37"/>
        <v>9.9947278368657706</v>
      </c>
      <c r="DO28" s="848">
        <f t="shared" si="38"/>
        <v>20530.846762248591</v>
      </c>
      <c r="DP28" s="841"/>
      <c r="DQ28" s="859">
        <v>69</v>
      </c>
      <c r="DR28" s="862">
        <v>2400.1482905376306</v>
      </c>
      <c r="DS28" s="862"/>
      <c r="DT28" s="922">
        <f t="shared" si="39"/>
        <v>2400.1482905376306</v>
      </c>
      <c r="DU28" s="751">
        <f t="shared" si="40"/>
        <v>34.784757833878707</v>
      </c>
      <c r="DV28" s="867">
        <v>69</v>
      </c>
      <c r="DW28" s="867">
        <v>4986.3560844963886</v>
      </c>
      <c r="DX28" s="756">
        <f t="shared" si="3"/>
        <v>72.266030210092595</v>
      </c>
      <c r="DY28" s="867"/>
      <c r="DZ28" s="870"/>
      <c r="EA28" s="759" t="e">
        <f t="shared" si="41"/>
        <v>#DIV/0!</v>
      </c>
      <c r="EB28" s="866">
        <f t="shared" si="4"/>
        <v>69</v>
      </c>
      <c r="EC28" s="870"/>
      <c r="ED28" s="763">
        <f t="shared" si="42"/>
        <v>0</v>
      </c>
      <c r="EE28" s="916"/>
      <c r="EF28" s="915"/>
      <c r="EG28" s="872">
        <v>69</v>
      </c>
      <c r="EH28" s="921">
        <v>476.92222980097665</v>
      </c>
      <c r="EI28" s="765">
        <f t="shared" si="43"/>
        <v>6.9119163739271983</v>
      </c>
      <c r="EJ28" s="872">
        <f t="shared" si="5"/>
        <v>69</v>
      </c>
      <c r="EK28" s="873">
        <v>503.28971444203751</v>
      </c>
      <c r="EL28" s="765">
        <f t="shared" si="44"/>
        <v>7.2940538324932973</v>
      </c>
      <c r="EM28" s="873"/>
      <c r="EN28" s="891">
        <f t="shared" si="45"/>
        <v>0</v>
      </c>
      <c r="EO28" s="873">
        <v>28</v>
      </c>
      <c r="EP28" s="873">
        <v>276.48459819805964</v>
      </c>
      <c r="EQ28" s="873">
        <f t="shared" si="46"/>
        <v>9.8744499356449875</v>
      </c>
      <c r="ER28" s="898">
        <f t="shared" si="47"/>
        <v>8643.2009174750929</v>
      </c>
      <c r="ES28" s="569"/>
      <c r="ET28" s="124">
        <v>57.4</v>
      </c>
      <c r="EU28" s="125">
        <v>4978.9893470090647</v>
      </c>
      <c r="EV28" s="15">
        <f t="shared" si="48"/>
        <v>86.74197468656908</v>
      </c>
      <c r="EW28" s="126"/>
      <c r="EX28" s="127">
        <v>4</v>
      </c>
      <c r="EY28" s="127">
        <v>128.61008526994445</v>
      </c>
      <c r="EZ28" s="18">
        <f t="shared" si="77"/>
        <v>32.152521317486112</v>
      </c>
      <c r="FA28" s="127"/>
      <c r="FB28" s="127"/>
      <c r="FC28" s="18" t="e">
        <f t="shared" si="71"/>
        <v>#DIV/0!</v>
      </c>
      <c r="FD28" s="734">
        <v>132.54526838142851</v>
      </c>
      <c r="FE28" s="836">
        <f t="shared" si="49"/>
        <v>2.3091510170980576</v>
      </c>
      <c r="FF28" s="125">
        <v>287.26320709992757</v>
      </c>
      <c r="FG28" s="837">
        <f t="shared" si="6"/>
        <v>5.0045854895457769</v>
      </c>
      <c r="FH28" s="125"/>
      <c r="FI28" s="125"/>
      <c r="FJ28" s="125"/>
      <c r="FK28" s="127">
        <v>31</v>
      </c>
      <c r="FL28" s="127">
        <v>336</v>
      </c>
      <c r="FM28" s="30">
        <f t="shared" si="50"/>
        <v>10.838709677419354</v>
      </c>
      <c r="FN28" s="831">
        <f t="shared" si="75"/>
        <v>5863.4079077603656</v>
      </c>
      <c r="FO28" s="569"/>
      <c r="FP28" s="602"/>
      <c r="FQ28" s="603"/>
      <c r="FR28" s="542" t="e">
        <f t="shared" si="51"/>
        <v>#DIV/0!</v>
      </c>
      <c r="FS28" s="603"/>
      <c r="FT28" s="603"/>
      <c r="FU28" s="542" t="e">
        <f t="shared" si="52"/>
        <v>#DIV/0!</v>
      </c>
      <c r="FV28" s="603"/>
      <c r="FW28" s="603"/>
      <c r="FX28" s="542" t="e">
        <f t="shared" si="53"/>
        <v>#DIV/0!</v>
      </c>
      <c r="FY28" s="485"/>
      <c r="FZ28" s="610"/>
      <c r="GA28" s="612"/>
      <c r="GB28" s="548" t="e">
        <f t="shared" si="54"/>
        <v>#DIV/0!</v>
      </c>
      <c r="GC28" s="610"/>
      <c r="GD28" s="614"/>
      <c r="GE28" s="616" t="e">
        <f t="shared" si="8"/>
        <v>#DIV/0!</v>
      </c>
      <c r="GF28" s="603"/>
      <c r="GG28" s="612"/>
      <c r="GH28" s="622" t="e">
        <f t="shared" si="55"/>
        <v>#DIV/0!</v>
      </c>
      <c r="GI28" s="603">
        <f t="shared" si="56"/>
        <v>0</v>
      </c>
      <c r="GJ28" s="603"/>
      <c r="GK28" s="551" t="e">
        <f t="shared" si="57"/>
        <v>#DIV/0!</v>
      </c>
      <c r="GM28" s="863">
        <v>30</v>
      </c>
      <c r="GN28" s="863"/>
      <c r="GO28" s="862">
        <v>1663.789403117803</v>
      </c>
      <c r="GP28" s="554">
        <f t="shared" si="9"/>
        <v>55.45964677059343</v>
      </c>
      <c r="GQ28" s="554">
        <f t="shared" si="73"/>
        <v>0</v>
      </c>
      <c r="GR28" s="875">
        <v>30</v>
      </c>
      <c r="GS28" s="875"/>
      <c r="GT28" s="737">
        <f t="shared" si="74"/>
        <v>0</v>
      </c>
      <c r="GU28" s="875">
        <v>260.81338267774868</v>
      </c>
      <c r="GV28" s="737">
        <f t="shared" si="58"/>
        <v>8.6937794225916232</v>
      </c>
      <c r="GW28" s="867"/>
      <c r="GX28" s="748">
        <f t="shared" si="12"/>
        <v>0</v>
      </c>
      <c r="GY28" s="882"/>
      <c r="GZ28" s="744" t="e">
        <f t="shared" si="76"/>
        <v>#DIV/0!</v>
      </c>
      <c r="HA28" s="881">
        <v>80.431855699596625</v>
      </c>
      <c r="HB28" s="542">
        <f t="shared" si="14"/>
        <v>2.6810618566532209</v>
      </c>
      <c r="HC28" s="875">
        <v>18</v>
      </c>
      <c r="HD28" s="875">
        <v>171.62767483585159</v>
      </c>
      <c r="HE28" s="886">
        <f t="shared" si="59"/>
        <v>9.5348708242139768</v>
      </c>
      <c r="HF28" s="672"/>
      <c r="HG28" s="411"/>
      <c r="HH28" s="411"/>
      <c r="HI28" s="411"/>
      <c r="HJ28" s="433"/>
      <c r="HK28" s="411"/>
      <c r="HL28" s="400">
        <f t="shared" si="60"/>
        <v>0</v>
      </c>
      <c r="HM28" s="403"/>
      <c r="HN28" s="402" t="e">
        <f t="shared" si="61"/>
        <v>#DIV/0!</v>
      </c>
      <c r="HO28" s="412"/>
      <c r="HP28" s="411"/>
      <c r="HQ28" s="400"/>
      <c r="HR28" s="403" t="e">
        <f t="shared" si="62"/>
        <v>#DIV/0!</v>
      </c>
      <c r="HS28" s="400"/>
      <c r="HT28" s="400"/>
      <c r="HU28" s="404" t="e">
        <f t="shared" si="63"/>
        <v>#DIV/0!</v>
      </c>
    </row>
    <row r="29" spans="1:229" ht="14.4" customHeight="1">
      <c r="A29" s="12">
        <v>23</v>
      </c>
      <c r="B29" s="13">
        <v>71</v>
      </c>
      <c r="C29" s="14">
        <v>6494.8760007837773</v>
      </c>
      <c r="D29" s="15">
        <f t="shared" si="15"/>
        <v>91.477126771602499</v>
      </c>
      <c r="E29" s="16"/>
      <c r="F29" s="320"/>
      <c r="G29" s="558" t="e">
        <f t="shared" si="16"/>
        <v>#DIV/0!</v>
      </c>
      <c r="H29" s="17">
        <v>4</v>
      </c>
      <c r="I29" s="17">
        <v>61.47067105101889</v>
      </c>
      <c r="J29" s="18">
        <f t="shared" si="64"/>
        <v>15.367667762754722</v>
      </c>
      <c r="K29" s="17"/>
      <c r="L29" s="17"/>
      <c r="M29" s="30" t="e">
        <f t="shared" si="65"/>
        <v>#DIV/0!</v>
      </c>
      <c r="N29" s="314"/>
      <c r="O29" s="838">
        <f t="shared" si="17"/>
        <v>0</v>
      </c>
      <c r="P29" s="803">
        <v>495.38719024524266</v>
      </c>
      <c r="Q29" s="18">
        <f t="shared" si="18"/>
        <v>6.9772843696513052</v>
      </c>
      <c r="R29" s="808">
        <v>249.12616520276714</v>
      </c>
      <c r="S29" s="809"/>
      <c r="T29" s="809">
        <v>198.09205002325228</v>
      </c>
      <c r="U29" s="808"/>
      <c r="V29" s="492"/>
      <c r="W29" s="570">
        <v>32</v>
      </c>
      <c r="X29" s="626">
        <v>432.37886906695769</v>
      </c>
      <c r="Y29" s="800">
        <f t="shared" si="19"/>
        <v>13.511839658342428</v>
      </c>
      <c r="Z29" s="819">
        <f t="shared" si="20"/>
        <v>7931.3309463730166</v>
      </c>
      <c r="AA29" s="492"/>
      <c r="AB29" s="46">
        <v>380.40000000000003</v>
      </c>
      <c r="AC29" s="47">
        <v>31555.339999999997</v>
      </c>
      <c r="AD29" s="30">
        <f t="shared" si="21"/>
        <v>82.95304942166139</v>
      </c>
      <c r="AE29" s="49"/>
      <c r="AF29" s="318"/>
      <c r="AG29" s="932" t="e">
        <f t="shared" ref="AG29:AG37" si="78">AF29/AE29</f>
        <v>#DIV/0!</v>
      </c>
      <c r="AH29" s="50">
        <v>43</v>
      </c>
      <c r="AI29" s="50">
        <v>603.6</v>
      </c>
      <c r="AJ29" s="30">
        <f t="shared" si="22"/>
        <v>14.037209302325582</v>
      </c>
      <c r="AK29" s="55">
        <v>118</v>
      </c>
      <c r="AL29" s="55">
        <v>813.25</v>
      </c>
      <c r="AM29" s="30">
        <f t="shared" si="66"/>
        <v>6.8919491525423728</v>
      </c>
      <c r="AN29" s="62">
        <v>547.92000000000007</v>
      </c>
      <c r="AO29" s="858">
        <f t="shared" si="0"/>
        <v>1.3095602294455067</v>
      </c>
      <c r="AP29" s="47">
        <v>2934</v>
      </c>
      <c r="AQ29" s="858">
        <f t="shared" si="1"/>
        <v>7.7129337539432168</v>
      </c>
      <c r="AR29" s="47">
        <v>181.6</v>
      </c>
      <c r="AS29" s="47"/>
      <c r="AT29" s="47"/>
      <c r="AU29" s="855"/>
      <c r="AV29" s="568"/>
      <c r="AW29" s="46">
        <v>38</v>
      </c>
      <c r="AX29" s="71">
        <v>1642.3000000000002</v>
      </c>
      <c r="AY29" s="48">
        <f t="shared" si="23"/>
        <v>43.218421052631584</v>
      </c>
      <c r="AZ29" s="46">
        <v>106</v>
      </c>
      <c r="BA29" s="47">
        <v>1206.4099999999999</v>
      </c>
      <c r="BB29" s="48">
        <f t="shared" si="24"/>
        <v>11.381226415094337</v>
      </c>
      <c r="BC29" s="822">
        <f t="shared" ref="BC29:BC37" si="79">AC29+AI29+AL29+AX29+BA29+AN29+AP29+AR29+AS29+AT29+AU29</f>
        <v>39484.419999999991</v>
      </c>
      <c r="BD29" s="492"/>
      <c r="BE29" s="645">
        <v>83.4</v>
      </c>
      <c r="BF29" s="78">
        <v>4830.25</v>
      </c>
      <c r="BG29" s="30">
        <f t="shared" si="25"/>
        <v>57.916666666666664</v>
      </c>
      <c r="BH29" s="85"/>
      <c r="BI29" s="85"/>
      <c r="BJ29" s="85">
        <v>18</v>
      </c>
      <c r="BK29" s="85">
        <v>127.42</v>
      </c>
      <c r="BL29" s="30">
        <f t="shared" si="67"/>
        <v>7.0788888888888888</v>
      </c>
      <c r="BM29" s="86"/>
      <c r="BN29" s="86"/>
      <c r="BO29" s="30" t="e">
        <f t="shared" si="68"/>
        <v>#DIV/0!</v>
      </c>
      <c r="BP29" s="587">
        <v>0</v>
      </c>
      <c r="BQ29" s="30">
        <f t="shared" si="26"/>
        <v>0</v>
      </c>
      <c r="BR29" s="587">
        <v>503.66</v>
      </c>
      <c r="BS29" s="30">
        <f t="shared" si="27"/>
        <v>6.0390887290167861</v>
      </c>
      <c r="BT29" s="587"/>
      <c r="BU29" s="587"/>
      <c r="BV29" s="587"/>
      <c r="BW29" s="907"/>
      <c r="BX29" s="903">
        <v>34</v>
      </c>
      <c r="BY29" s="78">
        <v>340.09</v>
      </c>
      <c r="BZ29" s="634">
        <f t="shared" si="28"/>
        <v>10.002647058823529</v>
      </c>
      <c r="CA29" s="824">
        <f t="shared" si="29"/>
        <v>5801.42</v>
      </c>
      <c r="CB29" s="492"/>
      <c r="CC29" s="93">
        <v>182</v>
      </c>
      <c r="CD29" s="94">
        <v>11384.306401476309</v>
      </c>
      <c r="CE29" s="83">
        <f t="shared" si="30"/>
        <v>62.551134074045656</v>
      </c>
      <c r="CF29" s="102"/>
      <c r="CG29" s="101">
        <v>21</v>
      </c>
      <c r="CH29" s="101">
        <v>327.90813060673463</v>
      </c>
      <c r="CI29" s="30">
        <f t="shared" si="69"/>
        <v>15.614672886034983</v>
      </c>
      <c r="CJ29" s="101">
        <v>65</v>
      </c>
      <c r="CK29" s="101">
        <v>345.8571925628957</v>
      </c>
      <c r="CL29" s="83">
        <f t="shared" si="70"/>
        <v>5.3208798855830111</v>
      </c>
      <c r="CM29" s="787"/>
      <c r="CN29" s="30">
        <f t="shared" si="72"/>
        <v>0</v>
      </c>
      <c r="CO29" s="787">
        <v>96.974696312373339</v>
      </c>
      <c r="CP29" s="30">
        <f t="shared" si="31"/>
        <v>0.53282800171633704</v>
      </c>
      <c r="CQ29" s="787">
        <v>349.20195230783747</v>
      </c>
      <c r="CR29" s="787"/>
      <c r="CS29" s="787"/>
      <c r="CT29" s="787"/>
      <c r="CU29" s="934">
        <v>51</v>
      </c>
      <c r="CV29" s="787">
        <v>558.15177259090126</v>
      </c>
      <c r="CW29" s="790">
        <f t="shared" si="32"/>
        <v>10.944152403743162</v>
      </c>
      <c r="CX29" s="827">
        <f t="shared" si="33"/>
        <v>13062.400145857051</v>
      </c>
      <c r="CY29" s="492"/>
      <c r="CZ29" s="109">
        <v>148.80000000000001</v>
      </c>
      <c r="DA29" s="110">
        <v>13008.67624883853</v>
      </c>
      <c r="DB29" s="83">
        <f t="shared" si="34"/>
        <v>87.423899521764312</v>
      </c>
      <c r="DC29" s="439"/>
      <c r="DD29" s="114"/>
      <c r="DE29" s="114"/>
      <c r="DF29" s="30" t="e">
        <f t="shared" si="35"/>
        <v>#DIV/0!</v>
      </c>
      <c r="DG29" s="115">
        <v>1354.5288090063459</v>
      </c>
      <c r="DH29" s="114">
        <v>383.83964191695281</v>
      </c>
      <c r="DI29" s="938">
        <v>88.459682470553162</v>
      </c>
      <c r="DJ29" s="707">
        <v>465.20123121048624</v>
      </c>
      <c r="DK29" s="759">
        <f t="shared" si="36"/>
        <v>3.1263523602855257</v>
      </c>
      <c r="DL29" s="846">
        <v>50</v>
      </c>
      <c r="DM29" s="846">
        <v>456.88683888952914</v>
      </c>
      <c r="DN29" s="760">
        <f t="shared" si="37"/>
        <v>9.1377367777905825</v>
      </c>
      <c r="DO29" s="848">
        <f t="shared" si="38"/>
        <v>15757.592452332399</v>
      </c>
      <c r="DP29" s="841"/>
      <c r="DQ29" s="859">
        <v>69</v>
      </c>
      <c r="DR29" s="862">
        <v>3333.599606327517</v>
      </c>
      <c r="DS29" s="862"/>
      <c r="DT29" s="922">
        <f t="shared" si="39"/>
        <v>3333.599606327517</v>
      </c>
      <c r="DU29" s="751">
        <f t="shared" si="40"/>
        <v>48.313037772862565</v>
      </c>
      <c r="DV29" s="867"/>
      <c r="DW29" s="867"/>
      <c r="DX29" s="756" t="e">
        <f t="shared" si="3"/>
        <v>#DIV/0!</v>
      </c>
      <c r="DY29" s="867"/>
      <c r="DZ29" s="870"/>
      <c r="EA29" s="759" t="e">
        <f t="shared" si="41"/>
        <v>#DIV/0!</v>
      </c>
      <c r="EB29" s="866">
        <f t="shared" si="4"/>
        <v>69</v>
      </c>
      <c r="EC29" s="870"/>
      <c r="ED29" s="763">
        <f t="shared" si="42"/>
        <v>0</v>
      </c>
      <c r="EE29" s="916"/>
      <c r="EF29" s="915"/>
      <c r="EG29" s="872">
        <v>69</v>
      </c>
      <c r="EH29" s="921">
        <v>509.86356307187305</v>
      </c>
      <c r="EI29" s="765">
        <f t="shared" si="43"/>
        <v>7.3893270010416385</v>
      </c>
      <c r="EJ29" s="872">
        <f t="shared" si="5"/>
        <v>69</v>
      </c>
      <c r="EK29" s="873">
        <v>543.51205229466359</v>
      </c>
      <c r="EL29" s="765">
        <f t="shared" si="44"/>
        <v>7.8769862651400517</v>
      </c>
      <c r="EM29" s="873">
        <v>182</v>
      </c>
      <c r="EN29" s="891">
        <f t="shared" si="45"/>
        <v>2.63768115942029</v>
      </c>
      <c r="EO29" s="873">
        <v>28</v>
      </c>
      <c r="EP29" s="873">
        <v>278.99558272251323</v>
      </c>
      <c r="EQ29" s="873">
        <f t="shared" si="46"/>
        <v>9.9641279543754724</v>
      </c>
      <c r="ER29" s="898">
        <f t="shared" si="47"/>
        <v>4847.9708044165673</v>
      </c>
      <c r="ES29" s="569"/>
      <c r="ET29" s="124">
        <v>56.2</v>
      </c>
      <c r="EU29" s="125">
        <v>3905.9342141053589</v>
      </c>
      <c r="EV29" s="15">
        <f t="shared" si="48"/>
        <v>69.500608791910295</v>
      </c>
      <c r="EW29" s="126"/>
      <c r="EX29" s="127">
        <v>4</v>
      </c>
      <c r="EY29" s="127">
        <v>114.32007579550617</v>
      </c>
      <c r="EZ29" s="18">
        <f t="shared" si="77"/>
        <v>28.580018948876543</v>
      </c>
      <c r="FA29" s="127"/>
      <c r="FB29" s="127"/>
      <c r="FC29" s="18" t="e">
        <f t="shared" si="71"/>
        <v>#DIV/0!</v>
      </c>
      <c r="FD29" s="734">
        <v>260.00084176210589</v>
      </c>
      <c r="FE29" s="836">
        <f t="shared" si="49"/>
        <v>4.6263494975463679</v>
      </c>
      <c r="FF29" s="125">
        <v>265.16603732301007</v>
      </c>
      <c r="FG29" s="837">
        <f t="shared" si="6"/>
        <v>4.7182568918685064</v>
      </c>
      <c r="FH29" s="125"/>
      <c r="FI29" s="125"/>
      <c r="FJ29" s="125"/>
      <c r="FK29" s="127">
        <v>31</v>
      </c>
      <c r="FL29" s="127">
        <v>333.80018948876545</v>
      </c>
      <c r="FM29" s="30">
        <f t="shared" si="50"/>
        <v>10.767748048024693</v>
      </c>
      <c r="FN29" s="831">
        <f t="shared" si="75"/>
        <v>4879.221358474746</v>
      </c>
      <c r="FO29" s="569"/>
      <c r="FP29" s="602"/>
      <c r="FQ29" s="603"/>
      <c r="FR29" s="542" t="e">
        <f t="shared" si="51"/>
        <v>#DIV/0!</v>
      </c>
      <c r="FS29" s="603"/>
      <c r="FT29" s="603"/>
      <c r="FU29" s="542" t="e">
        <f t="shared" si="52"/>
        <v>#DIV/0!</v>
      </c>
      <c r="FV29" s="603"/>
      <c r="FW29" s="603"/>
      <c r="FX29" s="542" t="e">
        <f t="shared" si="53"/>
        <v>#DIV/0!</v>
      </c>
      <c r="FY29" s="485"/>
      <c r="FZ29" s="610"/>
      <c r="GA29" s="612"/>
      <c r="GB29" s="548" t="e">
        <f t="shared" si="54"/>
        <v>#DIV/0!</v>
      </c>
      <c r="GC29" s="610"/>
      <c r="GD29" s="614"/>
      <c r="GE29" s="616" t="e">
        <f t="shared" si="8"/>
        <v>#DIV/0!</v>
      </c>
      <c r="GF29" s="603"/>
      <c r="GG29" s="612"/>
      <c r="GH29" s="622" t="e">
        <f t="shared" si="55"/>
        <v>#DIV/0!</v>
      </c>
      <c r="GI29" s="603">
        <f t="shared" si="56"/>
        <v>0</v>
      </c>
      <c r="GJ29" s="603"/>
      <c r="GK29" s="551" t="e">
        <f t="shared" si="57"/>
        <v>#DIV/0!</v>
      </c>
      <c r="GM29" s="863">
        <v>30</v>
      </c>
      <c r="GN29" s="863"/>
      <c r="GO29" s="862">
        <v>2875.3251554025323</v>
      </c>
      <c r="GP29" s="554">
        <f t="shared" si="9"/>
        <v>95.844171846751081</v>
      </c>
      <c r="GQ29" s="554">
        <f t="shared" si="73"/>
        <v>0</v>
      </c>
      <c r="GR29" s="875">
        <v>30</v>
      </c>
      <c r="GS29" s="875">
        <v>111.69204850287642</v>
      </c>
      <c r="GT29" s="737">
        <f t="shared" si="74"/>
        <v>3.7230682834292139</v>
      </c>
      <c r="GU29" s="875">
        <v>223.4903910908391</v>
      </c>
      <c r="GV29" s="737">
        <f t="shared" si="58"/>
        <v>7.4496797030279698</v>
      </c>
      <c r="GW29" s="867"/>
      <c r="GX29" s="748">
        <f t="shared" si="12"/>
        <v>0</v>
      </c>
      <c r="GY29" s="882"/>
      <c r="GZ29" s="744">
        <f t="shared" si="76"/>
        <v>0</v>
      </c>
      <c r="HA29" s="881">
        <v>38.504554471372657</v>
      </c>
      <c r="HB29" s="542">
        <f t="shared" si="14"/>
        <v>1.2834851490457553</v>
      </c>
      <c r="HC29" s="875">
        <v>18</v>
      </c>
      <c r="HD29" s="875">
        <v>170.30988029286144</v>
      </c>
      <c r="HE29" s="886">
        <f t="shared" si="59"/>
        <v>9.4616600162700806</v>
      </c>
      <c r="HF29" s="672"/>
      <c r="HG29" s="411"/>
      <c r="HH29" s="411"/>
      <c r="HI29" s="411"/>
      <c r="HJ29" s="433"/>
      <c r="HK29" s="411"/>
      <c r="HL29" s="400">
        <f t="shared" si="60"/>
        <v>0</v>
      </c>
      <c r="HM29" s="403"/>
      <c r="HN29" s="402" t="e">
        <f t="shared" si="61"/>
        <v>#DIV/0!</v>
      </c>
      <c r="HO29" s="412"/>
      <c r="HP29" s="411"/>
      <c r="HQ29" s="400"/>
      <c r="HR29" s="403" t="e">
        <f t="shared" si="62"/>
        <v>#DIV/0!</v>
      </c>
      <c r="HS29" s="400"/>
      <c r="HT29" s="400"/>
      <c r="HU29" s="404" t="e">
        <f t="shared" si="63"/>
        <v>#DIV/0!</v>
      </c>
    </row>
    <row r="30" spans="1:229" ht="14.4" customHeight="1">
      <c r="A30" s="12">
        <v>24</v>
      </c>
      <c r="B30" s="13">
        <v>68.2</v>
      </c>
      <c r="C30" s="14">
        <v>5935.4675201214068</v>
      </c>
      <c r="D30" s="15">
        <f t="shared" si="15"/>
        <v>87.030315544302155</v>
      </c>
      <c r="E30" s="16"/>
      <c r="F30" s="320"/>
      <c r="G30" s="558" t="e">
        <f t="shared" si="16"/>
        <v>#DIV/0!</v>
      </c>
      <c r="H30" s="17">
        <v>4</v>
      </c>
      <c r="I30" s="17">
        <v>62.967193778273923</v>
      </c>
      <c r="J30" s="18">
        <f t="shared" si="64"/>
        <v>15.741798444568481</v>
      </c>
      <c r="K30" s="17"/>
      <c r="L30" s="17"/>
      <c r="M30" s="30" t="e">
        <f t="shared" si="65"/>
        <v>#DIV/0!</v>
      </c>
      <c r="N30" s="314"/>
      <c r="O30" s="838">
        <f t="shared" si="17"/>
        <v>0</v>
      </c>
      <c r="P30" s="803">
        <v>696.96740489227591</v>
      </c>
      <c r="Q30" s="18">
        <f t="shared" si="18"/>
        <v>10.219463414842755</v>
      </c>
      <c r="R30" s="808">
        <v>158.9931393556835</v>
      </c>
      <c r="S30" s="809"/>
      <c r="T30" s="809"/>
      <c r="U30" s="808"/>
      <c r="V30" s="492"/>
      <c r="W30" s="570">
        <v>33</v>
      </c>
      <c r="X30" s="626">
        <v>435.34108351655527</v>
      </c>
      <c r="Y30" s="800">
        <f t="shared" si="19"/>
        <v>13.192154045956221</v>
      </c>
      <c r="Z30" s="819">
        <f t="shared" si="20"/>
        <v>7289.7363416641956</v>
      </c>
      <c r="AA30" s="492"/>
      <c r="AB30" s="46">
        <v>378.40000000000003</v>
      </c>
      <c r="AC30" s="47">
        <v>32188.031800000004</v>
      </c>
      <c r="AD30" s="30">
        <f t="shared" si="21"/>
        <v>85.063508985200855</v>
      </c>
      <c r="AE30" s="49"/>
      <c r="AF30" s="318"/>
      <c r="AG30" s="932" t="e">
        <f t="shared" si="78"/>
        <v>#DIV/0!</v>
      </c>
      <c r="AH30" s="50">
        <v>26</v>
      </c>
      <c r="AI30" s="50">
        <v>357.28999999999996</v>
      </c>
      <c r="AJ30" s="30">
        <f t="shared" si="22"/>
        <v>13.741923076923076</v>
      </c>
      <c r="AK30" s="55">
        <v>123</v>
      </c>
      <c r="AL30" s="55">
        <v>861.76</v>
      </c>
      <c r="AM30" s="30">
        <f t="shared" si="66"/>
        <v>7.0061788617886176</v>
      </c>
      <c r="AN30" s="62">
        <v>306</v>
      </c>
      <c r="AO30" s="858">
        <f t="shared" si="0"/>
        <v>0.73310972688068987</v>
      </c>
      <c r="AP30" s="47">
        <v>2847.23</v>
      </c>
      <c r="AQ30" s="858">
        <f t="shared" si="1"/>
        <v>7.524392177589851</v>
      </c>
      <c r="AR30" s="47"/>
      <c r="AS30" s="47"/>
      <c r="AT30" s="47">
        <v>3278.57</v>
      </c>
      <c r="AU30" s="855"/>
      <c r="AV30" s="568"/>
      <c r="AW30" s="46">
        <v>39</v>
      </c>
      <c r="AX30" s="71">
        <v>1608.62</v>
      </c>
      <c r="AY30" s="48">
        <f t="shared" si="23"/>
        <v>41.246666666666663</v>
      </c>
      <c r="AZ30" s="46">
        <v>106</v>
      </c>
      <c r="BA30" s="47">
        <v>1285.3799999999999</v>
      </c>
      <c r="BB30" s="48">
        <f t="shared" si="24"/>
        <v>12.126226415094338</v>
      </c>
      <c r="BC30" s="822">
        <f t="shared" si="79"/>
        <v>42732.88180000001</v>
      </c>
      <c r="BD30" s="492"/>
      <c r="BE30" s="645">
        <v>83</v>
      </c>
      <c r="BF30" s="78">
        <v>4780.3500000000004</v>
      </c>
      <c r="BG30" s="30">
        <f t="shared" si="25"/>
        <v>57.594578313253017</v>
      </c>
      <c r="BH30" s="85"/>
      <c r="BI30" s="85"/>
      <c r="BJ30" s="85">
        <v>18</v>
      </c>
      <c r="BK30" s="85">
        <v>126.24</v>
      </c>
      <c r="BL30" s="30">
        <f t="shared" si="67"/>
        <v>7.0133333333333328</v>
      </c>
      <c r="BM30" s="86"/>
      <c r="BN30" s="86"/>
      <c r="BO30" s="30" t="e">
        <f t="shared" si="68"/>
        <v>#DIV/0!</v>
      </c>
      <c r="BP30" s="587">
        <v>256.43</v>
      </c>
      <c r="BQ30" s="30">
        <f t="shared" si="26"/>
        <v>3.0895180722891569</v>
      </c>
      <c r="BR30" s="587">
        <v>635.15</v>
      </c>
      <c r="BS30" s="30">
        <f t="shared" si="27"/>
        <v>7.6524096385542162</v>
      </c>
      <c r="BT30" s="587"/>
      <c r="BU30" s="587"/>
      <c r="BV30" s="587"/>
      <c r="BW30" s="907"/>
      <c r="BX30" s="903">
        <v>34</v>
      </c>
      <c r="BY30" s="78">
        <v>342.63</v>
      </c>
      <c r="BZ30" s="634">
        <f t="shared" si="28"/>
        <v>10.077352941176471</v>
      </c>
      <c r="CA30" s="824">
        <f t="shared" si="29"/>
        <v>6140.8</v>
      </c>
      <c r="CB30" s="492"/>
      <c r="CC30" s="93">
        <v>183.60000000000002</v>
      </c>
      <c r="CD30" s="94">
        <v>11675.198519277359</v>
      </c>
      <c r="CE30" s="83">
        <f t="shared" si="30"/>
        <v>63.590405878416981</v>
      </c>
      <c r="CF30" s="102"/>
      <c r="CG30" s="101">
        <v>36</v>
      </c>
      <c r="CH30" s="101">
        <v>546.67189666569902</v>
      </c>
      <c r="CI30" s="30">
        <f t="shared" si="69"/>
        <v>15.185330462936085</v>
      </c>
      <c r="CJ30" s="101">
        <v>65</v>
      </c>
      <c r="CK30" s="101">
        <v>356.00642737913245</v>
      </c>
      <c r="CL30" s="83">
        <f t="shared" si="70"/>
        <v>5.4770219596789609</v>
      </c>
      <c r="CM30" s="787"/>
      <c r="CN30" s="30">
        <f t="shared" si="72"/>
        <v>0</v>
      </c>
      <c r="CO30" s="787">
        <v>76.8510376638786</v>
      </c>
      <c r="CP30" s="30">
        <f t="shared" si="31"/>
        <v>0.41857863651349997</v>
      </c>
      <c r="CQ30" s="787">
        <v>161.83180403379043</v>
      </c>
      <c r="CR30" s="787"/>
      <c r="CS30" s="787"/>
      <c r="CT30" s="787"/>
      <c r="CU30" s="934">
        <v>51</v>
      </c>
      <c r="CV30" s="787">
        <v>483.66671970559241</v>
      </c>
      <c r="CW30" s="790">
        <f t="shared" si="32"/>
        <v>9.4836611706978911</v>
      </c>
      <c r="CX30" s="827">
        <f t="shared" si="33"/>
        <v>13300.226404725452</v>
      </c>
      <c r="CY30" s="492"/>
      <c r="CZ30" s="109">
        <v>132</v>
      </c>
      <c r="DA30" s="110">
        <v>17888.595667829894</v>
      </c>
      <c r="DB30" s="83">
        <f t="shared" si="34"/>
        <v>135.51966415022648</v>
      </c>
      <c r="DC30" s="113"/>
      <c r="DD30" s="114"/>
      <c r="DE30" s="114"/>
      <c r="DF30" s="30" t="e">
        <f t="shared" si="35"/>
        <v>#DIV/0!</v>
      </c>
      <c r="DG30" s="115">
        <v>1350.6076558679445</v>
      </c>
      <c r="DH30" s="114">
        <v>512.11726175210106</v>
      </c>
      <c r="DI30" s="938"/>
      <c r="DJ30" s="707">
        <v>140</v>
      </c>
      <c r="DK30" s="759">
        <f t="shared" si="36"/>
        <v>1.0606060606060606</v>
      </c>
      <c r="DL30" s="846">
        <v>50</v>
      </c>
      <c r="DM30" s="846">
        <v>460.43393911598668</v>
      </c>
      <c r="DN30" s="760">
        <f t="shared" si="37"/>
        <v>9.2086787823197334</v>
      </c>
      <c r="DO30" s="848">
        <f t="shared" si="38"/>
        <v>20351.754524565928</v>
      </c>
      <c r="DP30" s="841"/>
      <c r="DQ30" s="859">
        <v>79</v>
      </c>
      <c r="DR30" s="863">
        <v>5525.1568320212882</v>
      </c>
      <c r="DS30" s="863"/>
      <c r="DT30" s="922">
        <f t="shared" si="39"/>
        <v>5525.1568320212882</v>
      </c>
      <c r="DU30" s="751">
        <f t="shared" si="40"/>
        <v>69.938694076218837</v>
      </c>
      <c r="DV30" s="867"/>
      <c r="DW30" s="867"/>
      <c r="DX30" s="756" t="e">
        <f t="shared" si="3"/>
        <v>#DIV/0!</v>
      </c>
      <c r="DY30" s="867"/>
      <c r="DZ30" s="870"/>
      <c r="EA30" s="759" t="e">
        <f t="shared" si="41"/>
        <v>#DIV/0!</v>
      </c>
      <c r="EB30" s="866">
        <f t="shared" si="4"/>
        <v>79</v>
      </c>
      <c r="EC30" s="867"/>
      <c r="ED30" s="763">
        <f t="shared" si="42"/>
        <v>0</v>
      </c>
      <c r="EE30" s="916"/>
      <c r="EF30" s="915"/>
      <c r="EG30" s="872">
        <v>79</v>
      </c>
      <c r="EH30" s="921">
        <v>700.64135580235791</v>
      </c>
      <c r="EI30" s="765">
        <f t="shared" si="43"/>
        <v>8.8688779215488349</v>
      </c>
      <c r="EJ30" s="872">
        <f t="shared" si="5"/>
        <v>79</v>
      </c>
      <c r="EK30" s="873">
        <v>435.18470918053902</v>
      </c>
      <c r="EL30" s="765">
        <f t="shared" si="44"/>
        <v>5.5086672048169492</v>
      </c>
      <c r="EM30" s="873"/>
      <c r="EN30" s="891">
        <f t="shared" si="45"/>
        <v>0</v>
      </c>
      <c r="EO30" s="873">
        <v>28</v>
      </c>
      <c r="EP30" s="873">
        <v>279.35684111063927</v>
      </c>
      <c r="EQ30" s="873">
        <f t="shared" si="46"/>
        <v>9.9770300396656886</v>
      </c>
      <c r="ER30" s="898">
        <f t="shared" si="47"/>
        <v>6940.3397381148243</v>
      </c>
      <c r="ES30" s="569"/>
      <c r="ET30" s="124">
        <v>56.800000000000004</v>
      </c>
      <c r="EU30" s="125">
        <v>4722.8106492002644</v>
      </c>
      <c r="EV30" s="15">
        <f t="shared" si="48"/>
        <v>83.1480748098638</v>
      </c>
      <c r="EW30" s="126"/>
      <c r="EX30" s="127">
        <v>4</v>
      </c>
      <c r="EY30" s="127">
        <v>128.61008526994445</v>
      </c>
      <c r="EZ30" s="18">
        <f t="shared" si="77"/>
        <v>32.152521317486112</v>
      </c>
      <c r="FA30" s="127"/>
      <c r="FB30" s="127"/>
      <c r="FC30" s="18" t="e">
        <f t="shared" si="71"/>
        <v>#DIV/0!</v>
      </c>
      <c r="FD30" s="734">
        <v>224.99982763721871</v>
      </c>
      <c r="FE30" s="836">
        <f t="shared" si="49"/>
        <v>3.9612645710777938</v>
      </c>
      <c r="FF30" s="125">
        <v>298.31179198838629</v>
      </c>
      <c r="FG30" s="837">
        <f t="shared" si="6"/>
        <v>5.2519681688096176</v>
      </c>
      <c r="FH30" s="125"/>
      <c r="FI30" s="125"/>
      <c r="FJ30" s="125"/>
      <c r="FK30" s="127">
        <v>31</v>
      </c>
      <c r="FL30" s="127">
        <v>305.70022410544902</v>
      </c>
      <c r="FM30" s="30">
        <f t="shared" si="50"/>
        <v>9.8612975517886774</v>
      </c>
      <c r="FN30" s="831">
        <f t="shared" si="75"/>
        <v>5680.4325782012629</v>
      </c>
      <c r="FO30" s="569"/>
      <c r="FP30" s="602"/>
      <c r="FQ30" s="603"/>
      <c r="FR30" s="542" t="e">
        <f t="shared" si="51"/>
        <v>#DIV/0!</v>
      </c>
      <c r="FS30" s="603"/>
      <c r="FT30" s="603"/>
      <c r="FU30" s="542" t="e">
        <f t="shared" si="52"/>
        <v>#DIV/0!</v>
      </c>
      <c r="FV30" s="603"/>
      <c r="FW30" s="603"/>
      <c r="FX30" s="542" t="e">
        <f t="shared" si="53"/>
        <v>#DIV/0!</v>
      </c>
      <c r="FY30" s="485"/>
      <c r="FZ30" s="610"/>
      <c r="GA30" s="603"/>
      <c r="GB30" s="548" t="e">
        <f t="shared" si="54"/>
        <v>#DIV/0!</v>
      </c>
      <c r="GC30" s="610"/>
      <c r="GD30" s="614"/>
      <c r="GE30" s="617" t="e">
        <f t="shared" si="8"/>
        <v>#DIV/0!</v>
      </c>
      <c r="GF30" s="603"/>
      <c r="GG30" s="603"/>
      <c r="GH30" s="622" t="e">
        <f t="shared" si="55"/>
        <v>#DIV/0!</v>
      </c>
      <c r="GI30" s="603">
        <f t="shared" si="56"/>
        <v>0</v>
      </c>
      <c r="GJ30" s="603"/>
      <c r="GK30" s="552" t="e">
        <f>+GJ30/GI30</f>
        <v>#DIV/0!</v>
      </c>
      <c r="GM30" s="863">
        <v>30</v>
      </c>
      <c r="GN30" s="863"/>
      <c r="GO30" s="863">
        <v>1705.9545629295396</v>
      </c>
      <c r="GP30" s="554">
        <f t="shared" si="9"/>
        <v>56.865152097651318</v>
      </c>
      <c r="GQ30" s="554">
        <f t="shared" si="73"/>
        <v>0</v>
      </c>
      <c r="GR30" s="875">
        <v>30</v>
      </c>
      <c r="GS30" s="875">
        <v>47.868020786947035</v>
      </c>
      <c r="GT30" s="737">
        <f t="shared" si="74"/>
        <v>1.5956006928982345</v>
      </c>
      <c r="GU30" s="875">
        <v>385.11963293352136</v>
      </c>
      <c r="GV30" s="737">
        <f t="shared" si="58"/>
        <v>12.837321097784045</v>
      </c>
      <c r="GW30" s="867"/>
      <c r="GX30" s="748">
        <f t="shared" si="12"/>
        <v>0</v>
      </c>
      <c r="GY30" s="882"/>
      <c r="GZ30" s="744">
        <f t="shared" si="76"/>
        <v>0</v>
      </c>
      <c r="HA30" s="881">
        <v>28.657612927967541</v>
      </c>
      <c r="HB30" s="542">
        <f t="shared" si="14"/>
        <v>0.95525376426558473</v>
      </c>
      <c r="HC30" s="875">
        <v>18</v>
      </c>
      <c r="HD30" s="875">
        <v>173.39270203986669</v>
      </c>
      <c r="HE30" s="886">
        <f t="shared" si="59"/>
        <v>9.6329278911037051</v>
      </c>
      <c r="HF30" s="672"/>
      <c r="HG30" s="411"/>
      <c r="HH30" s="411"/>
      <c r="HI30" s="411"/>
      <c r="HJ30" s="433"/>
      <c r="HK30" s="411"/>
      <c r="HL30" s="400">
        <f t="shared" si="60"/>
        <v>0</v>
      </c>
      <c r="HM30" s="403"/>
      <c r="HN30" s="402" t="e">
        <f t="shared" si="61"/>
        <v>#DIV/0!</v>
      </c>
      <c r="HO30" s="412"/>
      <c r="HP30" s="411"/>
      <c r="HQ30" s="400"/>
      <c r="HR30" s="403" t="e">
        <f t="shared" si="62"/>
        <v>#DIV/0!</v>
      </c>
      <c r="HS30" s="400"/>
      <c r="HT30" s="400"/>
      <c r="HU30" s="404" t="e">
        <f t="shared" si="63"/>
        <v>#DIV/0!</v>
      </c>
    </row>
    <row r="31" spans="1:229" ht="14.4" customHeight="1">
      <c r="A31" s="12">
        <v>25</v>
      </c>
      <c r="B31" s="13">
        <v>42</v>
      </c>
      <c r="C31" s="14">
        <v>3294.1804483260935</v>
      </c>
      <c r="D31" s="15">
        <f t="shared" si="15"/>
        <v>78.432867817287942</v>
      </c>
      <c r="E31" s="16"/>
      <c r="F31" s="320"/>
      <c r="G31" s="558" t="e">
        <f t="shared" si="16"/>
        <v>#DIV/0!</v>
      </c>
      <c r="H31" s="17">
        <v>4</v>
      </c>
      <c r="I31" s="17">
        <v>51.42182235196637</v>
      </c>
      <c r="J31" s="18">
        <f t="shared" si="64"/>
        <v>12.855455587991592</v>
      </c>
      <c r="K31" s="17"/>
      <c r="L31" s="17"/>
      <c r="M31" s="30" t="e">
        <f t="shared" si="65"/>
        <v>#DIV/0!</v>
      </c>
      <c r="N31" s="314"/>
      <c r="O31" s="838">
        <f t="shared" si="17"/>
        <v>0</v>
      </c>
      <c r="P31" s="803">
        <v>429.20241557818969</v>
      </c>
      <c r="Q31" s="18">
        <f t="shared" si="18"/>
        <v>10.21910513281404</v>
      </c>
      <c r="R31" s="808">
        <v>169.99108511797331</v>
      </c>
      <c r="S31" s="809"/>
      <c r="T31" s="809"/>
      <c r="U31" s="808"/>
      <c r="V31" s="492"/>
      <c r="W31" s="570">
        <v>33</v>
      </c>
      <c r="X31" s="566">
        <v>415.1599561400032</v>
      </c>
      <c r="Y31" s="800">
        <f t="shared" si="19"/>
        <v>12.580604731515249</v>
      </c>
      <c r="Z31" s="819">
        <f t="shared" si="20"/>
        <v>4359.9557275142261</v>
      </c>
      <c r="AA31" s="492"/>
      <c r="AB31" s="46">
        <v>372.40000000000003</v>
      </c>
      <c r="AC31" s="47">
        <v>32644.009999999987</v>
      </c>
      <c r="AD31" s="30">
        <f t="shared" si="21"/>
        <v>87.658458646616495</v>
      </c>
      <c r="AE31" s="49"/>
      <c r="AF31" s="318"/>
      <c r="AG31" s="932" t="e">
        <f t="shared" si="78"/>
        <v>#DIV/0!</v>
      </c>
      <c r="AH31" s="50">
        <v>20</v>
      </c>
      <c r="AI31" s="50">
        <v>263.48</v>
      </c>
      <c r="AJ31" s="30">
        <f t="shared" si="22"/>
        <v>13.174000000000001</v>
      </c>
      <c r="AK31" s="55">
        <v>128</v>
      </c>
      <c r="AL31" s="55">
        <v>881.12</v>
      </c>
      <c r="AM31" s="30">
        <f t="shared" si="66"/>
        <v>6.88375</v>
      </c>
      <c r="AN31" s="62">
        <v>588</v>
      </c>
      <c r="AO31" s="858">
        <f t="shared" si="0"/>
        <v>1.4292659212445307</v>
      </c>
      <c r="AP31" s="47">
        <v>2761.29</v>
      </c>
      <c r="AQ31" s="858">
        <f t="shared" si="1"/>
        <v>7.4148496240601496</v>
      </c>
      <c r="AR31" s="47">
        <v>869.16</v>
      </c>
      <c r="AS31" s="47"/>
      <c r="AT31" s="47"/>
      <c r="AU31" s="855">
        <v>4137</v>
      </c>
      <c r="AV31" s="568"/>
      <c r="AW31" s="46">
        <v>39</v>
      </c>
      <c r="AX31" s="71">
        <v>1619.7300000000002</v>
      </c>
      <c r="AY31" s="48">
        <f t="shared" si="23"/>
        <v>41.531538461538467</v>
      </c>
      <c r="AZ31" s="46">
        <v>106</v>
      </c>
      <c r="BA31" s="47">
        <v>1200.0999999999999</v>
      </c>
      <c r="BB31" s="48">
        <f t="shared" si="24"/>
        <v>11.321698113207546</v>
      </c>
      <c r="BC31" s="822">
        <f t="shared" si="79"/>
        <v>44963.89</v>
      </c>
      <c r="BD31" s="492"/>
      <c r="BE31" s="645">
        <v>64.8</v>
      </c>
      <c r="BF31" s="78">
        <v>3705.28</v>
      </c>
      <c r="BG31" s="30">
        <f t="shared" si="25"/>
        <v>57.180246913580255</v>
      </c>
      <c r="BH31" s="85"/>
      <c r="BI31" s="85"/>
      <c r="BJ31" s="85">
        <v>18</v>
      </c>
      <c r="BK31" s="85">
        <v>126.68</v>
      </c>
      <c r="BL31" s="30">
        <f t="shared" si="67"/>
        <v>7.0377777777777784</v>
      </c>
      <c r="BM31" s="86"/>
      <c r="BN31" s="86"/>
      <c r="BO31" s="30" t="e">
        <f t="shared" si="68"/>
        <v>#DIV/0!</v>
      </c>
      <c r="BP31" s="587">
        <v>0</v>
      </c>
      <c r="BQ31" s="30">
        <f t="shared" si="26"/>
        <v>0</v>
      </c>
      <c r="BR31" s="587">
        <v>604.52</v>
      </c>
      <c r="BS31" s="30">
        <f t="shared" si="27"/>
        <v>9.3290123456790131</v>
      </c>
      <c r="BT31" s="587"/>
      <c r="BU31" s="587"/>
      <c r="BV31" s="587"/>
      <c r="BW31" s="907"/>
      <c r="BX31" s="903">
        <v>32</v>
      </c>
      <c r="BY31" s="78">
        <v>321.86</v>
      </c>
      <c r="BZ31" s="634">
        <f t="shared" si="28"/>
        <v>10.058125</v>
      </c>
      <c r="CA31" s="824">
        <f t="shared" si="29"/>
        <v>4758.34</v>
      </c>
      <c r="CB31" s="492"/>
      <c r="CC31" s="93">
        <v>180.8</v>
      </c>
      <c r="CD31" s="94">
        <v>11548.820216301225</v>
      </c>
      <c r="CE31" s="83">
        <f t="shared" si="30"/>
        <v>63.876218010515622</v>
      </c>
      <c r="CF31" s="102"/>
      <c r="CG31" s="101">
        <v>41</v>
      </c>
      <c r="CH31" s="101">
        <v>462.35585970453462</v>
      </c>
      <c r="CI31" s="30">
        <f t="shared" si="69"/>
        <v>11.276972187915479</v>
      </c>
      <c r="CJ31" s="101">
        <v>65</v>
      </c>
      <c r="CK31" s="101">
        <v>396.76359004578012</v>
      </c>
      <c r="CL31" s="83">
        <f t="shared" si="70"/>
        <v>6.1040552314735406</v>
      </c>
      <c r="CM31" s="787"/>
      <c r="CN31" s="30">
        <f t="shared" si="72"/>
        <v>0</v>
      </c>
      <c r="CO31" s="787">
        <v>101.20380031683341</v>
      </c>
      <c r="CP31" s="30">
        <f t="shared" si="31"/>
        <v>0.55975553272584844</v>
      </c>
      <c r="CQ31" s="787">
        <v>255.02175959683899</v>
      </c>
      <c r="CR31" s="787"/>
      <c r="CS31" s="787"/>
      <c r="CT31" s="787"/>
      <c r="CU31" s="934">
        <v>51</v>
      </c>
      <c r="CV31" s="787">
        <v>487.17388073007447</v>
      </c>
      <c r="CW31" s="790">
        <f t="shared" si="32"/>
        <v>9.552429033923028</v>
      </c>
      <c r="CX31" s="827">
        <f t="shared" si="33"/>
        <v>13251.339106695286</v>
      </c>
      <c r="CY31" s="492"/>
      <c r="CZ31" s="109">
        <v>131.6</v>
      </c>
      <c r="DA31" s="110">
        <v>11022.519260529529</v>
      </c>
      <c r="DB31" s="83">
        <f t="shared" si="34"/>
        <v>83.757745140801887</v>
      </c>
      <c r="DC31" s="113"/>
      <c r="DD31" s="114"/>
      <c r="DE31" s="114"/>
      <c r="DF31" s="30" t="e">
        <f t="shared" si="35"/>
        <v>#DIV/0!</v>
      </c>
      <c r="DG31" s="115">
        <v>1584.9331656691465</v>
      </c>
      <c r="DH31" s="114">
        <v>193.43940599474311</v>
      </c>
      <c r="DI31" s="938"/>
      <c r="DJ31" s="707">
        <v>230.00123121048628</v>
      </c>
      <c r="DK31" s="759">
        <f t="shared" si="36"/>
        <v>1.7477297204444247</v>
      </c>
      <c r="DL31" s="846">
        <v>50</v>
      </c>
      <c r="DM31" s="846">
        <v>409.53532237699397</v>
      </c>
      <c r="DN31" s="760">
        <f t="shared" si="37"/>
        <v>8.1907064475398794</v>
      </c>
      <c r="DO31" s="848">
        <f t="shared" si="38"/>
        <v>13440.428385780899</v>
      </c>
      <c r="DP31" s="841"/>
      <c r="DQ31" s="859">
        <v>69</v>
      </c>
      <c r="DR31" s="863">
        <v>3389.5228312626491</v>
      </c>
      <c r="DS31" s="863"/>
      <c r="DT31" s="922">
        <f t="shared" si="39"/>
        <v>3389.5228312626491</v>
      </c>
      <c r="DU31" s="751">
        <f t="shared" si="40"/>
        <v>49.12351929366158</v>
      </c>
      <c r="DV31" s="867"/>
      <c r="DW31" s="867"/>
      <c r="DX31" s="756" t="e">
        <f t="shared" si="3"/>
        <v>#DIV/0!</v>
      </c>
      <c r="DY31" s="867"/>
      <c r="DZ31" s="870"/>
      <c r="EA31" s="759" t="e">
        <f t="shared" si="41"/>
        <v>#DIV/0!</v>
      </c>
      <c r="EB31" s="866">
        <f t="shared" si="4"/>
        <v>69</v>
      </c>
      <c r="EC31" s="867"/>
      <c r="ED31" s="763">
        <f t="shared" si="42"/>
        <v>0</v>
      </c>
      <c r="EE31" s="916"/>
      <c r="EF31" s="915"/>
      <c r="EG31" s="872">
        <v>69</v>
      </c>
      <c r="EH31" s="921">
        <v>574.09508585799063</v>
      </c>
      <c r="EI31" s="765">
        <f t="shared" si="43"/>
        <v>8.3202186356230534</v>
      </c>
      <c r="EJ31" s="872">
        <f t="shared" si="5"/>
        <v>69</v>
      </c>
      <c r="EK31" s="873">
        <v>438.90450411560238</v>
      </c>
      <c r="EL31" s="765">
        <f t="shared" si="44"/>
        <v>6.3609348422551069</v>
      </c>
      <c r="EM31" s="873">
        <v>261.75</v>
      </c>
      <c r="EN31" s="891">
        <f t="shared" si="45"/>
        <v>3.7934782608695654</v>
      </c>
      <c r="EO31" s="873">
        <v>28</v>
      </c>
      <c r="EP31" s="873">
        <v>278.36610691086304</v>
      </c>
      <c r="EQ31" s="873">
        <f t="shared" si="46"/>
        <v>9.9416466753879664</v>
      </c>
      <c r="ER31" s="898">
        <f t="shared" si="47"/>
        <v>4942.6385281471048</v>
      </c>
      <c r="ES31" s="569"/>
      <c r="ET31" s="124">
        <v>55.800000000000004</v>
      </c>
      <c r="EU31" s="125">
        <v>4965.546246759036</v>
      </c>
      <c r="EV31" s="15">
        <f t="shared" si="48"/>
        <v>88.988283992097408</v>
      </c>
      <c r="EW31" s="126"/>
      <c r="EX31" s="127">
        <v>4</v>
      </c>
      <c r="EY31" s="127">
        <v>100.03006632106789</v>
      </c>
      <c r="EZ31" s="18">
        <f t="shared" si="77"/>
        <v>25.007516580266973</v>
      </c>
      <c r="FA31" s="127"/>
      <c r="FB31" s="127"/>
      <c r="FC31" s="18" t="e">
        <f t="shared" si="71"/>
        <v>#DIV/0!</v>
      </c>
      <c r="FD31" s="734">
        <v>202.5</v>
      </c>
      <c r="FE31" s="836">
        <f t="shared" si="49"/>
        <v>3.629032258064516</v>
      </c>
      <c r="FF31" s="125">
        <v>265.73885463192016</v>
      </c>
      <c r="FG31" s="837">
        <f t="shared" si="6"/>
        <v>4.7623450650881747</v>
      </c>
      <c r="FH31" s="125"/>
      <c r="FI31" s="125"/>
      <c r="FJ31" s="125"/>
      <c r="FK31" s="127">
        <v>31</v>
      </c>
      <c r="FL31" s="127">
        <v>309</v>
      </c>
      <c r="FM31" s="30">
        <f t="shared" si="50"/>
        <v>9.9677419354838701</v>
      </c>
      <c r="FN31" s="831">
        <f t="shared" si="75"/>
        <v>5842.815167712024</v>
      </c>
      <c r="FO31" s="569"/>
      <c r="FP31" s="602"/>
      <c r="FQ31" s="603"/>
      <c r="FR31" s="542" t="e">
        <f t="shared" si="51"/>
        <v>#DIV/0!</v>
      </c>
      <c r="FS31" s="603"/>
      <c r="FT31" s="603"/>
      <c r="FU31" s="542" t="e">
        <f t="shared" si="52"/>
        <v>#DIV/0!</v>
      </c>
      <c r="FV31" s="603"/>
      <c r="FW31" s="603"/>
      <c r="FX31" s="542" t="e">
        <f t="shared" si="53"/>
        <v>#DIV/0!</v>
      </c>
      <c r="FY31" s="485"/>
      <c r="FZ31" s="610"/>
      <c r="GA31" s="603"/>
      <c r="GB31" s="548" t="e">
        <f t="shared" si="54"/>
        <v>#DIV/0!</v>
      </c>
      <c r="GC31" s="610"/>
      <c r="GD31" s="614"/>
      <c r="GE31" s="617" t="e">
        <f t="shared" si="8"/>
        <v>#DIV/0!</v>
      </c>
      <c r="GF31" s="603"/>
      <c r="GG31" s="603"/>
      <c r="GH31" s="622" t="e">
        <f t="shared" si="55"/>
        <v>#DIV/0!</v>
      </c>
      <c r="GI31" s="603">
        <f t="shared" si="56"/>
        <v>0</v>
      </c>
      <c r="GJ31" s="603"/>
      <c r="GK31" s="552" t="e">
        <f>+GJ31/GI31</f>
        <v>#DIV/0!</v>
      </c>
      <c r="GM31" s="863">
        <v>30</v>
      </c>
      <c r="GN31" s="863"/>
      <c r="GO31" s="863">
        <v>1547.8313398244716</v>
      </c>
      <c r="GP31" s="554">
        <f t="shared" si="9"/>
        <v>51.594377994149049</v>
      </c>
      <c r="GQ31" s="554">
        <f t="shared" si="73"/>
        <v>0</v>
      </c>
      <c r="GR31" s="875">
        <v>30</v>
      </c>
      <c r="GS31" s="875"/>
      <c r="GT31" s="737">
        <f t="shared" si="74"/>
        <v>0</v>
      </c>
      <c r="GU31" s="875">
        <v>137.05623649215991</v>
      </c>
      <c r="GV31" s="737">
        <f t="shared" si="58"/>
        <v>4.5685412164053307</v>
      </c>
      <c r="GW31" s="867"/>
      <c r="GX31" s="748">
        <f t="shared" si="12"/>
        <v>0</v>
      </c>
      <c r="GY31" s="882"/>
      <c r="GZ31" s="744" t="e">
        <f t="shared" si="76"/>
        <v>#DIV/0!</v>
      </c>
      <c r="HA31" s="881"/>
      <c r="HB31" s="542">
        <f t="shared" si="14"/>
        <v>0</v>
      </c>
      <c r="HC31" s="875">
        <v>18</v>
      </c>
      <c r="HD31" s="875">
        <v>174.48297248173157</v>
      </c>
      <c r="HE31" s="886">
        <f t="shared" si="59"/>
        <v>9.6934984712073096</v>
      </c>
      <c r="HF31" s="672"/>
      <c r="HG31" s="411"/>
      <c r="HH31" s="411"/>
      <c r="HI31" s="411"/>
      <c r="HJ31" s="433"/>
      <c r="HK31" s="411"/>
      <c r="HL31" s="400">
        <f t="shared" si="60"/>
        <v>0</v>
      </c>
      <c r="HM31" s="403"/>
      <c r="HN31" s="402" t="e">
        <f t="shared" si="61"/>
        <v>#DIV/0!</v>
      </c>
      <c r="HO31" s="412"/>
      <c r="HP31" s="411"/>
      <c r="HQ31" s="403"/>
      <c r="HR31" s="403" t="e">
        <f t="shared" si="62"/>
        <v>#DIV/0!</v>
      </c>
      <c r="HS31" s="400"/>
      <c r="HT31" s="400"/>
      <c r="HU31" s="404" t="e">
        <f t="shared" si="63"/>
        <v>#DIV/0!</v>
      </c>
    </row>
    <row r="32" spans="1:229" ht="14.4" customHeight="1">
      <c r="A32" s="12">
        <v>26</v>
      </c>
      <c r="B32" s="13">
        <v>41.800000000000004</v>
      </c>
      <c r="C32" s="14">
        <v>2944.362867495704</v>
      </c>
      <c r="D32" s="15">
        <f t="shared" si="15"/>
        <v>70.439303050136445</v>
      </c>
      <c r="E32" s="16"/>
      <c r="F32" s="320"/>
      <c r="G32" s="558" t="e">
        <f t="shared" si="16"/>
        <v>#DIV/0!</v>
      </c>
      <c r="H32" s="17">
        <v>3</v>
      </c>
      <c r="I32" s="17">
        <v>58.413204258449284</v>
      </c>
      <c r="J32" s="18">
        <f t="shared" si="64"/>
        <v>19.47106808614976</v>
      </c>
      <c r="K32" s="17"/>
      <c r="L32" s="17"/>
      <c r="M32" s="30" t="e">
        <f t="shared" si="65"/>
        <v>#DIV/0!</v>
      </c>
      <c r="N32" s="314"/>
      <c r="O32" s="838">
        <f t="shared" si="17"/>
        <v>0</v>
      </c>
      <c r="P32" s="803">
        <v>416.1916763429461</v>
      </c>
      <c r="Q32" s="18">
        <f t="shared" si="18"/>
        <v>9.956738668491532</v>
      </c>
      <c r="R32" s="808">
        <v>34.787300840681695</v>
      </c>
      <c r="S32" s="809"/>
      <c r="T32" s="809"/>
      <c r="U32" s="808"/>
      <c r="V32" s="492"/>
      <c r="W32" s="570">
        <v>33</v>
      </c>
      <c r="X32" s="566">
        <v>420.4895765510492</v>
      </c>
      <c r="Y32" s="800">
        <f t="shared" si="19"/>
        <v>12.742108380334825</v>
      </c>
      <c r="Z32" s="819">
        <f t="shared" si="20"/>
        <v>3874.2446254888305</v>
      </c>
      <c r="AA32" s="492"/>
      <c r="AB32" s="46">
        <v>238.20000000000002</v>
      </c>
      <c r="AC32" s="47">
        <v>16983.559999999994</v>
      </c>
      <c r="AD32" s="30">
        <f t="shared" si="21"/>
        <v>71.299580184718693</v>
      </c>
      <c r="AE32" s="49"/>
      <c r="AF32" s="318"/>
      <c r="AG32" s="932" t="e">
        <f t="shared" si="78"/>
        <v>#DIV/0!</v>
      </c>
      <c r="AH32" s="50">
        <v>7</v>
      </c>
      <c r="AI32" s="50">
        <v>98.24</v>
      </c>
      <c r="AJ32" s="30">
        <f t="shared" si="22"/>
        <v>14.034285714285714</v>
      </c>
      <c r="AK32" s="55">
        <v>2</v>
      </c>
      <c r="AL32" s="55">
        <v>14.42</v>
      </c>
      <c r="AM32" s="30">
        <f t="shared" si="66"/>
        <v>7.21</v>
      </c>
      <c r="AN32" s="62"/>
      <c r="AO32" s="858">
        <f t="shared" si="0"/>
        <v>0</v>
      </c>
      <c r="AP32" s="47">
        <v>1624.98</v>
      </c>
      <c r="AQ32" s="858">
        <f t="shared" si="1"/>
        <v>6.8219143576826191</v>
      </c>
      <c r="AR32" s="47"/>
      <c r="AS32" s="47"/>
      <c r="AT32" s="47"/>
      <c r="AU32" s="855"/>
      <c r="AV32" s="568"/>
      <c r="AW32" s="46">
        <v>39</v>
      </c>
      <c r="AX32" s="71">
        <v>1621.0900000000001</v>
      </c>
      <c r="AY32" s="48">
        <f t="shared" si="23"/>
        <v>41.566410256410258</v>
      </c>
      <c r="AZ32" s="46">
        <v>106</v>
      </c>
      <c r="BA32" s="47">
        <v>1227.0099999999998</v>
      </c>
      <c r="BB32" s="48">
        <f t="shared" si="24"/>
        <v>11.575566037735847</v>
      </c>
      <c r="BC32" s="822">
        <f t="shared" si="79"/>
        <v>21569.299999999992</v>
      </c>
      <c r="BD32" s="492"/>
      <c r="BE32" s="645">
        <v>62.400000000000006</v>
      </c>
      <c r="BF32" s="78">
        <v>3133.03</v>
      </c>
      <c r="BG32" s="30">
        <f t="shared" si="25"/>
        <v>50.208814102564098</v>
      </c>
      <c r="BH32" s="85"/>
      <c r="BI32" s="85"/>
      <c r="BJ32" s="85">
        <v>3</v>
      </c>
      <c r="BK32" s="85">
        <v>24.76</v>
      </c>
      <c r="BL32" s="30">
        <f t="shared" si="67"/>
        <v>8.2533333333333339</v>
      </c>
      <c r="BM32" s="86"/>
      <c r="BN32" s="86"/>
      <c r="BO32" s="30" t="e">
        <f t="shared" si="68"/>
        <v>#DIV/0!</v>
      </c>
      <c r="BP32" s="587">
        <v>0</v>
      </c>
      <c r="BQ32" s="30">
        <f t="shared" si="26"/>
        <v>0</v>
      </c>
      <c r="BR32" s="587">
        <v>471.1</v>
      </c>
      <c r="BS32" s="30">
        <f t="shared" si="27"/>
        <v>7.5496794871794872</v>
      </c>
      <c r="BT32" s="587"/>
      <c r="BU32" s="587"/>
      <c r="BV32" s="587"/>
      <c r="BW32" s="907"/>
      <c r="BX32" s="903">
        <v>32</v>
      </c>
      <c r="BY32" s="78">
        <v>320.32</v>
      </c>
      <c r="BZ32" s="634">
        <f t="shared" si="28"/>
        <v>10.01</v>
      </c>
      <c r="CA32" s="824">
        <f t="shared" si="29"/>
        <v>3949.2100000000005</v>
      </c>
      <c r="CB32" s="492"/>
      <c r="CC32" s="93">
        <v>129.4</v>
      </c>
      <c r="CD32" s="94">
        <v>7911.5956674890022</v>
      </c>
      <c r="CE32" s="83">
        <f t="shared" si="30"/>
        <v>61.140615668384868</v>
      </c>
      <c r="CF32" s="102"/>
      <c r="CG32" s="101">
        <v>8</v>
      </c>
      <c r="CH32" s="101">
        <v>150.91014265353493</v>
      </c>
      <c r="CI32" s="30">
        <f t="shared" si="69"/>
        <v>18.863767831691867</v>
      </c>
      <c r="CJ32" s="101">
        <v>65</v>
      </c>
      <c r="CK32" s="101">
        <v>390.59373534094539</v>
      </c>
      <c r="CL32" s="83">
        <f t="shared" si="70"/>
        <v>6.0091343898606979</v>
      </c>
      <c r="CM32" s="787">
        <v>1426.67</v>
      </c>
      <c r="CN32" s="30">
        <f t="shared" si="72"/>
        <v>11.025270479134466</v>
      </c>
      <c r="CO32" s="787">
        <v>117.72955574783373</v>
      </c>
      <c r="CP32" s="30">
        <f t="shared" si="31"/>
        <v>0.90981109542375371</v>
      </c>
      <c r="CQ32" s="787">
        <v>415.76364305934646</v>
      </c>
      <c r="CR32" s="787"/>
      <c r="CS32" s="787"/>
      <c r="CT32" s="787"/>
      <c r="CU32" s="934">
        <v>51</v>
      </c>
      <c r="CV32" s="787">
        <v>376.70671511956948</v>
      </c>
      <c r="CW32" s="790">
        <f t="shared" si="32"/>
        <v>7.3864061788150881</v>
      </c>
      <c r="CX32" s="827">
        <f t="shared" si="33"/>
        <v>10789.969459410233</v>
      </c>
      <c r="CY32" s="492"/>
      <c r="CZ32" s="109">
        <v>130</v>
      </c>
      <c r="DA32" s="110">
        <v>10174.958408040355</v>
      </c>
      <c r="DB32" s="83">
        <f t="shared" si="34"/>
        <v>78.268910831079651</v>
      </c>
      <c r="DC32" s="113"/>
      <c r="DD32" s="114"/>
      <c r="DE32" s="114"/>
      <c r="DF32" s="30" t="e">
        <f t="shared" si="35"/>
        <v>#DIV/0!</v>
      </c>
      <c r="DG32" s="115"/>
      <c r="DH32" s="114">
        <v>250.35095487290872</v>
      </c>
      <c r="DI32" s="938"/>
      <c r="DJ32" s="707">
        <v>147.70061560524314</v>
      </c>
      <c r="DK32" s="759">
        <f t="shared" si="36"/>
        <v>1.1361585815787933</v>
      </c>
      <c r="DL32" s="846">
        <v>50</v>
      </c>
      <c r="DM32" s="846">
        <v>386.38537884550357</v>
      </c>
      <c r="DN32" s="760">
        <f t="shared" si="37"/>
        <v>7.7277075769100714</v>
      </c>
      <c r="DO32" s="848">
        <f t="shared" si="38"/>
        <v>10959.39535736401</v>
      </c>
      <c r="DP32" s="841"/>
      <c r="DQ32" s="859">
        <v>49</v>
      </c>
      <c r="DR32" s="863">
        <v>2425.8856509100469</v>
      </c>
      <c r="DS32" s="863"/>
      <c r="DT32" s="922">
        <f t="shared" si="39"/>
        <v>2425.8856509100469</v>
      </c>
      <c r="DU32" s="751">
        <f t="shared" si="40"/>
        <v>49.50787042673565</v>
      </c>
      <c r="DV32" s="867"/>
      <c r="DW32" s="867"/>
      <c r="DX32" s="756" t="e">
        <f t="shared" si="3"/>
        <v>#DIV/0!</v>
      </c>
      <c r="DY32" s="867"/>
      <c r="DZ32" s="867"/>
      <c r="EA32" s="759" t="e">
        <f t="shared" si="41"/>
        <v>#DIV/0!</v>
      </c>
      <c r="EB32" s="866">
        <f t="shared" si="4"/>
        <v>49</v>
      </c>
      <c r="EC32" s="867"/>
      <c r="ED32" s="763">
        <f t="shared" si="42"/>
        <v>0</v>
      </c>
      <c r="EE32" s="916"/>
      <c r="EF32" s="915"/>
      <c r="EG32" s="872">
        <v>49</v>
      </c>
      <c r="EH32" s="921">
        <v>316.76009085200513</v>
      </c>
      <c r="EI32" s="765">
        <f t="shared" si="43"/>
        <v>6.4644916500409213</v>
      </c>
      <c r="EJ32" s="872">
        <f t="shared" si="5"/>
        <v>49</v>
      </c>
      <c r="EK32" s="873">
        <v>330.69832690050214</v>
      </c>
      <c r="EL32" s="765">
        <f t="shared" si="44"/>
        <v>6.7489454469490235</v>
      </c>
      <c r="EM32" s="873"/>
      <c r="EN32" s="891">
        <f t="shared" si="45"/>
        <v>0</v>
      </c>
      <c r="EO32" s="873">
        <v>28</v>
      </c>
      <c r="EP32" s="873">
        <v>274.93345400618938</v>
      </c>
      <c r="EQ32" s="873">
        <f t="shared" si="46"/>
        <v>9.8190519287924776</v>
      </c>
      <c r="ER32" s="898">
        <f t="shared" si="47"/>
        <v>3348.277522668744</v>
      </c>
      <c r="ES32" s="569"/>
      <c r="ET32" s="124">
        <v>42.2</v>
      </c>
      <c r="EU32" s="125">
        <v>5357.5191843387865</v>
      </c>
      <c r="EV32" s="15">
        <f t="shared" si="48"/>
        <v>126.95543090850204</v>
      </c>
      <c r="EW32" s="126"/>
      <c r="EX32" s="127">
        <v>4</v>
      </c>
      <c r="EY32" s="127">
        <v>142.90009474438273</v>
      </c>
      <c r="EZ32" s="18">
        <f t="shared" si="77"/>
        <v>35.725023686095682</v>
      </c>
      <c r="FA32" s="127"/>
      <c r="FB32" s="127"/>
      <c r="FC32" s="18" t="e">
        <f t="shared" si="71"/>
        <v>#DIV/0!</v>
      </c>
      <c r="FD32" s="734">
        <v>293.6875</v>
      </c>
      <c r="FE32" s="836">
        <f t="shared" si="49"/>
        <v>6.9594194312796205</v>
      </c>
      <c r="FF32" s="125">
        <v>239.6800250624253</v>
      </c>
      <c r="FG32" s="837">
        <f t="shared" si="6"/>
        <v>5.6796214469769026</v>
      </c>
      <c r="FH32" s="125"/>
      <c r="FI32" s="125">
        <v>2519.6967120645645</v>
      </c>
      <c r="FJ32" s="125"/>
      <c r="FK32" s="127">
        <v>31</v>
      </c>
      <c r="FL32" s="127">
        <v>322.50017308341779</v>
      </c>
      <c r="FM32" s="30">
        <f t="shared" si="50"/>
        <v>10.40323138978767</v>
      </c>
      <c r="FN32" s="831">
        <f t="shared" si="75"/>
        <v>8875.9836892935764</v>
      </c>
      <c r="FO32" s="569"/>
      <c r="FP32" s="602"/>
      <c r="FQ32" s="603"/>
      <c r="FR32" s="542" t="e">
        <f t="shared" si="51"/>
        <v>#DIV/0!</v>
      </c>
      <c r="FS32" s="603"/>
      <c r="FT32" s="603"/>
      <c r="FU32" s="542" t="e">
        <f t="shared" si="52"/>
        <v>#DIV/0!</v>
      </c>
      <c r="FV32" s="603"/>
      <c r="FW32" s="603"/>
      <c r="FX32" s="542" t="e">
        <f t="shared" si="53"/>
        <v>#DIV/0!</v>
      </c>
      <c r="FY32" s="485"/>
      <c r="FZ32" s="610"/>
      <c r="GA32" s="603"/>
      <c r="GB32" s="548" t="e">
        <f t="shared" si="54"/>
        <v>#DIV/0!</v>
      </c>
      <c r="GC32" s="610"/>
      <c r="GD32" s="614"/>
      <c r="GE32" s="617" t="e">
        <f t="shared" si="8"/>
        <v>#DIV/0!</v>
      </c>
      <c r="GF32" s="603"/>
      <c r="GG32" s="603"/>
      <c r="GH32" s="622" t="e">
        <f t="shared" si="55"/>
        <v>#DIV/0!</v>
      </c>
      <c r="GI32" s="603">
        <f t="shared" si="56"/>
        <v>0</v>
      </c>
      <c r="GJ32" s="603"/>
      <c r="GK32" s="552" t="e">
        <f t="shared" si="57"/>
        <v>#DIV/0!</v>
      </c>
      <c r="GM32" s="863">
        <v>30</v>
      </c>
      <c r="GN32" s="863"/>
      <c r="GO32" s="863">
        <v>1138.7592822248939</v>
      </c>
      <c r="GP32" s="554">
        <f t="shared" si="9"/>
        <v>37.958642740829795</v>
      </c>
      <c r="GQ32" s="554">
        <f t="shared" si="73"/>
        <v>0</v>
      </c>
      <c r="GR32" s="875">
        <v>30</v>
      </c>
      <c r="GS32" s="875">
        <v>1268.6309617209417</v>
      </c>
      <c r="GT32" s="737">
        <f t="shared" si="74"/>
        <v>42.287698724031394</v>
      </c>
      <c r="GU32" s="875"/>
      <c r="GV32" s="737">
        <f t="shared" si="58"/>
        <v>0</v>
      </c>
      <c r="GW32" s="867">
        <v>145.17110973137522</v>
      </c>
      <c r="GX32" s="748">
        <f t="shared" si="12"/>
        <v>4.8390369910458411</v>
      </c>
      <c r="GY32" s="882"/>
      <c r="GZ32" s="744">
        <f t="shared" si="76"/>
        <v>0</v>
      </c>
      <c r="HA32" s="881"/>
      <c r="HB32" s="542">
        <f t="shared" si="14"/>
        <v>0</v>
      </c>
      <c r="HC32" s="875">
        <v>18</v>
      </c>
      <c r="HD32" s="875">
        <v>171.45362641642373</v>
      </c>
      <c r="HE32" s="886">
        <f t="shared" si="59"/>
        <v>9.5252014675790964</v>
      </c>
      <c r="HF32" s="672"/>
      <c r="HG32" s="411"/>
      <c r="HH32" s="411"/>
      <c r="HI32" s="411"/>
      <c r="HJ32" s="433"/>
      <c r="HK32" s="411"/>
      <c r="HL32" s="400">
        <f t="shared" si="60"/>
        <v>0</v>
      </c>
      <c r="HM32" s="403"/>
      <c r="HN32" s="402" t="e">
        <f t="shared" si="61"/>
        <v>#DIV/0!</v>
      </c>
      <c r="HO32" s="412"/>
      <c r="HP32" s="411"/>
      <c r="HQ32" s="400"/>
      <c r="HR32" s="403" t="e">
        <f t="shared" si="62"/>
        <v>#DIV/0!</v>
      </c>
      <c r="HS32" s="400"/>
      <c r="HT32" s="400"/>
      <c r="HU32" s="404" t="e">
        <f t="shared" si="63"/>
        <v>#DIV/0!</v>
      </c>
    </row>
    <row r="33" spans="1:229" ht="14.4" customHeight="1">
      <c r="A33" s="12">
        <v>27</v>
      </c>
      <c r="B33" s="13">
        <v>32.800000000000004</v>
      </c>
      <c r="C33" s="14">
        <v>2842.32349277105</v>
      </c>
      <c r="D33" s="15">
        <f t="shared" si="15"/>
        <v>86.656204047897859</v>
      </c>
      <c r="E33" s="16"/>
      <c r="F33" s="320"/>
      <c r="G33" s="558" t="e">
        <f t="shared" si="16"/>
        <v>#DIV/0!</v>
      </c>
      <c r="H33" s="17">
        <v>3</v>
      </c>
      <c r="I33" s="17">
        <v>55.773467211026968</v>
      </c>
      <c r="J33" s="18">
        <f t="shared" si="64"/>
        <v>18.591155737008989</v>
      </c>
      <c r="K33" s="17"/>
      <c r="L33" s="17"/>
      <c r="M33" s="30" t="e">
        <f t="shared" si="65"/>
        <v>#DIV/0!</v>
      </c>
      <c r="N33" s="314">
        <v>388.21277274930492</v>
      </c>
      <c r="O33" s="838">
        <f t="shared" si="17"/>
        <v>11.8357552667471</v>
      </c>
      <c r="P33" s="803">
        <v>475.48705041423312</v>
      </c>
      <c r="Q33" s="18">
        <f t="shared" si="18"/>
        <v>14.496556415068081</v>
      </c>
      <c r="R33" s="808">
        <v>192.33070467086503</v>
      </c>
      <c r="S33" s="809"/>
      <c r="T33" s="809"/>
      <c r="U33" s="808">
        <v>696.09</v>
      </c>
      <c r="V33" s="492"/>
      <c r="W33" s="570">
        <v>33</v>
      </c>
      <c r="X33" s="566">
        <v>437.01224854410793</v>
      </c>
      <c r="Y33" s="800">
        <f t="shared" si="19"/>
        <v>13.242795410427513</v>
      </c>
      <c r="Z33" s="819">
        <f t="shared" si="20"/>
        <v>5087.2297363605876</v>
      </c>
      <c r="AA33" s="492"/>
      <c r="AB33" s="46">
        <v>240.60000000000002</v>
      </c>
      <c r="AC33" s="47">
        <v>20124.560000000001</v>
      </c>
      <c r="AD33" s="30">
        <f t="shared" si="21"/>
        <v>83.643225270157942</v>
      </c>
      <c r="AE33" s="49"/>
      <c r="AF33" s="318"/>
      <c r="AG33" s="932" t="e">
        <f t="shared" si="78"/>
        <v>#DIV/0!</v>
      </c>
      <c r="AH33" s="50">
        <v>7</v>
      </c>
      <c r="AI33" s="50">
        <v>98.6</v>
      </c>
      <c r="AJ33" s="30">
        <f t="shared" si="22"/>
        <v>14.085714285714285</v>
      </c>
      <c r="AK33" s="55">
        <v>2</v>
      </c>
      <c r="AL33" s="55">
        <v>13.049999999999999</v>
      </c>
      <c r="AM33" s="30">
        <f t="shared" si="66"/>
        <v>6.5249999999999995</v>
      </c>
      <c r="AN33" s="62">
        <v>472</v>
      </c>
      <c r="AO33" s="858">
        <f t="shared" si="0"/>
        <v>1.6881258941344777</v>
      </c>
      <c r="AP33" s="47">
        <v>2562.1600000000003</v>
      </c>
      <c r="AQ33" s="858">
        <f t="shared" si="1"/>
        <v>10.649044056525353</v>
      </c>
      <c r="AR33" s="47"/>
      <c r="AS33" s="47"/>
      <c r="AT33" s="47">
        <v>370.08</v>
      </c>
      <c r="AU33" s="855"/>
      <c r="AV33" s="568"/>
      <c r="AW33" s="46">
        <v>39</v>
      </c>
      <c r="AX33" s="71">
        <v>1667.0400000000002</v>
      </c>
      <c r="AY33" s="48">
        <f t="shared" si="23"/>
        <v>42.744615384615386</v>
      </c>
      <c r="AZ33" s="46">
        <v>106</v>
      </c>
      <c r="BA33" s="47">
        <v>1151.54</v>
      </c>
      <c r="BB33" s="48">
        <f t="shared" si="24"/>
        <v>10.863584905660376</v>
      </c>
      <c r="BC33" s="822">
        <f t="shared" si="79"/>
        <v>26459.030000000002</v>
      </c>
      <c r="BD33" s="492"/>
      <c r="BE33" s="645">
        <v>62.800000000000004</v>
      </c>
      <c r="BF33" s="78">
        <v>3582.96</v>
      </c>
      <c r="BG33" s="30">
        <f t="shared" si="25"/>
        <v>57.053503184713371</v>
      </c>
      <c r="BH33" s="85"/>
      <c r="BI33" s="85"/>
      <c r="BJ33" s="85">
        <v>3</v>
      </c>
      <c r="BK33" s="85">
        <v>25.43</v>
      </c>
      <c r="BL33" s="30">
        <f t="shared" si="67"/>
        <v>8.4766666666666666</v>
      </c>
      <c r="BM33" s="86"/>
      <c r="BN33" s="86"/>
      <c r="BO33" s="30" t="e">
        <f t="shared" si="68"/>
        <v>#DIV/0!</v>
      </c>
      <c r="BP33" s="587">
        <v>0</v>
      </c>
      <c r="BQ33" s="30">
        <f t="shared" si="26"/>
        <v>0</v>
      </c>
      <c r="BR33" s="587">
        <v>590.75</v>
      </c>
      <c r="BS33" s="30">
        <f t="shared" si="27"/>
        <v>9.406847133757962</v>
      </c>
      <c r="BT33" s="587"/>
      <c r="BU33" s="587"/>
      <c r="BV33" s="587"/>
      <c r="BW33" s="907"/>
      <c r="BX33" s="903">
        <v>32</v>
      </c>
      <c r="BY33" s="78">
        <v>322.16000000000003</v>
      </c>
      <c r="BZ33" s="634">
        <f t="shared" si="28"/>
        <v>10.067500000000001</v>
      </c>
      <c r="CA33" s="824">
        <f t="shared" si="29"/>
        <v>4521.2999999999993</v>
      </c>
      <c r="CB33" s="492"/>
      <c r="CC33" s="93">
        <v>133</v>
      </c>
      <c r="CD33" s="94">
        <v>8199.4276558986385</v>
      </c>
      <c r="CE33" s="83">
        <f t="shared" si="30"/>
        <v>61.649831999237882</v>
      </c>
      <c r="CF33" s="102"/>
      <c r="CG33" s="101">
        <v>8</v>
      </c>
      <c r="CH33" s="101">
        <v>16.181818181818183</v>
      </c>
      <c r="CI33" s="30">
        <f t="shared" si="69"/>
        <v>2.0227272727272729</v>
      </c>
      <c r="CJ33" s="101">
        <v>65</v>
      </c>
      <c r="CK33" s="101">
        <v>457.66240400067454</v>
      </c>
      <c r="CL33" s="83">
        <f t="shared" si="70"/>
        <v>7.040960061548839</v>
      </c>
      <c r="CM33" s="787"/>
      <c r="CN33" s="30">
        <f t="shared" si="72"/>
        <v>0</v>
      </c>
      <c r="CO33" s="787">
        <v>110.40380031683341</v>
      </c>
      <c r="CP33" s="30">
        <f t="shared" si="31"/>
        <v>0.83010376178070233</v>
      </c>
      <c r="CQ33" s="787">
        <v>268.26070643555408</v>
      </c>
      <c r="CR33" s="787"/>
      <c r="CS33" s="787"/>
      <c r="CT33" s="787"/>
      <c r="CU33" s="787">
        <v>51</v>
      </c>
      <c r="CV33" s="787">
        <v>405.06278721862338</v>
      </c>
      <c r="CW33" s="790">
        <f t="shared" si="32"/>
        <v>7.9424075925220272</v>
      </c>
      <c r="CX33" s="827">
        <f t="shared" si="33"/>
        <v>9456.9991720521411</v>
      </c>
      <c r="CY33" s="492"/>
      <c r="CZ33" s="109">
        <v>130</v>
      </c>
      <c r="DA33" s="110">
        <v>11936.972987932453</v>
      </c>
      <c r="DB33" s="83">
        <f t="shared" si="34"/>
        <v>91.82286913794195</v>
      </c>
      <c r="DC33" s="113"/>
      <c r="DD33" s="114"/>
      <c r="DE33" s="114"/>
      <c r="DF33" s="30" t="e">
        <f t="shared" si="35"/>
        <v>#DIV/0!</v>
      </c>
      <c r="DG33" s="114">
        <v>2512.6951517868379</v>
      </c>
      <c r="DH33" s="114">
        <v>260.69686798611804</v>
      </c>
      <c r="DI33" s="938"/>
      <c r="DJ33" s="707">
        <v>265.00123121048625</v>
      </c>
      <c r="DK33" s="759">
        <f t="shared" si="36"/>
        <v>2.0384710093114329</v>
      </c>
      <c r="DL33" s="846">
        <v>50</v>
      </c>
      <c r="DM33" s="846">
        <v>500.059424057434</v>
      </c>
      <c r="DN33" s="760">
        <f t="shared" si="37"/>
        <v>10.001188481148681</v>
      </c>
      <c r="DO33" s="848">
        <f t="shared" si="38"/>
        <v>15475.42566297333</v>
      </c>
      <c r="DP33" s="841"/>
      <c r="DQ33" s="859">
        <v>49</v>
      </c>
      <c r="DR33" s="863">
        <v>2397.4826531404915</v>
      </c>
      <c r="DS33" s="863"/>
      <c r="DT33" s="922">
        <f t="shared" si="39"/>
        <v>2397.4826531404915</v>
      </c>
      <c r="DU33" s="751">
        <f t="shared" si="40"/>
        <v>48.928217411030438</v>
      </c>
      <c r="DV33" s="867"/>
      <c r="DW33" s="867"/>
      <c r="DX33" s="756" t="e">
        <f t="shared" si="3"/>
        <v>#DIV/0!</v>
      </c>
      <c r="DY33" s="867"/>
      <c r="DZ33" s="867"/>
      <c r="EA33" s="759" t="e">
        <f t="shared" si="41"/>
        <v>#DIV/0!</v>
      </c>
      <c r="EB33" s="866">
        <f t="shared" si="4"/>
        <v>49</v>
      </c>
      <c r="EC33" s="867"/>
      <c r="ED33" s="763">
        <f t="shared" si="42"/>
        <v>0</v>
      </c>
      <c r="EE33" s="916"/>
      <c r="EF33" s="915"/>
      <c r="EG33" s="872">
        <v>49</v>
      </c>
      <c r="EH33" s="921">
        <v>304.21617803315058</v>
      </c>
      <c r="EI33" s="765">
        <f t="shared" si="43"/>
        <v>6.2084934292479712</v>
      </c>
      <c r="EJ33" s="872">
        <f t="shared" si="5"/>
        <v>49</v>
      </c>
      <c r="EK33" s="873">
        <v>392.17332950455778</v>
      </c>
      <c r="EL33" s="765">
        <f t="shared" si="44"/>
        <v>8.0035373368277103</v>
      </c>
      <c r="EM33" s="873"/>
      <c r="EN33" s="891">
        <f t="shared" si="45"/>
        <v>0</v>
      </c>
      <c r="EO33" s="873">
        <v>28</v>
      </c>
      <c r="EP33" s="873">
        <v>278.39144916565488</v>
      </c>
      <c r="EQ33" s="873">
        <f t="shared" si="46"/>
        <v>9.9425517559162451</v>
      </c>
      <c r="ER33" s="898">
        <f t="shared" si="47"/>
        <v>3372.2636098438552</v>
      </c>
      <c r="ES33" s="569"/>
      <c r="ET33" s="124">
        <v>57.600000000000009</v>
      </c>
      <c r="EU33" s="125">
        <v>5286.9615681929708</v>
      </c>
      <c r="EV33" s="15">
        <f t="shared" si="48"/>
        <v>91.78752722557239</v>
      </c>
      <c r="EW33" s="126"/>
      <c r="EX33" s="127">
        <v>4</v>
      </c>
      <c r="EY33" s="127">
        <v>100.03006632106789</v>
      </c>
      <c r="EZ33" s="18">
        <f t="shared" si="77"/>
        <v>25.007516580266973</v>
      </c>
      <c r="FA33" s="127"/>
      <c r="FB33" s="127"/>
      <c r="FC33" s="18" t="e">
        <f t="shared" si="71"/>
        <v>#DIV/0!</v>
      </c>
      <c r="FD33" s="734">
        <v>323.125</v>
      </c>
      <c r="FE33" s="836">
        <f t="shared" si="49"/>
        <v>5.6098090277777768</v>
      </c>
      <c r="FF33" s="125">
        <v>240.47281311128822</v>
      </c>
      <c r="FG33" s="837">
        <f t="shared" si="6"/>
        <v>4.1748752276265311</v>
      </c>
      <c r="FH33" s="125"/>
      <c r="FI33" s="125"/>
      <c r="FJ33" s="125"/>
      <c r="FK33" s="127">
        <v>31</v>
      </c>
      <c r="FL33" s="127">
        <v>342.3907791824015</v>
      </c>
      <c r="FM33" s="30">
        <f t="shared" si="50"/>
        <v>11.044863844593596</v>
      </c>
      <c r="FN33" s="831">
        <f t="shared" si="75"/>
        <v>6292.9802268077283</v>
      </c>
      <c r="FO33" s="569"/>
      <c r="FP33" s="602"/>
      <c r="FQ33" s="603"/>
      <c r="FR33" s="542" t="e">
        <f t="shared" si="51"/>
        <v>#DIV/0!</v>
      </c>
      <c r="FS33" s="603"/>
      <c r="FT33" s="603"/>
      <c r="FU33" s="542" t="e">
        <f t="shared" si="52"/>
        <v>#DIV/0!</v>
      </c>
      <c r="FV33" s="603"/>
      <c r="FW33" s="603"/>
      <c r="FX33" s="542" t="e">
        <f t="shared" si="53"/>
        <v>#DIV/0!</v>
      </c>
      <c r="FY33" s="485"/>
      <c r="FZ33" s="610"/>
      <c r="GA33" s="603"/>
      <c r="GB33" s="548" t="e">
        <f t="shared" si="54"/>
        <v>#DIV/0!</v>
      </c>
      <c r="GC33" s="610"/>
      <c r="GD33" s="614"/>
      <c r="GE33" s="617" t="e">
        <f t="shared" si="8"/>
        <v>#DIV/0!</v>
      </c>
      <c r="GF33" s="603"/>
      <c r="GG33" s="603"/>
      <c r="GH33" s="622" t="e">
        <f t="shared" si="55"/>
        <v>#DIV/0!</v>
      </c>
      <c r="GI33" s="603">
        <f t="shared" si="56"/>
        <v>0</v>
      </c>
      <c r="GJ33" s="603"/>
      <c r="GK33" s="552" t="e">
        <f>+GJ33/GI33</f>
        <v>#DIV/0!</v>
      </c>
      <c r="GM33" s="863">
        <v>30</v>
      </c>
      <c r="GN33" s="863"/>
      <c r="GO33" s="863">
        <v>1111.475843001944</v>
      </c>
      <c r="GP33" s="554">
        <f t="shared" si="9"/>
        <v>37.049194766731468</v>
      </c>
      <c r="GQ33" s="554">
        <f t="shared" si="73"/>
        <v>0</v>
      </c>
      <c r="GR33" s="875">
        <v>30</v>
      </c>
      <c r="GS33" s="875"/>
      <c r="GT33" s="737">
        <f t="shared" si="74"/>
        <v>0</v>
      </c>
      <c r="GU33" s="875">
        <v>209.10976319481387</v>
      </c>
      <c r="GV33" s="737">
        <f t="shared" si="58"/>
        <v>6.9703254398271293</v>
      </c>
      <c r="GW33" s="867"/>
      <c r="GX33" s="748">
        <f t="shared" si="12"/>
        <v>0</v>
      </c>
      <c r="GY33" s="882"/>
      <c r="GZ33" s="744" t="e">
        <f t="shared" si="76"/>
        <v>#DIV/0!</v>
      </c>
      <c r="HA33" s="881">
        <v>106.61875937736293</v>
      </c>
      <c r="HB33" s="542">
        <f t="shared" si="14"/>
        <v>3.5539586459120978</v>
      </c>
      <c r="HC33" s="875">
        <v>18</v>
      </c>
      <c r="HD33" s="875">
        <v>170.63786876889091</v>
      </c>
      <c r="HE33" s="886">
        <f t="shared" si="59"/>
        <v>9.4798815982717173</v>
      </c>
      <c r="HF33" s="672"/>
      <c r="HG33" s="411"/>
      <c r="HH33" s="411"/>
      <c r="HI33" s="411"/>
      <c r="HJ33" s="433"/>
      <c r="HK33" s="411"/>
      <c r="HL33" s="400">
        <f t="shared" si="60"/>
        <v>0</v>
      </c>
      <c r="HM33" s="403"/>
      <c r="HN33" s="402" t="e">
        <f t="shared" si="61"/>
        <v>#DIV/0!</v>
      </c>
      <c r="HO33" s="412"/>
      <c r="HP33" s="411"/>
      <c r="HQ33" s="400"/>
      <c r="HR33" s="403" t="e">
        <f t="shared" si="62"/>
        <v>#DIV/0!</v>
      </c>
      <c r="HS33" s="400"/>
      <c r="HT33" s="400"/>
      <c r="HU33" s="404" t="e">
        <f t="shared" si="63"/>
        <v>#DIV/0!</v>
      </c>
    </row>
    <row r="34" spans="1:229" ht="14.4" customHeight="1">
      <c r="A34" s="12">
        <v>28</v>
      </c>
      <c r="B34" s="13">
        <v>69.8</v>
      </c>
      <c r="C34" s="14">
        <v>6013.4194017751715</v>
      </c>
      <c r="D34" s="15">
        <f t="shared" si="15"/>
        <v>86.152140426578399</v>
      </c>
      <c r="E34" s="16"/>
      <c r="F34" s="320"/>
      <c r="G34" s="558" t="e">
        <f t="shared" si="16"/>
        <v>#DIV/0!</v>
      </c>
      <c r="H34" s="17">
        <v>4</v>
      </c>
      <c r="I34" s="17">
        <v>52.841573607965429</v>
      </c>
      <c r="J34" s="18">
        <f t="shared" si="64"/>
        <v>13.210393401991357</v>
      </c>
      <c r="K34" s="17"/>
      <c r="L34" s="17"/>
      <c r="M34" s="30" t="e">
        <f t="shared" si="65"/>
        <v>#DIV/0!</v>
      </c>
      <c r="N34" s="314"/>
      <c r="O34" s="838">
        <f t="shared" si="17"/>
        <v>0</v>
      </c>
      <c r="P34" s="803">
        <v>682.29224449141566</v>
      </c>
      <c r="Q34" s="18">
        <f t="shared" si="18"/>
        <v>9.7749605227996526</v>
      </c>
      <c r="R34" s="808">
        <v>62.700705381875309</v>
      </c>
      <c r="S34" s="809"/>
      <c r="T34" s="809">
        <v>8414.17</v>
      </c>
      <c r="U34" s="808"/>
      <c r="V34" s="492"/>
      <c r="W34" s="570">
        <v>33</v>
      </c>
      <c r="X34" s="566">
        <v>427.58809308242741</v>
      </c>
      <c r="Y34" s="800">
        <f t="shared" si="19"/>
        <v>12.95721494189174</v>
      </c>
      <c r="Z34" s="819">
        <f t="shared" si="20"/>
        <v>15653.012018338855</v>
      </c>
      <c r="AA34" s="492"/>
      <c r="AB34" s="46">
        <v>383.6</v>
      </c>
      <c r="AC34" s="47">
        <v>23541.88</v>
      </c>
      <c r="AD34" s="30">
        <f t="shared" si="21"/>
        <v>61.370907194994786</v>
      </c>
      <c r="AE34" s="54"/>
      <c r="AF34" s="928"/>
      <c r="AG34" s="932" t="e">
        <f t="shared" si="78"/>
        <v>#DIV/0!</v>
      </c>
      <c r="AH34" s="50">
        <v>43</v>
      </c>
      <c r="AI34" s="50">
        <v>602.17999999999995</v>
      </c>
      <c r="AJ34" s="30">
        <f t="shared" si="22"/>
        <v>14.004186046511627</v>
      </c>
      <c r="AK34" s="55">
        <v>128</v>
      </c>
      <c r="AL34" s="55">
        <v>895.48</v>
      </c>
      <c r="AM34" s="30">
        <f t="shared" si="66"/>
        <v>6.9959375000000001</v>
      </c>
      <c r="AN34" s="62"/>
      <c r="AO34" s="858">
        <f t="shared" si="0"/>
        <v>0</v>
      </c>
      <c r="AP34" s="47">
        <v>1576.3</v>
      </c>
      <c r="AQ34" s="858">
        <f t="shared" si="1"/>
        <v>4.1092283628779978</v>
      </c>
      <c r="AR34" s="47"/>
      <c r="AS34" s="47"/>
      <c r="AT34" s="47">
        <v>2268.44</v>
      </c>
      <c r="AU34" s="855"/>
      <c r="AV34" s="568"/>
      <c r="AW34" s="46">
        <v>40</v>
      </c>
      <c r="AX34" s="71">
        <v>1603.1</v>
      </c>
      <c r="AY34" s="48">
        <f t="shared" si="23"/>
        <v>40.077500000000001</v>
      </c>
      <c r="AZ34" s="46">
        <v>106</v>
      </c>
      <c r="BA34" s="47">
        <v>1226.9099999999999</v>
      </c>
      <c r="BB34" s="48">
        <f t="shared" si="24"/>
        <v>11.574622641509432</v>
      </c>
      <c r="BC34" s="822">
        <f t="shared" si="79"/>
        <v>31714.289999999997</v>
      </c>
      <c r="BD34" s="492"/>
      <c r="BE34" s="645">
        <v>77.000000000000014</v>
      </c>
      <c r="BF34" s="78">
        <v>4593.54</v>
      </c>
      <c r="BG34" s="30">
        <f t="shared" si="25"/>
        <v>59.656363636363622</v>
      </c>
      <c r="BH34" s="85"/>
      <c r="BI34" s="85"/>
      <c r="BJ34" s="85">
        <v>18</v>
      </c>
      <c r="BK34" s="85">
        <v>127.19</v>
      </c>
      <c r="BL34" s="30">
        <f t="shared" si="67"/>
        <v>7.0661111111111108</v>
      </c>
      <c r="BM34" s="86"/>
      <c r="BN34" s="86"/>
      <c r="BO34" s="30" t="e">
        <f t="shared" si="68"/>
        <v>#DIV/0!</v>
      </c>
      <c r="BP34" s="587">
        <v>0</v>
      </c>
      <c r="BQ34" s="30">
        <f t="shared" si="26"/>
        <v>0</v>
      </c>
      <c r="BR34" s="587">
        <v>396</v>
      </c>
      <c r="BS34" s="30">
        <f t="shared" si="27"/>
        <v>5.1428571428571423</v>
      </c>
      <c r="BT34" s="587"/>
      <c r="BU34" s="587"/>
      <c r="BV34" s="587"/>
      <c r="BW34" s="907"/>
      <c r="BX34" s="903">
        <v>32</v>
      </c>
      <c r="BY34" s="78">
        <v>320.25</v>
      </c>
      <c r="BZ34" s="634">
        <f t="shared" si="28"/>
        <v>10.0078125</v>
      </c>
      <c r="CA34" s="824">
        <f t="shared" si="29"/>
        <v>5436.98</v>
      </c>
      <c r="CB34" s="492"/>
      <c r="CC34" s="93">
        <v>186.4</v>
      </c>
      <c r="CD34" s="94">
        <v>11813.25988191123</v>
      </c>
      <c r="CE34" s="83">
        <f t="shared" si="30"/>
        <v>63.375857735575266</v>
      </c>
      <c r="CF34" s="102"/>
      <c r="CG34" s="101">
        <v>36</v>
      </c>
      <c r="CH34" s="101">
        <v>327.15541658195656</v>
      </c>
      <c r="CI34" s="30">
        <f t="shared" si="69"/>
        <v>9.087650460609904</v>
      </c>
      <c r="CJ34" s="101">
        <v>65</v>
      </c>
      <c r="CK34" s="101">
        <v>336.30304460603435</v>
      </c>
      <c r="CL34" s="83">
        <f t="shared" si="70"/>
        <v>5.1738929939389902</v>
      </c>
      <c r="CM34" s="787"/>
      <c r="CN34" s="30">
        <f t="shared" si="72"/>
        <v>0</v>
      </c>
      <c r="CO34" s="787">
        <v>70.000120687754105</v>
      </c>
      <c r="CP34" s="30">
        <f t="shared" si="31"/>
        <v>0.37553712815318724</v>
      </c>
      <c r="CQ34" s="787">
        <v>108.68480411112209</v>
      </c>
      <c r="CR34" s="787"/>
      <c r="CS34" s="787"/>
      <c r="CT34" s="787"/>
      <c r="CU34" s="787">
        <v>51</v>
      </c>
      <c r="CV34" s="787">
        <v>558.33492274012315</v>
      </c>
      <c r="CW34" s="790">
        <f t="shared" si="32"/>
        <v>10.947743583139669</v>
      </c>
      <c r="CX34" s="827">
        <f t="shared" si="33"/>
        <v>13213.73819063822</v>
      </c>
      <c r="CY34" s="492"/>
      <c r="CZ34" s="109">
        <v>145.19999999999999</v>
      </c>
      <c r="DA34" s="110">
        <v>13162.830621210309</v>
      </c>
      <c r="DB34" s="83">
        <f t="shared" si="34"/>
        <v>90.653103451861639</v>
      </c>
      <c r="DC34" s="113"/>
      <c r="DD34" s="114"/>
      <c r="DE34" s="114"/>
      <c r="DF34" s="30" t="e">
        <f t="shared" si="35"/>
        <v>#DIV/0!</v>
      </c>
      <c r="DG34" s="114">
        <v>1384.1401833877505</v>
      </c>
      <c r="DH34" s="114">
        <v>286.94611520546448</v>
      </c>
      <c r="DI34" s="938"/>
      <c r="DJ34" s="708">
        <v>195.00123121048628</v>
      </c>
      <c r="DK34" s="759">
        <f t="shared" si="36"/>
        <v>1.342983686022633</v>
      </c>
      <c r="DL34" s="846">
        <v>50</v>
      </c>
      <c r="DM34" s="846">
        <v>490.02433662634246</v>
      </c>
      <c r="DN34" s="760">
        <f t="shared" si="37"/>
        <v>9.8004867325268492</v>
      </c>
      <c r="DO34" s="848">
        <f t="shared" si="38"/>
        <v>15518.942487640352</v>
      </c>
      <c r="DP34" s="841"/>
      <c r="DQ34" s="859">
        <v>79</v>
      </c>
      <c r="DR34" s="863">
        <v>5456.7400714043624</v>
      </c>
      <c r="DS34" s="863"/>
      <c r="DT34" s="922">
        <f t="shared" si="39"/>
        <v>5456.7400714043624</v>
      </c>
      <c r="DU34" s="751">
        <f t="shared" si="40"/>
        <v>69.072659131700789</v>
      </c>
      <c r="DV34" s="867"/>
      <c r="DW34" s="867"/>
      <c r="DX34" s="756" t="e">
        <f t="shared" si="3"/>
        <v>#DIV/0!</v>
      </c>
      <c r="DY34" s="867">
        <v>79</v>
      </c>
      <c r="DZ34" s="867">
        <v>1083.0678963727241</v>
      </c>
      <c r="EA34" s="759">
        <f t="shared" si="41"/>
        <v>13.709720207249672</v>
      </c>
      <c r="EB34" s="866">
        <f t="shared" si="4"/>
        <v>79</v>
      </c>
      <c r="EC34" s="867">
        <v>3946.7297858540237</v>
      </c>
      <c r="ED34" s="763">
        <f t="shared" si="42"/>
        <v>49.958604884228151</v>
      </c>
      <c r="EE34" s="916"/>
      <c r="EF34" s="915"/>
      <c r="EG34" s="872">
        <v>79</v>
      </c>
      <c r="EH34" s="921">
        <v>1229.5330769933296</v>
      </c>
      <c r="EI34" s="765">
        <f t="shared" si="43"/>
        <v>15.563709835358603</v>
      </c>
      <c r="EJ34" s="872">
        <f t="shared" si="5"/>
        <v>79</v>
      </c>
      <c r="EK34" s="873">
        <v>534.33646542608506</v>
      </c>
      <c r="EL34" s="765">
        <f t="shared" si="44"/>
        <v>6.7637527269124691</v>
      </c>
      <c r="EM34" s="873">
        <v>163.5</v>
      </c>
      <c r="EN34" s="891">
        <f t="shared" si="45"/>
        <v>2.0696202531645569</v>
      </c>
      <c r="EO34" s="873">
        <v>28</v>
      </c>
      <c r="EP34" s="873">
        <v>276.77134688797116</v>
      </c>
      <c r="EQ34" s="873">
        <f t="shared" si="46"/>
        <v>9.8846909602846846</v>
      </c>
      <c r="ER34" s="898">
        <f t="shared" si="47"/>
        <v>12690.678642938497</v>
      </c>
      <c r="ES34" s="569"/>
      <c r="ET34" s="124">
        <v>56.2</v>
      </c>
      <c r="EU34" s="125">
        <v>5120.8790358452234</v>
      </c>
      <c r="EV34" s="15">
        <f t="shared" si="48"/>
        <v>91.118844054185459</v>
      </c>
      <c r="EW34" s="126"/>
      <c r="EX34" s="127">
        <v>4</v>
      </c>
      <c r="EY34" s="127">
        <v>142.90009474438273</v>
      </c>
      <c r="EZ34" s="18">
        <f t="shared" si="77"/>
        <v>35.725023686095682</v>
      </c>
      <c r="FA34" s="127"/>
      <c r="FB34" s="127"/>
      <c r="FC34" s="18" t="e">
        <f t="shared" si="71"/>
        <v>#DIV/0!</v>
      </c>
      <c r="FD34" s="734">
        <v>290.8125</v>
      </c>
      <c r="FE34" s="836">
        <f t="shared" si="49"/>
        <v>5.1745996441281132</v>
      </c>
      <c r="FF34" s="125">
        <v>219.10005079775547</v>
      </c>
      <c r="FG34" s="837">
        <f t="shared" si="6"/>
        <v>3.8985774163301685</v>
      </c>
      <c r="FH34" s="125"/>
      <c r="FI34" s="125"/>
      <c r="FJ34" s="125"/>
      <c r="FK34" s="127">
        <v>31</v>
      </c>
      <c r="FL34" s="127">
        <v>315.48766962943256</v>
      </c>
      <c r="FM34" s="30">
        <f t="shared" si="50"/>
        <v>10.177021600949438</v>
      </c>
      <c r="FN34" s="831">
        <f t="shared" si="75"/>
        <v>6089.1793510167936</v>
      </c>
      <c r="FO34" s="569"/>
      <c r="FP34" s="602"/>
      <c r="FQ34" s="603"/>
      <c r="FR34" s="542" t="e">
        <f t="shared" si="51"/>
        <v>#DIV/0!</v>
      </c>
      <c r="FS34" s="603"/>
      <c r="FT34" s="603"/>
      <c r="FU34" s="542" t="e">
        <f t="shared" si="52"/>
        <v>#DIV/0!</v>
      </c>
      <c r="FV34" s="603"/>
      <c r="FW34" s="603"/>
      <c r="FX34" s="542" t="e">
        <f t="shared" si="53"/>
        <v>#DIV/0!</v>
      </c>
      <c r="FY34" s="485"/>
      <c r="FZ34" s="610"/>
      <c r="GA34" s="607"/>
      <c r="GB34" s="548" t="e">
        <f t="shared" si="54"/>
        <v>#DIV/0!</v>
      </c>
      <c r="GC34" s="610"/>
      <c r="GD34" s="614"/>
      <c r="GE34" s="617" t="e">
        <f t="shared" si="8"/>
        <v>#DIV/0!</v>
      </c>
      <c r="GF34" s="603"/>
      <c r="GG34" s="603"/>
      <c r="GH34" s="622" t="e">
        <f t="shared" si="55"/>
        <v>#DIV/0!</v>
      </c>
      <c r="GI34" s="603">
        <f t="shared" si="56"/>
        <v>0</v>
      </c>
      <c r="GJ34" s="603"/>
      <c r="GK34" s="552" t="e">
        <f>+GJ34/GI34</f>
        <v>#DIV/0!</v>
      </c>
      <c r="GM34" s="863">
        <v>30</v>
      </c>
      <c r="GN34" s="863"/>
      <c r="GO34" s="863">
        <v>1632.6709478089288</v>
      </c>
      <c r="GP34" s="554">
        <f t="shared" si="9"/>
        <v>54.422364926964292</v>
      </c>
      <c r="GQ34" s="554">
        <f t="shared" si="73"/>
        <v>0</v>
      </c>
      <c r="GR34" s="875">
        <v>30</v>
      </c>
      <c r="GS34" s="875">
        <v>115.01076524804736</v>
      </c>
      <c r="GT34" s="737">
        <f t="shared" si="74"/>
        <v>3.833692174934912</v>
      </c>
      <c r="GU34" s="876">
        <v>1020.746844605497</v>
      </c>
      <c r="GV34" s="737">
        <f t="shared" si="58"/>
        <v>34.024894820183235</v>
      </c>
      <c r="GW34" s="880"/>
      <c r="GX34" s="748">
        <f t="shared" si="12"/>
        <v>0</v>
      </c>
      <c r="GY34" s="883"/>
      <c r="GZ34" s="744">
        <f t="shared" si="76"/>
        <v>0</v>
      </c>
      <c r="HA34" s="881"/>
      <c r="HB34" s="542">
        <f t="shared" si="14"/>
        <v>0</v>
      </c>
      <c r="HC34" s="875">
        <v>18</v>
      </c>
      <c r="HD34" s="875">
        <v>172.91187520161122</v>
      </c>
      <c r="HE34" s="886">
        <f t="shared" si="59"/>
        <v>9.6062152889784009</v>
      </c>
      <c r="HF34" s="672"/>
      <c r="HG34" s="411"/>
      <c r="HH34" s="411"/>
      <c r="HI34" s="411"/>
      <c r="HJ34" s="433"/>
      <c r="HK34" s="442"/>
      <c r="HL34" s="400">
        <f t="shared" si="60"/>
        <v>0</v>
      </c>
      <c r="HM34" s="442"/>
      <c r="HN34" s="402" t="e">
        <f t="shared" si="61"/>
        <v>#DIV/0!</v>
      </c>
      <c r="HO34" s="468"/>
      <c r="HP34" s="442"/>
      <c r="HQ34" s="400"/>
      <c r="HR34" s="403" t="e">
        <f t="shared" si="62"/>
        <v>#DIV/0!</v>
      </c>
      <c r="HS34" s="400"/>
      <c r="HT34" s="400"/>
      <c r="HU34" s="404" t="e">
        <f t="shared" si="63"/>
        <v>#DIV/0!</v>
      </c>
    </row>
    <row r="35" spans="1:229" ht="14.4" customHeight="1">
      <c r="A35" s="12">
        <v>29</v>
      </c>
      <c r="B35" s="13">
        <v>69.600000000000009</v>
      </c>
      <c r="C35" s="14">
        <v>4192.1899528093281</v>
      </c>
      <c r="D35" s="15">
        <f t="shared" si="15"/>
        <v>60.232614264501834</v>
      </c>
      <c r="E35" s="16"/>
      <c r="F35" s="320"/>
      <c r="G35" s="558" t="e">
        <f t="shared" si="16"/>
        <v>#DIV/0!</v>
      </c>
      <c r="H35" s="17">
        <v>7</v>
      </c>
      <c r="I35" s="17">
        <v>194.2032473166766</v>
      </c>
      <c r="J35" s="18">
        <f t="shared" si="64"/>
        <v>27.743321045239515</v>
      </c>
      <c r="K35" s="17"/>
      <c r="L35" s="17"/>
      <c r="M35" s="30" t="e">
        <f t="shared" si="65"/>
        <v>#DIV/0!</v>
      </c>
      <c r="N35" s="314"/>
      <c r="O35" s="838">
        <f t="shared" si="17"/>
        <v>0</v>
      </c>
      <c r="P35" s="803">
        <v>489.18524789416563</v>
      </c>
      <c r="Q35" s="18">
        <f t="shared" si="18"/>
        <v>7.0285236766403099</v>
      </c>
      <c r="R35" s="808">
        <v>93.368956043354913</v>
      </c>
      <c r="S35" s="809"/>
      <c r="T35" s="809"/>
      <c r="U35" s="808"/>
      <c r="V35" s="492"/>
      <c r="W35" s="570">
        <v>33</v>
      </c>
      <c r="X35" s="566">
        <v>412.57421660187595</v>
      </c>
      <c r="Y35" s="800">
        <f t="shared" si="19"/>
        <v>12.502248987935635</v>
      </c>
      <c r="Z35" s="819">
        <f t="shared" si="20"/>
        <v>5381.5216206654013</v>
      </c>
      <c r="AA35" s="492"/>
      <c r="AB35" s="46">
        <v>379.20000000000005</v>
      </c>
      <c r="AC35" s="47">
        <v>24114</v>
      </c>
      <c r="AD35" s="30">
        <f t="shared" si="21"/>
        <v>63.591772151898724</v>
      </c>
      <c r="AE35" s="54"/>
      <c r="AF35" s="928"/>
      <c r="AG35" s="932" t="e">
        <f t="shared" si="78"/>
        <v>#DIV/0!</v>
      </c>
      <c r="AH35" s="55">
        <v>41</v>
      </c>
      <c r="AI35" s="55">
        <v>580.06999999999994</v>
      </c>
      <c r="AJ35" s="30">
        <f t="shared" si="22"/>
        <v>14.148048780487803</v>
      </c>
      <c r="AK35" s="55">
        <v>128</v>
      </c>
      <c r="AL35" s="55">
        <v>900.45</v>
      </c>
      <c r="AM35" s="30">
        <f t="shared" si="66"/>
        <v>7.0347656250000004</v>
      </c>
      <c r="AN35" s="62">
        <v>746</v>
      </c>
      <c r="AO35" s="858">
        <f t="shared" si="0"/>
        <v>1.7795801526717556</v>
      </c>
      <c r="AP35" s="47">
        <v>1233.3</v>
      </c>
      <c r="AQ35" s="858">
        <f t="shared" si="1"/>
        <v>3.2523734177215187</v>
      </c>
      <c r="AR35" s="47">
        <v>265.27</v>
      </c>
      <c r="AS35" s="47"/>
      <c r="AT35" s="47">
        <v>2048.85</v>
      </c>
      <c r="AU35" s="855"/>
      <c r="AV35" s="568"/>
      <c r="AW35" s="46">
        <v>40</v>
      </c>
      <c r="AX35" s="71">
        <v>1521.53</v>
      </c>
      <c r="AY35" s="48">
        <f t="shared" si="23"/>
        <v>38.038249999999998</v>
      </c>
      <c r="AZ35" s="46">
        <v>106</v>
      </c>
      <c r="BA35" s="47">
        <v>1180.01</v>
      </c>
      <c r="BB35" s="48">
        <f t="shared" si="24"/>
        <v>11.132169811320754</v>
      </c>
      <c r="BC35" s="822">
        <f t="shared" si="79"/>
        <v>32589.479999999996</v>
      </c>
      <c r="BD35" s="492"/>
      <c r="BE35" s="647">
        <v>78.2</v>
      </c>
      <c r="BF35" s="78">
        <v>4493.4399999999996</v>
      </c>
      <c r="BG35" s="30">
        <f t="shared" si="25"/>
        <v>57.460869565217386</v>
      </c>
      <c r="BH35" s="85"/>
      <c r="BI35" s="85"/>
      <c r="BJ35" s="85">
        <v>18</v>
      </c>
      <c r="BK35" s="85">
        <v>129.06</v>
      </c>
      <c r="BL35" s="30">
        <f t="shared" si="67"/>
        <v>7.17</v>
      </c>
      <c r="BM35" s="86"/>
      <c r="BN35" s="86"/>
      <c r="BO35" s="30" t="e">
        <f t="shared" si="68"/>
        <v>#DIV/0!</v>
      </c>
      <c r="BP35" s="587">
        <v>0</v>
      </c>
      <c r="BQ35" s="30">
        <f t="shared" si="26"/>
        <v>0</v>
      </c>
      <c r="BR35" s="587">
        <v>463.11</v>
      </c>
      <c r="BS35" s="30">
        <f t="shared" si="27"/>
        <v>5.9221227621483372</v>
      </c>
      <c r="BT35" s="587"/>
      <c r="BU35" s="587"/>
      <c r="BV35" s="587"/>
      <c r="BW35" s="907"/>
      <c r="BX35" s="903">
        <v>32</v>
      </c>
      <c r="BY35" s="78">
        <v>322.25</v>
      </c>
      <c r="BZ35" s="634">
        <f t="shared" si="28"/>
        <v>10.0703125</v>
      </c>
      <c r="CA35" s="824">
        <f t="shared" si="29"/>
        <v>5407.86</v>
      </c>
      <c r="CB35" s="492"/>
      <c r="CC35" s="592">
        <v>189.20000000000002</v>
      </c>
      <c r="CD35" s="94">
        <v>11446.196978189104</v>
      </c>
      <c r="CE35" s="83">
        <f t="shared" si="30"/>
        <v>60.497869863578771</v>
      </c>
      <c r="CF35" s="102"/>
      <c r="CG35" s="101">
        <v>36</v>
      </c>
      <c r="CH35" s="101">
        <v>321.96094562308718</v>
      </c>
      <c r="CI35" s="30">
        <f t="shared" si="69"/>
        <v>8.9433596006413101</v>
      </c>
      <c r="CJ35" s="101">
        <v>95</v>
      </c>
      <c r="CK35" s="101">
        <v>391.16943701330638</v>
      </c>
      <c r="CL35" s="83">
        <f t="shared" si="70"/>
        <v>4.1175730211926984</v>
      </c>
      <c r="CM35" s="787"/>
      <c r="CN35" s="30">
        <f t="shared" si="72"/>
        <v>0</v>
      </c>
      <c r="CO35" s="787">
        <v>86.294414680709977</v>
      </c>
      <c r="CP35" s="30">
        <f t="shared" si="31"/>
        <v>0.45610155750903791</v>
      </c>
      <c r="CQ35" s="787">
        <v>234.94801285621162</v>
      </c>
      <c r="CR35" s="787"/>
      <c r="CS35" s="787"/>
      <c r="CT35" s="787"/>
      <c r="CU35" s="787">
        <v>51</v>
      </c>
      <c r="CV35" s="787">
        <v>373.89780942758216</v>
      </c>
      <c r="CW35" s="790">
        <f t="shared" si="32"/>
        <v>7.3313295966192582</v>
      </c>
      <c r="CX35" s="827">
        <f t="shared" si="33"/>
        <v>12854.467597790001</v>
      </c>
      <c r="CY35" s="492"/>
      <c r="CZ35" s="109">
        <v>145.4</v>
      </c>
      <c r="DA35" s="110">
        <v>14874.990528448359</v>
      </c>
      <c r="DB35" s="83">
        <f t="shared" si="34"/>
        <v>102.30392385452791</v>
      </c>
      <c r="DC35" s="113"/>
      <c r="DD35" s="114"/>
      <c r="DE35" s="114"/>
      <c r="DF35" s="30" t="e">
        <f t="shared" si="35"/>
        <v>#DIV/0!</v>
      </c>
      <c r="DG35" s="114">
        <v>1636.9449366296776</v>
      </c>
      <c r="DH35" s="114">
        <v>363.55409766050661</v>
      </c>
      <c r="DI35" s="938">
        <v>833.78804696300801</v>
      </c>
      <c r="DJ35" s="708">
        <v>262.90061560524316</v>
      </c>
      <c r="DK35" s="759">
        <f t="shared" si="36"/>
        <v>1.8081197772024975</v>
      </c>
      <c r="DL35" s="846">
        <v>50</v>
      </c>
      <c r="DM35" s="846">
        <v>490.46027953900568</v>
      </c>
      <c r="DN35" s="760">
        <f t="shared" si="37"/>
        <v>9.8092055907801132</v>
      </c>
      <c r="DO35" s="848">
        <f t="shared" si="38"/>
        <v>18462.638504845803</v>
      </c>
      <c r="DP35" s="841"/>
      <c r="DQ35" s="859">
        <v>69</v>
      </c>
      <c r="DR35" s="863">
        <v>2552.2588357266536</v>
      </c>
      <c r="DS35" s="863"/>
      <c r="DT35" s="922">
        <f t="shared" si="39"/>
        <v>2552.2588357266536</v>
      </c>
      <c r="DU35" s="751">
        <f t="shared" si="40"/>
        <v>36.989258488792082</v>
      </c>
      <c r="DV35" s="867">
        <v>69</v>
      </c>
      <c r="DW35" s="867">
        <v>4545.4002037708105</v>
      </c>
      <c r="DX35" s="756">
        <f t="shared" si="3"/>
        <v>65.875365272040739</v>
      </c>
      <c r="DY35" s="867"/>
      <c r="DZ35" s="867"/>
      <c r="EA35" s="759" t="e">
        <f t="shared" si="41"/>
        <v>#DIV/0!</v>
      </c>
      <c r="EB35" s="866">
        <f t="shared" si="4"/>
        <v>69</v>
      </c>
      <c r="EC35" s="867"/>
      <c r="ED35" s="763">
        <f t="shared" si="42"/>
        <v>0</v>
      </c>
      <c r="EE35" s="916"/>
      <c r="EF35" s="915"/>
      <c r="EG35" s="872">
        <v>69</v>
      </c>
      <c r="EH35" s="921">
        <v>413.99339916881303</v>
      </c>
      <c r="EI35" s="765">
        <f t="shared" si="43"/>
        <v>5.9999043357798989</v>
      </c>
      <c r="EJ35" s="872">
        <f t="shared" si="5"/>
        <v>69</v>
      </c>
      <c r="EK35" s="873">
        <v>476.46165925730202</v>
      </c>
      <c r="EL35" s="765">
        <f t="shared" si="44"/>
        <v>6.9052414385116236</v>
      </c>
      <c r="EM35" s="873"/>
      <c r="EN35" s="891">
        <f t="shared" si="45"/>
        <v>0</v>
      </c>
      <c r="EO35" s="873">
        <v>28</v>
      </c>
      <c r="EP35" s="873">
        <v>274.77899804787387</v>
      </c>
      <c r="EQ35" s="873">
        <f t="shared" si="46"/>
        <v>9.8135356445669242</v>
      </c>
      <c r="ER35" s="898">
        <f t="shared" si="47"/>
        <v>8262.8930959714544</v>
      </c>
      <c r="ES35" s="569"/>
      <c r="ET35" s="124">
        <v>56.8</v>
      </c>
      <c r="EU35" s="125">
        <v>5409.0174242751773</v>
      </c>
      <c r="EV35" s="15">
        <f t="shared" si="48"/>
        <v>95.229180004844679</v>
      </c>
      <c r="EW35" s="126"/>
      <c r="EX35" s="127">
        <v>4</v>
      </c>
      <c r="EY35" s="127">
        <v>114.32007579550617</v>
      </c>
      <c r="EZ35" s="18">
        <f t="shared" si="77"/>
        <v>28.580018948876543</v>
      </c>
      <c r="FA35" s="127"/>
      <c r="FB35" s="127"/>
      <c r="FC35" s="18" t="e">
        <f t="shared" si="71"/>
        <v>#DIV/0!</v>
      </c>
      <c r="FD35" s="734">
        <v>129.25</v>
      </c>
      <c r="FE35" s="836">
        <f t="shared" si="49"/>
        <v>2.2755281690140845</v>
      </c>
      <c r="FF35" s="125">
        <v>267.56785828019042</v>
      </c>
      <c r="FG35" s="837">
        <f t="shared" si="6"/>
        <v>4.7107017302850425</v>
      </c>
      <c r="FH35" s="125"/>
      <c r="FI35" s="125"/>
      <c r="FJ35" s="125"/>
      <c r="FK35" s="127">
        <v>31</v>
      </c>
      <c r="FL35" s="127">
        <v>300.78090088342964</v>
      </c>
      <c r="FM35" s="30">
        <f t="shared" si="50"/>
        <v>9.7026097059170855</v>
      </c>
      <c r="FN35" s="831">
        <f t="shared" si="75"/>
        <v>6220.9362592343032</v>
      </c>
      <c r="FO35" s="569"/>
      <c r="FP35" s="602"/>
      <c r="FQ35" s="603"/>
      <c r="FR35" s="542" t="e">
        <f t="shared" si="51"/>
        <v>#DIV/0!</v>
      </c>
      <c r="FS35" s="603"/>
      <c r="FT35" s="603"/>
      <c r="FU35" s="542" t="e">
        <f t="shared" si="52"/>
        <v>#DIV/0!</v>
      </c>
      <c r="FV35" s="603"/>
      <c r="FW35" s="603"/>
      <c r="FX35" s="542" t="e">
        <f t="shared" si="53"/>
        <v>#DIV/0!</v>
      </c>
      <c r="FY35" s="485"/>
      <c r="FZ35" s="603"/>
      <c r="GA35" s="603"/>
      <c r="GB35" s="548" t="e">
        <f t="shared" si="54"/>
        <v>#DIV/0!</v>
      </c>
      <c r="GC35" s="603"/>
      <c r="GD35" s="603"/>
      <c r="GE35" s="617" t="e">
        <f t="shared" si="8"/>
        <v>#DIV/0!</v>
      </c>
      <c r="GF35" s="603"/>
      <c r="GG35" s="603"/>
      <c r="GH35" s="622" t="e">
        <f t="shared" si="55"/>
        <v>#DIV/0!</v>
      </c>
      <c r="GI35" s="603">
        <f t="shared" si="56"/>
        <v>0</v>
      </c>
      <c r="GJ35" s="603"/>
      <c r="GK35" s="552" t="e">
        <f t="shared" si="57"/>
        <v>#DIV/0!</v>
      </c>
      <c r="GM35" s="863">
        <v>30</v>
      </c>
      <c r="GN35" s="863">
        <v>30</v>
      </c>
      <c r="GO35" s="863">
        <v>1722.6814644691847</v>
      </c>
      <c r="GP35" s="554">
        <f t="shared" si="9"/>
        <v>57.422715482306153</v>
      </c>
      <c r="GQ35" s="554">
        <f t="shared" si="73"/>
        <v>1</v>
      </c>
      <c r="GR35" s="875">
        <v>30</v>
      </c>
      <c r="GS35" s="875">
        <v>101.78003464491172</v>
      </c>
      <c r="GT35" s="737">
        <f t="shared" si="74"/>
        <v>3.3926678214970574</v>
      </c>
      <c r="GU35" s="876">
        <v>159.98128372922281</v>
      </c>
      <c r="GV35" s="737">
        <f t="shared" si="58"/>
        <v>5.3327094576407603</v>
      </c>
      <c r="GW35" s="880"/>
      <c r="GX35" s="748">
        <f t="shared" si="12"/>
        <v>0</v>
      </c>
      <c r="GY35" s="883">
        <v>149.88137175324675</v>
      </c>
      <c r="GZ35" s="744">
        <f t="shared" si="76"/>
        <v>1.4726009111330143</v>
      </c>
      <c r="HA35" s="881"/>
      <c r="HB35" s="542">
        <f t="shared" si="14"/>
        <v>0</v>
      </c>
      <c r="HC35" s="875">
        <v>18</v>
      </c>
      <c r="HD35" s="875">
        <v>175.51949292150951</v>
      </c>
      <c r="HE35" s="886">
        <f t="shared" si="59"/>
        <v>9.7510829400838617</v>
      </c>
      <c r="HF35" s="672"/>
      <c r="HG35" s="411"/>
      <c r="HH35" s="411"/>
      <c r="HI35" s="411"/>
      <c r="HJ35" s="433"/>
      <c r="HK35" s="442"/>
      <c r="HL35" s="400">
        <f t="shared" si="60"/>
        <v>0</v>
      </c>
      <c r="HM35" s="442"/>
      <c r="HN35" s="402" t="e">
        <f t="shared" si="61"/>
        <v>#DIV/0!</v>
      </c>
      <c r="HO35" s="468"/>
      <c r="HP35" s="442"/>
      <c r="HQ35" s="400"/>
      <c r="HR35" s="403" t="e">
        <f t="shared" si="62"/>
        <v>#DIV/0!</v>
      </c>
      <c r="HS35" s="400"/>
      <c r="HT35" s="400"/>
      <c r="HU35" s="404" t="e">
        <f t="shared" si="63"/>
        <v>#DIV/0!</v>
      </c>
    </row>
    <row r="36" spans="1:229" ht="15" customHeight="1" thickBot="1">
      <c r="A36" s="19">
        <v>30</v>
      </c>
      <c r="B36" s="13">
        <v>66.800000000000011</v>
      </c>
      <c r="C36" s="14">
        <v>4005.4294714566008</v>
      </c>
      <c r="D36" s="15">
        <f t="shared" si="15"/>
        <v>59.961519033781443</v>
      </c>
      <c r="E36" s="16"/>
      <c r="F36" s="320"/>
      <c r="G36" s="558" t="e">
        <f t="shared" si="16"/>
        <v>#DIV/0!</v>
      </c>
      <c r="H36" s="17">
        <v>10</v>
      </c>
      <c r="I36" s="17">
        <v>281.82172590914894</v>
      </c>
      <c r="J36" s="18">
        <f t="shared" si="64"/>
        <v>28.182172590914895</v>
      </c>
      <c r="K36" s="17"/>
      <c r="L36" s="17"/>
      <c r="M36" s="30" t="e">
        <f t="shared" si="65"/>
        <v>#DIV/0!</v>
      </c>
      <c r="N36" s="314"/>
      <c r="O36" s="838">
        <f t="shared" si="17"/>
        <v>0</v>
      </c>
      <c r="P36" s="803">
        <v>597.03580682284291</v>
      </c>
      <c r="Q36" s="18">
        <f t="shared" si="18"/>
        <v>8.9376617787850723</v>
      </c>
      <c r="R36" s="808">
        <v>126.02439515090853</v>
      </c>
      <c r="S36" s="809"/>
      <c r="T36" s="809">
        <v>666.1</v>
      </c>
      <c r="U36" s="808"/>
      <c r="V36" s="492"/>
      <c r="W36" s="570">
        <v>33</v>
      </c>
      <c r="X36" s="566">
        <v>414.47069327448679</v>
      </c>
      <c r="Y36" s="800">
        <f t="shared" si="19"/>
        <v>12.559717978014751</v>
      </c>
      <c r="Z36" s="819">
        <f t="shared" si="20"/>
        <v>6090.8820926139879</v>
      </c>
      <c r="AA36" s="492"/>
      <c r="AB36" s="585">
        <v>379.20000000000005</v>
      </c>
      <c r="AC36" s="47">
        <v>24534.664999999997</v>
      </c>
      <c r="AD36" s="30">
        <f t="shared" si="21"/>
        <v>64.701120780590699</v>
      </c>
      <c r="AE36" s="54"/>
      <c r="AF36" s="928"/>
      <c r="AG36" s="932" t="e">
        <f t="shared" si="78"/>
        <v>#DIV/0!</v>
      </c>
      <c r="AH36" s="55">
        <v>43</v>
      </c>
      <c r="AI36" s="55">
        <v>603.6</v>
      </c>
      <c r="AJ36" s="30">
        <f t="shared" si="22"/>
        <v>14.037209302325582</v>
      </c>
      <c r="AK36" s="55">
        <v>118</v>
      </c>
      <c r="AL36" s="55">
        <v>822.73</v>
      </c>
      <c r="AM36" s="30">
        <f t="shared" si="66"/>
        <v>6.9722881355932209</v>
      </c>
      <c r="AN36" s="62">
        <v>366</v>
      </c>
      <c r="AO36" s="858">
        <f t="shared" si="0"/>
        <v>0.87309160305343503</v>
      </c>
      <c r="AP36" s="47">
        <v>2220.38</v>
      </c>
      <c r="AQ36" s="858">
        <f t="shared" si="1"/>
        <v>5.8554324894514762</v>
      </c>
      <c r="AR36" s="47">
        <v>652.36</v>
      </c>
      <c r="AS36" s="47"/>
      <c r="AT36" s="47"/>
      <c r="AU36" s="855"/>
      <c r="AV36" s="568"/>
      <c r="AW36" s="46">
        <v>40</v>
      </c>
      <c r="AX36" s="71">
        <v>1597.4699999999998</v>
      </c>
      <c r="AY36" s="48">
        <f t="shared" si="23"/>
        <v>39.936749999999996</v>
      </c>
      <c r="AZ36" s="46">
        <v>106</v>
      </c>
      <c r="BA36" s="47">
        <v>1198.345</v>
      </c>
      <c r="BB36" s="48">
        <f t="shared" si="24"/>
        <v>11.305141509433962</v>
      </c>
      <c r="BC36" s="822">
        <f t="shared" si="79"/>
        <v>31995.55</v>
      </c>
      <c r="BD36" s="492"/>
      <c r="BE36" s="647">
        <v>72.600000000000009</v>
      </c>
      <c r="BF36" s="78">
        <v>4807.53</v>
      </c>
      <c r="BG36" s="30">
        <f t="shared" si="25"/>
        <v>66.219421487603299</v>
      </c>
      <c r="BH36" s="85"/>
      <c r="BI36" s="85"/>
      <c r="BJ36" s="85">
        <v>18</v>
      </c>
      <c r="BK36" s="85">
        <v>125.38</v>
      </c>
      <c r="BL36" s="30">
        <f t="shared" si="67"/>
        <v>6.9655555555555555</v>
      </c>
      <c r="BM36" s="86"/>
      <c r="BN36" s="86"/>
      <c r="BO36" s="30" t="e">
        <f t="shared" si="68"/>
        <v>#DIV/0!</v>
      </c>
      <c r="BP36" s="587">
        <v>0</v>
      </c>
      <c r="BQ36" s="30">
        <f t="shared" si="26"/>
        <v>0</v>
      </c>
      <c r="BR36" s="587">
        <v>173.12</v>
      </c>
      <c r="BS36" s="30">
        <f t="shared" si="27"/>
        <v>2.3845730027548209</v>
      </c>
      <c r="BT36" s="587"/>
      <c r="BU36" s="587"/>
      <c r="BV36" s="587"/>
      <c r="BW36" s="907"/>
      <c r="BX36" s="903">
        <v>32</v>
      </c>
      <c r="BY36" s="78">
        <v>319.82</v>
      </c>
      <c r="BZ36" s="634">
        <f t="shared" si="28"/>
        <v>9.9943749999999998</v>
      </c>
      <c r="CA36" s="824">
        <f t="shared" si="29"/>
        <v>5425.8499999999995</v>
      </c>
      <c r="CB36" s="492"/>
      <c r="CC36" s="93">
        <v>180.8</v>
      </c>
      <c r="CD36" s="94">
        <v>11074.962312645504</v>
      </c>
      <c r="CE36" s="83">
        <f t="shared" si="30"/>
        <v>61.255322525694154</v>
      </c>
      <c r="CF36" s="102"/>
      <c r="CG36" s="101">
        <v>36</v>
      </c>
      <c r="CH36" s="101">
        <v>359.92051192818002</v>
      </c>
      <c r="CI36" s="30">
        <f t="shared" si="69"/>
        <v>9.9977919980050007</v>
      </c>
      <c r="CJ36" s="101">
        <v>65</v>
      </c>
      <c r="CK36" s="101">
        <v>494.03052054302839</v>
      </c>
      <c r="CL36" s="83">
        <f t="shared" si="70"/>
        <v>7.6004695468158214</v>
      </c>
      <c r="CM36" s="787"/>
      <c r="CN36" s="30">
        <f t="shared" si="72"/>
        <v>0</v>
      </c>
      <c r="CO36" s="787">
        <v>75.602020846170817</v>
      </c>
      <c r="CP36" s="30">
        <f t="shared" si="31"/>
        <v>0.41815277016687397</v>
      </c>
      <c r="CQ36" s="787">
        <v>147.33739532025896</v>
      </c>
      <c r="CR36" s="787"/>
      <c r="CS36" s="787"/>
      <c r="CT36" s="787"/>
      <c r="CU36" s="787">
        <v>51</v>
      </c>
      <c r="CV36" s="787">
        <v>400.85867008568886</v>
      </c>
      <c r="CW36" s="790">
        <f t="shared" si="32"/>
        <v>7.8599739232488011</v>
      </c>
      <c r="CX36" s="827">
        <f t="shared" si="33"/>
        <v>12552.711431368831</v>
      </c>
      <c r="CY36" s="492"/>
      <c r="CZ36" s="109">
        <v>138.4</v>
      </c>
      <c r="DA36" s="110">
        <v>15235.776266216239</v>
      </c>
      <c r="DB36" s="83">
        <f t="shared" si="34"/>
        <v>110.08508862873005</v>
      </c>
      <c r="DC36" s="113"/>
      <c r="DD36" s="114"/>
      <c r="DE36" s="114"/>
      <c r="DF36" s="30" t="e">
        <f t="shared" si="35"/>
        <v>#DIV/0!</v>
      </c>
      <c r="DG36" s="114">
        <v>1473.8409803426646</v>
      </c>
      <c r="DH36" s="114">
        <v>223.51941901362648</v>
      </c>
      <c r="DI36" s="938"/>
      <c r="DJ36" s="708">
        <v>109</v>
      </c>
      <c r="DK36" s="759">
        <f t="shared" si="36"/>
        <v>0.78757225433526012</v>
      </c>
      <c r="DL36" s="846">
        <v>50</v>
      </c>
      <c r="DM36" s="846">
        <v>503.72350057672298</v>
      </c>
      <c r="DN36" s="760">
        <f t="shared" si="37"/>
        <v>10.07447001153446</v>
      </c>
      <c r="DO36" s="848">
        <f t="shared" si="38"/>
        <v>17545.860166149254</v>
      </c>
      <c r="DP36" s="841"/>
      <c r="DQ36" s="859">
        <v>69</v>
      </c>
      <c r="DR36" s="863">
        <v>3313.8117383832846</v>
      </c>
      <c r="DS36" s="863"/>
      <c r="DT36" s="922">
        <f t="shared" si="39"/>
        <v>3313.8117383832846</v>
      </c>
      <c r="DU36" s="751">
        <f t="shared" si="40"/>
        <v>48.026257078018617</v>
      </c>
      <c r="DV36" s="867"/>
      <c r="DW36" s="867"/>
      <c r="DX36" s="756" t="e">
        <f t="shared" si="3"/>
        <v>#DIV/0!</v>
      </c>
      <c r="DY36" s="867"/>
      <c r="DZ36" s="867"/>
      <c r="EA36" s="759" t="e">
        <f t="shared" si="41"/>
        <v>#DIV/0!</v>
      </c>
      <c r="EB36" s="866">
        <f t="shared" si="4"/>
        <v>69</v>
      </c>
      <c r="EC36" s="867"/>
      <c r="ED36" s="763">
        <f t="shared" si="42"/>
        <v>0</v>
      </c>
      <c r="EE36" s="916"/>
      <c r="EF36" s="915"/>
      <c r="EG36" s="872">
        <v>69</v>
      </c>
      <c r="EH36" s="921">
        <v>562.97325035383972</v>
      </c>
      <c r="EI36" s="765">
        <f t="shared" si="43"/>
        <v>8.1590326138237632</v>
      </c>
      <c r="EJ36" s="872">
        <f t="shared" si="5"/>
        <v>69</v>
      </c>
      <c r="EK36" s="873">
        <v>468.48700734784558</v>
      </c>
      <c r="EL36" s="765">
        <f t="shared" si="44"/>
        <v>6.7896667731571823</v>
      </c>
      <c r="EM36" s="873"/>
      <c r="EN36" s="891">
        <f t="shared" si="45"/>
        <v>0</v>
      </c>
      <c r="EO36" s="873">
        <v>28</v>
      </c>
      <c r="EP36" s="873">
        <v>276.97427126454966</v>
      </c>
      <c r="EQ36" s="873">
        <f t="shared" si="46"/>
        <v>9.8919382594482013</v>
      </c>
      <c r="ER36" s="898">
        <f t="shared" si="47"/>
        <v>4622.2462673495193</v>
      </c>
      <c r="ES36" s="569"/>
      <c r="ET36" s="124">
        <v>56.6</v>
      </c>
      <c r="EU36" s="125">
        <v>5322.1999725098449</v>
      </c>
      <c r="EV36" s="15">
        <f t="shared" si="48"/>
        <v>94.03180163444955</v>
      </c>
      <c r="EW36" s="126"/>
      <c r="EX36" s="127">
        <v>4</v>
      </c>
      <c r="EY36" s="127">
        <v>128.61008526994445</v>
      </c>
      <c r="EZ36" s="18">
        <f t="shared" si="77"/>
        <v>32.152521317486112</v>
      </c>
      <c r="FA36" s="127"/>
      <c r="FB36" s="127"/>
      <c r="FC36" s="18" t="e">
        <f t="shared" si="71"/>
        <v>#DIV/0!</v>
      </c>
      <c r="FD36" s="734">
        <v>139.99996898782496</v>
      </c>
      <c r="FE36" s="836">
        <f t="shared" si="49"/>
        <v>2.4734976852972608</v>
      </c>
      <c r="FF36" s="125">
        <v>226.56428798895234</v>
      </c>
      <c r="FG36" s="837">
        <f t="shared" si="6"/>
        <v>4.0029026146458007</v>
      </c>
      <c r="FH36" s="125"/>
      <c r="FI36" s="125"/>
      <c r="FJ36" s="125"/>
      <c r="FK36" s="127">
        <v>31</v>
      </c>
      <c r="FL36" s="127">
        <v>317.49095093250907</v>
      </c>
      <c r="FM36" s="30">
        <f t="shared" si="50"/>
        <v>10.241643578468034</v>
      </c>
      <c r="FN36" s="831">
        <f t="shared" si="75"/>
        <v>6134.8652656890754</v>
      </c>
      <c r="FO36" s="569"/>
      <c r="FP36" s="602"/>
      <c r="FQ36" s="603"/>
      <c r="FR36" s="542" t="e">
        <f t="shared" si="51"/>
        <v>#DIV/0!</v>
      </c>
      <c r="FS36" s="603"/>
      <c r="FT36" s="603"/>
      <c r="FU36" s="542" t="e">
        <f t="shared" si="52"/>
        <v>#DIV/0!</v>
      </c>
      <c r="FV36" s="603"/>
      <c r="FW36" s="603"/>
      <c r="FX36" s="542" t="e">
        <f t="shared" si="53"/>
        <v>#DIV/0!</v>
      </c>
      <c r="FY36" s="485"/>
      <c r="FZ36" s="603"/>
      <c r="GA36" s="603"/>
      <c r="GB36" s="548" t="e">
        <f t="shared" si="54"/>
        <v>#DIV/0!</v>
      </c>
      <c r="GC36" s="603"/>
      <c r="GD36" s="603"/>
      <c r="GE36" s="617" t="e">
        <f t="shared" si="8"/>
        <v>#DIV/0!</v>
      </c>
      <c r="GF36" s="603"/>
      <c r="GG36" s="603"/>
      <c r="GH36" s="622" t="e">
        <f t="shared" si="55"/>
        <v>#DIV/0!</v>
      </c>
      <c r="GI36" s="603">
        <f t="shared" si="56"/>
        <v>0</v>
      </c>
      <c r="GJ36" s="603"/>
      <c r="GK36" s="552" t="e">
        <f t="shared" si="57"/>
        <v>#DIV/0!</v>
      </c>
      <c r="GM36" s="863">
        <v>30</v>
      </c>
      <c r="GN36" s="863"/>
      <c r="GO36" s="863">
        <v>4811.8001510357881</v>
      </c>
      <c r="GP36" s="554">
        <f t="shared" si="9"/>
        <v>160.3933383678596</v>
      </c>
      <c r="GQ36" s="554">
        <f t="shared" si="73"/>
        <v>0</v>
      </c>
      <c r="GR36" s="875">
        <v>30</v>
      </c>
      <c r="GS36" s="875"/>
      <c r="GT36" s="737">
        <f t="shared" si="74"/>
        <v>0</v>
      </c>
      <c r="GU36" s="876">
        <v>201.45271748971467</v>
      </c>
      <c r="GV36" s="737">
        <f t="shared" si="58"/>
        <v>6.7150905829904888</v>
      </c>
      <c r="GW36" s="880"/>
      <c r="GX36" s="748">
        <f t="shared" si="12"/>
        <v>0</v>
      </c>
      <c r="GY36" s="883"/>
      <c r="GZ36" s="744" t="e">
        <f t="shared" si="76"/>
        <v>#DIV/0!</v>
      </c>
      <c r="HA36" s="881">
        <v>74.654302312451307</v>
      </c>
      <c r="HB36" s="542">
        <f t="shared" si="14"/>
        <v>2.488476743748377</v>
      </c>
      <c r="HC36" s="875">
        <v>18</v>
      </c>
      <c r="HD36" s="875">
        <v>170.85137449186979</v>
      </c>
      <c r="HE36" s="886">
        <f t="shared" si="59"/>
        <v>9.4917430273261001</v>
      </c>
      <c r="HF36" s="672"/>
      <c r="HG36" s="411"/>
      <c r="HH36" s="411"/>
      <c r="HI36" s="411"/>
      <c r="HJ36" s="433"/>
      <c r="HK36" s="442"/>
      <c r="HL36" s="400">
        <f t="shared" si="60"/>
        <v>0</v>
      </c>
      <c r="HM36" s="442"/>
      <c r="HN36" s="402" t="e">
        <f t="shared" si="61"/>
        <v>#DIV/0!</v>
      </c>
      <c r="HO36" s="468"/>
      <c r="HP36" s="442"/>
      <c r="HQ36" s="400"/>
      <c r="HR36" s="403" t="e">
        <f t="shared" si="62"/>
        <v>#DIV/0!</v>
      </c>
      <c r="HS36" s="400"/>
      <c r="HT36" s="400"/>
      <c r="HU36" s="404" t="e">
        <f t="shared" si="63"/>
        <v>#DIV/0!</v>
      </c>
    </row>
    <row r="37" spans="1:229" ht="15.6" customHeight="1" thickBot="1">
      <c r="A37" s="19">
        <v>31</v>
      </c>
      <c r="B37" s="540">
        <v>68.400000000000006</v>
      </c>
      <c r="C37" s="504">
        <v>4186.49</v>
      </c>
      <c r="D37" s="505">
        <f t="shared" si="15"/>
        <v>61.205994152046777</v>
      </c>
      <c r="E37" s="506"/>
      <c r="F37" s="507"/>
      <c r="G37" s="559" t="e">
        <f t="shared" si="16"/>
        <v>#DIV/0!</v>
      </c>
      <c r="H37" s="508">
        <v>15</v>
      </c>
      <c r="I37" s="508">
        <v>409.8</v>
      </c>
      <c r="J37" s="509">
        <f t="shared" si="64"/>
        <v>27.32</v>
      </c>
      <c r="K37" s="508"/>
      <c r="L37" s="508"/>
      <c r="M37" s="510" t="e">
        <f t="shared" si="65"/>
        <v>#DIV/0!</v>
      </c>
      <c r="N37" s="540"/>
      <c r="O37" s="838">
        <f t="shared" si="17"/>
        <v>0</v>
      </c>
      <c r="P37" s="804">
        <v>376.33</v>
      </c>
      <c r="Q37" s="18">
        <f t="shared" si="18"/>
        <v>5.5019005847953206</v>
      </c>
      <c r="R37" s="808">
        <v>208.51</v>
      </c>
      <c r="S37" s="809"/>
      <c r="T37" s="809"/>
      <c r="U37" s="810"/>
      <c r="V37" s="492"/>
      <c r="W37" s="573">
        <v>33</v>
      </c>
      <c r="X37" s="574">
        <v>425.3</v>
      </c>
      <c r="Y37" s="800">
        <f t="shared" si="19"/>
        <v>12.887878787878789</v>
      </c>
      <c r="Z37" s="819">
        <f t="shared" si="20"/>
        <v>5606.43</v>
      </c>
      <c r="AA37" s="492"/>
      <c r="AB37" s="514">
        <v>379.20000000000005</v>
      </c>
      <c r="AC37" s="515">
        <v>23205.120000000003</v>
      </c>
      <c r="AD37" s="510">
        <f t="shared" si="21"/>
        <v>61.194936708860759</v>
      </c>
      <c r="AE37" s="516"/>
      <c r="AF37" s="929"/>
      <c r="AG37" s="932" t="e">
        <f t="shared" si="78"/>
        <v>#DIV/0!</v>
      </c>
      <c r="AH37" s="517">
        <v>27</v>
      </c>
      <c r="AI37" s="517">
        <v>377.48</v>
      </c>
      <c r="AJ37" s="510">
        <f t="shared" si="22"/>
        <v>13.980740740740741</v>
      </c>
      <c r="AK37" s="517">
        <v>123</v>
      </c>
      <c r="AL37" s="517">
        <v>857.01999999999987</v>
      </c>
      <c r="AM37" s="510">
        <f t="shared" si="66"/>
        <v>6.9676422764227635</v>
      </c>
      <c r="AN37" s="62">
        <v>485.82000000000005</v>
      </c>
      <c r="AO37" s="858">
        <f t="shared" si="0"/>
        <v>1.1589217557251907</v>
      </c>
      <c r="AP37" s="515">
        <v>2577.2000000000007</v>
      </c>
      <c r="AQ37" s="858">
        <f t="shared" si="1"/>
        <v>6.7964135021097061</v>
      </c>
      <c r="AR37" s="515">
        <v>607.94000000000005</v>
      </c>
      <c r="AS37" s="515"/>
      <c r="AT37" s="515"/>
      <c r="AU37" s="856"/>
      <c r="AV37" s="568"/>
      <c r="AW37" s="514">
        <v>40</v>
      </c>
      <c r="AX37" s="519">
        <v>1767.7600000000002</v>
      </c>
      <c r="AY37" s="520">
        <f t="shared" si="23"/>
        <v>44.194000000000003</v>
      </c>
      <c r="AZ37" s="514">
        <v>106</v>
      </c>
      <c r="BA37" s="515">
        <v>1122.68</v>
      </c>
      <c r="BB37" s="520">
        <f t="shared" si="24"/>
        <v>10.591320754716982</v>
      </c>
      <c r="BC37" s="822">
        <f t="shared" si="79"/>
        <v>31001.020000000004</v>
      </c>
      <c r="BD37" s="492"/>
      <c r="BE37" s="648">
        <v>79</v>
      </c>
      <c r="BF37" s="522">
        <v>4667.9799999999996</v>
      </c>
      <c r="BG37" s="30">
        <f t="shared" si="25"/>
        <v>59.088354430379738</v>
      </c>
      <c r="BH37" s="85"/>
      <c r="BI37" s="85"/>
      <c r="BJ37" s="525">
        <v>18</v>
      </c>
      <c r="BK37" s="525">
        <v>125.93</v>
      </c>
      <c r="BL37" s="510">
        <f t="shared" si="67"/>
        <v>6.9961111111111114</v>
      </c>
      <c r="BM37" s="526"/>
      <c r="BN37" s="526"/>
      <c r="BO37" s="510" t="e">
        <f t="shared" si="68"/>
        <v>#DIV/0!</v>
      </c>
      <c r="BP37" s="587">
        <v>235.83</v>
      </c>
      <c r="BQ37" s="30">
        <f t="shared" si="26"/>
        <v>2.9851898734177218</v>
      </c>
      <c r="BR37" s="587">
        <v>475.96</v>
      </c>
      <c r="BS37" s="30">
        <f t="shared" si="27"/>
        <v>6.0248101265822784</v>
      </c>
      <c r="BT37" s="587"/>
      <c r="BU37" s="587"/>
      <c r="BV37" s="587"/>
      <c r="BW37" s="907"/>
      <c r="BX37" s="904">
        <v>32</v>
      </c>
      <c r="BY37" s="522">
        <v>320.08999999999997</v>
      </c>
      <c r="BZ37" s="637">
        <f t="shared" si="28"/>
        <v>10.002812499999999</v>
      </c>
      <c r="CA37" s="824">
        <f t="shared" si="29"/>
        <v>5825.79</v>
      </c>
      <c r="CB37" s="492"/>
      <c r="CC37" s="527">
        <v>181.20000000000002</v>
      </c>
      <c r="CD37" s="528">
        <v>11262.935591815991</v>
      </c>
      <c r="CE37" s="523">
        <f t="shared" si="30"/>
        <v>62.157481191037469</v>
      </c>
      <c r="CF37" s="529"/>
      <c r="CG37" s="530">
        <v>36</v>
      </c>
      <c r="CH37" s="530">
        <v>357.80384369213874</v>
      </c>
      <c r="CI37" s="510">
        <f t="shared" si="69"/>
        <v>9.9389956581149654</v>
      </c>
      <c r="CJ37" s="530">
        <v>65</v>
      </c>
      <c r="CK37" s="530">
        <v>449.6718913017508</v>
      </c>
      <c r="CL37" s="523">
        <f t="shared" si="70"/>
        <v>6.9180290969500122</v>
      </c>
      <c r="CM37" s="787"/>
      <c r="CN37" s="30">
        <f t="shared" si="72"/>
        <v>0</v>
      </c>
      <c r="CO37" s="787">
        <v>97.535423184587216</v>
      </c>
      <c r="CP37" s="30">
        <f t="shared" si="31"/>
        <v>0.53827496238734662</v>
      </c>
      <c r="CQ37" s="787">
        <v>112.8494790872108</v>
      </c>
      <c r="CR37" s="787"/>
      <c r="CS37" s="787"/>
      <c r="CT37" s="787"/>
      <c r="CU37" s="787">
        <v>51</v>
      </c>
      <c r="CV37" s="787">
        <v>392.10243587517533</v>
      </c>
      <c r="CW37" s="790">
        <f t="shared" si="32"/>
        <v>7.6882830563759867</v>
      </c>
      <c r="CX37" s="827">
        <f t="shared" si="33"/>
        <v>12672.898664956851</v>
      </c>
      <c r="CY37" s="492"/>
      <c r="CZ37" s="531">
        <v>141.19999999999999</v>
      </c>
      <c r="DA37" s="532">
        <v>14633.280949329652</v>
      </c>
      <c r="DB37" s="523">
        <f t="shared" si="34"/>
        <v>103.63513420205136</v>
      </c>
      <c r="DC37" s="533"/>
      <c r="DD37" s="534">
        <v>249</v>
      </c>
      <c r="DE37" s="534">
        <v>1403.48</v>
      </c>
      <c r="DF37" s="510">
        <f t="shared" si="35"/>
        <v>5.6364658634538154</v>
      </c>
      <c r="DG37" s="534">
        <v>1640.4890135246919</v>
      </c>
      <c r="DH37" s="534">
        <v>100.01658705123148</v>
      </c>
      <c r="DI37" s="939"/>
      <c r="DJ37" s="709">
        <v>215.60000000000002</v>
      </c>
      <c r="DK37" s="759">
        <f t="shared" si="36"/>
        <v>1.5269121813031163</v>
      </c>
      <c r="DL37" s="846">
        <v>50</v>
      </c>
      <c r="DM37" s="846">
        <v>447.4953221734105</v>
      </c>
      <c r="DN37" s="760">
        <f t="shared" si="37"/>
        <v>8.9499064434682101</v>
      </c>
      <c r="DO37" s="848">
        <f t="shared" si="38"/>
        <v>18440.361872078989</v>
      </c>
      <c r="DP37" s="841"/>
      <c r="DQ37" s="864">
        <v>79</v>
      </c>
      <c r="DR37" s="865">
        <v>5505.63</v>
      </c>
      <c r="DS37" s="865"/>
      <c r="DT37" s="922">
        <f t="shared" si="39"/>
        <v>5505.63</v>
      </c>
      <c r="DU37" s="751">
        <f t="shared" si="40"/>
        <v>69.69151898734178</v>
      </c>
      <c r="DV37" s="867"/>
      <c r="DW37" s="867"/>
      <c r="DX37" s="756" t="e">
        <f t="shared" si="3"/>
        <v>#DIV/0!</v>
      </c>
      <c r="DY37" s="867"/>
      <c r="DZ37" s="867"/>
      <c r="EA37" s="759" t="e">
        <f t="shared" si="41"/>
        <v>#DIV/0!</v>
      </c>
      <c r="EB37" s="866">
        <f t="shared" si="4"/>
        <v>79</v>
      </c>
      <c r="EC37" s="871"/>
      <c r="ED37" s="763">
        <f t="shared" si="42"/>
        <v>0</v>
      </c>
      <c r="EE37" s="917">
        <v>386.30723330167768</v>
      </c>
      <c r="EF37" s="918"/>
      <c r="EG37" s="872">
        <v>79</v>
      </c>
      <c r="EH37" s="921">
        <v>637.94136201760398</v>
      </c>
      <c r="EI37" s="765">
        <f t="shared" si="43"/>
        <v>8.0752071141468864</v>
      </c>
      <c r="EJ37" s="872">
        <f t="shared" si="5"/>
        <v>79</v>
      </c>
      <c r="EK37" s="874">
        <v>468.85975103437835</v>
      </c>
      <c r="EL37" s="765">
        <f t="shared" si="44"/>
        <v>5.9349335573971942</v>
      </c>
      <c r="EM37" s="874">
        <v>168</v>
      </c>
      <c r="EN37" s="891">
        <f t="shared" si="45"/>
        <v>2.1265822784810124</v>
      </c>
      <c r="EO37" s="873">
        <v>28</v>
      </c>
      <c r="EP37" s="873">
        <v>273.52208396071217</v>
      </c>
      <c r="EQ37" s="873">
        <f t="shared" si="46"/>
        <v>9.7686458557397202</v>
      </c>
      <c r="ER37" s="898">
        <f>DR37+DW37+DZ37+EC37+EH37+EK37+EM37+EP37+EE37+EF37+DS37</f>
        <v>7440.2604303143717</v>
      </c>
      <c r="ES37" s="569"/>
      <c r="ET37" s="535">
        <v>57.2</v>
      </c>
      <c r="EU37" s="536">
        <v>5222.9955326054733</v>
      </c>
      <c r="EV37" s="505">
        <f t="shared" si="48"/>
        <v>91.311110709885895</v>
      </c>
      <c r="EW37" s="537"/>
      <c r="EX37" s="538">
        <v>4</v>
      </c>
      <c r="EY37" s="538">
        <v>100.03006632106789</v>
      </c>
      <c r="EZ37" s="509">
        <f t="shared" si="77"/>
        <v>25.007516580266973</v>
      </c>
      <c r="FA37" s="538"/>
      <c r="FB37" s="538"/>
      <c r="FC37" s="509" t="e">
        <f t="shared" si="71"/>
        <v>#DIV/0!</v>
      </c>
      <c r="FD37" s="535">
        <v>152.57876771265845</v>
      </c>
      <c r="FE37" s="836">
        <f t="shared" si="49"/>
        <v>2.667460973997525</v>
      </c>
      <c r="FF37" s="536">
        <v>232.0202826576338</v>
      </c>
      <c r="FG37" s="837">
        <f t="shared" si="6"/>
        <v>4.0562986478607304</v>
      </c>
      <c r="FH37" s="125"/>
      <c r="FI37" s="125"/>
      <c r="FJ37" s="125"/>
      <c r="FK37" s="127">
        <v>31</v>
      </c>
      <c r="FL37" s="127">
        <v>328.39518550586752</v>
      </c>
      <c r="FM37" s="30">
        <f t="shared" si="50"/>
        <v>10.593393080834437</v>
      </c>
      <c r="FN37" s="831">
        <f t="shared" si="75"/>
        <v>6036.0198348027016</v>
      </c>
      <c r="FO37" s="569"/>
      <c r="FP37" s="606"/>
      <c r="FQ37" s="607"/>
      <c r="FR37" s="543" t="e">
        <f t="shared" si="51"/>
        <v>#DIV/0!</v>
      </c>
      <c r="FS37" s="607"/>
      <c r="FT37" s="607"/>
      <c r="FU37" s="543" t="e">
        <f t="shared" si="52"/>
        <v>#DIV/0!</v>
      </c>
      <c r="FV37" s="607"/>
      <c r="FW37" s="607"/>
      <c r="FX37" s="542" t="e">
        <f t="shared" si="53"/>
        <v>#DIV/0!</v>
      </c>
      <c r="FY37" s="485"/>
      <c r="FZ37" s="613"/>
      <c r="GA37" s="613"/>
      <c r="GB37" s="549" t="e">
        <f>+GA37/FZ37</f>
        <v>#DIV/0!</v>
      </c>
      <c r="GC37" s="613"/>
      <c r="GD37" s="613"/>
      <c r="GE37" s="618" t="e">
        <f>+GD37/GC37</f>
        <v>#DIV/0!</v>
      </c>
      <c r="GF37" s="613"/>
      <c r="GG37" s="613"/>
      <c r="GH37" s="618" t="e">
        <f>+GG37/GF37</f>
        <v>#DIV/0!</v>
      </c>
      <c r="GI37" s="603">
        <f t="shared" si="56"/>
        <v>0</v>
      </c>
      <c r="GJ37" s="603"/>
      <c r="GK37" s="549" t="e">
        <f>+GJ37/GI37</f>
        <v>#DIV/0!</v>
      </c>
      <c r="GM37" s="863">
        <v>30</v>
      </c>
      <c r="GN37" s="865"/>
      <c r="GO37" s="865">
        <v>1701.66</v>
      </c>
      <c r="GP37" s="555">
        <f t="shared" si="9"/>
        <v>56.722000000000001</v>
      </c>
      <c r="GQ37" s="554">
        <f t="shared" si="73"/>
        <v>0</v>
      </c>
      <c r="GR37" s="876">
        <v>30</v>
      </c>
      <c r="GS37" s="876">
        <v>85.824027715929375</v>
      </c>
      <c r="GT37" s="737">
        <f t="shared" si="74"/>
        <v>2.8608009238643124</v>
      </c>
      <c r="GU37" s="876">
        <v>312.03577667530419</v>
      </c>
      <c r="GV37" s="737">
        <f t="shared" si="58"/>
        <v>10.401192555843473</v>
      </c>
      <c r="GW37" s="880"/>
      <c r="GX37" s="748">
        <f t="shared" si="12"/>
        <v>0</v>
      </c>
      <c r="GY37" s="883"/>
      <c r="GZ37" s="744">
        <f t="shared" si="76"/>
        <v>0</v>
      </c>
      <c r="HA37" s="881">
        <v>97.076054463848862</v>
      </c>
      <c r="HB37" s="542">
        <f t="shared" si="14"/>
        <v>3.2358684821282955</v>
      </c>
      <c r="HC37" s="875">
        <v>18</v>
      </c>
      <c r="HD37" s="875">
        <v>171.4230927188562</v>
      </c>
      <c r="HE37" s="886">
        <f t="shared" si="59"/>
        <v>9.5235051510475657</v>
      </c>
      <c r="HF37" s="672"/>
      <c r="HG37" s="411"/>
      <c r="HH37" s="411"/>
      <c r="HI37" s="411"/>
      <c r="HJ37" s="433"/>
      <c r="HK37" s="442"/>
      <c r="HL37" s="400">
        <f t="shared" si="60"/>
        <v>0</v>
      </c>
      <c r="HM37" s="442"/>
      <c r="HN37" s="402" t="e">
        <f t="shared" si="61"/>
        <v>#DIV/0!</v>
      </c>
      <c r="HO37" s="468"/>
      <c r="HP37" s="442"/>
      <c r="HQ37" s="400"/>
      <c r="HR37" s="403" t="e">
        <f t="shared" si="62"/>
        <v>#DIV/0!</v>
      </c>
      <c r="HS37" s="400"/>
      <c r="HT37" s="400"/>
      <c r="HU37" s="404" t="e">
        <f t="shared" si="63"/>
        <v>#DIV/0!</v>
      </c>
    </row>
    <row r="38" spans="1:229" s="584" customFormat="1" ht="18" customHeight="1" thickBot="1">
      <c r="A38" s="173" t="s">
        <v>188</v>
      </c>
      <c r="B38" s="576">
        <f>SUM(B7:B37)</f>
        <v>1680.6</v>
      </c>
      <c r="C38" s="577">
        <f>SUM(C7:C37)</f>
        <v>149412.92008475971</v>
      </c>
      <c r="D38" s="578">
        <f>+C38/B38</f>
        <v>88.904510344376845</v>
      </c>
      <c r="E38" s="576">
        <f>SUM(E7:E37)</f>
        <v>0</v>
      </c>
      <c r="F38" s="577">
        <f>SUM(F7:F37)</f>
        <v>0</v>
      </c>
      <c r="G38" s="578" t="e">
        <f>+F38/E38</f>
        <v>#DIV/0!</v>
      </c>
      <c r="H38" s="576">
        <f>SUM(H7:H37)</f>
        <v>136</v>
      </c>
      <c r="I38" s="577">
        <f>SUM(I7:I37)</f>
        <v>2694.2870487072792</v>
      </c>
      <c r="J38" s="578">
        <f>+I38/H38</f>
        <v>19.810934181671172</v>
      </c>
      <c r="K38" s="576">
        <f>SUM(K7:K37)</f>
        <v>0</v>
      </c>
      <c r="L38" s="577">
        <f>SUM(L7:L37)</f>
        <v>0</v>
      </c>
      <c r="M38" s="578" t="e">
        <f>+L38/K38</f>
        <v>#DIV/0!</v>
      </c>
      <c r="N38" s="576">
        <f>SUM(N7:N37)</f>
        <v>2807.6209678744281</v>
      </c>
      <c r="O38" s="755">
        <f>N38/B38</f>
        <v>1.670606311956699</v>
      </c>
      <c r="P38" s="805">
        <f>SUM(P7:P37)</f>
        <v>13225.128665637683</v>
      </c>
      <c r="Q38" s="578">
        <f>P38/B38</f>
        <v>7.8692899355216497</v>
      </c>
      <c r="R38" s="811">
        <f>SUM(R13:R37)</f>
        <v>3246.7013709558232</v>
      </c>
      <c r="S38" s="576"/>
      <c r="T38" s="576">
        <f>SUM(T13:T37)</f>
        <v>11261.094100046505</v>
      </c>
      <c r="U38" s="811">
        <f>SUM(U7:U37)</f>
        <v>2088.2722351966368</v>
      </c>
      <c r="V38" s="580"/>
      <c r="W38" s="576">
        <f t="shared" ref="W38:X38" si="80">SUM(W7:W37)</f>
        <v>1022</v>
      </c>
      <c r="X38" s="576">
        <f t="shared" si="80"/>
        <v>13295.454182431406</v>
      </c>
      <c r="Y38" s="576">
        <f>X38/W38</f>
        <v>13.009250667741101</v>
      </c>
      <c r="Z38" s="820">
        <f>SUM(Z7:Z37)</f>
        <v>198271.47865560951</v>
      </c>
      <c r="AA38" s="580"/>
      <c r="AB38" s="586">
        <f t="shared" ref="AB38:AC38" si="81">SUM(AB7:AB37)</f>
        <v>10517.200000000003</v>
      </c>
      <c r="AC38" s="586">
        <f t="shared" si="81"/>
        <v>824414.05302999995</v>
      </c>
      <c r="AD38" s="578">
        <f>+AC38/AB38</f>
        <v>78.387218368957491</v>
      </c>
      <c r="AE38" s="586">
        <f>SUM(AE28:AE37)</f>
        <v>105</v>
      </c>
      <c r="AF38" s="586">
        <f>SUM(AF28:AF37)</f>
        <v>6774.3568999999998</v>
      </c>
      <c r="AG38" s="791">
        <f>AF38/AE38</f>
        <v>64.517684761904761</v>
      </c>
      <c r="AH38" s="586">
        <f t="shared" ref="AH38:AI38" si="82">SUM(AH7:AH37)</f>
        <v>932</v>
      </c>
      <c r="AI38" s="586">
        <f t="shared" si="82"/>
        <v>13699.207690000001</v>
      </c>
      <c r="AJ38" s="578">
        <f>+AI38/AH38</f>
        <v>14.698720697424895</v>
      </c>
      <c r="AK38" s="586">
        <f t="shared" ref="AK38:AL38" si="83">SUM(AK7:AK37)</f>
        <v>3085</v>
      </c>
      <c r="AL38" s="586">
        <f t="shared" si="83"/>
        <v>21531.689999999995</v>
      </c>
      <c r="AM38" s="578">
        <f>+AL38/AK38</f>
        <v>6.9794781199351688</v>
      </c>
      <c r="AN38" s="586">
        <f t="shared" ref="AN38" si="84">SUM(AN7:AN37)</f>
        <v>12401.9</v>
      </c>
      <c r="AO38" s="791">
        <f t="shared" si="0"/>
        <v>1.0575329149328054</v>
      </c>
      <c r="AP38" s="586">
        <f>SUM(AP7:AP37)</f>
        <v>78111.820000000022</v>
      </c>
      <c r="AQ38" s="791">
        <f t="shared" si="1"/>
        <v>7.4270547293956568</v>
      </c>
      <c r="AR38" s="586">
        <f>SUM(AR7:AR37)</f>
        <v>6794.6900000000005</v>
      </c>
      <c r="AS38" s="586">
        <f>SUM(AS7:AS37)</f>
        <v>0</v>
      </c>
      <c r="AT38" s="586">
        <f>SUM(AT7:AT37)</f>
        <v>21542.579999999998</v>
      </c>
      <c r="AU38" s="857">
        <f>SUM(AU7:AU37)</f>
        <v>8274</v>
      </c>
      <c r="AV38" s="580"/>
      <c r="AW38" s="586">
        <f t="shared" ref="AW38:AX38" si="85">SUM(AW7:AW37)</f>
        <v>1210</v>
      </c>
      <c r="AX38" s="586">
        <f t="shared" si="85"/>
        <v>52072.981530000012</v>
      </c>
      <c r="AY38" s="591">
        <f>+AX38/AW38</f>
        <v>43.035521925619847</v>
      </c>
      <c r="AZ38" s="586">
        <f t="shared" ref="AZ38:BA38" si="86">SUM(AZ7:AZ37)</f>
        <v>3286</v>
      </c>
      <c r="BA38" s="586">
        <f t="shared" si="86"/>
        <v>37173.905000000006</v>
      </c>
      <c r="BB38" s="591">
        <f>+BA38/AZ38</f>
        <v>11.312813451004262</v>
      </c>
      <c r="BC38" s="820">
        <f>SUM(BC7:BC37)</f>
        <v>1082791.1841500001</v>
      </c>
      <c r="BD38" s="641"/>
      <c r="BE38" s="638">
        <f t="shared" ref="BE38:BF38" si="87">SUM(BE7:BE37)</f>
        <v>2443.7999999999997</v>
      </c>
      <c r="BF38" s="639">
        <f t="shared" si="87"/>
        <v>132491.05000000002</v>
      </c>
      <c r="BG38" s="591">
        <f>+BF38/BE38</f>
        <v>54.215177183075554</v>
      </c>
      <c r="BH38" s="729"/>
      <c r="BI38" s="730">
        <f>SUM(BI29:BI37)</f>
        <v>0</v>
      </c>
      <c r="BJ38" s="639">
        <f t="shared" ref="BJ38:BK38" si="88">SUM(BJ7:BJ37)</f>
        <v>438</v>
      </c>
      <c r="BK38" s="639">
        <f t="shared" si="88"/>
        <v>3094.9143203697204</v>
      </c>
      <c r="BL38" s="649">
        <f>+BK38/BJ38</f>
        <v>7.0660144300678551</v>
      </c>
      <c r="BM38" s="650"/>
      <c r="BN38" s="650"/>
      <c r="BO38" s="649"/>
      <c r="BP38" s="906">
        <f>SUM(BP7:BP37)</f>
        <v>1280.8758571428571</v>
      </c>
      <c r="BQ38" s="591">
        <f>BP38/BE38</f>
        <v>0.52413284930962323</v>
      </c>
      <c r="BR38" s="906">
        <f>SUM(BR7:BR37)</f>
        <v>14697.529657572122</v>
      </c>
      <c r="BS38" s="591">
        <f>BR38/BE38</f>
        <v>6.0142113338129652</v>
      </c>
      <c r="BT38" s="906"/>
      <c r="BU38" s="906">
        <f>SUM(BU7:BU37)</f>
        <v>92</v>
      </c>
      <c r="BV38" s="906">
        <f>SUM(BV7:BV37)</f>
        <v>3696.46</v>
      </c>
      <c r="BW38" s="908">
        <f>SUM(BW7:BW37)</f>
        <v>1198.94</v>
      </c>
      <c r="BX38" s="905">
        <f t="shared" ref="BX38:BY38" si="89">SUM(BX7:BX37)</f>
        <v>1040</v>
      </c>
      <c r="BY38" s="639">
        <f t="shared" si="89"/>
        <v>10407.202975339436</v>
      </c>
      <c r="BZ38" s="640">
        <f>+BY38/BX38</f>
        <v>10.006925937826381</v>
      </c>
      <c r="CA38" s="825">
        <f>SUM(CA7:CA37)</f>
        <v>166958.97281042411</v>
      </c>
      <c r="CB38" s="630"/>
      <c r="CC38" s="593">
        <f t="shared" ref="CC38:CD38" si="90">SUM(CC7:CC37)</f>
        <v>5274.3999999999987</v>
      </c>
      <c r="CD38" s="593">
        <f t="shared" si="90"/>
        <v>333272.33482443733</v>
      </c>
      <c r="CE38" s="591">
        <f>+CD38/CC38</f>
        <v>63.186776661693727</v>
      </c>
      <c r="CF38" s="595">
        <f>SUM(CF34:CF37)</f>
        <v>0</v>
      </c>
      <c r="CG38" s="593">
        <f t="shared" ref="CG38:CH38" si="91">SUM(CG7:CG37)</f>
        <v>822</v>
      </c>
      <c r="CH38" s="593">
        <f t="shared" si="91"/>
        <v>9606.6213288667495</v>
      </c>
      <c r="CI38" s="591">
        <f>+CH38/CG38</f>
        <v>11.686887261395073</v>
      </c>
      <c r="CJ38" s="593">
        <f t="shared" ref="CJ38:CK38" si="92">SUM(CJ7:CJ37)</f>
        <v>2015</v>
      </c>
      <c r="CK38" s="593">
        <f t="shared" si="92"/>
        <v>12072.527824736359</v>
      </c>
      <c r="CL38" s="785">
        <f>+CK38/CJ38</f>
        <v>5.9913289452785898</v>
      </c>
      <c r="CM38" s="594">
        <f>SUM(CM7:CM37)</f>
        <v>4935.8743761239066</v>
      </c>
      <c r="CN38" s="591">
        <f>CM38/CC38</f>
        <v>0.93581722586908611</v>
      </c>
      <c r="CO38" s="594">
        <f>SUM(CO7:CO37)</f>
        <v>2430.3150602335127</v>
      </c>
      <c r="CP38" s="591">
        <f>CO38/CC38</f>
        <v>0.46077564466735804</v>
      </c>
      <c r="CQ38" s="594">
        <f>SUM(CQ7:CQ37)</f>
        <v>5622.1327977761111</v>
      </c>
      <c r="CR38" s="594">
        <f>SUM(CR7:CR37)</f>
        <v>3696</v>
      </c>
      <c r="CS38" s="594">
        <f>SUM(CS14:CS37)</f>
        <v>92</v>
      </c>
      <c r="CT38" s="594">
        <f>SUM(CT14:CT37)</f>
        <v>6337.597004591752</v>
      </c>
      <c r="CU38" s="594">
        <f>SUM(CU7:CU37)</f>
        <v>1581</v>
      </c>
      <c r="CV38" s="594">
        <f>SUM(CV7:CV37)</f>
        <v>14178.399785311511</v>
      </c>
      <c r="CW38" s="791">
        <f>CV38/CU38</f>
        <v>8.9679948041186019</v>
      </c>
      <c r="CX38" s="828">
        <f t="shared" ref="CX38" si="93">SUM(CX7:CX37)</f>
        <v>388547.80300207721</v>
      </c>
      <c r="CY38" s="630"/>
      <c r="CZ38" s="593">
        <f t="shared" ref="CZ38:DA38" si="94">SUM(CZ7:CZ37)</f>
        <v>4294.1999999999989</v>
      </c>
      <c r="DA38" s="593">
        <f t="shared" si="94"/>
        <v>414591.86381994712</v>
      </c>
      <c r="DB38" s="591">
        <f>+DA38/CZ38</f>
        <v>96.546938619521029</v>
      </c>
      <c r="DC38" s="595">
        <f>SUM(DC7:DC37)</f>
        <v>5086.588235294118</v>
      </c>
      <c r="DD38" s="593">
        <f t="shared" ref="DD38:DE38" si="95">SUM(DD7:DD37)</f>
        <v>855</v>
      </c>
      <c r="DE38" s="593">
        <f t="shared" si="95"/>
        <v>8443.6952152234335</v>
      </c>
      <c r="DF38" s="591">
        <f>+DE38/DD38</f>
        <v>9.8756669183899799</v>
      </c>
      <c r="DG38" s="593">
        <f>SUM(DG7:DG37)</f>
        <v>42975.628190694893</v>
      </c>
      <c r="DH38" s="593">
        <f t="shared" ref="DH38" si="96">SUM(DH7:DH37)</f>
        <v>5820.0098521123837</v>
      </c>
      <c r="DI38" s="940">
        <f>SUM(DI7:DI37)</f>
        <v>4065.515521074984</v>
      </c>
      <c r="DJ38" s="710">
        <f>SUM(DJ7:DJ37)</f>
        <v>6920.118468157295</v>
      </c>
      <c r="DK38" s="844">
        <f>DJ38/CZ38</f>
        <v>1.6115035322428617</v>
      </c>
      <c r="DL38" s="845">
        <f>SUM(DL7:DL37)</f>
        <v>1550</v>
      </c>
      <c r="DM38" s="845">
        <f>SUM(DM7:DM37)</f>
        <v>14260.848185787734</v>
      </c>
      <c r="DN38" s="844">
        <f>DM38/DL38</f>
        <v>9.2005472166372471</v>
      </c>
      <c r="DO38" s="849">
        <f>SUM(DO7:DO37)</f>
        <v>502164.26748829195</v>
      </c>
      <c r="DP38" s="842"/>
      <c r="DQ38" s="720">
        <f>SUM(DQ7:DQ37)</f>
        <v>1970</v>
      </c>
      <c r="DR38" s="145">
        <f>SUM(DR7:DR37)</f>
        <v>102032.59863291925</v>
      </c>
      <c r="DS38" s="581">
        <f>SUM(DS7:DS37)</f>
        <v>3250.1011141943395</v>
      </c>
      <c r="DT38" s="581">
        <f>SUM(DT7:DT37)</f>
        <v>105282.69974711358</v>
      </c>
      <c r="DU38" s="755">
        <f>DT38/DQ38</f>
        <v>53.442994795489128</v>
      </c>
      <c r="DV38" s="868">
        <f>SUM(DV7:DV36)</f>
        <v>334</v>
      </c>
      <c r="DW38" s="868">
        <f>SUM(DW7:DW36)</f>
        <v>23587.561611138583</v>
      </c>
      <c r="DX38" s="757">
        <f t="shared" si="3"/>
        <v>70.621441949516708</v>
      </c>
      <c r="DY38" s="421">
        <f>SUM(DY7:DY37)</f>
        <v>285</v>
      </c>
      <c r="DZ38" s="421">
        <f>SUM(DZ7:DZ36)</f>
        <v>3900.7857299115299</v>
      </c>
      <c r="EA38" s="760">
        <f>DZ38/DY38</f>
        <v>13.686967473373789</v>
      </c>
      <c r="EB38" s="421">
        <f t="shared" ref="EB38:EK38" si="97">SUM(EB7:EB36)</f>
        <v>1891</v>
      </c>
      <c r="EC38" s="421">
        <f t="shared" si="97"/>
        <v>14422.193910853535</v>
      </c>
      <c r="ED38" s="757">
        <f>EC38/EB38</f>
        <v>7.6267551088596166</v>
      </c>
      <c r="EE38" s="919">
        <f t="shared" si="97"/>
        <v>1482.1106656711102</v>
      </c>
      <c r="EF38" s="920">
        <f t="shared" si="97"/>
        <v>0</v>
      </c>
      <c r="EG38" s="421">
        <f>SUM(EG7:EG37)</f>
        <v>1970</v>
      </c>
      <c r="EH38" s="421">
        <f>SUM(EH7:EH37)</f>
        <v>16162.753676187263</v>
      </c>
      <c r="EI38" s="757">
        <f>EH38/EG38</f>
        <v>8.2044434904503873</v>
      </c>
      <c r="EJ38" s="421">
        <f t="shared" si="97"/>
        <v>1891</v>
      </c>
      <c r="EK38" s="421">
        <f t="shared" si="97"/>
        <v>11128.732160591582</v>
      </c>
      <c r="EL38" s="757">
        <f>EK38/EJ38</f>
        <v>5.8851042626079231</v>
      </c>
      <c r="EM38" s="421">
        <f>SUM(EM7:EM37)</f>
        <v>1977.5051217442701</v>
      </c>
      <c r="EN38" s="892">
        <f>EM38/EJ38</f>
        <v>1.0457457016098732</v>
      </c>
      <c r="EO38" s="894">
        <f>SUM(EO7:EO37)</f>
        <v>868</v>
      </c>
      <c r="EP38" s="894">
        <f>SUM(EP7:EP37)</f>
        <v>8608.1080074030087</v>
      </c>
      <c r="EQ38" s="894">
        <f>EP38/EO38</f>
        <v>9.917175123736186</v>
      </c>
      <c r="ER38" s="895">
        <f>SUM(ER7:ER37)</f>
        <v>187407.61761495052</v>
      </c>
      <c r="ES38" s="630"/>
      <c r="ET38" s="593">
        <f t="shared" ref="ET38:EU38" si="98">SUM(ET7:ET37)</f>
        <v>1674.3333</v>
      </c>
      <c r="EU38" s="593">
        <f t="shared" si="98"/>
        <v>156016.41626831918</v>
      </c>
      <c r="EV38" s="578">
        <f>+EU38/ET38</f>
        <v>93.181218021715978</v>
      </c>
      <c r="EW38" s="594"/>
      <c r="EX38" s="595">
        <f>SUM(EX7:EX37)</f>
        <v>360</v>
      </c>
      <c r="EY38" s="593">
        <f t="shared" ref="EY38" si="99">SUM(EY7:EY37)</f>
        <v>3853.8868311550682</v>
      </c>
      <c r="EZ38" s="578">
        <f>+EY38/EX38</f>
        <v>10.705241197652967</v>
      </c>
      <c r="FA38" s="593">
        <f t="shared" ref="FA38:FB38" si="100">SUM(FA7:FA37)</f>
        <v>140</v>
      </c>
      <c r="FB38" s="593">
        <f t="shared" si="100"/>
        <v>1042.2883931036904</v>
      </c>
      <c r="FC38" s="578">
        <f>+FB38/FA38</f>
        <v>7.4449170935977884</v>
      </c>
      <c r="FD38" s="833">
        <f>SUM(FD7:FD37)</f>
        <v>7688.7354523441081</v>
      </c>
      <c r="FE38" s="755">
        <f>FD38/ET38</f>
        <v>4.5921176221867581</v>
      </c>
      <c r="FF38" s="833">
        <f>SUM(FF7:FF37)</f>
        <v>8818.4092288226075</v>
      </c>
      <c r="FG38" s="755">
        <f t="shared" si="6"/>
        <v>5.2668182785486062</v>
      </c>
      <c r="FH38" s="910">
        <f>SUM(FH8:FH37)</f>
        <v>1591.3764168394675</v>
      </c>
      <c r="FI38" s="910">
        <f>SUM(FI8:FI37)</f>
        <v>10485.938016137186</v>
      </c>
      <c r="FJ38" s="910">
        <f>SUM(FJ7:FJ37)</f>
        <v>219.96</v>
      </c>
      <c r="FK38" s="834">
        <f>SUM(FK7:FK37)</f>
        <v>961</v>
      </c>
      <c r="FL38" s="834">
        <f>SUM(FL7:FL37)</f>
        <v>9856.4909216403776</v>
      </c>
      <c r="FM38" s="834">
        <f>FL38/FK38</f>
        <v>10.256494195255335</v>
      </c>
      <c r="FN38" s="834">
        <f>SUM(FN7:FN37)</f>
        <v>199573.50152836161</v>
      </c>
      <c r="FO38" s="580"/>
      <c r="FP38" s="605">
        <f t="shared" ref="FP38:FQ38" si="101">SUM(FP7:FP37)</f>
        <v>0</v>
      </c>
      <c r="FQ38" s="605">
        <f t="shared" si="101"/>
        <v>0</v>
      </c>
      <c r="FR38" s="578" t="e">
        <f>+FQ38/FP38</f>
        <v>#DIV/0!</v>
      </c>
      <c r="FS38" s="605">
        <f t="shared" ref="FS38:FT38" si="102">SUM(FS7:FS37)</f>
        <v>0</v>
      </c>
      <c r="FT38" s="605">
        <f t="shared" si="102"/>
        <v>0</v>
      </c>
      <c r="FU38" s="578" t="e">
        <f>+FT38/FS38</f>
        <v>#DIV/0!</v>
      </c>
      <c r="FV38" s="605">
        <f t="shared" ref="FV38:FW38" si="103">SUM(FV7:FV37)</f>
        <v>0</v>
      </c>
      <c r="FW38" s="605">
        <f t="shared" si="103"/>
        <v>0</v>
      </c>
      <c r="FX38" s="578" t="e">
        <f>+FW38/FV38</f>
        <v>#DIV/0!</v>
      </c>
      <c r="FY38" s="582"/>
      <c r="FZ38" s="605">
        <f t="shared" ref="FZ38:GA38" si="104">SUM(FZ7:FZ37)</f>
        <v>0</v>
      </c>
      <c r="GA38" s="605">
        <f t="shared" si="104"/>
        <v>0</v>
      </c>
      <c r="GB38" s="578" t="e">
        <f>+GA38/FZ38</f>
        <v>#DIV/0!</v>
      </c>
      <c r="GC38" s="615">
        <f>SUM(GC7:GC37)</f>
        <v>0</v>
      </c>
      <c r="GD38" s="615">
        <f>SUM(GD7:GD37)</f>
        <v>0</v>
      </c>
      <c r="GE38" s="619" t="e">
        <f>+GD38/GC38</f>
        <v>#DIV/0!</v>
      </c>
      <c r="GF38" s="615">
        <f>SUM(GF7:GF37)</f>
        <v>0</v>
      </c>
      <c r="GG38" s="615">
        <f>SUM(GG7:GG37)</f>
        <v>0</v>
      </c>
      <c r="GH38" s="619" t="e">
        <f>+GG38/GF38</f>
        <v>#DIV/0!</v>
      </c>
      <c r="GI38" s="615">
        <f>SUM(GI7:GI37)</f>
        <v>0</v>
      </c>
      <c r="GJ38" s="615">
        <f>SUM(GJ7:GJ37)</f>
        <v>0</v>
      </c>
      <c r="GK38" s="583" t="e">
        <f>+GJ38/GI38</f>
        <v>#DIV/0!</v>
      </c>
      <c r="GM38" s="580">
        <f>SUM(GM7:GM37)</f>
        <v>930</v>
      </c>
      <c r="GN38" s="580">
        <f>SUM(GN7:GN37)</f>
        <v>30</v>
      </c>
      <c r="GO38" s="580">
        <f>SUM(GO7:GO37)</f>
        <v>54470.984757014121</v>
      </c>
      <c r="GP38" s="583">
        <f>+GO38/GM38</f>
        <v>58.570951351628089</v>
      </c>
      <c r="GQ38" s="749">
        <f>GN38/GM38</f>
        <v>3.2258064516129031E-2</v>
      </c>
      <c r="GR38" s="582">
        <f>SUM(GR15:GR37)</f>
        <v>690</v>
      </c>
      <c r="GS38" s="580">
        <f>SUM(GS7:GS37)</f>
        <v>5766.955147544938</v>
      </c>
      <c r="GT38" s="738">
        <f>GS38/GR38</f>
        <v>8.357906010934693</v>
      </c>
      <c r="GU38" s="742">
        <f>SUM(GU7:GU37)</f>
        <v>9821.0140094606013</v>
      </c>
      <c r="GV38" s="738">
        <f>GU38/GM38</f>
        <v>10.560230117699572</v>
      </c>
      <c r="GW38" s="580">
        <f>SUM(GW7:GW37)</f>
        <v>2170.9932963457386</v>
      </c>
      <c r="GX38" s="738">
        <f t="shared" si="12"/>
        <v>2.3344013939201491</v>
      </c>
      <c r="GY38" s="580">
        <f>SUM(GY7:GY37)</f>
        <v>600.52548701298701</v>
      </c>
      <c r="GZ38" s="738">
        <f>GY38/GM38</f>
        <v>0.64572633012149139</v>
      </c>
      <c r="HA38" s="145">
        <f>SUM(HA7:HA37)</f>
        <v>1414.5884727687674</v>
      </c>
      <c r="HB38" s="583">
        <f t="shared" si="14"/>
        <v>1.5210628739449112</v>
      </c>
      <c r="HC38" s="742">
        <f>SUM(HC7:HC37)</f>
        <v>565</v>
      </c>
      <c r="HD38" s="742">
        <f>SUM(HD7:HD37)</f>
        <v>5445.9351509562866</v>
      </c>
      <c r="HE38" s="816">
        <f>HD38/HC38</f>
        <v>9.638823276028825</v>
      </c>
      <c r="HF38" s="673"/>
      <c r="HG38" s="664">
        <f t="shared" ref="HG38:HM38" si="105">SUM(HG7:HG37)</f>
        <v>0</v>
      </c>
      <c r="HH38" s="664">
        <f t="shared" si="105"/>
        <v>0</v>
      </c>
      <c r="HI38" s="664">
        <f t="shared" si="105"/>
        <v>0</v>
      </c>
      <c r="HJ38" s="665">
        <f t="shared" si="105"/>
        <v>0</v>
      </c>
      <c r="HK38" s="666">
        <f t="shared" si="105"/>
        <v>0</v>
      </c>
      <c r="HL38" s="666">
        <f t="shared" si="105"/>
        <v>0</v>
      </c>
      <c r="HM38" s="666">
        <f t="shared" si="105"/>
        <v>0</v>
      </c>
      <c r="HN38" s="666" t="e">
        <f>HM38/HL38</f>
        <v>#DIV/0!</v>
      </c>
      <c r="HO38" s="666">
        <f>SUM(HO7:HO37)</f>
        <v>0</v>
      </c>
      <c r="HP38" s="666">
        <f>SUM(HP7:HP37)</f>
        <v>0</v>
      </c>
      <c r="HQ38" s="666">
        <f>SUM(HQ7:HQ37)</f>
        <v>0</v>
      </c>
      <c r="HR38" s="666"/>
      <c r="HS38" s="666">
        <f t="shared" ref="HS38:HU38" si="106">SUM(HS7:HS37)</f>
        <v>0</v>
      </c>
      <c r="HT38" s="666">
        <f t="shared" si="106"/>
        <v>0</v>
      </c>
      <c r="HU38" s="666" t="e">
        <f t="shared" si="106"/>
        <v>#DIV/0!</v>
      </c>
    </row>
    <row r="42" spans="1:229">
      <c r="AL42" t="e">
        <f>AC38+AI38+AL38+AX38+BA38+#REF!</f>
        <v>#REF!</v>
      </c>
    </row>
  </sheetData>
  <mergeCells count="51">
    <mergeCell ref="A1:AU1"/>
    <mergeCell ref="A2:AU2"/>
    <mergeCell ref="BX5:CA5"/>
    <mergeCell ref="B4:Z4"/>
    <mergeCell ref="N5:U5"/>
    <mergeCell ref="W5:Y5"/>
    <mergeCell ref="AB4:BC4"/>
    <mergeCell ref="BE4:CA4"/>
    <mergeCell ref="AE5:AM5"/>
    <mergeCell ref="AN5:AU5"/>
    <mergeCell ref="AW5:AY5"/>
    <mergeCell ref="AZ5:BB5"/>
    <mergeCell ref="BE5:BG5"/>
    <mergeCell ref="BH5:BO5"/>
    <mergeCell ref="FZ2:GK2"/>
    <mergeCell ref="A3:AU3"/>
    <mergeCell ref="FZ3:GK3"/>
    <mergeCell ref="GC4:GE5"/>
    <mergeCell ref="CZ5:DB5"/>
    <mergeCell ref="DC5:DI5"/>
    <mergeCell ref="DJ5:DK5"/>
    <mergeCell ref="DQ5:DU5"/>
    <mergeCell ref="FP4:FX5"/>
    <mergeCell ref="FZ4:GB5"/>
    <mergeCell ref="A5:A6"/>
    <mergeCell ref="B5:D5"/>
    <mergeCell ref="E5:M5"/>
    <mergeCell ref="AB5:AD5"/>
    <mergeCell ref="GF4:GH5"/>
    <mergeCell ref="DL5:DN5"/>
    <mergeCell ref="HG4:HN5"/>
    <mergeCell ref="HO4:HU5"/>
    <mergeCell ref="CF5:CL5"/>
    <mergeCell ref="DV5:ED5"/>
    <mergeCell ref="EE5:EN5"/>
    <mergeCell ref="ET5:EV5"/>
    <mergeCell ref="EW5:FC5"/>
    <mergeCell ref="CM5:CT5"/>
    <mergeCell ref="CU5:CX5"/>
    <mergeCell ref="HC4:HE5"/>
    <mergeCell ref="FK5:FM5"/>
    <mergeCell ref="ET4:FN4"/>
    <mergeCell ref="CZ4:DO4"/>
    <mergeCell ref="CC4:CX4"/>
    <mergeCell ref="CC5:CE5"/>
    <mergeCell ref="DQ4:ER4"/>
    <mergeCell ref="EO5:EQ5"/>
    <mergeCell ref="BP5:BW5"/>
    <mergeCell ref="GI4:GK5"/>
    <mergeCell ref="GM4:HB5"/>
    <mergeCell ref="FD5:FI5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17F9-59F2-4DD1-ACE5-1EE09BBC7024}">
  <dimension ref="A1:HY42"/>
  <sheetViews>
    <sheetView topLeftCell="DQ1" workbookViewId="0">
      <pane ySplit="6" topLeftCell="A24" activePane="bottomLeft" state="frozen"/>
      <selection pane="bottomLeft" activeCell="EG38" sqref="EG38"/>
    </sheetView>
  </sheetViews>
  <sheetFormatPr defaultColWidth="9" defaultRowHeight="14.4"/>
  <cols>
    <col min="1" max="1" width="8.5546875" style="2" customWidth="1"/>
    <col min="5" max="7" width="9.33203125" hidden="1" customWidth="1"/>
    <col min="9" max="9" width="8.44140625" customWidth="1"/>
    <col min="10" max="10" width="7.33203125" customWidth="1"/>
    <col min="11" max="11" width="7.21875" hidden="1" customWidth="1"/>
    <col min="12" max="12" width="7" hidden="1" customWidth="1"/>
    <col min="13" max="13" width="7.88671875" hidden="1" customWidth="1"/>
    <col min="15" max="15" width="7.88671875" customWidth="1"/>
    <col min="16" max="18" width="8.6640625" customWidth="1"/>
    <col min="19" max="19" width="9" customWidth="1"/>
    <col min="21" max="21" width="9.21875" customWidth="1"/>
    <col min="22" max="22" width="0.21875" customWidth="1"/>
    <col min="23" max="23" width="9" style="2"/>
    <col min="24" max="25" width="10.109375" customWidth="1"/>
    <col min="26" max="26" width="9.44140625" customWidth="1"/>
    <col min="27" max="27" width="1.44140625" customWidth="1"/>
    <col min="28" max="28" width="7.109375" customWidth="1"/>
    <col min="30" max="30" width="7.6640625" customWidth="1"/>
    <col min="31" max="33" width="9.109375" hidden="1" customWidth="1"/>
    <col min="34" max="34" width="6.33203125" customWidth="1"/>
    <col min="35" max="35" width="7.6640625" customWidth="1"/>
    <col min="36" max="36" width="6" customWidth="1"/>
    <col min="37" max="37" width="6.109375" style="2" customWidth="1"/>
    <col min="38" max="38" width="7.77734375" customWidth="1"/>
    <col min="39" max="39" width="8" customWidth="1"/>
    <col min="40" max="40" width="8.21875" customWidth="1"/>
    <col min="41" max="46" width="8" customWidth="1"/>
    <col min="47" max="47" width="7.6640625" customWidth="1"/>
    <col min="48" max="48" width="0.88671875" customWidth="1"/>
    <col min="49" max="49" width="6.88671875" customWidth="1"/>
    <col min="50" max="50" width="7.44140625" customWidth="1"/>
    <col min="51" max="51" width="7.77734375" customWidth="1"/>
    <col min="52" max="52" width="6.21875" customWidth="1"/>
    <col min="54" max="54" width="7.21875" customWidth="1"/>
    <col min="55" max="55" width="11.33203125" customWidth="1"/>
    <col min="56" max="56" width="1.6640625" customWidth="1"/>
    <col min="60" max="61" width="9.5546875" hidden="1" customWidth="1"/>
    <col min="63" max="63" width="8.44140625" customWidth="1"/>
    <col min="64" max="64" width="6" customWidth="1"/>
    <col min="65" max="65" width="5.33203125" hidden="1" customWidth="1"/>
    <col min="66" max="66" width="7" hidden="1" customWidth="1"/>
    <col min="67" max="67" width="8.33203125" hidden="1" customWidth="1"/>
    <col min="68" max="71" width="8.33203125" customWidth="1"/>
    <col min="72" max="72" width="8.33203125" hidden="1" customWidth="1"/>
    <col min="73" max="74" width="8.33203125" customWidth="1"/>
    <col min="75" max="75" width="8.44140625" customWidth="1"/>
    <col min="79" max="79" width="10.5546875" bestFit="1" customWidth="1"/>
    <col min="80" max="80" width="2" customWidth="1"/>
    <col min="84" max="84" width="7.21875" hidden="1" customWidth="1"/>
    <col min="86" max="86" width="8.44140625" customWidth="1"/>
    <col min="87" max="87" width="7" customWidth="1"/>
    <col min="88" max="88" width="10.33203125" customWidth="1"/>
    <col min="89" max="89" width="7" customWidth="1"/>
    <col min="90" max="90" width="6.5546875" customWidth="1"/>
    <col min="91" max="99" width="7.77734375" customWidth="1"/>
    <col min="100" max="100" width="8.21875" bestFit="1" customWidth="1"/>
    <col min="101" max="101" width="7.77734375" customWidth="1"/>
    <col min="102" max="102" width="11.5546875" customWidth="1"/>
    <col min="103" max="103" width="1.44140625" customWidth="1"/>
    <col min="107" max="110" width="9" customWidth="1"/>
    <col min="111" max="111" width="8.88671875" customWidth="1"/>
    <col min="112" max="112" width="8.44140625" customWidth="1"/>
    <col min="113" max="113" width="7.109375" customWidth="1"/>
    <col min="114" max="114" width="8.109375" customWidth="1"/>
    <col min="115" max="115" width="8.44140625" customWidth="1"/>
    <col min="116" max="119" width="7.88671875" customWidth="1"/>
    <col min="120" max="120" width="8.5546875" bestFit="1" customWidth="1"/>
    <col min="121" max="121" width="7.88671875" customWidth="1"/>
    <col min="122" max="122" width="11.44140625" customWidth="1"/>
    <col min="123" max="123" width="1.44140625" style="374" customWidth="1"/>
    <col min="124" max="127" width="7.88671875" customWidth="1"/>
    <col min="128" max="128" width="11.44140625" customWidth="1"/>
    <col min="129" max="129" width="8.6640625" customWidth="1"/>
    <col min="130" max="130" width="10.6640625" customWidth="1"/>
    <col min="131" max="132" width="9.33203125" customWidth="1"/>
    <col min="133" max="133" width="10.88671875" customWidth="1"/>
    <col min="134" max="134" width="7.88671875" customWidth="1"/>
    <col min="135" max="135" width="9.44140625" customWidth="1"/>
    <col min="136" max="136" width="10.109375" customWidth="1"/>
    <col min="137" max="138" width="7.88671875" customWidth="1"/>
    <col min="139" max="139" width="7.88671875" hidden="1" customWidth="1"/>
    <col min="140" max="140" width="11.5546875" customWidth="1"/>
    <col min="141" max="141" width="10.21875" customWidth="1"/>
    <col min="142" max="143" width="7.88671875" customWidth="1"/>
    <col min="144" max="145" width="11.109375" customWidth="1"/>
    <col min="146" max="146" width="9.33203125" customWidth="1"/>
    <col min="147" max="148" width="7.88671875" customWidth="1"/>
    <col min="149" max="149" width="9.109375" bestFit="1" customWidth="1"/>
    <col min="150" max="150" width="7.88671875" customWidth="1"/>
    <col min="151" max="151" width="10.109375" customWidth="1"/>
    <col min="152" max="152" width="1.21875" customWidth="1"/>
    <col min="154" max="154" width="9.21875" customWidth="1"/>
    <col min="156" max="156" width="8.33203125" hidden="1" customWidth="1"/>
    <col min="157" max="157" width="7.109375" customWidth="1"/>
    <col min="158" max="159" width="8.44140625" customWidth="1"/>
    <col min="160" max="160" width="7.44140625" customWidth="1"/>
    <col min="161" max="161" width="9.21875" customWidth="1"/>
    <col min="162" max="162" width="10.77734375" customWidth="1"/>
    <col min="165" max="166" width="11.21875" customWidth="1"/>
    <col min="167" max="167" width="8.44140625" customWidth="1"/>
    <col min="168" max="169" width="8.88671875" customWidth="1"/>
    <col min="173" max="173" width="10.77734375" customWidth="1"/>
    <col min="174" max="174" width="1" hidden="1" customWidth="1"/>
    <col min="175" max="175" width="7.44140625" hidden="1" customWidth="1"/>
    <col min="176" max="176" width="8" hidden="1" customWidth="1"/>
    <col min="177" max="177" width="7.77734375" hidden="1" customWidth="1"/>
    <col min="178" max="178" width="6.6640625" hidden="1" customWidth="1"/>
    <col min="179" max="179" width="7.33203125" hidden="1" customWidth="1"/>
    <col min="180" max="180" width="7.109375" hidden="1" customWidth="1"/>
    <col min="181" max="181" width="8.109375" hidden="1" customWidth="1"/>
    <col min="182" max="183" width="7.44140625" hidden="1" customWidth="1"/>
    <col min="184" max="184" width="0.88671875" hidden="1" customWidth="1"/>
    <col min="185" max="187" width="9" hidden="1" customWidth="1"/>
    <col min="188" max="193" width="0" hidden="1" customWidth="1"/>
    <col min="194" max="194" width="10.5546875" hidden="1" customWidth="1"/>
    <col min="195" max="196" width="0" hidden="1" customWidth="1"/>
    <col min="197" max="197" width="1.77734375" hidden="1" customWidth="1"/>
    <col min="198" max="198" width="7.6640625" hidden="1" customWidth="1"/>
    <col min="199" max="199" width="9.77734375" hidden="1" customWidth="1"/>
    <col min="200" max="200" width="8.5546875" hidden="1" customWidth="1"/>
    <col min="201" max="201" width="9.88671875" hidden="1" customWidth="1"/>
    <col min="202" max="202" width="9.33203125" hidden="1" customWidth="1"/>
    <col min="203" max="203" width="8.44140625" hidden="1" customWidth="1"/>
    <col min="204" max="204" width="7.21875" hidden="1" customWidth="1"/>
    <col min="205" max="205" width="9.33203125" hidden="1" customWidth="1"/>
    <col min="206" max="206" width="8.44140625" hidden="1" customWidth="1"/>
    <col min="207" max="207" width="9.33203125" hidden="1" customWidth="1"/>
    <col min="208" max="208" width="9.21875" hidden="1" customWidth="1"/>
    <col min="209" max="209" width="8.5546875" hidden="1" customWidth="1"/>
    <col min="210" max="210" width="7" hidden="1" customWidth="1"/>
    <col min="211" max="211" width="7.33203125" hidden="1" customWidth="1"/>
    <col min="212" max="212" width="10" hidden="1" customWidth="1"/>
    <col min="213" max="216" width="9.33203125" hidden="1" customWidth="1"/>
    <col min="217" max="217" width="0.88671875" style="674" hidden="1" customWidth="1"/>
    <col min="218" max="227" width="9" hidden="1" customWidth="1"/>
    <col min="228" max="228" width="11.21875" hidden="1" customWidth="1"/>
    <col min="229" max="232" width="9" hidden="1" customWidth="1"/>
    <col min="233" max="233" width="0.6640625" hidden="1" customWidth="1"/>
    <col min="234" max="234" width="0" hidden="1" customWidth="1"/>
  </cols>
  <sheetData>
    <row r="1" spans="1:232" ht="18">
      <c r="A1" s="1122" t="s">
        <v>159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2"/>
      <c r="AF1" s="1122"/>
      <c r="AG1" s="1122"/>
      <c r="AH1" s="1122"/>
      <c r="AI1" s="1122"/>
      <c r="AJ1" s="1122"/>
      <c r="AK1" s="1122"/>
      <c r="AL1" s="1122"/>
      <c r="AM1" s="1122"/>
      <c r="AN1" s="1122"/>
      <c r="AO1" s="1122"/>
      <c r="AP1" s="1122"/>
      <c r="AQ1" s="1122"/>
      <c r="AR1" s="1122"/>
      <c r="AS1" s="1122"/>
      <c r="AT1" s="1122"/>
      <c r="AU1" s="1122"/>
      <c r="AV1" s="941"/>
      <c r="AW1" s="941"/>
      <c r="AX1" s="941"/>
      <c r="AY1" s="941"/>
      <c r="AZ1" s="941"/>
      <c r="BA1" s="941"/>
      <c r="BB1" s="941"/>
      <c r="BC1" s="941"/>
      <c r="BD1" s="941"/>
      <c r="BE1" s="941"/>
      <c r="BF1" s="941"/>
      <c r="BG1" s="941"/>
      <c r="BH1" s="941"/>
      <c r="BI1" s="941"/>
      <c r="BJ1" s="941"/>
      <c r="BK1" s="941"/>
      <c r="BL1" s="941"/>
      <c r="BM1" s="941"/>
      <c r="BN1" s="941"/>
      <c r="BO1" s="941"/>
      <c r="BP1" s="941"/>
      <c r="BQ1" s="941"/>
      <c r="BR1" s="941"/>
      <c r="BS1" s="941"/>
      <c r="BT1" s="941"/>
      <c r="BU1" s="941"/>
      <c r="BV1" s="941"/>
      <c r="BW1" s="941"/>
      <c r="BX1" s="941"/>
      <c r="BY1" s="941"/>
      <c r="BZ1" s="941"/>
      <c r="CA1" s="941"/>
      <c r="CC1" s="941"/>
      <c r="CD1" s="941"/>
      <c r="CE1" s="941"/>
      <c r="CF1" s="941"/>
      <c r="CG1" s="941"/>
      <c r="CH1" s="941"/>
      <c r="CI1" s="941"/>
      <c r="CJ1" s="941"/>
      <c r="CK1" s="941"/>
      <c r="CL1" s="941"/>
      <c r="CM1" s="941"/>
      <c r="CN1" s="941"/>
      <c r="CO1" s="941"/>
      <c r="CP1" s="941"/>
      <c r="CQ1" s="941"/>
      <c r="CR1" s="941"/>
      <c r="CS1" s="941"/>
      <c r="CT1" s="941"/>
      <c r="CU1" s="941"/>
      <c r="CV1" s="941"/>
      <c r="CW1" s="941"/>
      <c r="CX1" s="941"/>
      <c r="CZ1" s="941"/>
      <c r="DA1" s="941"/>
      <c r="DB1" s="941"/>
      <c r="DC1" s="941"/>
      <c r="DD1" s="953"/>
      <c r="DE1" s="953"/>
      <c r="DF1" s="953"/>
      <c r="DG1" s="941"/>
      <c r="DH1" s="941"/>
      <c r="DI1" s="941"/>
      <c r="DJ1" s="941"/>
      <c r="DK1" s="941"/>
      <c r="DL1" s="941"/>
      <c r="DM1" s="941"/>
      <c r="DN1" s="941"/>
      <c r="DO1" s="941"/>
      <c r="DP1" s="941"/>
      <c r="DQ1" s="941"/>
      <c r="DR1" s="941"/>
      <c r="DS1" s="725"/>
      <c r="DT1" s="941"/>
      <c r="DU1" s="941"/>
      <c r="DV1" s="941"/>
      <c r="DW1" s="941"/>
      <c r="DX1" s="941"/>
      <c r="DY1" s="941"/>
      <c r="DZ1" s="941"/>
      <c r="EA1" s="941"/>
      <c r="EB1" s="941"/>
      <c r="EC1" s="941"/>
      <c r="ED1" s="941"/>
      <c r="EE1" s="941"/>
      <c r="EF1" s="941"/>
      <c r="EG1" s="941"/>
      <c r="EH1" s="941"/>
      <c r="EI1" s="941"/>
      <c r="EJ1" s="941"/>
      <c r="EK1" s="941"/>
      <c r="EL1" s="941"/>
      <c r="EM1" s="941"/>
      <c r="EN1" s="941"/>
      <c r="EO1" s="941"/>
      <c r="EP1" s="941"/>
      <c r="EQ1" s="941"/>
      <c r="ER1" s="941"/>
      <c r="ES1" s="941"/>
      <c r="ET1" s="941"/>
      <c r="EU1" s="941"/>
      <c r="EV1" s="941"/>
      <c r="EW1" s="941"/>
      <c r="EX1" s="941"/>
      <c r="EY1" s="941"/>
      <c r="EZ1" s="941"/>
      <c r="FA1" s="941"/>
      <c r="FB1" s="941"/>
      <c r="FC1" s="941"/>
      <c r="FD1" s="941"/>
      <c r="FE1" s="941"/>
      <c r="FF1" s="941"/>
      <c r="FG1" s="941"/>
      <c r="FH1" s="941"/>
      <c r="FI1" s="941"/>
      <c r="FJ1" s="941"/>
      <c r="FK1" s="941"/>
      <c r="FL1" s="941"/>
      <c r="FM1" s="941"/>
      <c r="FN1" s="941"/>
      <c r="FO1" s="941"/>
      <c r="FP1" s="941"/>
      <c r="FQ1" s="941"/>
      <c r="FR1" s="941"/>
      <c r="GP1" s="941"/>
      <c r="GQ1" s="941"/>
      <c r="GR1" s="941"/>
      <c r="GS1" s="941"/>
      <c r="GT1" s="941"/>
      <c r="GU1" s="941"/>
      <c r="GV1" s="941"/>
      <c r="GW1" s="941"/>
      <c r="GX1" s="941"/>
      <c r="GY1" s="941"/>
      <c r="GZ1" s="941"/>
      <c r="HA1" s="941"/>
      <c r="HB1" s="941"/>
      <c r="HC1" s="941"/>
      <c r="HD1" s="941"/>
      <c r="HE1" s="941"/>
      <c r="HF1" s="941"/>
      <c r="HG1" s="941"/>
      <c r="HH1" s="941"/>
      <c r="HI1" s="667"/>
    </row>
    <row r="2" spans="1:232" ht="18.600000000000001" customHeight="1">
      <c r="A2" s="1122" t="s">
        <v>161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  <c r="AA2" s="1122"/>
      <c r="AB2" s="1122"/>
      <c r="AC2" s="1122"/>
      <c r="AD2" s="1122"/>
      <c r="AE2" s="1122"/>
      <c r="AF2" s="1122"/>
      <c r="AG2" s="1122"/>
      <c r="AH2" s="1122"/>
      <c r="AI2" s="1122"/>
      <c r="AJ2" s="1122"/>
      <c r="AK2" s="1122"/>
      <c r="AL2" s="1122"/>
      <c r="AM2" s="1122"/>
      <c r="AN2" s="1122"/>
      <c r="AO2" s="1122"/>
      <c r="AP2" s="1122"/>
      <c r="AQ2" s="1122"/>
      <c r="AR2" s="1122"/>
      <c r="AS2" s="1122"/>
      <c r="AT2" s="1122"/>
      <c r="AU2" s="1122"/>
      <c r="AV2" s="943"/>
      <c r="AW2" s="943"/>
      <c r="AX2" s="943"/>
      <c r="AY2" s="943"/>
      <c r="AZ2" s="943"/>
      <c r="BA2" s="943"/>
      <c r="BB2" s="943"/>
      <c r="BC2" s="943"/>
      <c r="BD2" s="943"/>
      <c r="DS2" s="726"/>
      <c r="GC2" s="1138"/>
      <c r="GD2" s="1138"/>
      <c r="GE2" s="1138"/>
      <c r="GF2" s="1138"/>
      <c r="GG2" s="1138"/>
      <c r="GH2" s="1138"/>
      <c r="GI2" s="1138"/>
      <c r="GJ2" s="1138"/>
      <c r="GK2" s="1138"/>
      <c r="GL2" s="1138"/>
      <c r="GM2" s="1138"/>
      <c r="GN2" s="1138"/>
      <c r="GP2" s="943"/>
      <c r="GQ2" s="943"/>
      <c r="GR2" s="943"/>
      <c r="GS2" s="943"/>
      <c r="GT2" s="943"/>
      <c r="GU2" s="943"/>
      <c r="GV2" s="943"/>
      <c r="GW2" s="943"/>
      <c r="GX2" s="943"/>
      <c r="GY2" s="943"/>
      <c r="GZ2" s="943"/>
      <c r="HA2" s="943"/>
      <c r="HB2" s="943"/>
      <c r="HC2" s="943"/>
      <c r="HD2" s="943"/>
      <c r="HE2" s="943"/>
      <c r="HF2" s="943"/>
      <c r="HG2" s="943"/>
      <c r="HH2" s="943"/>
      <c r="HI2" s="668"/>
    </row>
    <row r="3" spans="1:232" ht="18.600000000000001" customHeight="1" thickBot="1">
      <c r="A3" s="1122" t="s">
        <v>253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  <c r="AA3" s="1122"/>
      <c r="AB3" s="1122"/>
      <c r="AC3" s="1122"/>
      <c r="AD3" s="1122"/>
      <c r="AE3" s="1122"/>
      <c r="AF3" s="1122"/>
      <c r="AG3" s="1122"/>
      <c r="AH3" s="1122"/>
      <c r="AI3" s="1122"/>
      <c r="AJ3" s="1122"/>
      <c r="AK3" s="1122"/>
      <c r="AL3" s="1122"/>
      <c r="AM3" s="1122"/>
      <c r="AN3" s="1122"/>
      <c r="AO3" s="1122"/>
      <c r="AP3" s="1122"/>
      <c r="AQ3" s="1122"/>
      <c r="AR3" s="1122"/>
      <c r="AS3" s="1122"/>
      <c r="AT3" s="1122"/>
      <c r="AU3" s="1122"/>
      <c r="AV3" s="943"/>
      <c r="AW3" s="943"/>
      <c r="AX3" s="943"/>
      <c r="AY3" s="943"/>
      <c r="AZ3" s="943"/>
      <c r="BA3" s="943"/>
      <c r="BB3" s="943"/>
      <c r="BC3" s="943"/>
      <c r="BD3" s="943"/>
      <c r="DS3" s="726"/>
      <c r="GC3" s="1138"/>
      <c r="GD3" s="1138"/>
      <c r="GE3" s="1138"/>
      <c r="GF3" s="1138"/>
      <c r="GG3" s="1138"/>
      <c r="GH3" s="1138"/>
      <c r="GI3" s="1138"/>
      <c r="GJ3" s="1138"/>
      <c r="GK3" s="1138"/>
      <c r="GL3" s="1138"/>
      <c r="GM3" s="1138"/>
      <c r="GN3" s="1138"/>
      <c r="GP3" s="943"/>
      <c r="GQ3" s="943"/>
      <c r="GR3" s="943"/>
      <c r="GS3" s="943"/>
      <c r="GT3" s="943"/>
      <c r="GU3" s="943"/>
      <c r="GV3" s="943"/>
      <c r="GW3" s="943"/>
      <c r="GX3" s="943"/>
      <c r="GY3" s="943"/>
      <c r="GZ3" s="943"/>
      <c r="HA3" s="943"/>
      <c r="HB3" s="943"/>
      <c r="HC3" s="943"/>
      <c r="HD3" s="943"/>
      <c r="HE3" s="943"/>
      <c r="HF3" s="943"/>
      <c r="HG3" s="943"/>
      <c r="HH3" s="943"/>
      <c r="HI3" s="668"/>
    </row>
    <row r="4" spans="1:232" ht="30" customHeight="1" thickTop="1" thickBot="1">
      <c r="A4" s="954"/>
      <c r="B4" s="1245" t="s">
        <v>94</v>
      </c>
      <c r="C4" s="1246"/>
      <c r="D4" s="1246"/>
      <c r="E4" s="1246"/>
      <c r="F4" s="1246"/>
      <c r="G4" s="1246"/>
      <c r="H4" s="1246"/>
      <c r="I4" s="1246"/>
      <c r="J4" s="1246"/>
      <c r="K4" s="1246"/>
      <c r="L4" s="1246"/>
      <c r="M4" s="1246"/>
      <c r="N4" s="1246"/>
      <c r="O4" s="1246"/>
      <c r="P4" s="1246"/>
      <c r="Q4" s="1246"/>
      <c r="R4" s="1246"/>
      <c r="S4" s="1246"/>
      <c r="T4" s="1246"/>
      <c r="U4" s="1246"/>
      <c r="V4" s="1246"/>
      <c r="W4" s="1246"/>
      <c r="X4" s="1246"/>
      <c r="Y4" s="1246"/>
      <c r="Z4" s="1247"/>
      <c r="AA4" s="941"/>
      <c r="AB4" s="1040" t="s">
        <v>95</v>
      </c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1"/>
      <c r="AV4" s="1041"/>
      <c r="AW4" s="1041"/>
      <c r="AX4" s="1041"/>
      <c r="AY4" s="1041"/>
      <c r="AZ4" s="1041"/>
      <c r="BA4" s="1041"/>
      <c r="BB4" s="1041"/>
      <c r="BC4" s="1042"/>
      <c r="BD4" s="941"/>
      <c r="BE4" s="1196" t="s">
        <v>96</v>
      </c>
      <c r="BF4" s="1197"/>
      <c r="BG4" s="1197"/>
      <c r="BH4" s="1197"/>
      <c r="BI4" s="1197"/>
      <c r="BJ4" s="1197"/>
      <c r="BK4" s="1197"/>
      <c r="BL4" s="1197"/>
      <c r="BM4" s="1197"/>
      <c r="BN4" s="1197"/>
      <c r="BO4" s="1197"/>
      <c r="BP4" s="1197"/>
      <c r="BQ4" s="1197"/>
      <c r="BR4" s="1197"/>
      <c r="BS4" s="1197"/>
      <c r="BT4" s="1197"/>
      <c r="BU4" s="1197"/>
      <c r="BV4" s="1197"/>
      <c r="BW4" s="1197"/>
      <c r="BX4" s="1197"/>
      <c r="BY4" s="1197"/>
      <c r="BZ4" s="1197"/>
      <c r="CA4" s="1198"/>
      <c r="CC4" s="1248" t="s">
        <v>97</v>
      </c>
      <c r="CD4" s="1048"/>
      <c r="CE4" s="1048"/>
      <c r="CF4" s="1249"/>
      <c r="CG4" s="1249"/>
      <c r="CH4" s="1249"/>
      <c r="CI4" s="1249"/>
      <c r="CJ4" s="1249"/>
      <c r="CK4" s="1249"/>
      <c r="CL4" s="1249"/>
      <c r="CM4" s="1249"/>
      <c r="CN4" s="1249"/>
      <c r="CO4" s="1249"/>
      <c r="CP4" s="1249"/>
      <c r="CQ4" s="1249"/>
      <c r="CR4" s="1249"/>
      <c r="CS4" s="1249"/>
      <c r="CT4" s="1249"/>
      <c r="CU4" s="1249"/>
      <c r="CV4" s="1249"/>
      <c r="CW4" s="1249"/>
      <c r="CX4" s="1250"/>
      <c r="CZ4" s="1187" t="s">
        <v>98</v>
      </c>
      <c r="DA4" s="1188"/>
      <c r="DB4" s="1188"/>
      <c r="DC4" s="1188"/>
      <c r="DD4" s="1188"/>
      <c r="DE4" s="1188"/>
      <c r="DF4" s="1188"/>
      <c r="DG4" s="1188"/>
      <c r="DH4" s="1188"/>
      <c r="DI4" s="1188"/>
      <c r="DJ4" s="1188"/>
      <c r="DK4" s="1188"/>
      <c r="DL4" s="1188"/>
      <c r="DM4" s="1188"/>
      <c r="DN4" s="1188"/>
      <c r="DO4" s="1188"/>
      <c r="DP4" s="1188"/>
      <c r="DQ4" s="1188"/>
      <c r="DR4" s="1188"/>
      <c r="DS4" s="889"/>
      <c r="DT4" s="1187" t="s">
        <v>190</v>
      </c>
      <c r="DU4" s="1188"/>
      <c r="DV4" s="1188"/>
      <c r="DW4" s="1188"/>
      <c r="DX4" s="1188"/>
      <c r="DY4" s="1188"/>
      <c r="DZ4" s="1188"/>
      <c r="EA4" s="1188"/>
      <c r="EB4" s="1188"/>
      <c r="EC4" s="1188"/>
      <c r="ED4" s="1188"/>
      <c r="EE4" s="1188"/>
      <c r="EF4" s="1188"/>
      <c r="EG4" s="1188"/>
      <c r="EH4" s="1188"/>
      <c r="EI4" s="1188"/>
      <c r="EJ4" s="1188"/>
      <c r="EK4" s="1188"/>
      <c r="EL4" s="1188"/>
      <c r="EM4" s="1188"/>
      <c r="EN4" s="1188"/>
      <c r="EO4" s="1188"/>
      <c r="EP4" s="1188"/>
      <c r="EQ4" s="1188"/>
      <c r="ER4" s="1215"/>
      <c r="ES4" s="1215"/>
      <c r="ET4" s="1215"/>
      <c r="EU4" s="1216"/>
      <c r="EV4" s="686"/>
      <c r="EW4" s="1212" t="s">
        <v>99</v>
      </c>
      <c r="EX4" s="1213"/>
      <c r="EY4" s="1213"/>
      <c r="EZ4" s="1213"/>
      <c r="FA4" s="1213"/>
      <c r="FB4" s="1213"/>
      <c r="FC4" s="1213"/>
      <c r="FD4" s="1213"/>
      <c r="FE4" s="1213"/>
      <c r="FF4" s="1213"/>
      <c r="FG4" s="1213"/>
      <c r="FH4" s="1213"/>
      <c r="FI4" s="1213"/>
      <c r="FJ4" s="1213"/>
      <c r="FK4" s="1213"/>
      <c r="FL4" s="1213"/>
      <c r="FM4" s="1213"/>
      <c r="FN4" s="1213"/>
      <c r="FO4" s="1213"/>
      <c r="FP4" s="1213"/>
      <c r="FQ4" s="1214"/>
      <c r="FS4" s="1139" t="s">
        <v>9</v>
      </c>
      <c r="FT4" s="1140"/>
      <c r="FU4" s="1140"/>
      <c r="FV4" s="1140"/>
      <c r="FW4" s="1140"/>
      <c r="FX4" s="1140"/>
      <c r="FY4" s="1140"/>
      <c r="FZ4" s="1140"/>
      <c r="GA4" s="1141"/>
      <c r="GB4" s="596"/>
      <c r="GC4" s="1165" t="s">
        <v>168</v>
      </c>
      <c r="GD4" s="1165"/>
      <c r="GE4" s="1165"/>
      <c r="GF4" s="1165" t="s">
        <v>169</v>
      </c>
      <c r="GG4" s="1165"/>
      <c r="GH4" s="1165"/>
      <c r="GI4" s="1166" t="s">
        <v>170</v>
      </c>
      <c r="GJ4" s="1166"/>
      <c r="GK4" s="1166"/>
      <c r="GL4" s="1167"/>
      <c r="GM4" s="1167"/>
      <c r="GN4" s="1167"/>
      <c r="GP4" s="1175" t="s">
        <v>189</v>
      </c>
      <c r="GQ4" s="1176"/>
      <c r="GR4" s="1176"/>
      <c r="GS4" s="1176"/>
      <c r="GT4" s="1176"/>
      <c r="GU4" s="1176"/>
      <c r="GV4" s="1176"/>
      <c r="GW4" s="1176"/>
      <c r="GX4" s="1176"/>
      <c r="GY4" s="1176"/>
      <c r="GZ4" s="1176"/>
      <c r="HA4" s="1176"/>
      <c r="HB4" s="1176"/>
      <c r="HC4" s="1176"/>
      <c r="HD4" s="1176"/>
      <c r="HE4" s="1177"/>
      <c r="HF4" s="1175" t="s">
        <v>229</v>
      </c>
      <c r="HG4" s="1176"/>
      <c r="HH4" s="1177"/>
      <c r="HI4" s="669"/>
      <c r="HJ4" s="1175" t="s">
        <v>191</v>
      </c>
      <c r="HK4" s="1176"/>
      <c r="HL4" s="1176"/>
      <c r="HM4" s="1176"/>
      <c r="HN4" s="1176"/>
      <c r="HO4" s="1176"/>
      <c r="HP4" s="1176"/>
      <c r="HQ4" s="1177"/>
      <c r="HR4" s="1181" t="s">
        <v>192</v>
      </c>
      <c r="HS4" s="1182"/>
      <c r="HT4" s="1182"/>
      <c r="HU4" s="1182"/>
      <c r="HV4" s="1182"/>
      <c r="HW4" s="1182"/>
      <c r="HX4" s="1183"/>
    </row>
    <row r="5" spans="1:232" s="495" customFormat="1" ht="30.6" customHeight="1" thickBot="1">
      <c r="A5" s="1031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239" t="s">
        <v>205</v>
      </c>
      <c r="O5" s="1240"/>
      <c r="P5" s="1240"/>
      <c r="Q5" s="1240"/>
      <c r="R5" s="1240"/>
      <c r="S5" s="1240"/>
      <c r="T5" s="1240"/>
      <c r="U5" s="1241"/>
      <c r="W5" s="1242" t="s">
        <v>229</v>
      </c>
      <c r="X5" s="1243"/>
      <c r="Y5" s="1244"/>
      <c r="Z5" s="797" t="s">
        <v>134</v>
      </c>
      <c r="AB5" s="1061" t="s">
        <v>100</v>
      </c>
      <c r="AC5" s="1062"/>
      <c r="AD5" s="1062"/>
      <c r="AE5" s="1232" t="s">
        <v>101</v>
      </c>
      <c r="AF5" s="1233"/>
      <c r="AG5" s="1233"/>
      <c r="AH5" s="1233"/>
      <c r="AI5" s="1233"/>
      <c r="AJ5" s="1233"/>
      <c r="AK5" s="1233"/>
      <c r="AL5" s="1233"/>
      <c r="AM5" s="1234"/>
      <c r="AN5" s="1232" t="s">
        <v>205</v>
      </c>
      <c r="AO5" s="1233"/>
      <c r="AP5" s="1233"/>
      <c r="AQ5" s="1233"/>
      <c r="AR5" s="1233"/>
      <c r="AS5" s="1233"/>
      <c r="AT5" s="1233"/>
      <c r="AU5" s="1234"/>
      <c r="AV5" s="496"/>
      <c r="AW5" s="1067" t="s">
        <v>103</v>
      </c>
      <c r="AX5" s="1068"/>
      <c r="AY5" s="1069"/>
      <c r="AZ5" s="1067" t="s">
        <v>229</v>
      </c>
      <c r="BA5" s="1068"/>
      <c r="BB5" s="1069"/>
      <c r="BC5" s="942" t="s">
        <v>134</v>
      </c>
      <c r="BE5" s="1154" t="s">
        <v>100</v>
      </c>
      <c r="BF5" s="1155"/>
      <c r="BG5" s="1155"/>
      <c r="BH5" s="1155" t="s">
        <v>101</v>
      </c>
      <c r="BI5" s="1155"/>
      <c r="BJ5" s="1155"/>
      <c r="BK5" s="1155"/>
      <c r="BL5" s="1155"/>
      <c r="BM5" s="1155"/>
      <c r="BN5" s="1155"/>
      <c r="BO5" s="1235"/>
      <c r="BP5" s="1202" t="s">
        <v>205</v>
      </c>
      <c r="BQ5" s="1203"/>
      <c r="BR5" s="1203"/>
      <c r="BS5" s="1203"/>
      <c r="BT5" s="1203"/>
      <c r="BU5" s="1203"/>
      <c r="BV5" s="1203"/>
      <c r="BW5" s="1204"/>
      <c r="BX5" s="1220" t="s">
        <v>229</v>
      </c>
      <c r="BY5" s="1221"/>
      <c r="BZ5" s="1221"/>
      <c r="CA5" s="1222"/>
      <c r="CC5" s="1208" t="s">
        <v>100</v>
      </c>
      <c r="CD5" s="1209"/>
      <c r="CE5" s="1211"/>
      <c r="CF5" s="1236" t="s">
        <v>101</v>
      </c>
      <c r="CG5" s="1237"/>
      <c r="CH5" s="1237"/>
      <c r="CI5" s="1237"/>
      <c r="CJ5" s="1237"/>
      <c r="CK5" s="1237"/>
      <c r="CL5" s="1237"/>
      <c r="CM5" s="1236" t="s">
        <v>205</v>
      </c>
      <c r="CN5" s="1237"/>
      <c r="CO5" s="1237"/>
      <c r="CP5" s="1237"/>
      <c r="CQ5" s="1237"/>
      <c r="CR5" s="1237"/>
      <c r="CS5" s="1237"/>
      <c r="CT5" s="1238"/>
      <c r="CU5" s="1236" t="s">
        <v>229</v>
      </c>
      <c r="CV5" s="1237"/>
      <c r="CW5" s="1237"/>
      <c r="CX5" s="1238"/>
      <c r="CZ5" s="1193" t="s">
        <v>100</v>
      </c>
      <c r="DA5" s="1195"/>
      <c r="DB5" s="1194"/>
      <c r="DC5" s="1193" t="s">
        <v>101</v>
      </c>
      <c r="DD5" s="1195"/>
      <c r="DE5" s="1195"/>
      <c r="DF5" s="1195"/>
      <c r="DG5" s="1195"/>
      <c r="DH5" s="1195"/>
      <c r="DI5" s="1195"/>
      <c r="DJ5" s="1195"/>
      <c r="DK5" s="1195"/>
      <c r="DL5" s="1194"/>
      <c r="DM5" s="1193" t="s">
        <v>205</v>
      </c>
      <c r="DN5" s="1194"/>
      <c r="DO5" s="1217" t="s">
        <v>240</v>
      </c>
      <c r="DP5" s="1218"/>
      <c r="DQ5" s="1219"/>
      <c r="DR5" s="843" t="s">
        <v>134</v>
      </c>
      <c r="DS5" s="839"/>
      <c r="DT5" s="1199" t="s">
        <v>190</v>
      </c>
      <c r="DU5" s="1200"/>
      <c r="DV5" s="1200"/>
      <c r="DW5" s="1200"/>
      <c r="DX5" s="1201"/>
      <c r="DY5" s="1199" t="s">
        <v>194</v>
      </c>
      <c r="DZ5" s="1200"/>
      <c r="EA5" s="1200"/>
      <c r="EB5" s="1200"/>
      <c r="EC5" s="1200"/>
      <c r="ED5" s="1200"/>
      <c r="EE5" s="1200"/>
      <c r="EF5" s="1200"/>
      <c r="EG5" s="1201"/>
      <c r="EH5" s="1199" t="s">
        <v>242</v>
      </c>
      <c r="EI5" s="1200"/>
      <c r="EJ5" s="1200"/>
      <c r="EK5" s="1200"/>
      <c r="EL5" s="1200"/>
      <c r="EM5" s="1200"/>
      <c r="EN5" s="1200"/>
      <c r="EO5" s="1200"/>
      <c r="EP5" s="1200"/>
      <c r="EQ5" s="1200"/>
      <c r="ER5" s="1199" t="s">
        <v>229</v>
      </c>
      <c r="ES5" s="1200"/>
      <c r="ET5" s="1201"/>
      <c r="EU5" s="897" t="s">
        <v>134</v>
      </c>
      <c r="EV5" s="497"/>
      <c r="EW5" s="1205" t="s">
        <v>100</v>
      </c>
      <c r="EX5" s="1206"/>
      <c r="EY5" s="1207"/>
      <c r="EZ5" s="1210" t="s">
        <v>101</v>
      </c>
      <c r="FA5" s="1210"/>
      <c r="FB5" s="1210"/>
      <c r="FC5" s="1210"/>
      <c r="FD5" s="1210"/>
      <c r="FE5" s="1210"/>
      <c r="FF5" s="1210"/>
      <c r="FG5" s="1205" t="s">
        <v>205</v>
      </c>
      <c r="FH5" s="1206"/>
      <c r="FI5" s="1206"/>
      <c r="FJ5" s="1206"/>
      <c r="FK5" s="1206"/>
      <c r="FL5" s="1207"/>
      <c r="FM5" s="944"/>
      <c r="FN5" s="1205" t="s">
        <v>229</v>
      </c>
      <c r="FO5" s="1206"/>
      <c r="FP5" s="1207"/>
      <c r="FQ5" s="829" t="s">
        <v>134</v>
      </c>
      <c r="FR5" s="497"/>
      <c r="FS5" s="1142"/>
      <c r="FT5" s="1143"/>
      <c r="FU5" s="1143"/>
      <c r="FV5" s="1143"/>
      <c r="FW5" s="1143"/>
      <c r="FX5" s="1143"/>
      <c r="FY5" s="1143"/>
      <c r="FZ5" s="1143"/>
      <c r="GA5" s="1144"/>
      <c r="GB5" s="597"/>
      <c r="GC5" s="1165"/>
      <c r="GD5" s="1165"/>
      <c r="GE5" s="1165"/>
      <c r="GF5" s="1165"/>
      <c r="GG5" s="1165"/>
      <c r="GH5" s="1165"/>
      <c r="GI5" s="1166"/>
      <c r="GJ5" s="1166"/>
      <c r="GK5" s="1166"/>
      <c r="GL5" s="1167"/>
      <c r="GM5" s="1167"/>
      <c r="GN5" s="1167"/>
      <c r="GP5" s="1178"/>
      <c r="GQ5" s="1179"/>
      <c r="GR5" s="1179"/>
      <c r="GS5" s="1179"/>
      <c r="GT5" s="1179"/>
      <c r="GU5" s="1179"/>
      <c r="GV5" s="1179"/>
      <c r="GW5" s="1179"/>
      <c r="GX5" s="1179"/>
      <c r="GY5" s="1179"/>
      <c r="GZ5" s="1179"/>
      <c r="HA5" s="1179"/>
      <c r="HB5" s="1179"/>
      <c r="HC5" s="1179"/>
      <c r="HD5" s="1179"/>
      <c r="HE5" s="1180"/>
      <c r="HF5" s="1178"/>
      <c r="HG5" s="1179"/>
      <c r="HH5" s="1180"/>
      <c r="HI5" s="669"/>
      <c r="HJ5" s="1178"/>
      <c r="HK5" s="1179"/>
      <c r="HL5" s="1179"/>
      <c r="HM5" s="1179"/>
      <c r="HN5" s="1179"/>
      <c r="HO5" s="1179"/>
      <c r="HP5" s="1179"/>
      <c r="HQ5" s="1180"/>
      <c r="HR5" s="1184"/>
      <c r="HS5" s="1185"/>
      <c r="HT5" s="1185"/>
      <c r="HU5" s="1185"/>
      <c r="HV5" s="1185"/>
      <c r="HW5" s="1185"/>
      <c r="HX5" s="1186"/>
    </row>
    <row r="6" spans="1:232" ht="36.6" customHeight="1" thickTop="1" thickBot="1">
      <c r="A6" s="1032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557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801" t="s">
        <v>221</v>
      </c>
      <c r="O6" s="65" t="s">
        <v>222</v>
      </c>
      <c r="P6" s="802" t="s">
        <v>223</v>
      </c>
      <c r="Q6" s="798" t="s">
        <v>224</v>
      </c>
      <c r="R6" s="806" t="s">
        <v>225</v>
      </c>
      <c r="S6" s="806" t="s">
        <v>226</v>
      </c>
      <c r="T6" s="807" t="s">
        <v>227</v>
      </c>
      <c r="U6" s="806" t="s">
        <v>228</v>
      </c>
      <c r="W6" s="560" t="s">
        <v>72</v>
      </c>
      <c r="X6" s="561" t="s">
        <v>141</v>
      </c>
      <c r="Y6" s="799" t="s">
        <v>185</v>
      </c>
      <c r="Z6" s="818" t="s">
        <v>134</v>
      </c>
      <c r="AB6" s="39" t="s">
        <v>54</v>
      </c>
      <c r="AC6" s="40" t="s">
        <v>22</v>
      </c>
      <c r="AD6" s="41" t="s">
        <v>112</v>
      </c>
      <c r="AE6" s="851" t="s">
        <v>246</v>
      </c>
      <c r="AF6" s="927" t="s">
        <v>247</v>
      </c>
      <c r="AG6" s="930" t="s">
        <v>248</v>
      </c>
      <c r="AH6" s="852" t="s">
        <v>113</v>
      </c>
      <c r="AI6" s="852" t="s">
        <v>114</v>
      </c>
      <c r="AJ6" s="625" t="s">
        <v>107</v>
      </c>
      <c r="AK6" s="852" t="s">
        <v>108</v>
      </c>
      <c r="AL6" s="852" t="s">
        <v>109</v>
      </c>
      <c r="AM6" s="625" t="s">
        <v>110</v>
      </c>
      <c r="AN6" s="853" t="s">
        <v>221</v>
      </c>
      <c r="AO6" s="65" t="s">
        <v>222</v>
      </c>
      <c r="AP6" s="66" t="s">
        <v>223</v>
      </c>
      <c r="AQ6" s="65" t="s">
        <v>224</v>
      </c>
      <c r="AR6" s="66" t="s">
        <v>225</v>
      </c>
      <c r="AS6" s="66" t="s">
        <v>226</v>
      </c>
      <c r="AT6" s="66" t="s">
        <v>227</v>
      </c>
      <c r="AU6" s="854" t="s">
        <v>228</v>
      </c>
      <c r="AV6" s="68"/>
      <c r="AW6" s="39" t="s">
        <v>54</v>
      </c>
      <c r="AX6" s="70" t="s">
        <v>22</v>
      </c>
      <c r="AY6" s="67" t="s">
        <v>90</v>
      </c>
      <c r="AZ6" s="69" t="s">
        <v>21</v>
      </c>
      <c r="BA6" s="70" t="s">
        <v>22</v>
      </c>
      <c r="BB6" s="67" t="s">
        <v>46</v>
      </c>
      <c r="BC6" s="821" t="s">
        <v>134</v>
      </c>
      <c r="BE6" s="643" t="s">
        <v>54</v>
      </c>
      <c r="BF6" s="76" t="s">
        <v>22</v>
      </c>
      <c r="BG6" s="728" t="s">
        <v>73</v>
      </c>
      <c r="BH6" s="82" t="s">
        <v>104</v>
      </c>
      <c r="BI6" s="82" t="s">
        <v>104</v>
      </c>
      <c r="BJ6" s="624" t="s">
        <v>105</v>
      </c>
      <c r="BK6" s="624" t="s">
        <v>106</v>
      </c>
      <c r="BL6" s="625" t="s">
        <v>107</v>
      </c>
      <c r="BM6" s="624" t="s">
        <v>108</v>
      </c>
      <c r="BN6" s="624" t="s">
        <v>109</v>
      </c>
      <c r="BO6" s="625" t="s">
        <v>110</v>
      </c>
      <c r="BP6" s="902" t="s">
        <v>221</v>
      </c>
      <c r="BQ6" s="24" t="s">
        <v>222</v>
      </c>
      <c r="BR6" s="902" t="s">
        <v>223</v>
      </c>
      <c r="BS6" s="24" t="s">
        <v>224</v>
      </c>
      <c r="BT6" s="902" t="s">
        <v>225</v>
      </c>
      <c r="BU6" s="902" t="s">
        <v>226</v>
      </c>
      <c r="BV6" s="902" t="s">
        <v>227</v>
      </c>
      <c r="BW6" s="901" t="s">
        <v>228</v>
      </c>
      <c r="BX6" s="900" t="s">
        <v>231</v>
      </c>
      <c r="BY6" s="90" t="s">
        <v>22</v>
      </c>
      <c r="BZ6" s="644" t="s">
        <v>58</v>
      </c>
      <c r="CA6" s="823" t="s">
        <v>134</v>
      </c>
      <c r="CC6" s="103" t="s">
        <v>54</v>
      </c>
      <c r="CD6" s="92" t="s">
        <v>22</v>
      </c>
      <c r="CE6" s="498" t="s">
        <v>73</v>
      </c>
      <c r="CF6" s="779" t="s">
        <v>104</v>
      </c>
      <c r="CG6" s="780" t="s">
        <v>105</v>
      </c>
      <c r="CH6" s="780" t="s">
        <v>115</v>
      </c>
      <c r="CI6" s="625" t="s">
        <v>107</v>
      </c>
      <c r="CJ6" s="780" t="s">
        <v>108</v>
      </c>
      <c r="CK6" s="780" t="s">
        <v>109</v>
      </c>
      <c r="CL6" s="784" t="s">
        <v>110</v>
      </c>
      <c r="CM6" s="792" t="s">
        <v>221</v>
      </c>
      <c r="CN6" s="793" t="s">
        <v>222</v>
      </c>
      <c r="CO6" s="792" t="s">
        <v>223</v>
      </c>
      <c r="CP6" s="793" t="s">
        <v>224</v>
      </c>
      <c r="CQ6" s="792" t="s">
        <v>225</v>
      </c>
      <c r="CR6" s="794" t="s">
        <v>226</v>
      </c>
      <c r="CS6" s="781" t="s">
        <v>227</v>
      </c>
      <c r="CT6" s="782" t="s">
        <v>228</v>
      </c>
      <c r="CU6" s="783" t="s">
        <v>149</v>
      </c>
      <c r="CV6" s="783" t="s">
        <v>230</v>
      </c>
      <c r="CW6" s="65" t="s">
        <v>154</v>
      </c>
      <c r="CX6" s="826" t="s">
        <v>134</v>
      </c>
      <c r="CZ6" s="715" t="s">
        <v>54</v>
      </c>
      <c r="DA6" s="107" t="s">
        <v>22</v>
      </c>
      <c r="DB6" s="498" t="s">
        <v>73</v>
      </c>
      <c r="DC6" s="713" t="s">
        <v>241</v>
      </c>
      <c r="DD6" s="955" t="s">
        <v>254</v>
      </c>
      <c r="DE6" s="955" t="s">
        <v>247</v>
      </c>
      <c r="DF6" s="930" t="s">
        <v>248</v>
      </c>
      <c r="DG6" s="714" t="s">
        <v>105</v>
      </c>
      <c r="DH6" s="714" t="s">
        <v>106</v>
      </c>
      <c r="DI6" s="625" t="s">
        <v>107</v>
      </c>
      <c r="DJ6" s="714" t="s">
        <v>250</v>
      </c>
      <c r="DK6" s="714" t="s">
        <v>251</v>
      </c>
      <c r="DL6" s="716" t="s">
        <v>252</v>
      </c>
      <c r="DM6" s="716" t="s">
        <v>203</v>
      </c>
      <c r="DN6" s="625" t="s">
        <v>204</v>
      </c>
      <c r="DO6" s="716" t="s">
        <v>234</v>
      </c>
      <c r="DP6" s="716" t="s">
        <v>233</v>
      </c>
      <c r="DQ6" s="625" t="s">
        <v>154</v>
      </c>
      <c r="DR6" s="847" t="s">
        <v>134</v>
      </c>
      <c r="DS6" s="840"/>
      <c r="DT6" s="887" t="s">
        <v>183</v>
      </c>
      <c r="DU6" s="392" t="s">
        <v>244</v>
      </c>
      <c r="DV6" s="924" t="s">
        <v>243</v>
      </c>
      <c r="DW6" s="925" t="s">
        <v>245</v>
      </c>
      <c r="DX6" s="750" t="s">
        <v>142</v>
      </c>
      <c r="DY6" s="392" t="s">
        <v>214</v>
      </c>
      <c r="DZ6" s="888" t="s">
        <v>215</v>
      </c>
      <c r="EA6" s="767" t="s">
        <v>216</v>
      </c>
      <c r="EB6" s="888" t="s">
        <v>217</v>
      </c>
      <c r="EC6" s="888" t="s">
        <v>143</v>
      </c>
      <c r="ED6" s="758" t="s">
        <v>144</v>
      </c>
      <c r="EE6" s="392" t="s">
        <v>108</v>
      </c>
      <c r="EF6" s="392" t="s">
        <v>145</v>
      </c>
      <c r="EG6" s="761" t="s">
        <v>46</v>
      </c>
      <c r="EH6" s="695" t="s">
        <v>226</v>
      </c>
      <c r="EI6" s="680" t="s">
        <v>227</v>
      </c>
      <c r="EJ6" s="680" t="s">
        <v>219</v>
      </c>
      <c r="EK6" s="680" t="s">
        <v>220</v>
      </c>
      <c r="EL6" s="767" t="s">
        <v>46</v>
      </c>
      <c r="EM6" s="680" t="s">
        <v>149</v>
      </c>
      <c r="EN6" s="680" t="s">
        <v>150</v>
      </c>
      <c r="EO6" s="764" t="s">
        <v>218</v>
      </c>
      <c r="EP6" s="696" t="s">
        <v>151</v>
      </c>
      <c r="EQ6" s="890" t="s">
        <v>152</v>
      </c>
      <c r="ER6" s="893" t="s">
        <v>234</v>
      </c>
      <c r="ES6" s="893" t="s">
        <v>233</v>
      </c>
      <c r="ET6" s="896" t="s">
        <v>154</v>
      </c>
      <c r="EU6" s="899" t="s">
        <v>134</v>
      </c>
      <c r="EV6" s="119"/>
      <c r="EW6" s="131" t="s">
        <v>54</v>
      </c>
      <c r="EX6" s="121" t="s">
        <v>22</v>
      </c>
      <c r="EY6" s="796" t="s">
        <v>73</v>
      </c>
      <c r="EZ6" s="122" t="s">
        <v>104</v>
      </c>
      <c r="FA6" s="123" t="s">
        <v>116</v>
      </c>
      <c r="FB6" s="123" t="s">
        <v>114</v>
      </c>
      <c r="FC6" s="11" t="s">
        <v>117</v>
      </c>
      <c r="FD6" s="123" t="s">
        <v>108</v>
      </c>
      <c r="FE6" s="123" t="s">
        <v>109</v>
      </c>
      <c r="FF6" s="11" t="s">
        <v>110</v>
      </c>
      <c r="FG6" s="131" t="s">
        <v>236</v>
      </c>
      <c r="FH6" s="835" t="s">
        <v>238</v>
      </c>
      <c r="FI6" s="832" t="s">
        <v>237</v>
      </c>
      <c r="FJ6" s="65" t="s">
        <v>239</v>
      </c>
      <c r="FK6" s="832" t="s">
        <v>241</v>
      </c>
      <c r="FL6" s="832" t="s">
        <v>225</v>
      </c>
      <c r="FM6" s="832" t="s">
        <v>249</v>
      </c>
      <c r="FN6" s="832" t="s">
        <v>234</v>
      </c>
      <c r="FO6" s="832" t="s">
        <v>233</v>
      </c>
      <c r="FP6" s="65" t="s">
        <v>154</v>
      </c>
      <c r="FQ6" s="830" t="s">
        <v>235</v>
      </c>
      <c r="FR6" s="119"/>
      <c r="FS6" s="598" t="s">
        <v>119</v>
      </c>
      <c r="FT6" s="599" t="s">
        <v>120</v>
      </c>
      <c r="FU6" s="541" t="s">
        <v>121</v>
      </c>
      <c r="FV6" s="599" t="s">
        <v>122</v>
      </c>
      <c r="FW6" s="599" t="s">
        <v>120</v>
      </c>
      <c r="FX6" s="541" t="s">
        <v>121</v>
      </c>
      <c r="FY6" s="599" t="s">
        <v>123</v>
      </c>
      <c r="FZ6" s="599" t="s">
        <v>120</v>
      </c>
      <c r="GA6" s="544" t="s">
        <v>121</v>
      </c>
      <c r="GB6" s="484"/>
      <c r="GC6" s="491" t="s">
        <v>140</v>
      </c>
      <c r="GD6" s="609" t="s">
        <v>141</v>
      </c>
      <c r="GE6" s="547" t="s">
        <v>142</v>
      </c>
      <c r="GF6" s="491" t="s">
        <v>140</v>
      </c>
      <c r="GG6" s="609" t="s">
        <v>141</v>
      </c>
      <c r="GH6" s="547" t="s">
        <v>142</v>
      </c>
      <c r="GI6" s="620" t="s">
        <v>140</v>
      </c>
      <c r="GJ6" s="621" t="s">
        <v>141</v>
      </c>
      <c r="GK6" s="547" t="s">
        <v>142</v>
      </c>
      <c r="GL6" s="620" t="s">
        <v>149</v>
      </c>
      <c r="GM6" s="620" t="s">
        <v>172</v>
      </c>
      <c r="GN6" s="550" t="s">
        <v>184</v>
      </c>
      <c r="GP6" s="487" t="s">
        <v>140</v>
      </c>
      <c r="GQ6" s="487" t="s">
        <v>206</v>
      </c>
      <c r="GR6" s="324" t="s">
        <v>141</v>
      </c>
      <c r="GS6" s="736" t="s">
        <v>142</v>
      </c>
      <c r="GT6" s="736" t="s">
        <v>207</v>
      </c>
      <c r="GU6" s="490" t="s">
        <v>208</v>
      </c>
      <c r="GV6" s="489" t="s">
        <v>209</v>
      </c>
      <c r="GW6" s="743" t="s">
        <v>210</v>
      </c>
      <c r="GX6" s="739" t="s">
        <v>211</v>
      </c>
      <c r="GY6" s="743" t="s">
        <v>212</v>
      </c>
      <c r="GZ6" s="812" t="s">
        <v>196</v>
      </c>
      <c r="HA6" s="813" t="s">
        <v>197</v>
      </c>
      <c r="HB6" s="814" t="s">
        <v>198</v>
      </c>
      <c r="HC6" s="815" t="s">
        <v>199</v>
      </c>
      <c r="HD6" s="746" t="s">
        <v>213</v>
      </c>
      <c r="HE6" s="556" t="s">
        <v>46</v>
      </c>
      <c r="HF6" s="817" t="s">
        <v>149</v>
      </c>
      <c r="HG6" s="817" t="s">
        <v>233</v>
      </c>
      <c r="HH6" s="885" t="s">
        <v>154</v>
      </c>
      <c r="HI6" s="670"/>
      <c r="HJ6" s="658" t="s">
        <v>135</v>
      </c>
      <c r="HK6" s="658" t="s">
        <v>136</v>
      </c>
      <c r="HL6" s="658" t="s">
        <v>137</v>
      </c>
      <c r="HM6" s="659" t="s">
        <v>138</v>
      </c>
      <c r="HN6" s="660" t="s">
        <v>139</v>
      </c>
      <c r="HO6" s="660" t="s">
        <v>140</v>
      </c>
      <c r="HP6" s="661" t="s">
        <v>141</v>
      </c>
      <c r="HQ6" s="662" t="s">
        <v>142</v>
      </c>
      <c r="HR6" s="387" t="s">
        <v>104</v>
      </c>
      <c r="HS6" s="388" t="s">
        <v>105</v>
      </c>
      <c r="HT6" s="388" t="s">
        <v>143</v>
      </c>
      <c r="HU6" s="388" t="s">
        <v>144</v>
      </c>
      <c r="HV6" s="389" t="s">
        <v>108</v>
      </c>
      <c r="HW6" s="389" t="s">
        <v>145</v>
      </c>
      <c r="HX6" s="390" t="s">
        <v>46</v>
      </c>
    </row>
    <row r="7" spans="1:232" ht="15" customHeight="1">
      <c r="A7" s="12">
        <v>1</v>
      </c>
      <c r="B7" s="13">
        <v>42.6</v>
      </c>
      <c r="C7" s="14">
        <v>3163.4540824990654</v>
      </c>
      <c r="D7" s="15">
        <f>+C7/B7</f>
        <v>74.259485504672895</v>
      </c>
      <c r="E7" s="16"/>
      <c r="F7" s="320"/>
      <c r="G7" s="558" t="e">
        <f>F7/E7</f>
        <v>#DIV/0!</v>
      </c>
      <c r="H7" s="17">
        <v>5</v>
      </c>
      <c r="I7" s="17">
        <v>140.54036741005362</v>
      </c>
      <c r="J7" s="18">
        <f>+I7/H7</f>
        <v>28.108073482010724</v>
      </c>
      <c r="K7" s="17"/>
      <c r="L7" s="17"/>
      <c r="M7" s="30" t="e">
        <f>+L7/K7</f>
        <v>#DIV/0!</v>
      </c>
      <c r="N7" s="945">
        <v>231.34108464021878</v>
      </c>
      <c r="O7" s="838">
        <f>N7/B7</f>
        <v>5.4305418929628821</v>
      </c>
      <c r="P7" s="803">
        <v>436.63278583288769</v>
      </c>
      <c r="Q7" s="18">
        <f>P7/B7</f>
        <v>10.249595911570133</v>
      </c>
      <c r="R7" s="808">
        <v>189.58378839465172</v>
      </c>
      <c r="S7" s="809"/>
      <c r="T7" s="809"/>
      <c r="U7" s="808"/>
      <c r="V7" s="492"/>
      <c r="W7" s="952">
        <v>33</v>
      </c>
      <c r="X7" s="626">
        <v>423.41069325371541</v>
      </c>
      <c r="Y7" s="800">
        <f>X7/W7</f>
        <v>12.830627068294406</v>
      </c>
      <c r="Z7" s="819">
        <f>C7+I7+N7+P7+U7+X7+R7+T7</f>
        <v>4584.9628020305927</v>
      </c>
      <c r="AA7" s="492"/>
      <c r="AB7" s="966">
        <v>376.40000000000003</v>
      </c>
      <c r="AC7" s="71">
        <v>18997.839299999996</v>
      </c>
      <c r="AD7" s="83">
        <f>+AC7/AB7</f>
        <v>50.472474229543025</v>
      </c>
      <c r="AE7" s="50"/>
      <c r="AF7" s="50"/>
      <c r="AG7" s="931"/>
      <c r="AH7" s="50">
        <v>20</v>
      </c>
      <c r="AI7" s="50">
        <v>276.11</v>
      </c>
      <c r="AJ7" s="30">
        <f>+AI7/AH7</f>
        <v>13.8055</v>
      </c>
      <c r="AK7" s="49">
        <v>128</v>
      </c>
      <c r="AL7" s="49">
        <v>801.8</v>
      </c>
      <c r="AM7" s="30">
        <f>+AL7/AK7</f>
        <v>6.2640624999999996</v>
      </c>
      <c r="AN7" s="62">
        <v>312</v>
      </c>
      <c r="AO7" s="858">
        <f t="shared" ref="AO7:AO38" si="0">AN7/(AB7+AW7)</f>
        <v>0.75289575289575283</v>
      </c>
      <c r="AP7" s="47">
        <v>1551.18</v>
      </c>
      <c r="AQ7" s="858">
        <f t="shared" ref="AQ7:AQ38" si="1">AP7/AB7</f>
        <v>4.1210945802337937</v>
      </c>
      <c r="AR7" s="47"/>
      <c r="AS7" s="47"/>
      <c r="AT7" s="47"/>
      <c r="AU7" s="855"/>
      <c r="AV7" s="568"/>
      <c r="AW7" s="46">
        <v>38</v>
      </c>
      <c r="AX7" s="47">
        <v>1517.6100000000001</v>
      </c>
      <c r="AY7" s="48">
        <f>+AX7/AW7</f>
        <v>39.937105263157896</v>
      </c>
      <c r="AZ7" s="46">
        <v>106</v>
      </c>
      <c r="BA7" s="47">
        <v>1126.71</v>
      </c>
      <c r="BB7" s="48">
        <f>+BA7/AZ7</f>
        <v>10.62933962264151</v>
      </c>
      <c r="BC7" s="822">
        <f t="shared" ref="BC7:BC27" si="2">AC7+AI7+AL7+AX7+BA7+AN7+AP7+AR7+AS7+AT7+AU7</f>
        <v>24583.249299999996</v>
      </c>
      <c r="BD7" s="492"/>
      <c r="BE7" s="645">
        <v>68.2</v>
      </c>
      <c r="BF7" s="78">
        <v>3878.83</v>
      </c>
      <c r="BG7" s="30">
        <f>+BF7/BE7</f>
        <v>56.874340175953073</v>
      </c>
      <c r="BH7" s="85"/>
      <c r="BI7" s="85"/>
      <c r="BJ7" s="85">
        <v>18</v>
      </c>
      <c r="BK7" s="85">
        <v>127.57</v>
      </c>
      <c r="BL7" s="30">
        <f>+BK7/BJ7</f>
        <v>7.0872222222222216</v>
      </c>
      <c r="BM7" s="86">
        <v>0</v>
      </c>
      <c r="BN7" s="86"/>
      <c r="BO7" s="30" t="e">
        <f>+BN7/BM7</f>
        <v>#DIV/0!</v>
      </c>
      <c r="BP7" s="587">
        <v>0</v>
      </c>
      <c r="BQ7" s="30">
        <f>BP7/BE7</f>
        <v>0</v>
      </c>
      <c r="BR7" s="587">
        <v>440.52</v>
      </c>
      <c r="BS7" s="30">
        <f>BR7/BE7</f>
        <v>6.4592375366568913</v>
      </c>
      <c r="BT7" s="587"/>
      <c r="BU7" s="587"/>
      <c r="BV7" s="587"/>
      <c r="BW7" s="907">
        <v>1258.22</v>
      </c>
      <c r="BX7" s="903">
        <v>32</v>
      </c>
      <c r="BY7" s="78">
        <v>320.39999999999998</v>
      </c>
      <c r="BZ7" s="634">
        <f>+BY7/BX7</f>
        <v>10.012499999999999</v>
      </c>
      <c r="CA7" s="824">
        <f>BF7+BK7+BY7+BN7+BP7+BR7+BT7+BU7+BV7+BW7</f>
        <v>6025.54</v>
      </c>
      <c r="CB7" s="492"/>
      <c r="CC7" s="93">
        <v>180.8</v>
      </c>
      <c r="CD7" s="94">
        <v>11054.139904274058</v>
      </c>
      <c r="CE7" s="83">
        <f>+CD7/CC7</f>
        <v>61.14015433779899</v>
      </c>
      <c r="CF7" s="100"/>
      <c r="CG7" s="101">
        <v>41</v>
      </c>
      <c r="CH7" s="101">
        <v>409.47402162633745</v>
      </c>
      <c r="CI7" s="30">
        <f>+CH7/CG7</f>
        <v>9.9871712591789628</v>
      </c>
      <c r="CJ7" s="101">
        <v>65</v>
      </c>
      <c r="CK7" s="101">
        <v>439.19666288210885</v>
      </c>
      <c r="CL7" s="83">
        <f>+CK7/CJ7</f>
        <v>6.7568717366478284</v>
      </c>
      <c r="CM7" s="787"/>
      <c r="CN7" s="30"/>
      <c r="CO7" s="950">
        <v>86.803800316833417</v>
      </c>
      <c r="CP7" s="30">
        <f>CO7/CC7</f>
        <v>0.48010951502673349</v>
      </c>
      <c r="CQ7" s="950">
        <v>312.13281839720804</v>
      </c>
      <c r="CR7" s="789"/>
      <c r="CS7" s="787"/>
      <c r="CT7" s="787"/>
      <c r="CU7" s="933">
        <v>52</v>
      </c>
      <c r="CV7" s="788">
        <v>469.47755118739661</v>
      </c>
      <c r="CW7" s="790">
        <f>CV7/CU7</f>
        <v>9.0284144459114728</v>
      </c>
      <c r="CX7" s="827">
        <f>CD7+CH7+CK7+CO7+CM7+CQ7+CV7+CS7+CT7</f>
        <v>12771.22475868394</v>
      </c>
      <c r="CY7" s="492"/>
      <c r="CZ7" s="109">
        <v>132</v>
      </c>
      <c r="DA7" s="110">
        <v>11236.9</v>
      </c>
      <c r="DB7" s="83">
        <f>+DA7/CZ7</f>
        <v>85.1280303030303</v>
      </c>
      <c r="DC7" s="113">
        <v>0</v>
      </c>
      <c r="DD7" s="956"/>
      <c r="DE7" s="956"/>
      <c r="DF7" s="958"/>
      <c r="DG7" s="114"/>
      <c r="DH7" s="114"/>
      <c r="DI7" s="30" t="e">
        <f>+DH7/DG7</f>
        <v>#DIV/0!</v>
      </c>
      <c r="DJ7" s="115">
        <v>1780.21</v>
      </c>
      <c r="DK7" s="114"/>
      <c r="DL7" s="937"/>
      <c r="DM7" s="712">
        <v>321.8</v>
      </c>
      <c r="DN7" s="759">
        <f t="shared" ref="DN7:DN37" si="3">+DM7/CZ7</f>
        <v>2.437878787878788</v>
      </c>
      <c r="DO7" s="846">
        <v>50</v>
      </c>
      <c r="DP7" s="846">
        <v>493.42</v>
      </c>
      <c r="DQ7" s="760">
        <f>DP7/DO7</f>
        <v>9.8684000000000012</v>
      </c>
      <c r="DR7" s="848">
        <f>DA7+DM7+DP7+DH7+DJ7+DK7+DL7+DC7+DE7</f>
        <v>13832.329999999998</v>
      </c>
      <c r="DS7" s="841"/>
      <c r="DT7" s="859">
        <v>69</v>
      </c>
      <c r="DU7" s="860">
        <v>3323.3846304020217</v>
      </c>
      <c r="DV7" s="922"/>
      <c r="DW7" s="922">
        <f>DU7+DV7</f>
        <v>3323.3846304020217</v>
      </c>
      <c r="DX7" s="751">
        <f>DW7/DT7</f>
        <v>48.164994643507562</v>
      </c>
      <c r="DY7" s="866"/>
      <c r="DZ7" s="866"/>
      <c r="EA7" s="756" t="e">
        <f t="shared" ref="EA7:EA38" si="4">DZ7/DY7</f>
        <v>#DIV/0!</v>
      </c>
      <c r="EB7" s="866"/>
      <c r="EC7" s="866"/>
      <c r="ED7" s="759" t="e">
        <f>EC7/EB7</f>
        <v>#DIV/0!</v>
      </c>
      <c r="EE7" s="866">
        <f t="shared" ref="EE7:EE37" si="5">DT7</f>
        <v>69</v>
      </c>
      <c r="EF7" s="866"/>
      <c r="EG7" s="762">
        <f>EF7/EE7</f>
        <v>0</v>
      </c>
      <c r="EH7" s="912"/>
      <c r="EI7" s="913"/>
      <c r="EJ7" s="872">
        <v>69</v>
      </c>
      <c r="EK7" s="921">
        <v>419.19495767895074</v>
      </c>
      <c r="EL7" s="765">
        <f>EK7/EJ7</f>
        <v>6.0752892417239241</v>
      </c>
      <c r="EM7" s="872">
        <f t="shared" ref="EM7:EM37" si="6">DT7</f>
        <v>69</v>
      </c>
      <c r="EN7" s="921">
        <v>500.92310779940601</v>
      </c>
      <c r="EO7" s="765">
        <f>EN7/EM7</f>
        <v>7.259755185498638</v>
      </c>
      <c r="EP7" s="921">
        <v>78.5</v>
      </c>
      <c r="EQ7" s="891">
        <f>EP7/EM7</f>
        <v>1.1376811594202898</v>
      </c>
      <c r="ER7" s="873">
        <v>28</v>
      </c>
      <c r="ES7" s="873">
        <v>275.20724779755687</v>
      </c>
      <c r="ET7" s="873">
        <f>ES7/ER7</f>
        <v>9.8288302784841743</v>
      </c>
      <c r="EU7" s="898">
        <f>DU7+DZ7+EC7+EF7+EK7+EN7+EP7+ES7+EH7+EI7+DV7</f>
        <v>4597.2099436779354</v>
      </c>
      <c r="EV7" s="569"/>
      <c r="EW7" s="734">
        <v>50.000000000000007</v>
      </c>
      <c r="EX7" s="125">
        <v>4370.0671163936941</v>
      </c>
      <c r="EY7" s="15">
        <f>+EX7/EW7</f>
        <v>87.401342327873863</v>
      </c>
      <c r="EZ7" s="126"/>
      <c r="FA7" s="127">
        <v>4</v>
      </c>
      <c r="FB7" s="127">
        <v>73.334255519282905</v>
      </c>
      <c r="FC7" s="18">
        <v>20</v>
      </c>
      <c r="FD7" s="127"/>
      <c r="FE7" s="127"/>
      <c r="FF7" s="18" t="e">
        <f>+FE7/FD7</f>
        <v>#DIV/0!</v>
      </c>
      <c r="FG7" s="734">
        <v>217.49999373226251</v>
      </c>
      <c r="FH7" s="836">
        <f>FG7/EW7</f>
        <v>4.34999987464525</v>
      </c>
      <c r="FI7" s="125">
        <v>278.67711773265074</v>
      </c>
      <c r="FJ7" s="837">
        <f t="shared" ref="FJ7:FJ38" si="7">FI7/EW7</f>
        <v>5.5735423546530143</v>
      </c>
      <c r="FK7" s="125"/>
      <c r="FL7" s="125"/>
      <c r="FM7" s="125"/>
      <c r="FN7" s="127">
        <v>31</v>
      </c>
      <c r="FO7" s="127">
        <v>297.87048468220149</v>
      </c>
      <c r="FP7" s="30">
        <f>FO7/FN7</f>
        <v>9.6087253123290797</v>
      </c>
      <c r="FQ7" s="831">
        <f>EX7+FB7+FE7+FG7+FI7+FO7+FK7+FL7+FM7</f>
        <v>5237.4489680600918</v>
      </c>
      <c r="FR7" s="569"/>
      <c r="FS7" s="600"/>
      <c r="FT7" s="601"/>
      <c r="FU7" s="542" t="e">
        <f>+FT7/FS7</f>
        <v>#DIV/0!</v>
      </c>
      <c r="FV7" s="604"/>
      <c r="FW7" s="608"/>
      <c r="FX7" s="542" t="e">
        <f>+FW7/FV7</f>
        <v>#DIV/0!</v>
      </c>
      <c r="FY7" s="604"/>
      <c r="FZ7" s="601"/>
      <c r="GA7" s="542" t="e">
        <f>+FZ7/FY7</f>
        <v>#DIV/0!</v>
      </c>
      <c r="GB7" s="485"/>
      <c r="GC7" s="610"/>
      <c r="GD7" s="611"/>
      <c r="GE7" s="548" t="e">
        <f>GD7/GC7</f>
        <v>#DIV/0!</v>
      </c>
      <c r="GF7" s="610"/>
      <c r="GG7" s="614"/>
      <c r="GH7" s="616" t="e">
        <f t="shared" ref="GH7:GH36" si="8">GG7/GF7</f>
        <v>#DIV/0!</v>
      </c>
      <c r="GI7" s="603"/>
      <c r="GJ7" s="603"/>
      <c r="GK7" s="622" t="e">
        <f>GJ7/GI7</f>
        <v>#DIV/0!</v>
      </c>
      <c r="GL7" s="603">
        <f>+(GF7+GI7)*3</f>
        <v>0</v>
      </c>
      <c r="GM7" s="603"/>
      <c r="GN7" s="551" t="e">
        <f>+GM7/GL7</f>
        <v>#DIV/0!</v>
      </c>
      <c r="GP7" s="863">
        <v>30</v>
      </c>
      <c r="GQ7" s="863"/>
      <c r="GR7" s="862">
        <v>1655.02</v>
      </c>
      <c r="GS7" s="554">
        <f t="shared" ref="GS7:GS37" si="9">GR7/GP7</f>
        <v>55.167333333333332</v>
      </c>
      <c r="GT7" s="554">
        <f t="shared" ref="GT7:GT14" si="10">GQ7/GP7</f>
        <v>0</v>
      </c>
      <c r="GU7" s="875">
        <v>30</v>
      </c>
      <c r="GV7" s="875">
        <v>47.868020786947035</v>
      </c>
      <c r="GW7" s="737">
        <f t="shared" ref="GW7:GW14" si="11">GV7/GU7</f>
        <v>1.5956006928982345</v>
      </c>
      <c r="GX7" s="875">
        <v>102.62997401449492</v>
      </c>
      <c r="GY7" s="737">
        <f>GX7/GP7</f>
        <v>3.4209991338164971</v>
      </c>
      <c r="GZ7" s="877"/>
      <c r="HA7" s="748">
        <f t="shared" ref="HA7:HA38" si="12">+GZ7/GP7</f>
        <v>0</v>
      </c>
      <c r="HB7" s="881"/>
      <c r="HC7" s="744">
        <f t="shared" ref="HC7:HC19" si="13">+HB7/GP7</f>
        <v>0</v>
      </c>
      <c r="HD7" s="881"/>
      <c r="HE7" s="542">
        <f t="shared" ref="HE7:HE38" si="14">HD7/GP7</f>
        <v>0</v>
      </c>
      <c r="HF7" s="884">
        <v>19</v>
      </c>
      <c r="HG7" s="884">
        <v>173.17702607472532</v>
      </c>
      <c r="HH7" s="886">
        <f>HG7/HF7</f>
        <v>9.1145803197223856</v>
      </c>
      <c r="HI7" s="671"/>
      <c r="HJ7" s="400"/>
      <c r="HK7" s="400"/>
      <c r="HL7" s="400"/>
      <c r="HM7" s="433"/>
      <c r="HN7" s="400"/>
      <c r="HO7" s="400">
        <f>HJ7*0.2+(SUM(HK7:HN7)*0.4)</f>
        <v>0</v>
      </c>
      <c r="HP7" s="401"/>
      <c r="HQ7" s="402" t="e">
        <f>HP7/HO7</f>
        <v>#DIV/0!</v>
      </c>
      <c r="HR7" s="399"/>
      <c r="HS7" s="400"/>
      <c r="HT7" s="400"/>
      <c r="HU7" s="403" t="e">
        <f>HT7/HS7</f>
        <v>#DIV/0!</v>
      </c>
      <c r="HV7" s="400"/>
      <c r="HW7" s="400"/>
      <c r="HX7" s="404" t="e">
        <f>HW7/HV7</f>
        <v>#DIV/0!</v>
      </c>
    </row>
    <row r="8" spans="1:232" ht="14.4" customHeight="1">
      <c r="A8" s="12">
        <v>2</v>
      </c>
      <c r="B8" s="13">
        <v>35.400000000000006</v>
      </c>
      <c r="C8" s="14">
        <v>2460.3909210472088</v>
      </c>
      <c r="D8" s="15">
        <f t="shared" ref="D8:D37" si="15">+C8/B8</f>
        <v>69.502568391164075</v>
      </c>
      <c r="E8" s="16"/>
      <c r="F8" s="320"/>
      <c r="G8" s="558" t="e">
        <f t="shared" ref="G8:G37" si="16">F8/E8</f>
        <v>#DIV/0!</v>
      </c>
      <c r="H8" s="17">
        <v>4</v>
      </c>
      <c r="I8" s="17">
        <v>113.36408618506141</v>
      </c>
      <c r="J8" s="18">
        <f>+I8/H8</f>
        <v>28.341021546265353</v>
      </c>
      <c r="K8" s="17"/>
      <c r="L8" s="17"/>
      <c r="M8" s="30" t="e">
        <f>+L8/K8</f>
        <v>#DIV/0!</v>
      </c>
      <c r="N8" s="945"/>
      <c r="O8" s="838">
        <f t="shared" ref="O8:O37" si="17">N8/B8</f>
        <v>0</v>
      </c>
      <c r="P8" s="803">
        <v>313.25983783374375</v>
      </c>
      <c r="Q8" s="18">
        <f t="shared" ref="Q8:Q37" si="18">P8/B8</f>
        <v>8.8491479614051887</v>
      </c>
      <c r="R8" s="808">
        <v>75.122420635355468</v>
      </c>
      <c r="S8" s="809"/>
      <c r="T8" s="809"/>
      <c r="U8" s="808"/>
      <c r="V8" s="492"/>
      <c r="W8" s="570">
        <v>33</v>
      </c>
      <c r="X8" s="626">
        <v>428.23156710123044</v>
      </c>
      <c r="Y8" s="800">
        <f t="shared" ref="Y8:Y37" si="19">X8/W8</f>
        <v>12.976714154582741</v>
      </c>
      <c r="Z8" s="819">
        <f t="shared" ref="Z8:Z37" si="20">C8+I8+N8+P8+U8+X8+R8+T8</f>
        <v>3390.3688328026001</v>
      </c>
      <c r="AA8" s="492"/>
      <c r="AB8" s="966">
        <v>240.60000000000002</v>
      </c>
      <c r="AC8" s="71">
        <v>13946.02</v>
      </c>
      <c r="AD8" s="83">
        <f t="shared" ref="AD8:AD37" si="21">+AC8/AB8</f>
        <v>57.963507896924355</v>
      </c>
      <c r="AE8" s="50"/>
      <c r="AF8" s="50"/>
      <c r="AG8" s="931"/>
      <c r="AH8" s="50">
        <v>7</v>
      </c>
      <c r="AI8" s="50">
        <v>80.199999999999989</v>
      </c>
      <c r="AJ8" s="30">
        <f t="shared" ref="AJ8:AJ37" si="22">+AI8/AH8</f>
        <v>11.457142857142856</v>
      </c>
      <c r="AK8" s="49">
        <v>2</v>
      </c>
      <c r="AL8" s="49">
        <v>14.5</v>
      </c>
      <c r="AM8" s="30">
        <f>+AL8/AK8</f>
        <v>7.25</v>
      </c>
      <c r="AN8" s="62"/>
      <c r="AO8" s="858">
        <f t="shared" si="0"/>
        <v>0</v>
      </c>
      <c r="AP8" s="47">
        <v>1829.79</v>
      </c>
      <c r="AQ8" s="858">
        <f t="shared" si="1"/>
        <v>7.6051122194513709</v>
      </c>
      <c r="AR8" s="47"/>
      <c r="AS8" s="47"/>
      <c r="AT8" s="47"/>
      <c r="AU8" s="855"/>
      <c r="AV8" s="568"/>
      <c r="AW8" s="46">
        <v>38</v>
      </c>
      <c r="AX8" s="47">
        <v>1632.5149999999999</v>
      </c>
      <c r="AY8" s="48">
        <f t="shared" ref="AY8:AY37" si="23">+AX8/AW8</f>
        <v>42.960921052631576</v>
      </c>
      <c r="AZ8" s="46">
        <v>106</v>
      </c>
      <c r="BA8" s="47">
        <v>1259.3600000000001</v>
      </c>
      <c r="BB8" s="48">
        <f t="shared" ref="BB8:BB37" si="24">+BA8/AZ8</f>
        <v>11.880754716981134</v>
      </c>
      <c r="BC8" s="822">
        <f t="shared" si="2"/>
        <v>18762.385000000002</v>
      </c>
      <c r="BD8" s="492"/>
      <c r="BE8" s="645">
        <v>66.400000000000006</v>
      </c>
      <c r="BF8" s="78">
        <v>3217.63</v>
      </c>
      <c r="BG8" s="30">
        <f t="shared" ref="BG8:BG37" si="25">+BF8/BE8</f>
        <v>48.45828313253012</v>
      </c>
      <c r="BH8" s="85"/>
      <c r="BI8" s="85"/>
      <c r="BJ8" s="85">
        <v>3</v>
      </c>
      <c r="BK8" s="85">
        <v>23.03</v>
      </c>
      <c r="BL8" s="30">
        <f>+BK8/BJ8</f>
        <v>7.6766666666666667</v>
      </c>
      <c r="BM8" s="86">
        <v>0</v>
      </c>
      <c r="BN8" s="86"/>
      <c r="BO8" s="30" t="e">
        <f>+BN8/BM8</f>
        <v>#DIV/0!</v>
      </c>
      <c r="BP8" s="587">
        <v>0</v>
      </c>
      <c r="BQ8" s="30">
        <f t="shared" ref="BQ8:BQ37" si="26">BP8/BE8</f>
        <v>0</v>
      </c>
      <c r="BR8" s="587">
        <v>444.08</v>
      </c>
      <c r="BS8" s="30">
        <f t="shared" ref="BS8:BS37" si="27">BR8/BE8</f>
        <v>6.6879518072289148</v>
      </c>
      <c r="BT8" s="587"/>
      <c r="BU8" s="587"/>
      <c r="BV8" s="587"/>
      <c r="BW8" s="907"/>
      <c r="BX8" s="903">
        <v>32</v>
      </c>
      <c r="BY8" s="78">
        <v>319.83999999999997</v>
      </c>
      <c r="BZ8" s="634">
        <f t="shared" ref="BZ8:BZ37" si="28">+BY8/BX8</f>
        <v>9.9949999999999992</v>
      </c>
      <c r="CA8" s="824">
        <f t="shared" ref="CA8:CA37" si="29">BF8+BK8+BY8+BN8+BP8+BR8+BT8+BU8+BV8+BW8</f>
        <v>4004.5800000000004</v>
      </c>
      <c r="CB8" s="492"/>
      <c r="CC8" s="93">
        <v>128.60000000000002</v>
      </c>
      <c r="CD8" s="94">
        <v>7845.7803067719196</v>
      </c>
      <c r="CE8" s="83">
        <f t="shared" ref="CE8:CE37" si="30">+CD8/CC8</f>
        <v>61.009178124198428</v>
      </c>
      <c r="CF8" s="100"/>
      <c r="CG8" s="101">
        <v>3</v>
      </c>
      <c r="CH8" s="101">
        <v>55</v>
      </c>
      <c r="CI8" s="30">
        <f>+CH8/CG8</f>
        <v>18.333333333333332</v>
      </c>
      <c r="CJ8" s="101">
        <v>60</v>
      </c>
      <c r="CK8" s="101">
        <v>309.02385298061023</v>
      </c>
      <c r="CL8" s="83">
        <f>+CK8/CJ8</f>
        <v>5.1503975496768373</v>
      </c>
      <c r="CM8" s="787">
        <v>1464.4573609892545</v>
      </c>
      <c r="CN8" s="30"/>
      <c r="CO8" s="950">
        <v>87.586720524821942</v>
      </c>
      <c r="CP8" s="30">
        <f t="shared" ref="CP8:CP37" si="31">CO8/CC8</f>
        <v>0.68107869770468066</v>
      </c>
      <c r="CQ8" s="950">
        <v>45.134832620823929</v>
      </c>
      <c r="CR8" s="787"/>
      <c r="CS8" s="787"/>
      <c r="CT8" s="787"/>
      <c r="CU8" s="933">
        <v>52</v>
      </c>
      <c r="CV8" s="788">
        <v>471.78686120864847</v>
      </c>
      <c r="CW8" s="790">
        <f t="shared" ref="CW8:CW37" si="32">CV8/CU8</f>
        <v>9.0728242540124704</v>
      </c>
      <c r="CX8" s="827">
        <f t="shared" ref="CX8:CX37" si="33">CD8+CH8+CK8+CO8+CM8+CQ8+CV8+CS8+CT8</f>
        <v>10278.769935096077</v>
      </c>
      <c r="CY8" s="492"/>
      <c r="CZ8" s="109">
        <v>128</v>
      </c>
      <c r="DA8" s="110">
        <v>8528.2900000000009</v>
      </c>
      <c r="DB8" s="83">
        <f t="shared" ref="DB8:DB37" si="34">+DA8/CZ8</f>
        <v>66.627265625000007</v>
      </c>
      <c r="DC8" s="113">
        <v>0</v>
      </c>
      <c r="DD8" s="956"/>
      <c r="DE8" s="956"/>
      <c r="DF8" s="958"/>
      <c r="DG8" s="114"/>
      <c r="DH8" s="114"/>
      <c r="DI8" s="30" t="e">
        <f t="shared" ref="DI8:DI37" si="35">+DH8/DG8</f>
        <v>#DIV/0!</v>
      </c>
      <c r="DJ8" s="115">
        <v>510.02</v>
      </c>
      <c r="DK8" s="114"/>
      <c r="DL8" s="937"/>
      <c r="DM8" s="712">
        <v>60</v>
      </c>
      <c r="DN8" s="759">
        <f t="shared" si="3"/>
        <v>0.46875</v>
      </c>
      <c r="DO8" s="846">
        <v>50</v>
      </c>
      <c r="DP8" s="846">
        <v>433.09</v>
      </c>
      <c r="DQ8" s="760">
        <f t="shared" ref="DQ8:DQ37" si="36">DP8/DO8</f>
        <v>8.6617999999999995</v>
      </c>
      <c r="DR8" s="848">
        <f t="shared" ref="DR8:DR37" si="37">DA8+DM8+DP8+DH8+DJ8+DK8+DL8+DC8+DE8</f>
        <v>9531.4000000000015</v>
      </c>
      <c r="DS8" s="841"/>
      <c r="DT8" s="861">
        <v>63.400000000000006</v>
      </c>
      <c r="DU8" s="862">
        <v>3248.1957608878402</v>
      </c>
      <c r="DV8" s="923"/>
      <c r="DW8" s="922">
        <f t="shared" ref="DW8:DW37" si="38">DU8+DV8</f>
        <v>3248.1957608878402</v>
      </c>
      <c r="DX8" s="751">
        <f t="shared" ref="DX8:DX37" si="39">DW8/DT8</f>
        <v>51.233371622836593</v>
      </c>
      <c r="DY8" s="867"/>
      <c r="DZ8" s="867"/>
      <c r="EA8" s="756" t="e">
        <f t="shared" si="4"/>
        <v>#DIV/0!</v>
      </c>
      <c r="EB8" s="867"/>
      <c r="EC8" s="869"/>
      <c r="ED8" s="759" t="e">
        <f t="shared" ref="ED8:ED37" si="40">EC8/EB8</f>
        <v>#DIV/0!</v>
      </c>
      <c r="EE8" s="866">
        <f t="shared" si="5"/>
        <v>63.400000000000006</v>
      </c>
      <c r="EF8" s="867"/>
      <c r="EG8" s="763">
        <f t="shared" ref="EG8:EG37" si="41">EF8/EE8</f>
        <v>0</v>
      </c>
      <c r="EH8" s="914"/>
      <c r="EI8" s="915"/>
      <c r="EJ8" s="872">
        <v>49</v>
      </c>
      <c r="EK8" s="921">
        <v>186.40088712096764</v>
      </c>
      <c r="EL8" s="765">
        <f t="shared" ref="EL8:EL37" si="42">EK8/EJ8</f>
        <v>3.8040997371626051</v>
      </c>
      <c r="EM8" s="872">
        <f t="shared" si="6"/>
        <v>63.400000000000006</v>
      </c>
      <c r="EN8" s="926">
        <v>402.6462985228697</v>
      </c>
      <c r="EO8" s="765">
        <f t="shared" ref="EO8:EO37" si="43">EN8/EM8</f>
        <v>6.3508879893197108</v>
      </c>
      <c r="EP8" s="926"/>
      <c r="EQ8" s="891">
        <f t="shared" ref="EQ8:EQ37" si="44">EP8/EM8</f>
        <v>0</v>
      </c>
      <c r="ER8" s="873">
        <v>28</v>
      </c>
      <c r="ES8" s="873">
        <v>275.27993967445911</v>
      </c>
      <c r="ET8" s="873">
        <f t="shared" ref="ET8:ET37" si="45">ES8/ER8</f>
        <v>9.8314264169449679</v>
      </c>
      <c r="EU8" s="898">
        <f t="shared" ref="EU8:EU36" si="46">DU8+DZ8+EC8+EF8+EK8+EN8+EP8+ES8+EH8+EI8+DV8</f>
        <v>4112.5228862061367</v>
      </c>
      <c r="EV8" s="569"/>
      <c r="EW8" s="734">
        <v>40</v>
      </c>
      <c r="EX8" s="125">
        <v>3459.4673461058806</v>
      </c>
      <c r="EY8" s="15">
        <f t="shared" ref="EY8:EY37" si="47">+EX8/EW8</f>
        <v>86.486683652647017</v>
      </c>
      <c r="EZ8" s="126"/>
      <c r="FA8" s="127">
        <v>4</v>
      </c>
      <c r="FB8" s="127">
        <v>36.667127759641453</v>
      </c>
      <c r="FC8" s="18">
        <v>32</v>
      </c>
      <c r="FD8" s="127"/>
      <c r="FE8" s="127"/>
      <c r="FF8" s="18" t="e">
        <f>+FE8/FD8</f>
        <v>#DIV/0!</v>
      </c>
      <c r="FG8" s="734">
        <v>169.99999926161487</v>
      </c>
      <c r="FH8" s="836">
        <f t="shared" ref="FH8:FH37" si="48">FG8/EW8</f>
        <v>4.2499999815403715</v>
      </c>
      <c r="FI8" s="125">
        <v>213.47163622413785</v>
      </c>
      <c r="FJ8" s="837">
        <f t="shared" si="7"/>
        <v>5.3367909056034462</v>
      </c>
      <c r="FK8" s="125"/>
      <c r="FL8" s="125">
        <v>3004.8908522473462</v>
      </c>
      <c r="FM8" s="125"/>
      <c r="FN8" s="127">
        <v>31</v>
      </c>
      <c r="FO8" s="127">
        <v>296.27499999999998</v>
      </c>
      <c r="FP8" s="30">
        <f t="shared" ref="FP8:FP37" si="49">FO8/FN8</f>
        <v>9.5572580645161285</v>
      </c>
      <c r="FQ8" s="831">
        <f t="shared" ref="FQ8:FQ33" si="50">EX8+FB8+FE8+FG8+FI8+FO8+FK8+FL8+FM8</f>
        <v>7180.7719615986207</v>
      </c>
      <c r="FR8" s="569"/>
      <c r="FS8" s="600"/>
      <c r="FT8" s="601"/>
      <c r="FU8" s="542" t="e">
        <f t="shared" ref="FU8:FU37" si="51">+FT8/FS8</f>
        <v>#DIV/0!</v>
      </c>
      <c r="FV8" s="604"/>
      <c r="FW8" s="608"/>
      <c r="FX8" s="542" t="e">
        <f t="shared" ref="FX8:FX37" si="52">+FW8/FV8</f>
        <v>#DIV/0!</v>
      </c>
      <c r="FY8" s="604"/>
      <c r="FZ8" s="601"/>
      <c r="GA8" s="542" t="e">
        <f t="shared" ref="GA8:GA37" si="53">+FZ8/FY8</f>
        <v>#DIV/0!</v>
      </c>
      <c r="GB8" s="485"/>
      <c r="GC8" s="610"/>
      <c r="GD8" s="612"/>
      <c r="GE8" s="548" t="e">
        <f t="shared" ref="GE8:GE36" si="54">GD8/GC8</f>
        <v>#DIV/0!</v>
      </c>
      <c r="GF8" s="610"/>
      <c r="GG8" s="614"/>
      <c r="GH8" s="616" t="e">
        <f t="shared" si="8"/>
        <v>#DIV/0!</v>
      </c>
      <c r="GI8" s="603"/>
      <c r="GJ8" s="603"/>
      <c r="GK8" s="622" t="e">
        <f t="shared" ref="GK8:GK36" si="55">GJ8/GI8</f>
        <v>#DIV/0!</v>
      </c>
      <c r="GL8" s="603">
        <f t="shared" ref="GL8:GL37" si="56">+(GF8+GI8)*3</f>
        <v>0</v>
      </c>
      <c r="GM8" s="603"/>
      <c r="GN8" s="551" t="e">
        <f t="shared" ref="GN8:GN36" si="57">+GM8/GL8</f>
        <v>#DIV/0!</v>
      </c>
      <c r="GP8" s="863">
        <v>30</v>
      </c>
      <c r="GQ8" s="863"/>
      <c r="GR8" s="862">
        <v>1084.1600000000001</v>
      </c>
      <c r="GS8" s="554">
        <f t="shared" si="9"/>
        <v>36.138666666666673</v>
      </c>
      <c r="GT8" s="554">
        <f t="shared" si="10"/>
        <v>0</v>
      </c>
      <c r="GU8" s="875">
        <v>30</v>
      </c>
      <c r="GV8" s="875"/>
      <c r="GW8" s="737">
        <f t="shared" si="11"/>
        <v>0</v>
      </c>
      <c r="GX8" s="875"/>
      <c r="GY8" s="737">
        <f t="shared" ref="GY8:GY37" si="58">GX8/GP8</f>
        <v>0</v>
      </c>
      <c r="GZ8" s="878">
        <v>214.40745317715056</v>
      </c>
      <c r="HA8" s="748">
        <f t="shared" si="12"/>
        <v>7.1469151059050189</v>
      </c>
      <c r="HB8" s="882"/>
      <c r="HC8" s="744">
        <f t="shared" si="13"/>
        <v>0</v>
      </c>
      <c r="HD8" s="881"/>
      <c r="HE8" s="542">
        <f t="shared" si="14"/>
        <v>0</v>
      </c>
      <c r="HF8" s="884">
        <v>19</v>
      </c>
      <c r="HG8" s="884">
        <v>175.00048515481737</v>
      </c>
      <c r="HH8" s="886">
        <f t="shared" ref="HH8:HH37" si="59">HG8/HF8</f>
        <v>9.2105518502535464</v>
      </c>
      <c r="HI8" s="671"/>
      <c r="HJ8" s="400"/>
      <c r="HK8" s="400"/>
      <c r="HL8" s="400"/>
      <c r="HM8" s="433"/>
      <c r="HN8" s="411"/>
      <c r="HO8" s="400">
        <f t="shared" ref="HO8:HO37" si="60">HJ8*0.2+(SUM(HK8:HN8)*0.4)</f>
        <v>0</v>
      </c>
      <c r="HP8" s="403"/>
      <c r="HQ8" s="402" t="e">
        <f t="shared" ref="HQ8:HQ37" si="61">HP8/HO8</f>
        <v>#DIV/0!</v>
      </c>
      <c r="HR8" s="412"/>
      <c r="HS8" s="400"/>
      <c r="HT8" s="400"/>
      <c r="HU8" s="403" t="e">
        <f t="shared" ref="HU8:HU37" si="62">HT8/HS8</f>
        <v>#DIV/0!</v>
      </c>
      <c r="HV8" s="400"/>
      <c r="HW8" s="400"/>
      <c r="HX8" s="404" t="e">
        <f t="shared" ref="HX8:HX37" si="63">HW8/HV8</f>
        <v>#DIV/0!</v>
      </c>
    </row>
    <row r="9" spans="1:232" ht="14.4" customHeight="1">
      <c r="A9" s="12">
        <v>3</v>
      </c>
      <c r="B9" s="13">
        <v>30.4</v>
      </c>
      <c r="C9" s="14">
        <v>2158.3336735989778</v>
      </c>
      <c r="D9" s="15">
        <f t="shared" si="15"/>
        <v>70.997818210492696</v>
      </c>
      <c r="E9" s="16"/>
      <c r="F9" s="320"/>
      <c r="G9" s="558" t="e">
        <f t="shared" si="16"/>
        <v>#DIV/0!</v>
      </c>
      <c r="H9" s="17">
        <v>4</v>
      </c>
      <c r="I9" s="17">
        <v>114</v>
      </c>
      <c r="J9" s="18">
        <f t="shared" ref="J9:J37" si="64">+I9/H9</f>
        <v>28.5</v>
      </c>
      <c r="K9" s="17"/>
      <c r="L9" s="17"/>
      <c r="M9" s="30" t="e">
        <f t="shared" ref="M9:M37" si="65">+L9/K9</f>
        <v>#DIV/0!</v>
      </c>
      <c r="N9" s="945">
        <v>460.06945384236076</v>
      </c>
      <c r="O9" s="838">
        <f t="shared" si="17"/>
        <v>15.133863613235553</v>
      </c>
      <c r="P9" s="803">
        <v>593.01638408397991</v>
      </c>
      <c r="Q9" s="18">
        <f t="shared" si="18"/>
        <v>19.507117897499342</v>
      </c>
      <c r="R9" s="808">
        <v>49.447893812715208</v>
      </c>
      <c r="S9" s="809"/>
      <c r="T9" s="809"/>
      <c r="U9" s="808"/>
      <c r="V9" s="492"/>
      <c r="W9" s="570">
        <v>33</v>
      </c>
      <c r="X9" s="626">
        <v>425.38284719095213</v>
      </c>
      <c r="Y9" s="800">
        <f t="shared" si="19"/>
        <v>12.890389308816731</v>
      </c>
      <c r="Z9" s="819">
        <f t="shared" si="20"/>
        <v>3800.250252528986</v>
      </c>
      <c r="AA9" s="492"/>
      <c r="AB9" s="966">
        <v>241.4</v>
      </c>
      <c r="AC9" s="71">
        <v>19563.814999999995</v>
      </c>
      <c r="AD9" s="83">
        <f t="shared" si="21"/>
        <v>81.043144159072057</v>
      </c>
      <c r="AE9" s="50"/>
      <c r="AF9" s="50"/>
      <c r="AG9" s="931"/>
      <c r="AH9" s="50">
        <v>7</v>
      </c>
      <c r="AI9" s="318">
        <v>81.739999999999995</v>
      </c>
      <c r="AJ9" s="30">
        <f t="shared" si="22"/>
        <v>11.677142857142856</v>
      </c>
      <c r="AK9" s="49">
        <v>2</v>
      </c>
      <c r="AL9" s="49">
        <v>12.2</v>
      </c>
      <c r="AM9" s="30">
        <f t="shared" ref="AM9:AM37" si="66">+AL9/AK9</f>
        <v>6.1</v>
      </c>
      <c r="AN9" s="62">
        <v>939.04</v>
      </c>
      <c r="AO9" s="858">
        <f t="shared" si="0"/>
        <v>3.3609162491052258</v>
      </c>
      <c r="AP9" s="47">
        <v>2579.3199999999997</v>
      </c>
      <c r="AQ9" s="858">
        <f t="shared" si="1"/>
        <v>10.68483844241922</v>
      </c>
      <c r="AR9" s="47"/>
      <c r="AS9" s="47"/>
      <c r="AT9" s="47"/>
      <c r="AU9" s="855"/>
      <c r="AV9" s="568"/>
      <c r="AW9" s="46">
        <v>38</v>
      </c>
      <c r="AX9" s="47">
        <v>1605.5049999999999</v>
      </c>
      <c r="AY9" s="48">
        <f t="shared" si="23"/>
        <v>42.250131578947368</v>
      </c>
      <c r="AZ9" s="46">
        <v>106</v>
      </c>
      <c r="BA9" s="47">
        <v>1176.23</v>
      </c>
      <c r="BB9" s="48">
        <f t="shared" si="24"/>
        <v>11.096509433962265</v>
      </c>
      <c r="BC9" s="822">
        <f t="shared" si="2"/>
        <v>25957.85</v>
      </c>
      <c r="BD9" s="492"/>
      <c r="BE9" s="645">
        <v>67.800000000000011</v>
      </c>
      <c r="BF9" s="78">
        <v>3420.22</v>
      </c>
      <c r="BG9" s="30">
        <f t="shared" si="25"/>
        <v>50.445722713864292</v>
      </c>
      <c r="BH9" s="85"/>
      <c r="BI9" s="85"/>
      <c r="BJ9" s="85">
        <v>3</v>
      </c>
      <c r="BK9" s="85">
        <v>26.31</v>
      </c>
      <c r="BL9" s="30">
        <f t="shared" ref="BL9:BL37" si="67">+BK9/BJ9</f>
        <v>8.77</v>
      </c>
      <c r="BM9" s="86">
        <v>0</v>
      </c>
      <c r="BN9" s="86">
        <v>0</v>
      </c>
      <c r="BO9" s="30" t="e">
        <f t="shared" ref="BO9:BO37" si="68">+BN9/BM9</f>
        <v>#DIV/0!</v>
      </c>
      <c r="BP9" s="587">
        <v>0</v>
      </c>
      <c r="BQ9" s="30">
        <f t="shared" si="26"/>
        <v>0</v>
      </c>
      <c r="BR9" s="587">
        <v>424.16</v>
      </c>
      <c r="BS9" s="30">
        <f t="shared" si="27"/>
        <v>6.2560471976401173</v>
      </c>
      <c r="BT9" s="587"/>
      <c r="BU9" s="587"/>
      <c r="BV9" s="587"/>
      <c r="BW9" s="907"/>
      <c r="BX9" s="903">
        <v>32</v>
      </c>
      <c r="BY9" s="78">
        <v>319.33999999999997</v>
      </c>
      <c r="BZ9" s="634">
        <f t="shared" si="28"/>
        <v>9.9793749999999992</v>
      </c>
      <c r="CA9" s="824">
        <f t="shared" si="29"/>
        <v>4190.03</v>
      </c>
      <c r="CB9" s="492"/>
      <c r="CC9" s="93">
        <v>129</v>
      </c>
      <c r="CD9" s="94">
        <v>7958.1515249099793</v>
      </c>
      <c r="CE9" s="83">
        <f t="shared" si="30"/>
        <v>61.691097092325421</v>
      </c>
      <c r="CF9" s="100"/>
      <c r="CG9" s="101">
        <v>3</v>
      </c>
      <c r="CH9" s="101">
        <v>30.505420856118047</v>
      </c>
      <c r="CI9" s="30">
        <f t="shared" ref="CI9:CI37" si="69">+CH9/CG9</f>
        <v>10.168473618706015</v>
      </c>
      <c r="CJ9" s="101">
        <v>60</v>
      </c>
      <c r="CK9" s="101">
        <v>342.07523673029334</v>
      </c>
      <c r="CL9" s="83">
        <f t="shared" ref="CL9:CL37" si="70">+CK9/CJ9</f>
        <v>5.701253945504889</v>
      </c>
      <c r="CM9" s="787"/>
      <c r="CN9" s="30"/>
      <c r="CO9" s="950">
        <v>83.803872729485875</v>
      </c>
      <c r="CP9" s="30">
        <f t="shared" si="31"/>
        <v>0.64964242425958041</v>
      </c>
      <c r="CQ9" s="950">
        <v>106.30673382273112</v>
      </c>
      <c r="CR9" s="787"/>
      <c r="CS9" s="787"/>
      <c r="CT9" s="787">
        <v>4294.9228207379683</v>
      </c>
      <c r="CU9" s="933">
        <v>52</v>
      </c>
      <c r="CV9" s="788">
        <v>364.49236833730254</v>
      </c>
      <c r="CW9" s="790">
        <f t="shared" si="32"/>
        <v>7.0094686218712026</v>
      </c>
      <c r="CX9" s="827">
        <f t="shared" si="33"/>
        <v>13180.257978123878</v>
      </c>
      <c r="CY9" s="492"/>
      <c r="CZ9" s="109">
        <v>136</v>
      </c>
      <c r="DA9" s="110">
        <v>11083.14</v>
      </c>
      <c r="DB9" s="83">
        <f t="shared" si="34"/>
        <v>81.493676470588227</v>
      </c>
      <c r="DC9" s="113">
        <v>0</v>
      </c>
      <c r="DD9" s="956"/>
      <c r="DE9" s="956"/>
      <c r="DF9" s="958"/>
      <c r="DG9" s="114"/>
      <c r="DH9" s="114"/>
      <c r="DI9" s="30" t="e">
        <f t="shared" si="35"/>
        <v>#DIV/0!</v>
      </c>
      <c r="DJ9" s="115">
        <v>1011.84</v>
      </c>
      <c r="DK9" s="114"/>
      <c r="DL9" s="937"/>
      <c r="DM9" s="712">
        <v>145</v>
      </c>
      <c r="DN9" s="759">
        <f t="shared" si="3"/>
        <v>1.0661764705882353</v>
      </c>
      <c r="DO9" s="846">
        <v>50</v>
      </c>
      <c r="DP9" s="846">
        <v>451.25</v>
      </c>
      <c r="DQ9" s="760">
        <f t="shared" si="36"/>
        <v>9.0250000000000004</v>
      </c>
      <c r="DR9" s="848">
        <f t="shared" si="37"/>
        <v>12691.23</v>
      </c>
      <c r="DS9" s="841"/>
      <c r="DT9" s="861">
        <v>68.2</v>
      </c>
      <c r="DU9" s="862">
        <v>3334.7823131689352</v>
      </c>
      <c r="DV9" s="923"/>
      <c r="DW9" s="922">
        <f t="shared" si="38"/>
        <v>3334.7823131689352</v>
      </c>
      <c r="DX9" s="751">
        <f t="shared" si="39"/>
        <v>48.897101366113418</v>
      </c>
      <c r="DY9" s="867"/>
      <c r="DZ9" s="867"/>
      <c r="EA9" s="756" t="e">
        <f t="shared" si="4"/>
        <v>#DIV/0!</v>
      </c>
      <c r="EB9" s="867"/>
      <c r="EC9" s="870"/>
      <c r="ED9" s="759" t="e">
        <f t="shared" si="40"/>
        <v>#DIV/0!</v>
      </c>
      <c r="EE9" s="866">
        <f t="shared" si="5"/>
        <v>68.2</v>
      </c>
      <c r="EF9" s="867"/>
      <c r="EG9" s="763">
        <f t="shared" si="41"/>
        <v>0</v>
      </c>
      <c r="EH9" s="914">
        <v>574.6057971014493</v>
      </c>
      <c r="EI9" s="915"/>
      <c r="EJ9" s="872">
        <v>49</v>
      </c>
      <c r="EK9" s="921">
        <v>362.95273735137528</v>
      </c>
      <c r="EL9" s="765">
        <f t="shared" si="42"/>
        <v>7.4071987214566386</v>
      </c>
      <c r="EM9" s="872">
        <f t="shared" si="6"/>
        <v>68.2</v>
      </c>
      <c r="EN9" s="926">
        <v>519.32995033650582</v>
      </c>
      <c r="EO9" s="765">
        <f t="shared" si="43"/>
        <v>7.6148086559604957</v>
      </c>
      <c r="EP9" s="926">
        <v>145</v>
      </c>
      <c r="EQ9" s="891">
        <f t="shared" si="44"/>
        <v>2.1260997067448679</v>
      </c>
      <c r="ER9" s="873">
        <v>28</v>
      </c>
      <c r="ES9" s="873">
        <v>272.97268719011873</v>
      </c>
      <c r="ET9" s="873">
        <f t="shared" si="45"/>
        <v>9.749024542504241</v>
      </c>
      <c r="EU9" s="898">
        <f t="shared" si="46"/>
        <v>5209.6434851483846</v>
      </c>
      <c r="EV9" s="569"/>
      <c r="EW9" s="734">
        <v>50.600000000000009</v>
      </c>
      <c r="EX9" s="125">
        <v>4342.2056699855184</v>
      </c>
      <c r="EY9" s="15">
        <f t="shared" si="47"/>
        <v>85.814341304061614</v>
      </c>
      <c r="EZ9" s="126"/>
      <c r="FA9" s="127">
        <v>4</v>
      </c>
      <c r="FB9" s="127">
        <v>100.03000410618245</v>
      </c>
      <c r="FC9" s="18">
        <v>28</v>
      </c>
      <c r="FD9" s="127"/>
      <c r="FE9" s="127"/>
      <c r="FF9" s="18" t="e">
        <f t="shared" ref="FF9:FF37" si="71">+FE9/FD9</f>
        <v>#DIV/0!</v>
      </c>
      <c r="FG9" s="734">
        <v>170</v>
      </c>
      <c r="FH9" s="836">
        <f t="shared" si="48"/>
        <v>3.3596837944664024</v>
      </c>
      <c r="FI9" s="125">
        <v>175</v>
      </c>
      <c r="FJ9" s="837">
        <f t="shared" si="7"/>
        <v>3.4584980237154146</v>
      </c>
      <c r="FK9" s="125"/>
      <c r="FL9" s="125"/>
      <c r="FM9" s="125"/>
      <c r="FN9" s="127">
        <v>31</v>
      </c>
      <c r="FO9" s="127">
        <v>297</v>
      </c>
      <c r="FP9" s="30">
        <f t="shared" si="49"/>
        <v>9.5806451612903221</v>
      </c>
      <c r="FQ9" s="831">
        <f t="shared" si="50"/>
        <v>5084.2356740917012</v>
      </c>
      <c r="FR9" s="569"/>
      <c r="FS9" s="600"/>
      <c r="FT9" s="601"/>
      <c r="FU9" s="542" t="e">
        <f t="shared" si="51"/>
        <v>#DIV/0!</v>
      </c>
      <c r="FV9" s="603"/>
      <c r="FW9" s="603"/>
      <c r="FX9" s="542" t="e">
        <f t="shared" si="52"/>
        <v>#DIV/0!</v>
      </c>
      <c r="FY9" s="604"/>
      <c r="FZ9" s="601"/>
      <c r="GA9" s="542" t="e">
        <f t="shared" si="53"/>
        <v>#DIV/0!</v>
      </c>
      <c r="GB9" s="485"/>
      <c r="GC9" s="610"/>
      <c r="GD9" s="612"/>
      <c r="GE9" s="548" t="e">
        <f t="shared" si="54"/>
        <v>#DIV/0!</v>
      </c>
      <c r="GF9" s="610"/>
      <c r="GG9" s="614"/>
      <c r="GH9" s="616" t="e">
        <f t="shared" si="8"/>
        <v>#DIV/0!</v>
      </c>
      <c r="GI9" s="603"/>
      <c r="GJ9" s="603"/>
      <c r="GK9" s="622" t="e">
        <f t="shared" si="55"/>
        <v>#DIV/0!</v>
      </c>
      <c r="GL9" s="603">
        <f t="shared" si="56"/>
        <v>0</v>
      </c>
      <c r="GM9" s="603"/>
      <c r="GN9" s="551" t="e">
        <f t="shared" si="57"/>
        <v>#DIV/0!</v>
      </c>
      <c r="GP9" s="863">
        <v>30</v>
      </c>
      <c r="GQ9" s="863"/>
      <c r="GR9" s="862">
        <v>1258.7099999999998</v>
      </c>
      <c r="GS9" s="554">
        <f t="shared" si="9"/>
        <v>41.956999999999994</v>
      </c>
      <c r="GT9" s="554">
        <f t="shared" si="10"/>
        <v>0</v>
      </c>
      <c r="GU9" s="875">
        <v>30</v>
      </c>
      <c r="GV9" s="875">
        <v>1516.9673856669569</v>
      </c>
      <c r="GW9" s="737">
        <f t="shared" si="11"/>
        <v>50.5655795222319</v>
      </c>
      <c r="GX9" s="875">
        <v>151.05047738690672</v>
      </c>
      <c r="GY9" s="737">
        <f t="shared" si="58"/>
        <v>5.035015912896891</v>
      </c>
      <c r="GZ9" s="879">
        <v>1391.5483953725252</v>
      </c>
      <c r="HA9" s="748">
        <f t="shared" si="12"/>
        <v>46.384946512417507</v>
      </c>
      <c r="HB9" s="882">
        <v>132.79797567481498</v>
      </c>
      <c r="HC9" s="744">
        <f t="shared" si="13"/>
        <v>4.4265991891604992</v>
      </c>
      <c r="HD9" s="881"/>
      <c r="HE9" s="542">
        <f t="shared" si="14"/>
        <v>0</v>
      </c>
      <c r="HF9" s="884">
        <v>19</v>
      </c>
      <c r="HG9" s="884">
        <v>171.69280207162066</v>
      </c>
      <c r="HH9" s="886">
        <f t="shared" si="59"/>
        <v>9.0364632669274041</v>
      </c>
      <c r="HI9" s="671"/>
      <c r="HJ9" s="400"/>
      <c r="HK9" s="400"/>
      <c r="HL9" s="400"/>
      <c r="HM9" s="433"/>
      <c r="HN9" s="411"/>
      <c r="HO9" s="400">
        <f t="shared" si="60"/>
        <v>0</v>
      </c>
      <c r="HP9" s="403"/>
      <c r="HQ9" s="402" t="e">
        <f t="shared" si="61"/>
        <v>#DIV/0!</v>
      </c>
      <c r="HR9" s="412"/>
      <c r="HS9" s="400"/>
      <c r="HT9" s="400"/>
      <c r="HU9" s="403" t="e">
        <f t="shared" si="62"/>
        <v>#DIV/0!</v>
      </c>
      <c r="HV9" s="400"/>
      <c r="HW9" s="400"/>
      <c r="HX9" s="404" t="e">
        <f t="shared" si="63"/>
        <v>#DIV/0!</v>
      </c>
    </row>
    <row r="10" spans="1:232" ht="14.4" customHeight="1">
      <c r="A10" s="12">
        <v>4</v>
      </c>
      <c r="B10" s="13">
        <v>56.800000000000004</v>
      </c>
      <c r="C10" s="14">
        <v>4190.4555419122198</v>
      </c>
      <c r="D10" s="15">
        <f t="shared" si="15"/>
        <v>73.77562573789119</v>
      </c>
      <c r="E10" s="16"/>
      <c r="F10" s="320"/>
      <c r="G10" s="558" t="e">
        <f t="shared" si="16"/>
        <v>#DIV/0!</v>
      </c>
      <c r="H10" s="17">
        <v>6</v>
      </c>
      <c r="I10" s="17">
        <v>173.26758294348272</v>
      </c>
      <c r="J10" s="18">
        <f t="shared" si="64"/>
        <v>28.877930490580454</v>
      </c>
      <c r="K10" s="17"/>
      <c r="L10" s="17"/>
      <c r="M10" s="30" t="e">
        <f t="shared" si="65"/>
        <v>#DIV/0!</v>
      </c>
      <c r="N10" s="945"/>
      <c r="O10" s="838">
        <f t="shared" si="17"/>
        <v>0</v>
      </c>
      <c r="P10" s="803">
        <v>428.22833237399487</v>
      </c>
      <c r="Q10" s="18">
        <f t="shared" si="18"/>
        <v>7.5392312037675149</v>
      </c>
      <c r="R10" s="808">
        <v>159.03818742293899</v>
      </c>
      <c r="S10" s="809"/>
      <c r="T10" s="809"/>
      <c r="U10" s="808"/>
      <c r="V10" s="492"/>
      <c r="W10" s="570">
        <v>33</v>
      </c>
      <c r="X10" s="626">
        <v>379.55705571031848</v>
      </c>
      <c r="Y10" s="800">
        <f t="shared" si="19"/>
        <v>11.501728960918742</v>
      </c>
      <c r="Z10" s="819">
        <f t="shared" si="20"/>
        <v>5330.5467003629547</v>
      </c>
      <c r="AA10" s="492"/>
      <c r="AB10" s="966">
        <v>388.40000000000003</v>
      </c>
      <c r="AC10" s="71">
        <v>21010.390000000007</v>
      </c>
      <c r="AD10" s="83">
        <f t="shared" si="21"/>
        <v>54.094721936148311</v>
      </c>
      <c r="AE10" s="50"/>
      <c r="AF10" s="50"/>
      <c r="AG10" s="931"/>
      <c r="AH10" s="50">
        <v>43</v>
      </c>
      <c r="AI10" s="318">
        <v>506.14</v>
      </c>
      <c r="AJ10" s="30">
        <f t="shared" si="22"/>
        <v>11.770697674418605</v>
      </c>
      <c r="AK10" s="49">
        <v>270</v>
      </c>
      <c r="AL10" s="49">
        <v>1889.31</v>
      </c>
      <c r="AM10" s="30">
        <f t="shared" si="66"/>
        <v>6.9974444444444446</v>
      </c>
      <c r="AN10" s="62">
        <v>325.03999999999996</v>
      </c>
      <c r="AO10" s="858">
        <f t="shared" si="0"/>
        <v>0.7622889305816134</v>
      </c>
      <c r="AP10" s="47">
        <v>1985.3500000000001</v>
      </c>
      <c r="AQ10" s="858">
        <f t="shared" si="1"/>
        <v>5.1116117404737382</v>
      </c>
      <c r="AR10" s="47">
        <v>296.01</v>
      </c>
      <c r="AS10" s="47"/>
      <c r="AT10" s="47"/>
      <c r="AU10" s="855"/>
      <c r="AV10" s="568"/>
      <c r="AW10" s="46">
        <v>38</v>
      </c>
      <c r="AX10" s="71">
        <v>1466.6200000000001</v>
      </c>
      <c r="AY10" s="48">
        <f t="shared" si="23"/>
        <v>38.595263157894742</v>
      </c>
      <c r="AZ10" s="46">
        <v>106</v>
      </c>
      <c r="BA10" s="47">
        <v>1176.125</v>
      </c>
      <c r="BB10" s="48">
        <f t="shared" si="24"/>
        <v>11.095518867924529</v>
      </c>
      <c r="BC10" s="822">
        <f t="shared" si="2"/>
        <v>28654.985000000004</v>
      </c>
      <c r="BD10" s="492"/>
      <c r="BE10" s="645">
        <v>78.600000000000009</v>
      </c>
      <c r="BF10" s="78">
        <v>4648.3500000000004</v>
      </c>
      <c r="BG10" s="30">
        <f t="shared" si="25"/>
        <v>59.139312977099237</v>
      </c>
      <c r="BH10" s="85"/>
      <c r="BI10" s="85"/>
      <c r="BJ10" s="85">
        <v>18</v>
      </c>
      <c r="BK10" s="85">
        <v>127.56</v>
      </c>
      <c r="BL10" s="30">
        <f t="shared" si="67"/>
        <v>7.0866666666666669</v>
      </c>
      <c r="BM10" s="86">
        <v>0</v>
      </c>
      <c r="BN10" s="86">
        <v>0</v>
      </c>
      <c r="BO10" s="30" t="e">
        <f t="shared" si="68"/>
        <v>#DIV/0!</v>
      </c>
      <c r="BP10" s="587">
        <v>0</v>
      </c>
      <c r="BQ10" s="30">
        <f t="shared" si="26"/>
        <v>0</v>
      </c>
      <c r="BR10" s="587">
        <v>568.79999999999995</v>
      </c>
      <c r="BS10" s="30">
        <f t="shared" si="27"/>
        <v>7.2366412213740441</v>
      </c>
      <c r="BT10" s="587"/>
      <c r="BU10" s="587"/>
      <c r="BV10" s="587"/>
      <c r="BW10" s="907"/>
      <c r="BX10" s="903">
        <v>32</v>
      </c>
      <c r="BY10" s="78">
        <v>318.66000000000003</v>
      </c>
      <c r="BZ10" s="634">
        <f t="shared" si="28"/>
        <v>9.9581250000000008</v>
      </c>
      <c r="CA10" s="824">
        <f t="shared" si="29"/>
        <v>5663.3700000000008</v>
      </c>
      <c r="CB10" s="492"/>
      <c r="CC10" s="93">
        <v>182</v>
      </c>
      <c r="CD10" s="94">
        <v>11236.040963549185</v>
      </c>
      <c r="CE10" s="83">
        <f t="shared" si="30"/>
        <v>61.736488810709808</v>
      </c>
      <c r="CF10" s="100"/>
      <c r="CG10" s="101">
        <v>36</v>
      </c>
      <c r="CH10" s="101">
        <v>503.80839569403389</v>
      </c>
      <c r="CI10" s="30">
        <f t="shared" si="69"/>
        <v>13.994677658167609</v>
      </c>
      <c r="CJ10" s="101">
        <v>65</v>
      </c>
      <c r="CK10" s="101">
        <v>353.62836185561986</v>
      </c>
      <c r="CL10" s="83">
        <f t="shared" si="70"/>
        <v>5.4404363362403059</v>
      </c>
      <c r="CM10" s="787"/>
      <c r="CN10" s="30"/>
      <c r="CO10" s="950">
        <v>66.147457222960909</v>
      </c>
      <c r="CP10" s="30">
        <f t="shared" si="31"/>
        <v>0.36344756715912585</v>
      </c>
      <c r="CQ10" s="950">
        <v>376.68525513712154</v>
      </c>
      <c r="CR10" s="787"/>
      <c r="CS10" s="787"/>
      <c r="CT10" s="787"/>
      <c r="CU10" s="933">
        <v>51</v>
      </c>
      <c r="CV10" s="788">
        <v>463.39831415518125</v>
      </c>
      <c r="CW10" s="790">
        <f t="shared" si="32"/>
        <v>9.0862414540231615</v>
      </c>
      <c r="CX10" s="827">
        <f t="shared" si="33"/>
        <v>12999.708747614102</v>
      </c>
      <c r="CY10" s="492"/>
      <c r="CZ10" s="109">
        <v>151.19999999999999</v>
      </c>
      <c r="DA10" s="110">
        <v>11910.2</v>
      </c>
      <c r="DB10" s="83">
        <f t="shared" si="34"/>
        <v>78.771164021164026</v>
      </c>
      <c r="DC10" s="113">
        <v>0</v>
      </c>
      <c r="DD10" s="956"/>
      <c r="DE10" s="956"/>
      <c r="DF10" s="958"/>
      <c r="DG10" s="114"/>
      <c r="DH10" s="114"/>
      <c r="DI10" s="30" t="e">
        <f t="shared" si="35"/>
        <v>#DIV/0!</v>
      </c>
      <c r="DJ10" s="115">
        <v>1161.4000000000001</v>
      </c>
      <c r="DK10" s="114"/>
      <c r="DL10" s="937">
        <v>847.26832340844192</v>
      </c>
      <c r="DM10" s="712">
        <v>195</v>
      </c>
      <c r="DN10" s="759">
        <f t="shared" si="3"/>
        <v>1.2896825396825398</v>
      </c>
      <c r="DO10" s="846">
        <v>50</v>
      </c>
      <c r="DP10" s="846">
        <v>455.97</v>
      </c>
      <c r="DQ10" s="760">
        <f t="shared" si="36"/>
        <v>9.1194000000000006</v>
      </c>
      <c r="DR10" s="848">
        <f t="shared" si="37"/>
        <v>14569.838323408441</v>
      </c>
      <c r="DS10" s="841"/>
      <c r="DT10" s="861">
        <v>79</v>
      </c>
      <c r="DU10" s="862">
        <v>5589.9291811904586</v>
      </c>
      <c r="DV10" s="923"/>
      <c r="DW10" s="922">
        <f t="shared" si="38"/>
        <v>5589.9291811904586</v>
      </c>
      <c r="DX10" s="751">
        <f t="shared" si="39"/>
        <v>70.758597230258971</v>
      </c>
      <c r="DY10" s="867"/>
      <c r="DZ10" s="867"/>
      <c r="EA10" s="756" t="e">
        <f t="shared" si="4"/>
        <v>#DIV/0!</v>
      </c>
      <c r="EB10" s="867">
        <v>69</v>
      </c>
      <c r="EC10" s="870">
        <v>1157.9968104551308</v>
      </c>
      <c r="ED10" s="759">
        <f t="shared" si="40"/>
        <v>16.782562470364216</v>
      </c>
      <c r="EE10" s="866">
        <f t="shared" si="5"/>
        <v>79</v>
      </c>
      <c r="EF10" s="867">
        <v>4895.2015378685819</v>
      </c>
      <c r="EG10" s="763">
        <f t="shared" si="41"/>
        <v>61.964576428716228</v>
      </c>
      <c r="EH10" s="914"/>
      <c r="EI10" s="915"/>
      <c r="EJ10" s="872">
        <v>69</v>
      </c>
      <c r="EK10" s="921">
        <v>1196.8625828626725</v>
      </c>
      <c r="EL10" s="765">
        <f t="shared" si="42"/>
        <v>17.345834534241632</v>
      </c>
      <c r="EM10" s="872">
        <f t="shared" si="6"/>
        <v>79</v>
      </c>
      <c r="EN10" s="926">
        <v>669.64353610307091</v>
      </c>
      <c r="EO10" s="765">
        <f t="shared" si="43"/>
        <v>8.4765004570008973</v>
      </c>
      <c r="EP10" s="926"/>
      <c r="EQ10" s="891">
        <f t="shared" si="44"/>
        <v>0</v>
      </c>
      <c r="ER10" s="873">
        <v>28</v>
      </c>
      <c r="ES10" s="873">
        <v>270.38867172534157</v>
      </c>
      <c r="ET10" s="873">
        <f t="shared" si="45"/>
        <v>9.656738275905056</v>
      </c>
      <c r="EU10" s="898">
        <f t="shared" si="46"/>
        <v>13780.022320205255</v>
      </c>
      <c r="EV10" s="569"/>
      <c r="EW10" s="734">
        <v>50.4</v>
      </c>
      <c r="EX10" s="125">
        <v>5233.6698500942348</v>
      </c>
      <c r="EY10" s="15">
        <f t="shared" si="47"/>
        <v>103.842655755838</v>
      </c>
      <c r="EZ10" s="126"/>
      <c r="FA10" s="127">
        <v>4</v>
      </c>
      <c r="FB10" s="127">
        <v>85.740003519584945</v>
      </c>
      <c r="FC10" s="18">
        <v>36</v>
      </c>
      <c r="FD10" s="127"/>
      <c r="FE10" s="127"/>
      <c r="FF10" s="18" t="e">
        <f t="shared" si="71"/>
        <v>#DIV/0!</v>
      </c>
      <c r="FG10" s="734">
        <v>255</v>
      </c>
      <c r="FH10" s="836">
        <f t="shared" si="48"/>
        <v>5.0595238095238093</v>
      </c>
      <c r="FI10" s="125">
        <v>151.78425049124129</v>
      </c>
      <c r="FJ10" s="837">
        <f t="shared" si="7"/>
        <v>3.011592271651613</v>
      </c>
      <c r="FK10" s="125"/>
      <c r="FL10" s="125"/>
      <c r="FM10" s="125"/>
      <c r="FN10" s="127">
        <v>31</v>
      </c>
      <c r="FO10" s="127">
        <v>252.40149254578819</v>
      </c>
      <c r="FP10" s="30">
        <f t="shared" si="49"/>
        <v>8.1419836305092961</v>
      </c>
      <c r="FQ10" s="831">
        <f t="shared" si="50"/>
        <v>5978.59559665085</v>
      </c>
      <c r="FR10" s="569"/>
      <c r="FS10" s="600"/>
      <c r="FT10" s="601"/>
      <c r="FU10" s="542" t="e">
        <f t="shared" si="51"/>
        <v>#DIV/0!</v>
      </c>
      <c r="FV10" s="603"/>
      <c r="FW10" s="603"/>
      <c r="FX10" s="542" t="e">
        <f t="shared" si="52"/>
        <v>#DIV/0!</v>
      </c>
      <c r="FY10" s="604"/>
      <c r="FZ10" s="601"/>
      <c r="GA10" s="542" t="e">
        <f t="shared" si="53"/>
        <v>#DIV/0!</v>
      </c>
      <c r="GB10" s="485"/>
      <c r="GC10" s="610"/>
      <c r="GD10" s="612"/>
      <c r="GE10" s="548" t="e">
        <f t="shared" si="54"/>
        <v>#DIV/0!</v>
      </c>
      <c r="GF10" s="610"/>
      <c r="GG10" s="614"/>
      <c r="GH10" s="616" t="e">
        <f t="shared" si="8"/>
        <v>#DIV/0!</v>
      </c>
      <c r="GI10" s="603"/>
      <c r="GJ10" s="603"/>
      <c r="GK10" s="622" t="e">
        <f t="shared" si="55"/>
        <v>#DIV/0!</v>
      </c>
      <c r="GL10" s="603">
        <f t="shared" si="56"/>
        <v>0</v>
      </c>
      <c r="GM10" s="603"/>
      <c r="GN10" s="551" t="e">
        <f t="shared" si="57"/>
        <v>#DIV/0!</v>
      </c>
      <c r="GP10" s="863">
        <v>30</v>
      </c>
      <c r="GQ10" s="863"/>
      <c r="GR10" s="862">
        <v>1878.29</v>
      </c>
      <c r="GS10" s="554">
        <f t="shared" si="9"/>
        <v>62.609666666666662</v>
      </c>
      <c r="GT10" s="554">
        <f t="shared" si="10"/>
        <v>0</v>
      </c>
      <c r="GU10" s="875">
        <v>30</v>
      </c>
      <c r="GV10" s="875">
        <v>58.868020786947035</v>
      </c>
      <c r="GW10" s="737">
        <f t="shared" si="11"/>
        <v>1.9622673595649012</v>
      </c>
      <c r="GX10" s="875">
        <v>1166.5948344322378</v>
      </c>
      <c r="GY10" s="737">
        <f t="shared" si="58"/>
        <v>38.886494481074592</v>
      </c>
      <c r="GZ10" s="867">
        <v>91.954552957758153</v>
      </c>
      <c r="HA10" s="748">
        <f t="shared" si="12"/>
        <v>3.0651517652586051</v>
      </c>
      <c r="HB10" s="882"/>
      <c r="HC10" s="744">
        <f t="shared" si="13"/>
        <v>0</v>
      </c>
      <c r="HD10" s="881">
        <v>128.82437230524158</v>
      </c>
      <c r="HE10" s="542">
        <f t="shared" si="14"/>
        <v>4.2941457435080528</v>
      </c>
      <c r="HF10" s="884">
        <v>19</v>
      </c>
      <c r="HG10" s="884">
        <v>172.08417049278603</v>
      </c>
      <c r="HH10" s="886">
        <f t="shared" si="59"/>
        <v>9.0570616048834758</v>
      </c>
      <c r="HI10" s="671"/>
      <c r="HJ10" s="400"/>
      <c r="HK10" s="400"/>
      <c r="HL10" s="400"/>
      <c r="HM10" s="433"/>
      <c r="HN10" s="411"/>
      <c r="HO10" s="400">
        <f t="shared" si="60"/>
        <v>0</v>
      </c>
      <c r="HP10" s="403"/>
      <c r="HQ10" s="402" t="e">
        <f t="shared" si="61"/>
        <v>#DIV/0!</v>
      </c>
      <c r="HR10" s="412"/>
      <c r="HS10" s="400"/>
      <c r="HT10" s="403"/>
      <c r="HU10" s="403" t="e">
        <f t="shared" si="62"/>
        <v>#DIV/0!</v>
      </c>
      <c r="HV10" s="400"/>
      <c r="HW10" s="400"/>
      <c r="HX10" s="404" t="e">
        <f t="shared" si="63"/>
        <v>#DIV/0!</v>
      </c>
    </row>
    <row r="11" spans="1:232" ht="15" customHeight="1">
      <c r="A11" s="12">
        <v>5</v>
      </c>
      <c r="B11" s="13">
        <v>58.400000000000006</v>
      </c>
      <c r="C11" s="14">
        <v>4390.5026055170129</v>
      </c>
      <c r="D11" s="15">
        <f t="shared" si="15"/>
        <v>75.179839135565288</v>
      </c>
      <c r="E11" s="16"/>
      <c r="F11" s="320"/>
      <c r="G11" s="558" t="e">
        <f t="shared" si="16"/>
        <v>#DIV/0!</v>
      </c>
      <c r="H11" s="17">
        <v>10</v>
      </c>
      <c r="I11" s="17">
        <v>303.8238625728327</v>
      </c>
      <c r="J11" s="18">
        <f t="shared" si="64"/>
        <v>30.382386257283269</v>
      </c>
      <c r="K11" s="17"/>
      <c r="L11" s="17"/>
      <c r="M11" s="30" t="e">
        <f t="shared" si="65"/>
        <v>#DIV/0!</v>
      </c>
      <c r="N11" s="946"/>
      <c r="O11" s="838">
        <f t="shared" si="17"/>
        <v>0</v>
      </c>
      <c r="P11" s="803">
        <v>410.59024127907452</v>
      </c>
      <c r="Q11" s="18">
        <f t="shared" si="18"/>
        <v>7.0306548164225084</v>
      </c>
      <c r="R11" s="808">
        <v>168.7343239746273</v>
      </c>
      <c r="S11" s="809"/>
      <c r="T11" s="809"/>
      <c r="U11" s="808"/>
      <c r="V11" s="492"/>
      <c r="W11" s="570">
        <v>33</v>
      </c>
      <c r="X11" s="626">
        <v>461.65496147786348</v>
      </c>
      <c r="Y11" s="800">
        <f t="shared" si="19"/>
        <v>13.989544287207984</v>
      </c>
      <c r="Z11" s="819">
        <f t="shared" si="20"/>
        <v>5735.3059948214104</v>
      </c>
      <c r="AA11" s="492"/>
      <c r="AB11" s="966">
        <v>384.8</v>
      </c>
      <c r="AC11" s="71">
        <v>27773.884999999991</v>
      </c>
      <c r="AD11" s="83">
        <f t="shared" si="21"/>
        <v>72.177455821205797</v>
      </c>
      <c r="AE11" s="50"/>
      <c r="AF11" s="50"/>
      <c r="AG11" s="931"/>
      <c r="AH11" s="50">
        <v>41</v>
      </c>
      <c r="AI11" s="318">
        <v>541.41</v>
      </c>
      <c r="AJ11" s="30">
        <f t="shared" si="22"/>
        <v>13.205121951219512</v>
      </c>
      <c r="AK11" s="49">
        <v>128</v>
      </c>
      <c r="AL11" s="49">
        <v>879</v>
      </c>
      <c r="AM11" s="30">
        <f t="shared" si="66"/>
        <v>6.8671875</v>
      </c>
      <c r="AN11" s="62">
        <v>334</v>
      </c>
      <c r="AO11" s="858">
        <f t="shared" si="0"/>
        <v>0.7899716177861873</v>
      </c>
      <c r="AP11" s="47">
        <v>2157.4</v>
      </c>
      <c r="AQ11" s="858">
        <f t="shared" si="1"/>
        <v>5.6065488565488568</v>
      </c>
      <c r="AR11" s="47"/>
      <c r="AS11" s="47"/>
      <c r="AT11" s="47">
        <v>1153.95</v>
      </c>
      <c r="AU11" s="855"/>
      <c r="AV11" s="568"/>
      <c r="AW11" s="46">
        <v>38</v>
      </c>
      <c r="AX11" s="71">
        <v>1594.5</v>
      </c>
      <c r="AY11" s="48">
        <f t="shared" si="23"/>
        <v>41.960526315789473</v>
      </c>
      <c r="AZ11" s="46">
        <v>106</v>
      </c>
      <c r="BA11" s="47">
        <v>1164.3499999999999</v>
      </c>
      <c r="BB11" s="48">
        <f t="shared" si="24"/>
        <v>10.98443396226415</v>
      </c>
      <c r="BC11" s="822">
        <f t="shared" si="2"/>
        <v>35598.494999999988</v>
      </c>
      <c r="BD11" s="492"/>
      <c r="BE11" s="645">
        <v>84.600000000000009</v>
      </c>
      <c r="BF11" s="78">
        <v>4827.0200000000004</v>
      </c>
      <c r="BG11" s="30">
        <f t="shared" si="25"/>
        <v>57.056973995271868</v>
      </c>
      <c r="BH11" s="85"/>
      <c r="BI11" s="85"/>
      <c r="BJ11" s="85">
        <v>18</v>
      </c>
      <c r="BK11" s="85">
        <v>126.54</v>
      </c>
      <c r="BL11" s="30">
        <f t="shared" si="67"/>
        <v>7.03</v>
      </c>
      <c r="BM11" s="86">
        <v>0</v>
      </c>
      <c r="BN11" s="86">
        <v>0</v>
      </c>
      <c r="BO11" s="30" t="e">
        <f t="shared" si="68"/>
        <v>#DIV/0!</v>
      </c>
      <c r="BP11" s="587">
        <v>0</v>
      </c>
      <c r="BQ11" s="30">
        <f t="shared" si="26"/>
        <v>0</v>
      </c>
      <c r="BR11" s="587">
        <v>480.92</v>
      </c>
      <c r="BS11" s="30">
        <f t="shared" si="27"/>
        <v>5.6846335697399519</v>
      </c>
      <c r="BT11" s="587"/>
      <c r="BU11" s="587"/>
      <c r="BV11" s="587"/>
      <c r="BW11" s="907"/>
      <c r="BX11" s="903">
        <v>32</v>
      </c>
      <c r="BY11" s="78">
        <v>320.58</v>
      </c>
      <c r="BZ11" s="634">
        <f t="shared" si="28"/>
        <v>10.018125</v>
      </c>
      <c r="CA11" s="824">
        <f t="shared" si="29"/>
        <v>5755.06</v>
      </c>
      <c r="CB11" s="492"/>
      <c r="CC11" s="93">
        <v>182</v>
      </c>
      <c r="CD11" s="94">
        <v>11524.655996877913</v>
      </c>
      <c r="CE11" s="83">
        <f t="shared" si="30"/>
        <v>63.322285697131392</v>
      </c>
      <c r="CF11" s="100"/>
      <c r="CG11" s="101">
        <v>36</v>
      </c>
      <c r="CH11" s="101">
        <v>468.7176417746349</v>
      </c>
      <c r="CI11" s="30">
        <f t="shared" si="69"/>
        <v>13.019934493739859</v>
      </c>
      <c r="CJ11" s="101">
        <v>65</v>
      </c>
      <c r="CK11" s="101">
        <v>461.59826201254759</v>
      </c>
      <c r="CL11" s="83">
        <f t="shared" si="70"/>
        <v>7.1015117232699634</v>
      </c>
      <c r="CM11" s="787"/>
      <c r="CN11" s="30"/>
      <c r="CO11" s="950">
        <v>85.778416853988958</v>
      </c>
      <c r="CP11" s="30">
        <f t="shared" si="31"/>
        <v>0.47130998271422503</v>
      </c>
      <c r="CQ11" s="950">
        <v>210.85895026788273</v>
      </c>
      <c r="CR11" s="787"/>
      <c r="CS11" s="787"/>
      <c r="CT11" s="787"/>
      <c r="CU11" s="933">
        <v>51</v>
      </c>
      <c r="CV11" s="788">
        <v>439.5298493679943</v>
      </c>
      <c r="CW11" s="790">
        <f t="shared" si="32"/>
        <v>8.6182323405489072</v>
      </c>
      <c r="CX11" s="827">
        <f t="shared" si="33"/>
        <v>13191.13911715496</v>
      </c>
      <c r="CY11" s="492"/>
      <c r="CZ11" s="109">
        <v>150</v>
      </c>
      <c r="DA11" s="110">
        <v>13570.72</v>
      </c>
      <c r="DB11" s="83">
        <f t="shared" si="34"/>
        <v>90.471466666666657</v>
      </c>
      <c r="DC11" s="113">
        <v>0</v>
      </c>
      <c r="DD11" s="956"/>
      <c r="DE11" s="956"/>
      <c r="DF11" s="958"/>
      <c r="DG11" s="114"/>
      <c r="DH11" s="114"/>
      <c r="DI11" s="30" t="e">
        <f t="shared" si="35"/>
        <v>#DIV/0!</v>
      </c>
      <c r="DJ11" s="115">
        <v>1162.0999999999999</v>
      </c>
      <c r="DK11" s="114"/>
      <c r="DL11" s="937"/>
      <c r="DM11" s="712">
        <v>60</v>
      </c>
      <c r="DN11" s="759">
        <f t="shared" si="3"/>
        <v>0.4</v>
      </c>
      <c r="DO11" s="846">
        <v>50</v>
      </c>
      <c r="DP11" s="846">
        <v>472.91</v>
      </c>
      <c r="DQ11" s="760">
        <f t="shared" si="36"/>
        <v>9.4581999999999997</v>
      </c>
      <c r="DR11" s="848">
        <f t="shared" si="37"/>
        <v>15265.73</v>
      </c>
      <c r="DS11" s="841"/>
      <c r="DT11" s="861">
        <v>69</v>
      </c>
      <c r="DU11" s="862">
        <v>3180.5514059622456</v>
      </c>
      <c r="DV11" s="923"/>
      <c r="DW11" s="922">
        <f t="shared" si="38"/>
        <v>3180.5514059622456</v>
      </c>
      <c r="DX11" s="751">
        <f t="shared" si="39"/>
        <v>46.094947912496309</v>
      </c>
      <c r="DY11" s="867">
        <v>69</v>
      </c>
      <c r="DZ11" s="867">
        <v>5088.4867786176674</v>
      </c>
      <c r="EA11" s="756">
        <f t="shared" si="4"/>
        <v>73.746185197357505</v>
      </c>
      <c r="EB11" s="867"/>
      <c r="EC11" s="870"/>
      <c r="ED11" s="759" t="e">
        <f t="shared" si="40"/>
        <v>#DIV/0!</v>
      </c>
      <c r="EE11" s="866">
        <f t="shared" si="5"/>
        <v>69</v>
      </c>
      <c r="EF11" s="867"/>
      <c r="EG11" s="763">
        <f t="shared" si="41"/>
        <v>0</v>
      </c>
      <c r="EH11" s="914"/>
      <c r="EI11" s="915"/>
      <c r="EJ11" s="872">
        <v>69</v>
      </c>
      <c r="EK11" s="921">
        <v>786.47006074505214</v>
      </c>
      <c r="EL11" s="765">
        <f t="shared" si="42"/>
        <v>11.39811682239206</v>
      </c>
      <c r="EM11" s="872">
        <f t="shared" si="6"/>
        <v>69</v>
      </c>
      <c r="EN11" s="926">
        <v>455.8292044950224</v>
      </c>
      <c r="EO11" s="765">
        <f t="shared" si="43"/>
        <v>6.6062203550003247</v>
      </c>
      <c r="EP11" s="926"/>
      <c r="EQ11" s="891">
        <f t="shared" si="44"/>
        <v>0</v>
      </c>
      <c r="ER11" s="873">
        <v>28</v>
      </c>
      <c r="ES11" s="873">
        <v>276.3701753620461</v>
      </c>
      <c r="ET11" s="873">
        <f t="shared" si="45"/>
        <v>9.8703634057873604</v>
      </c>
      <c r="EU11" s="898">
        <f t="shared" si="46"/>
        <v>9787.7076251820345</v>
      </c>
      <c r="EV11" s="569"/>
      <c r="EW11" s="734">
        <v>50.600000000000009</v>
      </c>
      <c r="EX11" s="125">
        <v>4946.5352590002403</v>
      </c>
      <c r="EY11" s="15">
        <f t="shared" si="47"/>
        <v>97.757613814233977</v>
      </c>
      <c r="EZ11" s="126"/>
      <c r="FA11" s="127">
        <v>4</v>
      </c>
      <c r="FB11" s="127">
        <v>72.933742214230378</v>
      </c>
      <c r="FC11" s="18">
        <v>23</v>
      </c>
      <c r="FD11" s="127"/>
      <c r="FE11" s="127"/>
      <c r="FF11" s="18" t="e">
        <f t="shared" si="71"/>
        <v>#DIV/0!</v>
      </c>
      <c r="FG11" s="734">
        <v>200.52067619404511</v>
      </c>
      <c r="FH11" s="836">
        <f t="shared" si="48"/>
        <v>3.9628592133210487</v>
      </c>
      <c r="FI11" s="125">
        <v>158.59500159226664</v>
      </c>
      <c r="FJ11" s="837">
        <f t="shared" si="7"/>
        <v>3.1342885690171269</v>
      </c>
      <c r="FK11" s="125"/>
      <c r="FL11" s="125"/>
      <c r="FM11" s="125"/>
      <c r="FN11" s="127">
        <v>31</v>
      </c>
      <c r="FO11" s="127">
        <v>312</v>
      </c>
      <c r="FP11" s="30">
        <f t="shared" si="49"/>
        <v>10.064516129032258</v>
      </c>
      <c r="FQ11" s="831">
        <f t="shared" si="50"/>
        <v>5690.5846790007827</v>
      </c>
      <c r="FR11" s="569"/>
      <c r="FS11" s="600"/>
      <c r="FT11" s="601"/>
      <c r="FU11" s="542" t="e">
        <f t="shared" si="51"/>
        <v>#DIV/0!</v>
      </c>
      <c r="FV11" s="603"/>
      <c r="FW11" s="603"/>
      <c r="FX11" s="542" t="e">
        <f t="shared" si="52"/>
        <v>#DIV/0!</v>
      </c>
      <c r="FY11" s="604"/>
      <c r="FZ11" s="601"/>
      <c r="GA11" s="542" t="e">
        <f t="shared" si="53"/>
        <v>#DIV/0!</v>
      </c>
      <c r="GB11" s="485"/>
      <c r="GC11" s="610"/>
      <c r="GD11" s="612"/>
      <c r="GE11" s="548" t="e">
        <f t="shared" si="54"/>
        <v>#DIV/0!</v>
      </c>
      <c r="GF11" s="610"/>
      <c r="GG11" s="614"/>
      <c r="GH11" s="617" t="e">
        <f t="shared" si="8"/>
        <v>#DIV/0!</v>
      </c>
      <c r="GI11" s="603"/>
      <c r="GJ11" s="603"/>
      <c r="GK11" s="622" t="e">
        <f t="shared" si="55"/>
        <v>#DIV/0!</v>
      </c>
      <c r="GL11" s="603">
        <f t="shared" si="56"/>
        <v>0</v>
      </c>
      <c r="GM11" s="603"/>
      <c r="GN11" s="551" t="e">
        <f t="shared" si="57"/>
        <v>#DIV/0!</v>
      </c>
      <c r="GP11" s="863">
        <v>30</v>
      </c>
      <c r="GQ11" s="863"/>
      <c r="GR11" s="862">
        <v>1942.94</v>
      </c>
      <c r="GS11" s="554">
        <f t="shared" si="9"/>
        <v>64.76466666666667</v>
      </c>
      <c r="GT11" s="554">
        <f t="shared" si="10"/>
        <v>0</v>
      </c>
      <c r="GU11" s="875">
        <v>30</v>
      </c>
      <c r="GV11" s="875"/>
      <c r="GW11" s="737">
        <f t="shared" si="11"/>
        <v>0</v>
      </c>
      <c r="GX11" s="875">
        <v>471.77512850887405</v>
      </c>
      <c r="GY11" s="737">
        <f t="shared" si="58"/>
        <v>15.725837616962469</v>
      </c>
      <c r="GZ11" s="867"/>
      <c r="HA11" s="748">
        <f t="shared" si="12"/>
        <v>0</v>
      </c>
      <c r="HB11" s="882"/>
      <c r="HC11" s="744">
        <f t="shared" si="13"/>
        <v>0</v>
      </c>
      <c r="HD11" s="881"/>
      <c r="HE11" s="542">
        <f t="shared" si="14"/>
        <v>0</v>
      </c>
      <c r="HF11" s="884">
        <v>19</v>
      </c>
      <c r="HG11" s="884">
        <v>176.03</v>
      </c>
      <c r="HH11" s="886">
        <f t="shared" si="59"/>
        <v>9.2647368421052629</v>
      </c>
      <c r="HI11" s="671"/>
      <c r="HJ11" s="400"/>
      <c r="HK11" s="400"/>
      <c r="HL11" s="400"/>
      <c r="HM11" s="433"/>
      <c r="HN11" s="411"/>
      <c r="HO11" s="400">
        <f t="shared" si="60"/>
        <v>0</v>
      </c>
      <c r="HP11" s="403"/>
      <c r="HQ11" s="402" t="e">
        <f t="shared" si="61"/>
        <v>#DIV/0!</v>
      </c>
      <c r="HR11" s="412"/>
      <c r="HS11" s="400"/>
      <c r="HT11" s="400"/>
      <c r="HU11" s="403" t="e">
        <f t="shared" si="62"/>
        <v>#DIV/0!</v>
      </c>
      <c r="HV11" s="400"/>
      <c r="HW11" s="400"/>
      <c r="HX11" s="404" t="e">
        <f t="shared" si="63"/>
        <v>#DIV/0!</v>
      </c>
    </row>
    <row r="12" spans="1:232" ht="15" customHeight="1">
      <c r="A12" s="12">
        <v>6</v>
      </c>
      <c r="B12" s="13">
        <v>59</v>
      </c>
      <c r="C12" s="14">
        <v>4394.9124469319386</v>
      </c>
      <c r="D12" s="15">
        <f t="shared" si="15"/>
        <v>74.490041473422693</v>
      </c>
      <c r="E12" s="16"/>
      <c r="F12" s="320"/>
      <c r="G12" s="558" t="e">
        <f t="shared" si="16"/>
        <v>#DIV/0!</v>
      </c>
      <c r="H12" s="17">
        <v>8</v>
      </c>
      <c r="I12" s="17">
        <v>230</v>
      </c>
      <c r="J12" s="18">
        <f t="shared" si="64"/>
        <v>28.75</v>
      </c>
      <c r="K12" s="17"/>
      <c r="L12" s="17"/>
      <c r="M12" s="30" t="e">
        <f t="shared" si="65"/>
        <v>#DIV/0!</v>
      </c>
      <c r="N12" s="946"/>
      <c r="O12" s="838">
        <f t="shared" si="17"/>
        <v>0</v>
      </c>
      <c r="P12" s="803">
        <v>429.68670024119723</v>
      </c>
      <c r="Q12" s="18">
        <f t="shared" si="18"/>
        <v>7.2828254278169018</v>
      </c>
      <c r="R12" s="808">
        <v>129.05827498116332</v>
      </c>
      <c r="S12" s="809"/>
      <c r="T12" s="809"/>
      <c r="U12" s="808"/>
      <c r="V12" s="492"/>
      <c r="W12" s="570">
        <v>33</v>
      </c>
      <c r="X12" s="626">
        <v>403.94430408074197</v>
      </c>
      <c r="Y12" s="800">
        <f t="shared" si="19"/>
        <v>12.24073648729521</v>
      </c>
      <c r="Z12" s="819">
        <f t="shared" si="20"/>
        <v>5587.6017262350415</v>
      </c>
      <c r="AA12" s="492"/>
      <c r="AB12" s="966">
        <v>382.40000000000003</v>
      </c>
      <c r="AC12" s="71">
        <v>23404.643149999996</v>
      </c>
      <c r="AD12" s="83">
        <f t="shared" si="21"/>
        <v>61.204610747907935</v>
      </c>
      <c r="AE12" s="50"/>
      <c r="AF12" s="50"/>
      <c r="AG12" s="931"/>
      <c r="AH12" s="50">
        <v>38</v>
      </c>
      <c r="AI12" s="318">
        <v>543.96</v>
      </c>
      <c r="AJ12" s="30">
        <f t="shared" si="22"/>
        <v>14.314736842105264</v>
      </c>
      <c r="AK12" s="49">
        <v>118</v>
      </c>
      <c r="AL12" s="49">
        <v>793.13</v>
      </c>
      <c r="AM12" s="30">
        <f t="shared" si="66"/>
        <v>6.7214406779661013</v>
      </c>
      <c r="AN12" s="62">
        <v>489.98</v>
      </c>
      <c r="AO12" s="858">
        <f t="shared" si="0"/>
        <v>1.1627432368296156</v>
      </c>
      <c r="AP12" s="47">
        <v>1866.5499999999995</v>
      </c>
      <c r="AQ12" s="858">
        <f t="shared" si="1"/>
        <v>4.8811453974895382</v>
      </c>
      <c r="AR12" s="47"/>
      <c r="AS12" s="47"/>
      <c r="AT12" s="47">
        <v>1709.76</v>
      </c>
      <c r="AU12" s="855">
        <v>2756</v>
      </c>
      <c r="AV12" s="568"/>
      <c r="AW12" s="46">
        <v>39</v>
      </c>
      <c r="AX12" s="71">
        <v>1568.8600000000001</v>
      </c>
      <c r="AY12" s="48">
        <f t="shared" si="23"/>
        <v>40.227179487179491</v>
      </c>
      <c r="AZ12" s="46">
        <v>106</v>
      </c>
      <c r="BA12" s="47">
        <v>1150.5299999999997</v>
      </c>
      <c r="BB12" s="48">
        <f t="shared" si="24"/>
        <v>10.854056603773582</v>
      </c>
      <c r="BC12" s="822">
        <f t="shared" si="2"/>
        <v>34283.413149999993</v>
      </c>
      <c r="BD12" s="492"/>
      <c r="BE12" s="645">
        <v>83.600000000000009</v>
      </c>
      <c r="BF12" s="78">
        <v>4813.43</v>
      </c>
      <c r="BG12" s="30">
        <f t="shared" si="25"/>
        <v>57.57691387559808</v>
      </c>
      <c r="BH12" s="85"/>
      <c r="BI12" s="85"/>
      <c r="BJ12" s="85">
        <v>18</v>
      </c>
      <c r="BK12" s="85">
        <v>127.15</v>
      </c>
      <c r="BL12" s="30">
        <f t="shared" si="67"/>
        <v>7.0638888888888891</v>
      </c>
      <c r="BM12" s="86">
        <v>0</v>
      </c>
      <c r="BN12" s="86">
        <v>0</v>
      </c>
      <c r="BO12" s="30" t="e">
        <f t="shared" si="68"/>
        <v>#DIV/0!</v>
      </c>
      <c r="BP12" s="587">
        <v>0</v>
      </c>
      <c r="BQ12" s="30">
        <f t="shared" si="26"/>
        <v>0</v>
      </c>
      <c r="BR12" s="587">
        <v>500.47</v>
      </c>
      <c r="BS12" s="30">
        <f t="shared" si="27"/>
        <v>5.9864832535885162</v>
      </c>
      <c r="BT12" s="587"/>
      <c r="BU12" s="587"/>
      <c r="BV12" s="587"/>
      <c r="BW12" s="907"/>
      <c r="BX12" s="903">
        <v>32</v>
      </c>
      <c r="BY12" s="78">
        <v>319.11</v>
      </c>
      <c r="BZ12" s="634">
        <f t="shared" si="28"/>
        <v>9.9721875000000004</v>
      </c>
      <c r="CA12" s="824">
        <f t="shared" si="29"/>
        <v>5760.16</v>
      </c>
      <c r="CB12" s="492"/>
      <c r="CC12" s="93">
        <v>181.60000000000002</v>
      </c>
      <c r="CD12" s="94">
        <v>11522.523326543351</v>
      </c>
      <c r="CE12" s="83">
        <f t="shared" si="30"/>
        <v>63.450018317969985</v>
      </c>
      <c r="CF12" s="100"/>
      <c r="CG12" s="101">
        <v>21</v>
      </c>
      <c r="CH12" s="101">
        <v>470.83884997318421</v>
      </c>
      <c r="CI12" s="30">
        <f t="shared" si="69"/>
        <v>22.420897617770677</v>
      </c>
      <c r="CJ12" s="101">
        <v>65</v>
      </c>
      <c r="CK12" s="101">
        <v>364.89078150627506</v>
      </c>
      <c r="CL12" s="83">
        <f t="shared" si="70"/>
        <v>5.6137043308657706</v>
      </c>
      <c r="CM12" s="787"/>
      <c r="CN12" s="30"/>
      <c r="CO12" s="950">
        <v>120.44168014181113</v>
      </c>
      <c r="CP12" s="30">
        <f t="shared" si="31"/>
        <v>0.6632251109130568</v>
      </c>
      <c r="CQ12" s="787">
        <v>228.33524493873097</v>
      </c>
      <c r="CR12" s="787"/>
      <c r="CS12" s="787"/>
      <c r="CT12" s="787"/>
      <c r="CU12" s="933">
        <v>51</v>
      </c>
      <c r="CV12" s="788">
        <v>490.7461872886617</v>
      </c>
      <c r="CW12" s="790">
        <f t="shared" si="32"/>
        <v>9.6224742605619937</v>
      </c>
      <c r="CX12" s="827">
        <f t="shared" si="33"/>
        <v>13197.776070392016</v>
      </c>
      <c r="CY12" s="492"/>
      <c r="CZ12" s="109">
        <v>154.80000000000001</v>
      </c>
      <c r="DA12" s="110">
        <v>14935.34</v>
      </c>
      <c r="DB12" s="83">
        <f t="shared" si="34"/>
        <v>96.481524547803616</v>
      </c>
      <c r="DC12" s="113">
        <v>0</v>
      </c>
      <c r="DD12" s="956"/>
      <c r="DE12" s="956"/>
      <c r="DF12" s="958"/>
      <c r="DG12" s="114"/>
      <c r="DH12" s="114"/>
      <c r="DI12" s="30" t="e">
        <f t="shared" si="35"/>
        <v>#DIV/0!</v>
      </c>
      <c r="DJ12" s="115">
        <v>1170.3800000000001</v>
      </c>
      <c r="DK12" s="114"/>
      <c r="DL12" s="937"/>
      <c r="DM12" s="712">
        <v>179.15</v>
      </c>
      <c r="DN12" s="759">
        <f t="shared" si="3"/>
        <v>1.1572997416020672</v>
      </c>
      <c r="DO12" s="846">
        <v>50</v>
      </c>
      <c r="DP12" s="846">
        <v>483.82</v>
      </c>
      <c r="DQ12" s="760">
        <f t="shared" si="36"/>
        <v>9.6763999999999992</v>
      </c>
      <c r="DR12" s="848">
        <f t="shared" si="37"/>
        <v>16768.689999999999</v>
      </c>
      <c r="DS12" s="841"/>
      <c r="DT12" s="861">
        <v>79.400000000000006</v>
      </c>
      <c r="DU12" s="862">
        <v>5491.5385428782429</v>
      </c>
      <c r="DV12" s="923"/>
      <c r="DW12" s="922">
        <f t="shared" si="38"/>
        <v>5491.5385428782429</v>
      </c>
      <c r="DX12" s="751">
        <f t="shared" si="39"/>
        <v>69.16295394053202</v>
      </c>
      <c r="DY12" s="867"/>
      <c r="DZ12" s="867"/>
      <c r="EA12" s="756" t="e">
        <f t="shared" si="4"/>
        <v>#DIV/0!</v>
      </c>
      <c r="EB12" s="867"/>
      <c r="EC12" s="870"/>
      <c r="ED12" s="759" t="e">
        <f t="shared" si="40"/>
        <v>#DIV/0!</v>
      </c>
      <c r="EE12" s="866">
        <f t="shared" si="5"/>
        <v>79.400000000000006</v>
      </c>
      <c r="EF12" s="870">
        <v>612.48095627776479</v>
      </c>
      <c r="EG12" s="763">
        <f t="shared" si="41"/>
        <v>7.7138659480826792</v>
      </c>
      <c r="EH12" s="914"/>
      <c r="EI12" s="915"/>
      <c r="EJ12" s="872">
        <v>69</v>
      </c>
      <c r="EK12" s="921">
        <v>630.40271876385748</v>
      </c>
      <c r="EL12" s="765">
        <f t="shared" si="42"/>
        <v>9.1362712864327165</v>
      </c>
      <c r="EM12" s="872">
        <f t="shared" si="6"/>
        <v>79.400000000000006</v>
      </c>
      <c r="EN12" s="926">
        <v>658.52167358176496</v>
      </c>
      <c r="EO12" s="765">
        <f t="shared" si="43"/>
        <v>8.2937238486368372</v>
      </c>
      <c r="EP12" s="926">
        <v>143</v>
      </c>
      <c r="EQ12" s="891">
        <f t="shared" si="44"/>
        <v>1.8010075566750627</v>
      </c>
      <c r="ER12" s="873">
        <v>28</v>
      </c>
      <c r="ES12" s="873">
        <v>268.03358652834754</v>
      </c>
      <c r="ET12" s="873">
        <f t="shared" si="45"/>
        <v>9.5726280902981262</v>
      </c>
      <c r="EU12" s="898">
        <f t="shared" si="46"/>
        <v>7803.9774780299776</v>
      </c>
      <c r="EV12" s="569"/>
      <c r="EW12" s="734">
        <v>50.4</v>
      </c>
      <c r="EX12" s="125">
        <v>5071.0009957443808</v>
      </c>
      <c r="EY12" s="15">
        <f t="shared" si="47"/>
        <v>100.61509912191232</v>
      </c>
      <c r="EZ12" s="126"/>
      <c r="FA12" s="127">
        <v>4</v>
      </c>
      <c r="FB12" s="127">
        <v>60.127480908875803</v>
      </c>
      <c r="FC12" s="18">
        <v>38</v>
      </c>
      <c r="FD12" s="127"/>
      <c r="FE12" s="127"/>
      <c r="FF12" s="18" t="e">
        <f t="shared" si="71"/>
        <v>#DIV/0!</v>
      </c>
      <c r="FG12" s="734">
        <v>105</v>
      </c>
      <c r="FH12" s="836">
        <f t="shared" si="48"/>
        <v>2.0833333333333335</v>
      </c>
      <c r="FI12" s="125">
        <v>264.50019450301534</v>
      </c>
      <c r="FJ12" s="837">
        <f t="shared" si="7"/>
        <v>5.2480197322026854</v>
      </c>
      <c r="FK12" s="125"/>
      <c r="FL12" s="125"/>
      <c r="FM12" s="125"/>
      <c r="FN12" s="127">
        <v>31</v>
      </c>
      <c r="FO12" s="127">
        <v>317.62357218629063</v>
      </c>
      <c r="FP12" s="30">
        <f t="shared" si="49"/>
        <v>10.24592168342873</v>
      </c>
      <c r="FQ12" s="831">
        <f t="shared" si="50"/>
        <v>5818.252243342562</v>
      </c>
      <c r="FR12" s="569"/>
      <c r="FS12" s="600"/>
      <c r="FT12" s="601"/>
      <c r="FU12" s="542" t="e">
        <f t="shared" si="51"/>
        <v>#DIV/0!</v>
      </c>
      <c r="FV12" s="603"/>
      <c r="FW12" s="603"/>
      <c r="FX12" s="542" t="e">
        <f t="shared" si="52"/>
        <v>#DIV/0!</v>
      </c>
      <c r="FY12" s="604"/>
      <c r="FZ12" s="601"/>
      <c r="GA12" s="542" t="e">
        <f t="shared" si="53"/>
        <v>#DIV/0!</v>
      </c>
      <c r="GB12" s="485"/>
      <c r="GC12" s="610"/>
      <c r="GD12" s="612"/>
      <c r="GE12" s="548" t="e">
        <f t="shared" si="54"/>
        <v>#DIV/0!</v>
      </c>
      <c r="GF12" s="610"/>
      <c r="GG12" s="614"/>
      <c r="GH12" s="617" t="e">
        <f t="shared" si="8"/>
        <v>#DIV/0!</v>
      </c>
      <c r="GI12" s="603"/>
      <c r="GJ12" s="612"/>
      <c r="GK12" s="622" t="e">
        <f t="shared" si="55"/>
        <v>#DIV/0!</v>
      </c>
      <c r="GL12" s="603">
        <f t="shared" si="56"/>
        <v>0</v>
      </c>
      <c r="GM12" s="603"/>
      <c r="GN12" s="551" t="e">
        <f t="shared" si="57"/>
        <v>#DIV/0!</v>
      </c>
      <c r="GP12" s="863">
        <v>30</v>
      </c>
      <c r="GQ12" s="863"/>
      <c r="GR12" s="862">
        <v>2473.46</v>
      </c>
      <c r="GS12" s="554">
        <f t="shared" si="9"/>
        <v>82.448666666666668</v>
      </c>
      <c r="GT12" s="554">
        <f t="shared" si="10"/>
        <v>0</v>
      </c>
      <c r="GU12" s="875">
        <v>30</v>
      </c>
      <c r="GV12" s="875">
        <v>58.868020786947035</v>
      </c>
      <c r="GW12" s="737">
        <f t="shared" si="11"/>
        <v>1.9622673595649012</v>
      </c>
      <c r="GX12" s="875">
        <v>417.74861391961321</v>
      </c>
      <c r="GY12" s="737">
        <f t="shared" si="58"/>
        <v>13.924953797320439</v>
      </c>
      <c r="GZ12" s="867"/>
      <c r="HA12" s="748">
        <f t="shared" si="12"/>
        <v>0</v>
      </c>
      <c r="HB12" s="882">
        <v>60</v>
      </c>
      <c r="HC12" s="744">
        <f t="shared" si="13"/>
        <v>2</v>
      </c>
      <c r="HD12" s="881">
        <v>24.196031746031746</v>
      </c>
      <c r="HE12" s="542">
        <f t="shared" si="14"/>
        <v>0.80653439153439155</v>
      </c>
      <c r="HF12" s="884">
        <v>19</v>
      </c>
      <c r="HG12" s="884">
        <v>173.04773320305227</v>
      </c>
      <c r="HH12" s="886">
        <f t="shared" si="59"/>
        <v>9.1077754317395936</v>
      </c>
      <c r="HI12" s="671"/>
      <c r="HJ12" s="400"/>
      <c r="HK12" s="400"/>
      <c r="HL12" s="400"/>
      <c r="HM12" s="433"/>
      <c r="HN12" s="411"/>
      <c r="HO12" s="400">
        <f t="shared" si="60"/>
        <v>0</v>
      </c>
      <c r="HP12" s="403"/>
      <c r="HQ12" s="402" t="e">
        <f t="shared" si="61"/>
        <v>#DIV/0!</v>
      </c>
      <c r="HR12" s="412"/>
      <c r="HS12" s="400"/>
      <c r="HT12" s="400"/>
      <c r="HU12" s="403" t="e">
        <f t="shared" si="62"/>
        <v>#DIV/0!</v>
      </c>
      <c r="HV12" s="400"/>
      <c r="HW12" s="400"/>
      <c r="HX12" s="404" t="e">
        <f t="shared" si="63"/>
        <v>#DIV/0!</v>
      </c>
    </row>
    <row r="13" spans="1:232" ht="14.4" customHeight="1">
      <c r="A13" s="12">
        <v>7</v>
      </c>
      <c r="B13" s="13">
        <v>57.600000000000009</v>
      </c>
      <c r="C13" s="14">
        <v>4306.8401524373248</v>
      </c>
      <c r="D13" s="15">
        <f t="shared" si="15"/>
        <v>74.771530424259097</v>
      </c>
      <c r="E13" s="16"/>
      <c r="F13" s="320"/>
      <c r="G13" s="558" t="e">
        <f t="shared" si="16"/>
        <v>#DIV/0!</v>
      </c>
      <c r="H13" s="17">
        <v>10</v>
      </c>
      <c r="I13" s="17">
        <v>289.51406576114698</v>
      </c>
      <c r="J13" s="18">
        <f t="shared" si="64"/>
        <v>28.951406576114699</v>
      </c>
      <c r="K13" s="17"/>
      <c r="L13" s="17"/>
      <c r="M13" s="30" t="e">
        <f t="shared" si="65"/>
        <v>#DIV/0!</v>
      </c>
      <c r="N13" s="946"/>
      <c r="O13" s="838">
        <f t="shared" si="17"/>
        <v>0</v>
      </c>
      <c r="P13" s="803">
        <v>445.60083588346652</v>
      </c>
      <c r="Q13" s="18">
        <f t="shared" si="18"/>
        <v>7.7361256229768482</v>
      </c>
      <c r="R13" s="808">
        <v>187.88196825340896</v>
      </c>
      <c r="S13" s="809"/>
      <c r="T13" s="809"/>
      <c r="U13" s="808">
        <v>696.09</v>
      </c>
      <c r="V13" s="492"/>
      <c r="W13" s="570">
        <v>33</v>
      </c>
      <c r="X13" s="626">
        <v>462.49861331742068</v>
      </c>
      <c r="Y13" s="800">
        <f t="shared" si="19"/>
        <v>14.015109494467293</v>
      </c>
      <c r="Z13" s="819">
        <f t="shared" si="20"/>
        <v>6388.4256356527676</v>
      </c>
      <c r="AA13" s="492"/>
      <c r="AB13" s="966">
        <v>382.40000000000003</v>
      </c>
      <c r="AC13" s="71">
        <v>23524.12</v>
      </c>
      <c r="AD13" s="83">
        <f t="shared" si="21"/>
        <v>61.51705020920501</v>
      </c>
      <c r="AE13" s="50"/>
      <c r="AF13" s="50"/>
      <c r="AG13" s="931"/>
      <c r="AH13" s="50">
        <v>10</v>
      </c>
      <c r="AI13" s="318">
        <v>139.93</v>
      </c>
      <c r="AJ13" s="30">
        <f t="shared" si="22"/>
        <v>13.993</v>
      </c>
      <c r="AK13" s="49">
        <v>128</v>
      </c>
      <c r="AL13" s="49">
        <v>814</v>
      </c>
      <c r="AM13" s="30">
        <f t="shared" si="66"/>
        <v>6.359375</v>
      </c>
      <c r="AN13" s="62">
        <v>319.99</v>
      </c>
      <c r="AO13" s="858">
        <f t="shared" si="0"/>
        <v>0.75755208333333335</v>
      </c>
      <c r="AP13" s="47">
        <v>2594.56</v>
      </c>
      <c r="AQ13" s="858">
        <f t="shared" si="1"/>
        <v>6.7849372384937228</v>
      </c>
      <c r="AR13" s="47">
        <v>508.88</v>
      </c>
      <c r="AS13" s="47"/>
      <c r="AT13" s="47"/>
      <c r="AU13" s="855"/>
      <c r="AV13" s="568"/>
      <c r="AW13" s="46">
        <v>40</v>
      </c>
      <c r="AX13" s="71">
        <v>1651.1749999999997</v>
      </c>
      <c r="AY13" s="48">
        <f t="shared" si="23"/>
        <v>41.279374999999995</v>
      </c>
      <c r="AZ13" s="46">
        <v>106</v>
      </c>
      <c r="BA13" s="47">
        <v>1131.4000000000001</v>
      </c>
      <c r="BB13" s="48">
        <f t="shared" si="24"/>
        <v>10.673584905660379</v>
      </c>
      <c r="BC13" s="822">
        <f t="shared" si="2"/>
        <v>30684.055000000004</v>
      </c>
      <c r="BD13" s="492"/>
      <c r="BE13" s="645">
        <v>82.800000000000011</v>
      </c>
      <c r="BF13" s="78">
        <v>4513.57</v>
      </c>
      <c r="BG13" s="30">
        <f t="shared" si="25"/>
        <v>54.5117149758454</v>
      </c>
      <c r="BH13" s="85"/>
      <c r="BI13" s="85"/>
      <c r="BJ13" s="85">
        <v>18</v>
      </c>
      <c r="BK13" s="85">
        <v>126.81</v>
      </c>
      <c r="BL13" s="30">
        <f t="shared" si="67"/>
        <v>7.0449999999999999</v>
      </c>
      <c r="BM13" s="86">
        <v>0</v>
      </c>
      <c r="BN13" s="86">
        <v>0</v>
      </c>
      <c r="BO13" s="30" t="e">
        <f t="shared" si="68"/>
        <v>#DIV/0!</v>
      </c>
      <c r="BP13" s="587">
        <v>355.9</v>
      </c>
      <c r="BQ13" s="30">
        <f t="shared" si="26"/>
        <v>4.2983091787439607</v>
      </c>
      <c r="BR13" s="587">
        <v>536.26</v>
      </c>
      <c r="BS13" s="30">
        <f t="shared" si="27"/>
        <v>6.4765700483091777</v>
      </c>
      <c r="BT13" s="587"/>
      <c r="BU13" s="587"/>
      <c r="BV13" s="587"/>
      <c r="BW13" s="907"/>
      <c r="BX13" s="903">
        <v>32</v>
      </c>
      <c r="BY13" s="78">
        <v>319.89999999999998</v>
      </c>
      <c r="BZ13" s="634">
        <f t="shared" si="28"/>
        <v>9.9968749999999993</v>
      </c>
      <c r="CA13" s="824">
        <f t="shared" si="29"/>
        <v>5852.44</v>
      </c>
      <c r="CB13" s="492"/>
      <c r="CC13" s="93">
        <v>182</v>
      </c>
      <c r="CD13" s="94">
        <v>11427.397777191527</v>
      </c>
      <c r="CE13" s="83">
        <f t="shared" si="30"/>
        <v>62.787899874678722</v>
      </c>
      <c r="CF13" s="100"/>
      <c r="CG13" s="101">
        <v>36</v>
      </c>
      <c r="CH13" s="101">
        <v>192.28031395027733</v>
      </c>
      <c r="CI13" s="30">
        <f t="shared" si="69"/>
        <v>5.341119831952148</v>
      </c>
      <c r="CJ13" s="101">
        <v>65</v>
      </c>
      <c r="CK13" s="101">
        <v>321.12483966002878</v>
      </c>
      <c r="CL13" s="83">
        <f t="shared" si="70"/>
        <v>4.9403821486158277</v>
      </c>
      <c r="CM13" s="787"/>
      <c r="CN13" s="30"/>
      <c r="CO13" s="787">
        <v>47.986994695745913</v>
      </c>
      <c r="CP13" s="30">
        <f t="shared" si="31"/>
        <v>0.26366480602058195</v>
      </c>
      <c r="CQ13" s="787">
        <v>457.18611381324081</v>
      </c>
      <c r="CR13" s="787"/>
      <c r="CS13" s="787"/>
      <c r="CT13" s="787"/>
      <c r="CU13" s="934">
        <v>51</v>
      </c>
      <c r="CV13" s="787">
        <v>483.89240204236302</v>
      </c>
      <c r="CW13" s="790">
        <f t="shared" si="32"/>
        <v>9.4880863145561367</v>
      </c>
      <c r="CX13" s="827">
        <f t="shared" si="33"/>
        <v>12929.868441353185</v>
      </c>
      <c r="CY13" s="492"/>
      <c r="CZ13" s="109">
        <v>134.4</v>
      </c>
      <c r="DA13" s="110">
        <v>13589.99</v>
      </c>
      <c r="DB13" s="83">
        <f t="shared" si="34"/>
        <v>101.11599702380951</v>
      </c>
      <c r="DC13" s="113">
        <v>0</v>
      </c>
      <c r="DD13" s="956"/>
      <c r="DE13" s="956"/>
      <c r="DF13" s="958"/>
      <c r="DG13" s="114">
        <v>188</v>
      </c>
      <c r="DH13" s="114">
        <v>1902.81</v>
      </c>
      <c r="DI13" s="30">
        <f t="shared" si="35"/>
        <v>10.121329787234043</v>
      </c>
      <c r="DJ13" s="115">
        <v>1086.6099999999999</v>
      </c>
      <c r="DK13" s="114"/>
      <c r="DL13" s="937"/>
      <c r="DM13" s="712">
        <v>119.44</v>
      </c>
      <c r="DN13" s="759">
        <f t="shared" si="3"/>
        <v>0.88869047619047614</v>
      </c>
      <c r="DO13" s="846">
        <v>50</v>
      </c>
      <c r="DP13" s="846">
        <v>438.16</v>
      </c>
      <c r="DQ13" s="760">
        <f t="shared" si="36"/>
        <v>8.7632000000000012</v>
      </c>
      <c r="DR13" s="848">
        <f t="shared" si="37"/>
        <v>17137.009999999998</v>
      </c>
      <c r="DS13" s="841"/>
      <c r="DT13" s="861">
        <v>79.400000000000006</v>
      </c>
      <c r="DU13" s="862">
        <v>3415.4383032387664</v>
      </c>
      <c r="DV13" s="923"/>
      <c r="DW13" s="922">
        <f t="shared" si="38"/>
        <v>3415.4383032387664</v>
      </c>
      <c r="DX13" s="751">
        <f t="shared" si="39"/>
        <v>43.015595758674635</v>
      </c>
      <c r="DY13" s="867"/>
      <c r="DZ13" s="867"/>
      <c r="EA13" s="756" t="e">
        <f t="shared" si="4"/>
        <v>#DIV/0!</v>
      </c>
      <c r="EB13" s="867"/>
      <c r="EC13" s="870"/>
      <c r="ED13" s="759" t="e">
        <f t="shared" si="40"/>
        <v>#DIV/0!</v>
      </c>
      <c r="EE13" s="866">
        <f t="shared" si="5"/>
        <v>79.400000000000006</v>
      </c>
      <c r="EF13" s="867"/>
      <c r="EG13" s="763">
        <f t="shared" si="41"/>
        <v>0</v>
      </c>
      <c r="EH13" s="914"/>
      <c r="EI13" s="915"/>
      <c r="EJ13" s="872">
        <v>69</v>
      </c>
      <c r="EK13" s="921">
        <v>566.61451559295131</v>
      </c>
      <c r="EL13" s="765">
        <f t="shared" si="42"/>
        <v>8.2118045738108894</v>
      </c>
      <c r="EM13" s="872">
        <f t="shared" si="6"/>
        <v>79.400000000000006</v>
      </c>
      <c r="EN13" s="926">
        <v>419.14518747756409</v>
      </c>
      <c r="EO13" s="765">
        <f t="shared" si="43"/>
        <v>5.278906643294258</v>
      </c>
      <c r="EP13" s="926"/>
      <c r="EQ13" s="891">
        <f t="shared" si="44"/>
        <v>0</v>
      </c>
      <c r="ER13" s="873">
        <v>28</v>
      </c>
      <c r="ES13" s="873">
        <v>278.03282014071056</v>
      </c>
      <c r="ET13" s="873">
        <f t="shared" si="45"/>
        <v>9.9297435764539479</v>
      </c>
      <c r="EU13" s="898">
        <f t="shared" si="46"/>
        <v>4679.2308264499916</v>
      </c>
      <c r="EV13" s="569"/>
      <c r="EW13" s="734">
        <v>58.6</v>
      </c>
      <c r="EX13" s="125">
        <v>5316.6710234090106</v>
      </c>
      <c r="EY13" s="15">
        <f t="shared" si="47"/>
        <v>90.728174460904611</v>
      </c>
      <c r="EZ13" s="126"/>
      <c r="FA13" s="127">
        <v>4</v>
      </c>
      <c r="FB13" s="127">
        <v>85.740003519584945</v>
      </c>
      <c r="FC13" s="18">
        <v>20</v>
      </c>
      <c r="FD13" s="127"/>
      <c r="FE13" s="127"/>
      <c r="FF13" s="18" t="e">
        <f t="shared" si="71"/>
        <v>#DIV/0!</v>
      </c>
      <c r="FG13" s="734">
        <v>127.5</v>
      </c>
      <c r="FH13" s="836">
        <f t="shared" si="48"/>
        <v>2.175767918088737</v>
      </c>
      <c r="FI13" s="125">
        <v>379.00729954463105</v>
      </c>
      <c r="FJ13" s="837">
        <f t="shared" si="7"/>
        <v>6.467701357416912</v>
      </c>
      <c r="FK13" s="125"/>
      <c r="FL13" s="125"/>
      <c r="FM13" s="125"/>
      <c r="FN13" s="127">
        <v>31</v>
      </c>
      <c r="FO13" s="127">
        <v>315.5</v>
      </c>
      <c r="FP13" s="30">
        <f t="shared" si="49"/>
        <v>10.17741935483871</v>
      </c>
      <c r="FQ13" s="831">
        <f t="shared" si="50"/>
        <v>6224.4183264732264</v>
      </c>
      <c r="FR13" s="569"/>
      <c r="FS13" s="602"/>
      <c r="FT13" s="603"/>
      <c r="FU13" s="542" t="e">
        <f t="shared" si="51"/>
        <v>#DIV/0!</v>
      </c>
      <c r="FV13" s="603"/>
      <c r="FW13" s="603"/>
      <c r="FX13" s="542" t="e">
        <f t="shared" si="52"/>
        <v>#DIV/0!</v>
      </c>
      <c r="FY13" s="604"/>
      <c r="FZ13" s="603"/>
      <c r="GA13" s="542" t="e">
        <f t="shared" si="53"/>
        <v>#DIV/0!</v>
      </c>
      <c r="GB13" s="485"/>
      <c r="GC13" s="610"/>
      <c r="GD13" s="612"/>
      <c r="GE13" s="548" t="e">
        <f t="shared" si="54"/>
        <v>#DIV/0!</v>
      </c>
      <c r="GF13" s="610"/>
      <c r="GG13" s="614"/>
      <c r="GH13" s="617" t="e">
        <f t="shared" si="8"/>
        <v>#DIV/0!</v>
      </c>
      <c r="GI13" s="603"/>
      <c r="GJ13" s="603"/>
      <c r="GK13" s="622" t="e">
        <f t="shared" si="55"/>
        <v>#DIV/0!</v>
      </c>
      <c r="GL13" s="603">
        <f t="shared" si="56"/>
        <v>0</v>
      </c>
      <c r="GM13" s="603"/>
      <c r="GN13" s="551" t="e">
        <f t="shared" si="57"/>
        <v>#DIV/0!</v>
      </c>
      <c r="GP13" s="863">
        <v>30</v>
      </c>
      <c r="GQ13" s="863"/>
      <c r="GR13" s="862">
        <v>1911.65</v>
      </c>
      <c r="GS13" s="554">
        <f t="shared" si="9"/>
        <v>63.721666666666671</v>
      </c>
      <c r="GT13" s="554">
        <f t="shared" si="10"/>
        <v>0</v>
      </c>
      <c r="GU13" s="875">
        <v>30</v>
      </c>
      <c r="GV13" s="875">
        <v>74.824027715929375</v>
      </c>
      <c r="GW13" s="737">
        <f t="shared" si="11"/>
        <v>2.4941342571976457</v>
      </c>
      <c r="GX13" s="875">
        <v>398.00611027425515</v>
      </c>
      <c r="GY13" s="737">
        <f t="shared" si="58"/>
        <v>13.266870342475171</v>
      </c>
      <c r="GZ13" s="867"/>
      <c r="HA13" s="748">
        <f t="shared" si="12"/>
        <v>0</v>
      </c>
      <c r="HB13" s="882"/>
      <c r="HC13" s="744">
        <f t="shared" si="13"/>
        <v>0</v>
      </c>
      <c r="HD13" s="881">
        <v>23.25</v>
      </c>
      <c r="HE13" s="542">
        <f t="shared" si="14"/>
        <v>0.77500000000000002</v>
      </c>
      <c r="HF13" s="884">
        <v>19</v>
      </c>
      <c r="HG13" s="884">
        <v>171.44416120678372</v>
      </c>
      <c r="HH13" s="886">
        <f t="shared" si="59"/>
        <v>9.0233769056201965</v>
      </c>
      <c r="HI13" s="671"/>
      <c r="HJ13" s="400"/>
      <c r="HK13" s="400"/>
      <c r="HL13" s="400"/>
      <c r="HM13" s="433"/>
      <c r="HN13" s="411"/>
      <c r="HO13" s="400">
        <f t="shared" si="60"/>
        <v>0</v>
      </c>
      <c r="HP13" s="403"/>
      <c r="HQ13" s="402" t="e">
        <f t="shared" si="61"/>
        <v>#DIV/0!</v>
      </c>
      <c r="HR13" s="412"/>
      <c r="HS13" s="400"/>
      <c r="HT13" s="400"/>
      <c r="HU13" s="403" t="e">
        <f t="shared" si="62"/>
        <v>#DIV/0!</v>
      </c>
      <c r="HV13" s="400"/>
      <c r="HW13" s="400"/>
      <c r="HX13" s="404" t="e">
        <f t="shared" si="63"/>
        <v>#DIV/0!</v>
      </c>
    </row>
    <row r="14" spans="1:232" ht="14.4" customHeight="1">
      <c r="A14" s="12">
        <v>8</v>
      </c>
      <c r="B14" s="13">
        <v>36</v>
      </c>
      <c r="C14" s="14">
        <v>2769.2886226808432</v>
      </c>
      <c r="D14" s="15">
        <f t="shared" si="15"/>
        <v>76.924683963356756</v>
      </c>
      <c r="E14" s="16"/>
      <c r="F14" s="320"/>
      <c r="G14" s="558" t="e">
        <f t="shared" si="16"/>
        <v>#DIV/0!</v>
      </c>
      <c r="H14" s="17">
        <v>8</v>
      </c>
      <c r="I14" s="17">
        <v>234.72408090903599</v>
      </c>
      <c r="J14" s="18">
        <f t="shared" si="64"/>
        <v>29.340510113629499</v>
      </c>
      <c r="K14" s="17"/>
      <c r="L14" s="17"/>
      <c r="M14" s="30" t="e">
        <f t="shared" si="65"/>
        <v>#DIV/0!</v>
      </c>
      <c r="N14" s="946"/>
      <c r="O14" s="838">
        <f t="shared" si="17"/>
        <v>0</v>
      </c>
      <c r="P14" s="803">
        <v>414.09891866936107</v>
      </c>
      <c r="Q14" s="18">
        <f t="shared" si="18"/>
        <v>11.502747740815586</v>
      </c>
      <c r="R14" s="808">
        <v>205.45255522586532</v>
      </c>
      <c r="S14" s="809"/>
      <c r="T14" s="809"/>
      <c r="U14" s="808"/>
      <c r="V14" s="492"/>
      <c r="W14" s="570">
        <v>33</v>
      </c>
      <c r="X14" s="626">
        <v>439.03514975842705</v>
      </c>
      <c r="Y14" s="800">
        <f t="shared" si="19"/>
        <v>13.304095447225063</v>
      </c>
      <c r="Z14" s="819">
        <f t="shared" si="20"/>
        <v>4062.5993272435321</v>
      </c>
      <c r="AA14" s="492"/>
      <c r="AB14" s="966">
        <v>377.20000000000005</v>
      </c>
      <c r="AC14" s="71">
        <v>18902.988100000006</v>
      </c>
      <c r="AD14" s="83">
        <f t="shared" si="21"/>
        <v>50.113966330858972</v>
      </c>
      <c r="AE14" s="500"/>
      <c r="AF14" s="500"/>
      <c r="AG14" s="931"/>
      <c r="AH14" s="500">
        <v>10</v>
      </c>
      <c r="AI14" s="501">
        <v>155.4</v>
      </c>
      <c r="AJ14" s="30">
        <f t="shared" si="22"/>
        <v>15.540000000000001</v>
      </c>
      <c r="AK14" s="49">
        <v>128</v>
      </c>
      <c r="AL14" s="49">
        <v>816.83999999999992</v>
      </c>
      <c r="AM14" s="30">
        <f t="shared" si="66"/>
        <v>6.3815624999999994</v>
      </c>
      <c r="AN14" s="62">
        <v>464</v>
      </c>
      <c r="AO14" s="858">
        <f t="shared" si="0"/>
        <v>1.1121764141898369</v>
      </c>
      <c r="AP14" s="47">
        <v>3026.45</v>
      </c>
      <c r="AQ14" s="858">
        <f t="shared" si="1"/>
        <v>8.0234623541887586</v>
      </c>
      <c r="AR14" s="47"/>
      <c r="AS14" s="47"/>
      <c r="AT14" s="47">
        <v>413.7</v>
      </c>
      <c r="AU14" s="855"/>
      <c r="AV14" s="568"/>
      <c r="AW14" s="46">
        <v>40</v>
      </c>
      <c r="AX14" s="71">
        <v>1605.97</v>
      </c>
      <c r="AY14" s="48">
        <f t="shared" si="23"/>
        <v>40.149250000000002</v>
      </c>
      <c r="AZ14" s="46">
        <v>106</v>
      </c>
      <c r="BA14" s="47">
        <v>1154.4450000000002</v>
      </c>
      <c r="BB14" s="48">
        <f t="shared" si="24"/>
        <v>10.890990566037738</v>
      </c>
      <c r="BC14" s="822">
        <f t="shared" si="2"/>
        <v>26539.79310000001</v>
      </c>
      <c r="BD14" s="492"/>
      <c r="BE14" s="645">
        <v>72</v>
      </c>
      <c r="BF14" s="78">
        <v>3928.89</v>
      </c>
      <c r="BG14" s="30">
        <f t="shared" si="25"/>
        <v>54.567916666666662</v>
      </c>
      <c r="BH14" s="85"/>
      <c r="BI14" s="85"/>
      <c r="BJ14" s="85">
        <v>18</v>
      </c>
      <c r="BK14" s="85">
        <v>128.28</v>
      </c>
      <c r="BL14" s="30">
        <f t="shared" si="67"/>
        <v>7.1266666666666669</v>
      </c>
      <c r="BM14" s="86">
        <v>0</v>
      </c>
      <c r="BN14" s="86">
        <v>0</v>
      </c>
      <c r="BO14" s="30" t="e">
        <f t="shared" si="68"/>
        <v>#DIV/0!</v>
      </c>
      <c r="BP14" s="587">
        <v>0</v>
      </c>
      <c r="BQ14" s="30">
        <f t="shared" si="26"/>
        <v>0</v>
      </c>
      <c r="BR14" s="587">
        <v>461.5</v>
      </c>
      <c r="BS14" s="30">
        <f t="shared" si="27"/>
        <v>6.4097222222222223</v>
      </c>
      <c r="BT14" s="587"/>
      <c r="BU14" s="587"/>
      <c r="BV14" s="587"/>
      <c r="BW14" s="907"/>
      <c r="BX14" s="903">
        <v>32</v>
      </c>
      <c r="BY14" s="78">
        <v>329.97</v>
      </c>
      <c r="BZ14" s="634">
        <f t="shared" si="28"/>
        <v>10.311562500000001</v>
      </c>
      <c r="CA14" s="824">
        <f t="shared" si="29"/>
        <v>4848.6400000000003</v>
      </c>
      <c r="CB14" s="492"/>
      <c r="CC14" s="93">
        <v>182.4</v>
      </c>
      <c r="CD14" s="94">
        <v>11432.586330764096</v>
      </c>
      <c r="CE14" s="83">
        <f t="shared" si="30"/>
        <v>62.678653129189122</v>
      </c>
      <c r="CF14" s="100"/>
      <c r="CG14" s="101">
        <v>41</v>
      </c>
      <c r="CH14" s="101">
        <v>474.23247502839752</v>
      </c>
      <c r="CI14" s="30">
        <f t="shared" si="69"/>
        <v>11.566645732399939</v>
      </c>
      <c r="CJ14" s="101">
        <v>65</v>
      </c>
      <c r="CK14" s="101">
        <v>359.16076654909017</v>
      </c>
      <c r="CL14" s="83">
        <f t="shared" si="70"/>
        <v>5.525550254601387</v>
      </c>
      <c r="CM14" s="787"/>
      <c r="CN14" s="30">
        <f>CM14/CC14</f>
        <v>0</v>
      </c>
      <c r="CO14" s="787">
        <v>95.26920021122227</v>
      </c>
      <c r="CP14" s="30">
        <f t="shared" si="31"/>
        <v>0.52230921168433264</v>
      </c>
      <c r="CQ14" s="787">
        <v>125.1801144614881</v>
      </c>
      <c r="CR14" s="787"/>
      <c r="CS14" s="787"/>
      <c r="CT14" s="787">
        <v>2147.4614103689842</v>
      </c>
      <c r="CU14" s="934">
        <v>51</v>
      </c>
      <c r="CV14" s="787">
        <v>482.4061872886648</v>
      </c>
      <c r="CW14" s="790">
        <f t="shared" si="32"/>
        <v>9.4589448487973495</v>
      </c>
      <c r="CX14" s="827">
        <f t="shared" si="33"/>
        <v>15116.296484671941</v>
      </c>
      <c r="CY14" s="492"/>
      <c r="CZ14" s="109">
        <v>132</v>
      </c>
      <c r="DA14" s="110">
        <v>12742.91</v>
      </c>
      <c r="DB14" s="83">
        <f t="shared" si="34"/>
        <v>96.537196969696964</v>
      </c>
      <c r="DC14" s="113">
        <v>0</v>
      </c>
      <c r="DD14" s="956"/>
      <c r="DE14" s="956"/>
      <c r="DF14" s="958"/>
      <c r="DG14" s="114"/>
      <c r="DH14" s="114"/>
      <c r="DI14" s="30" t="e">
        <f t="shared" si="35"/>
        <v>#DIV/0!</v>
      </c>
      <c r="DJ14" s="115">
        <v>2056.4899999999998</v>
      </c>
      <c r="DK14" s="114"/>
      <c r="DL14" s="937"/>
      <c r="DM14" s="712">
        <v>179.15</v>
      </c>
      <c r="DN14" s="759">
        <f t="shared" si="3"/>
        <v>1.3571969696969697</v>
      </c>
      <c r="DO14" s="846">
        <v>50</v>
      </c>
      <c r="DP14" s="846">
        <v>499.07</v>
      </c>
      <c r="DQ14" s="760">
        <f t="shared" si="36"/>
        <v>9.9814000000000007</v>
      </c>
      <c r="DR14" s="848">
        <f t="shared" si="37"/>
        <v>15477.619999999999</v>
      </c>
      <c r="DS14" s="841"/>
      <c r="DT14" s="861">
        <v>79.400000000000006</v>
      </c>
      <c r="DU14" s="862">
        <v>3806.1430388032668</v>
      </c>
      <c r="DV14" s="923"/>
      <c r="DW14" s="922">
        <f t="shared" si="38"/>
        <v>3806.1430388032668</v>
      </c>
      <c r="DX14" s="751">
        <f t="shared" si="39"/>
        <v>47.936310312383711</v>
      </c>
      <c r="DY14" s="867"/>
      <c r="DZ14" s="867"/>
      <c r="EA14" s="756" t="e">
        <f t="shared" si="4"/>
        <v>#DIV/0!</v>
      </c>
      <c r="EB14" s="867"/>
      <c r="EC14" s="870"/>
      <c r="ED14" s="759" t="e">
        <f t="shared" si="40"/>
        <v>#DIV/0!</v>
      </c>
      <c r="EE14" s="866">
        <f t="shared" si="5"/>
        <v>79.400000000000006</v>
      </c>
      <c r="EF14" s="867"/>
      <c r="EG14" s="763">
        <f t="shared" si="41"/>
        <v>0</v>
      </c>
      <c r="EH14" s="914">
        <v>721.23149691114349</v>
      </c>
      <c r="EI14" s="915"/>
      <c r="EJ14" s="872">
        <v>69</v>
      </c>
      <c r="EK14" s="921">
        <v>526.20723646718898</v>
      </c>
      <c r="EL14" s="765">
        <f t="shared" si="42"/>
        <v>7.6261918328578115</v>
      </c>
      <c r="EM14" s="872">
        <f t="shared" si="6"/>
        <v>79.400000000000006</v>
      </c>
      <c r="EN14" s="926">
        <v>360.97508896612482</v>
      </c>
      <c r="EO14" s="765">
        <f t="shared" si="43"/>
        <v>4.5462857552408664</v>
      </c>
      <c r="EP14" s="926">
        <v>198.5</v>
      </c>
      <c r="EQ14" s="891">
        <f t="shared" si="44"/>
        <v>2.5</v>
      </c>
      <c r="ER14" s="873">
        <v>28</v>
      </c>
      <c r="ES14" s="873">
        <v>275.01117568503946</v>
      </c>
      <c r="ET14" s="873">
        <f t="shared" si="45"/>
        <v>9.8218277030371244</v>
      </c>
      <c r="EU14" s="898">
        <f t="shared" si="46"/>
        <v>5888.068036832763</v>
      </c>
      <c r="EV14" s="569"/>
      <c r="EW14" s="734">
        <v>53.599999999999994</v>
      </c>
      <c r="EX14" s="125">
        <v>4822.9632556743518</v>
      </c>
      <c r="EY14" s="15">
        <f t="shared" si="47"/>
        <v>89.980657755118514</v>
      </c>
      <c r="EZ14" s="126"/>
      <c r="FA14" s="127">
        <v>4</v>
      </c>
      <c r="FB14" s="127">
        <v>30.063740454437902</v>
      </c>
      <c r="FC14" s="18">
        <v>28</v>
      </c>
      <c r="FD14" s="127"/>
      <c r="FE14" s="127"/>
      <c r="FF14" s="18" t="e">
        <f t="shared" si="71"/>
        <v>#DIV/0!</v>
      </c>
      <c r="FG14" s="734">
        <v>130.83333333333334</v>
      </c>
      <c r="FH14" s="836">
        <f t="shared" si="48"/>
        <v>2.4409203980099505</v>
      </c>
      <c r="FI14" s="125">
        <v>305.84342719032838</v>
      </c>
      <c r="FJ14" s="837">
        <f t="shared" si="7"/>
        <v>5.7060340893717987</v>
      </c>
      <c r="FK14" s="125"/>
      <c r="FL14" s="125"/>
      <c r="FM14" s="125"/>
      <c r="FN14" s="127">
        <v>31</v>
      </c>
      <c r="FO14" s="127">
        <v>289.93628533995286</v>
      </c>
      <c r="FP14" s="30">
        <f t="shared" si="49"/>
        <v>9.3527833980629946</v>
      </c>
      <c r="FQ14" s="831">
        <f t="shared" si="50"/>
        <v>5579.640041992403</v>
      </c>
      <c r="FR14" s="569"/>
      <c r="FS14" s="602"/>
      <c r="FT14" s="603"/>
      <c r="FU14" s="542" t="e">
        <f t="shared" si="51"/>
        <v>#DIV/0!</v>
      </c>
      <c r="FV14" s="603"/>
      <c r="FW14" s="603"/>
      <c r="FX14" s="542" t="e">
        <f t="shared" si="52"/>
        <v>#DIV/0!</v>
      </c>
      <c r="FY14" s="603"/>
      <c r="FZ14" s="603"/>
      <c r="GA14" s="542" t="e">
        <f t="shared" si="53"/>
        <v>#DIV/0!</v>
      </c>
      <c r="GB14" s="485"/>
      <c r="GC14" s="610"/>
      <c r="GD14" s="612"/>
      <c r="GE14" s="548" t="e">
        <f t="shared" si="54"/>
        <v>#DIV/0!</v>
      </c>
      <c r="GF14" s="610"/>
      <c r="GG14" s="614"/>
      <c r="GH14" s="616" t="e">
        <f t="shared" si="8"/>
        <v>#DIV/0!</v>
      </c>
      <c r="GI14" s="603"/>
      <c r="GJ14" s="603"/>
      <c r="GK14" s="622" t="e">
        <f t="shared" si="55"/>
        <v>#DIV/0!</v>
      </c>
      <c r="GL14" s="603">
        <f t="shared" si="56"/>
        <v>0</v>
      </c>
      <c r="GM14" s="603"/>
      <c r="GN14" s="551" t="e">
        <f t="shared" si="57"/>
        <v>#DIV/0!</v>
      </c>
      <c r="GP14" s="863">
        <v>30</v>
      </c>
      <c r="GQ14" s="863"/>
      <c r="GR14" s="862">
        <v>1699.42</v>
      </c>
      <c r="GS14" s="554">
        <f t="shared" si="9"/>
        <v>56.647333333333336</v>
      </c>
      <c r="GT14" s="554">
        <f t="shared" si="10"/>
        <v>0</v>
      </c>
      <c r="GU14" s="875">
        <v>30</v>
      </c>
      <c r="GV14" s="875">
        <v>74.824027715929375</v>
      </c>
      <c r="GW14" s="737">
        <f t="shared" si="11"/>
        <v>2.4941342571976457</v>
      </c>
      <c r="GX14" s="875">
        <v>174.68234065405827</v>
      </c>
      <c r="GY14" s="737">
        <f t="shared" si="58"/>
        <v>5.8227446884686085</v>
      </c>
      <c r="GZ14" s="867"/>
      <c r="HA14" s="748">
        <f t="shared" si="12"/>
        <v>0</v>
      </c>
      <c r="HB14" s="882"/>
      <c r="HC14" s="744">
        <f t="shared" si="13"/>
        <v>0</v>
      </c>
      <c r="HD14" s="881">
        <v>22.642721130515518</v>
      </c>
      <c r="HE14" s="542">
        <f t="shared" si="14"/>
        <v>0.75475737101718399</v>
      </c>
      <c r="HF14" s="884">
        <v>19</v>
      </c>
      <c r="HG14" s="884">
        <v>173.18811786077157</v>
      </c>
      <c r="HH14" s="886">
        <f t="shared" si="59"/>
        <v>9.1151640979353452</v>
      </c>
      <c r="HI14" s="671"/>
      <c r="HJ14" s="400"/>
      <c r="HK14" s="400"/>
      <c r="HL14" s="400"/>
      <c r="HM14" s="433"/>
      <c r="HN14" s="411"/>
      <c r="HO14" s="400">
        <f t="shared" si="60"/>
        <v>0</v>
      </c>
      <c r="HP14" s="403"/>
      <c r="HQ14" s="402" t="e">
        <f t="shared" si="61"/>
        <v>#DIV/0!</v>
      </c>
      <c r="HR14" s="412"/>
      <c r="HS14" s="400"/>
      <c r="HT14" s="400"/>
      <c r="HU14" s="403" t="e">
        <f t="shared" si="62"/>
        <v>#DIV/0!</v>
      </c>
      <c r="HV14" s="400"/>
      <c r="HW14" s="400"/>
      <c r="HX14" s="404" t="e">
        <f t="shared" si="63"/>
        <v>#DIV/0!</v>
      </c>
    </row>
    <row r="15" spans="1:232" ht="14.4" customHeight="1">
      <c r="A15" s="12">
        <v>9</v>
      </c>
      <c r="B15" s="13">
        <v>35.800000000000004</v>
      </c>
      <c r="C15" s="14">
        <v>2522.7388731657848</v>
      </c>
      <c r="D15" s="15">
        <f t="shared" si="15"/>
        <v>70.467566289547051</v>
      </c>
      <c r="E15" s="16"/>
      <c r="F15" s="320"/>
      <c r="G15" s="558" t="e">
        <f t="shared" si="16"/>
        <v>#DIV/0!</v>
      </c>
      <c r="H15" s="17">
        <v>8</v>
      </c>
      <c r="I15" s="17">
        <v>243.199757431416</v>
      </c>
      <c r="J15" s="18">
        <f t="shared" si="64"/>
        <v>30.399969678927</v>
      </c>
      <c r="K15" s="17"/>
      <c r="L15" s="17"/>
      <c r="M15" s="30" t="e">
        <f t="shared" si="65"/>
        <v>#DIV/0!</v>
      </c>
      <c r="N15" s="946"/>
      <c r="O15" s="838">
        <f t="shared" si="17"/>
        <v>0</v>
      </c>
      <c r="P15" s="803">
        <v>439.94223781273774</v>
      </c>
      <c r="Q15" s="18">
        <f t="shared" si="18"/>
        <v>12.288889324378149</v>
      </c>
      <c r="R15" s="808">
        <v>85.889066760451811</v>
      </c>
      <c r="S15" s="809"/>
      <c r="T15" s="809">
        <v>43.44</v>
      </c>
      <c r="U15" s="808"/>
      <c r="V15" s="492"/>
      <c r="W15" s="570">
        <v>33</v>
      </c>
      <c r="X15" s="626">
        <v>399.98026904838736</v>
      </c>
      <c r="Y15" s="800">
        <f t="shared" si="19"/>
        <v>12.120614213587496</v>
      </c>
      <c r="Z15" s="819">
        <f t="shared" si="20"/>
        <v>3735.190204218778</v>
      </c>
      <c r="AA15" s="492"/>
      <c r="AB15" s="966">
        <v>246.60000000000002</v>
      </c>
      <c r="AC15" s="71">
        <v>13160.23</v>
      </c>
      <c r="AD15" s="83">
        <f t="shared" si="21"/>
        <v>53.366707218167065</v>
      </c>
      <c r="AE15" s="500"/>
      <c r="AF15" s="500"/>
      <c r="AG15" s="931"/>
      <c r="AH15" s="500">
        <v>7</v>
      </c>
      <c r="AI15" s="501">
        <v>110.24</v>
      </c>
      <c r="AJ15" s="30">
        <f t="shared" si="22"/>
        <v>15.748571428571427</v>
      </c>
      <c r="AK15" s="63">
        <v>2</v>
      </c>
      <c r="AL15" s="55">
        <v>13.9</v>
      </c>
      <c r="AM15" s="30">
        <f t="shared" si="66"/>
        <v>6.95</v>
      </c>
      <c r="AN15" s="62"/>
      <c r="AO15" s="858">
        <f t="shared" si="0"/>
        <v>0</v>
      </c>
      <c r="AP15" s="47">
        <v>1970.27</v>
      </c>
      <c r="AQ15" s="858">
        <f t="shared" si="1"/>
        <v>7.989740470397404</v>
      </c>
      <c r="AR15" s="47">
        <v>679.54</v>
      </c>
      <c r="AS15" s="47"/>
      <c r="AT15" s="47"/>
      <c r="AU15" s="855"/>
      <c r="AV15" s="568"/>
      <c r="AW15" s="46">
        <v>39</v>
      </c>
      <c r="AX15" s="71">
        <v>1630.3200000000002</v>
      </c>
      <c r="AY15" s="48">
        <f t="shared" si="23"/>
        <v>41.803076923076929</v>
      </c>
      <c r="AZ15" s="46">
        <v>106</v>
      </c>
      <c r="BA15" s="47">
        <v>1180.6449999999998</v>
      </c>
      <c r="BB15" s="48">
        <f t="shared" si="24"/>
        <v>11.138160377358489</v>
      </c>
      <c r="BC15" s="822">
        <f t="shared" si="2"/>
        <v>18745.145</v>
      </c>
      <c r="BD15" s="492"/>
      <c r="BE15" s="645">
        <v>66</v>
      </c>
      <c r="BF15" s="78">
        <v>3179.72</v>
      </c>
      <c r="BG15" s="30">
        <f t="shared" si="25"/>
        <v>48.177575757575752</v>
      </c>
      <c r="BH15" s="85"/>
      <c r="BI15" s="85"/>
      <c r="BJ15" s="85">
        <v>3</v>
      </c>
      <c r="BK15" s="85">
        <v>21.52</v>
      </c>
      <c r="BL15" s="30">
        <f t="shared" si="67"/>
        <v>7.1733333333333329</v>
      </c>
      <c r="BM15" s="86">
        <v>0</v>
      </c>
      <c r="BN15" s="86">
        <v>0</v>
      </c>
      <c r="BO15" s="30" t="e">
        <f t="shared" si="68"/>
        <v>#DIV/0!</v>
      </c>
      <c r="BP15" s="587">
        <v>0</v>
      </c>
      <c r="BQ15" s="30">
        <f t="shared" si="26"/>
        <v>0</v>
      </c>
      <c r="BR15" s="587">
        <v>510.47</v>
      </c>
      <c r="BS15" s="30">
        <f t="shared" si="27"/>
        <v>7.7343939393939394</v>
      </c>
      <c r="BT15" s="587"/>
      <c r="BU15" s="587"/>
      <c r="BV15" s="587"/>
      <c r="BW15" s="907"/>
      <c r="BX15" s="903">
        <v>32</v>
      </c>
      <c r="BY15" s="78">
        <v>318.83999999999997</v>
      </c>
      <c r="BZ15" s="634">
        <f t="shared" si="28"/>
        <v>9.9637499999999992</v>
      </c>
      <c r="CA15" s="824">
        <f t="shared" si="29"/>
        <v>4030.55</v>
      </c>
      <c r="CB15" s="492"/>
      <c r="CC15" s="93">
        <v>129</v>
      </c>
      <c r="CD15" s="94">
        <v>7989.0437747375317</v>
      </c>
      <c r="CE15" s="83">
        <f t="shared" si="30"/>
        <v>61.93057189719017</v>
      </c>
      <c r="CF15" s="100"/>
      <c r="CG15" s="101">
        <v>3</v>
      </c>
      <c r="CH15" s="101">
        <v>47.147586998763465</v>
      </c>
      <c r="CI15" s="30">
        <f t="shared" si="69"/>
        <v>15.715862332921155</v>
      </c>
      <c r="CJ15" s="101">
        <v>60</v>
      </c>
      <c r="CK15" s="101">
        <v>415.48150506060523</v>
      </c>
      <c r="CL15" s="83">
        <f t="shared" si="70"/>
        <v>6.9246917510100872</v>
      </c>
      <c r="CM15" s="787">
        <v>1164.9595285399632</v>
      </c>
      <c r="CN15" s="30">
        <f t="shared" ref="CN15:CN37" si="72">CM15/CC15</f>
        <v>9.030694019689637</v>
      </c>
      <c r="CO15" s="787">
        <v>87.095397506289657</v>
      </c>
      <c r="CP15" s="30">
        <f t="shared" si="31"/>
        <v>0.67515812020379584</v>
      </c>
      <c r="CQ15" s="787">
        <v>57.236227963638278</v>
      </c>
      <c r="CR15" s="787"/>
      <c r="CS15" s="787"/>
      <c r="CT15" s="787"/>
      <c r="CU15" s="934">
        <v>51</v>
      </c>
      <c r="CV15" s="787">
        <v>380.88505747126436</v>
      </c>
      <c r="CW15" s="790">
        <f t="shared" si="32"/>
        <v>7.4683344602208699</v>
      </c>
      <c r="CX15" s="827">
        <f t="shared" si="33"/>
        <v>10141.849078278055</v>
      </c>
      <c r="CY15" s="492"/>
      <c r="CZ15" s="109">
        <v>129.20000000000002</v>
      </c>
      <c r="DA15" s="110">
        <v>12657.67</v>
      </c>
      <c r="DB15" s="83">
        <f t="shared" si="34"/>
        <v>97.969582043343635</v>
      </c>
      <c r="DC15" s="113">
        <v>0</v>
      </c>
      <c r="DD15" s="956"/>
      <c r="DE15" s="956"/>
      <c r="DF15" s="958"/>
      <c r="DG15" s="114"/>
      <c r="DH15" s="114"/>
      <c r="DI15" s="30" t="e">
        <f t="shared" si="35"/>
        <v>#DIV/0!</v>
      </c>
      <c r="DJ15" s="115">
        <v>1631.05</v>
      </c>
      <c r="DK15" s="114"/>
      <c r="DL15" s="937"/>
      <c r="DM15" s="712">
        <v>60</v>
      </c>
      <c r="DN15" s="759">
        <f t="shared" si="3"/>
        <v>0.46439628482972128</v>
      </c>
      <c r="DO15" s="846">
        <v>50</v>
      </c>
      <c r="DP15" s="846">
        <v>341.78</v>
      </c>
      <c r="DQ15" s="760">
        <f t="shared" si="36"/>
        <v>6.8355999999999995</v>
      </c>
      <c r="DR15" s="848">
        <f t="shared" si="37"/>
        <v>14690.5</v>
      </c>
      <c r="DS15" s="841"/>
      <c r="DT15" s="861">
        <v>49</v>
      </c>
      <c r="DU15" s="862">
        <v>2461.8212868260334</v>
      </c>
      <c r="DV15" s="923"/>
      <c r="DW15" s="922">
        <f t="shared" si="38"/>
        <v>2461.8212868260334</v>
      </c>
      <c r="DX15" s="751">
        <f t="shared" si="39"/>
        <v>50.241250751551704</v>
      </c>
      <c r="DY15" s="867"/>
      <c r="DZ15" s="867"/>
      <c r="EA15" s="756" t="e">
        <f t="shared" si="4"/>
        <v>#DIV/0!</v>
      </c>
      <c r="EB15" s="867"/>
      <c r="EC15" s="870"/>
      <c r="ED15" s="759" t="e">
        <f t="shared" si="40"/>
        <v>#DIV/0!</v>
      </c>
      <c r="EE15" s="866">
        <f t="shared" si="5"/>
        <v>49</v>
      </c>
      <c r="EF15" s="867"/>
      <c r="EG15" s="763">
        <f t="shared" si="41"/>
        <v>0</v>
      </c>
      <c r="EH15" s="914">
        <v>310.76167076167076</v>
      </c>
      <c r="EI15" s="915"/>
      <c r="EJ15" s="872">
        <v>49</v>
      </c>
      <c r="EK15" s="921">
        <v>307.50000578066056</v>
      </c>
      <c r="EL15" s="765">
        <f t="shared" si="42"/>
        <v>6.2755103220542967</v>
      </c>
      <c r="EM15" s="872">
        <f t="shared" si="6"/>
        <v>49</v>
      </c>
      <c r="EN15" s="926">
        <v>290.00763373386258</v>
      </c>
      <c r="EO15" s="765">
        <f t="shared" si="43"/>
        <v>5.9185231374257672</v>
      </c>
      <c r="EP15" s="926"/>
      <c r="EQ15" s="891">
        <f t="shared" si="44"/>
        <v>0</v>
      </c>
      <c r="ER15" s="873">
        <v>28</v>
      </c>
      <c r="ES15" s="873">
        <v>278.40883132629483</v>
      </c>
      <c r="ET15" s="873">
        <f t="shared" si="45"/>
        <v>9.9431725473676718</v>
      </c>
      <c r="EU15" s="898">
        <f t="shared" si="46"/>
        <v>3648.4994284285222</v>
      </c>
      <c r="EV15" s="569"/>
      <c r="EW15" s="734">
        <v>40</v>
      </c>
      <c r="EX15" s="125">
        <v>2944.1583642829419</v>
      </c>
      <c r="EY15" s="15">
        <f t="shared" si="47"/>
        <v>73.60395910707355</v>
      </c>
      <c r="EZ15" s="126"/>
      <c r="FA15" s="127">
        <v>4</v>
      </c>
      <c r="FB15" s="127">
        <v>24.050992363550321</v>
      </c>
      <c r="FC15" s="18">
        <v>20</v>
      </c>
      <c r="FD15" s="127"/>
      <c r="FE15" s="127"/>
      <c r="FF15" s="18" t="e">
        <f t="shared" si="71"/>
        <v>#DIV/0!</v>
      </c>
      <c r="FG15" s="734">
        <v>139</v>
      </c>
      <c r="FH15" s="836">
        <f t="shared" si="48"/>
        <v>3.4750000000000001</v>
      </c>
      <c r="FI15" s="125">
        <v>268.87852279473844</v>
      </c>
      <c r="FJ15" s="837">
        <f t="shared" si="7"/>
        <v>6.7219630698684609</v>
      </c>
      <c r="FK15" s="125"/>
      <c r="FL15" s="125">
        <v>2102.397591403058</v>
      </c>
      <c r="FM15" s="125"/>
      <c r="FN15" s="127">
        <v>31</v>
      </c>
      <c r="FO15" s="127">
        <v>309</v>
      </c>
      <c r="FP15" s="30">
        <f t="shared" si="49"/>
        <v>9.9677419354838701</v>
      </c>
      <c r="FQ15" s="831">
        <f t="shared" si="50"/>
        <v>5787.485470844289</v>
      </c>
      <c r="FR15" s="569"/>
      <c r="FS15" s="603"/>
      <c r="FT15" s="603"/>
      <c r="FU15" s="542" t="e">
        <f t="shared" si="51"/>
        <v>#DIV/0!</v>
      </c>
      <c r="FV15" s="603"/>
      <c r="FW15" s="603"/>
      <c r="FX15" s="542" t="e">
        <f t="shared" si="52"/>
        <v>#DIV/0!</v>
      </c>
      <c r="FY15" s="603"/>
      <c r="FZ15" s="603"/>
      <c r="GA15" s="542" t="e">
        <f t="shared" si="53"/>
        <v>#DIV/0!</v>
      </c>
      <c r="GB15" s="485"/>
      <c r="GC15" s="610"/>
      <c r="GD15" s="612"/>
      <c r="GE15" s="548" t="e">
        <f t="shared" si="54"/>
        <v>#DIV/0!</v>
      </c>
      <c r="GF15" s="610"/>
      <c r="GG15" s="614"/>
      <c r="GH15" s="616" t="e">
        <f t="shared" si="8"/>
        <v>#DIV/0!</v>
      </c>
      <c r="GI15" s="603"/>
      <c r="GJ15" s="603"/>
      <c r="GK15" s="622" t="e">
        <f t="shared" si="55"/>
        <v>#DIV/0!</v>
      </c>
      <c r="GL15" s="603">
        <f t="shared" si="56"/>
        <v>0</v>
      </c>
      <c r="GM15" s="603"/>
      <c r="GN15" s="551" t="e">
        <f t="shared" si="57"/>
        <v>#DIV/0!</v>
      </c>
      <c r="GP15" s="863">
        <v>30</v>
      </c>
      <c r="GQ15" s="863"/>
      <c r="GR15" s="862">
        <v>1179.05</v>
      </c>
      <c r="GS15" s="554">
        <f t="shared" si="9"/>
        <v>39.301666666666662</v>
      </c>
      <c r="GT15" s="554">
        <f>GQ15/GP15</f>
        <v>0</v>
      </c>
      <c r="GU15" s="875">
        <v>30</v>
      </c>
      <c r="GV15" s="875"/>
      <c r="GW15" s="737">
        <f>GV15/GU15</f>
        <v>0</v>
      </c>
      <c r="GX15" s="875"/>
      <c r="GY15" s="737">
        <f t="shared" si="58"/>
        <v>0</v>
      </c>
      <c r="GZ15" s="867">
        <v>90.17</v>
      </c>
      <c r="HA15" s="748">
        <f t="shared" si="12"/>
        <v>3.0056666666666669</v>
      </c>
      <c r="HB15" s="882"/>
      <c r="HC15" s="744">
        <f t="shared" si="13"/>
        <v>0</v>
      </c>
      <c r="HD15" s="881"/>
      <c r="HE15" s="542">
        <f t="shared" si="14"/>
        <v>0</v>
      </c>
      <c r="HF15" s="875">
        <v>19</v>
      </c>
      <c r="HG15" s="875">
        <v>172.42495545894778</v>
      </c>
      <c r="HH15" s="886">
        <f t="shared" si="59"/>
        <v>9.0749976557340943</v>
      </c>
      <c r="HI15" s="672"/>
      <c r="HJ15" s="411"/>
      <c r="HK15" s="411"/>
      <c r="HL15" s="411"/>
      <c r="HM15" s="433"/>
      <c r="HN15" s="411"/>
      <c r="HO15" s="400">
        <f t="shared" si="60"/>
        <v>0</v>
      </c>
      <c r="HP15" s="403"/>
      <c r="HQ15" s="402" t="e">
        <f t="shared" si="61"/>
        <v>#DIV/0!</v>
      </c>
      <c r="HR15" s="412"/>
      <c r="HS15" s="400"/>
      <c r="HT15" s="400"/>
      <c r="HU15" s="403" t="e">
        <f t="shared" si="62"/>
        <v>#DIV/0!</v>
      </c>
      <c r="HV15" s="400"/>
      <c r="HW15" s="400"/>
      <c r="HX15" s="404" t="e">
        <f t="shared" si="63"/>
        <v>#DIV/0!</v>
      </c>
    </row>
    <row r="16" spans="1:232" ht="14.4" customHeight="1">
      <c r="A16" s="12">
        <v>10</v>
      </c>
      <c r="B16" s="13">
        <v>30.6</v>
      </c>
      <c r="C16" s="14">
        <v>2491.5472238829434</v>
      </c>
      <c r="D16" s="15">
        <f t="shared" si="15"/>
        <v>81.423111891599447</v>
      </c>
      <c r="E16" s="16"/>
      <c r="F16" s="320"/>
      <c r="G16" s="558" t="e">
        <f t="shared" si="16"/>
        <v>#DIV/0!</v>
      </c>
      <c r="H16" s="17">
        <v>8</v>
      </c>
      <c r="I16" s="17">
        <v>100</v>
      </c>
      <c r="J16" s="18">
        <f t="shared" si="64"/>
        <v>12.5</v>
      </c>
      <c r="K16" s="17"/>
      <c r="L16" s="17"/>
      <c r="M16" s="30" t="e">
        <f t="shared" si="65"/>
        <v>#DIV/0!</v>
      </c>
      <c r="N16" s="946"/>
      <c r="O16" s="838">
        <f t="shared" si="17"/>
        <v>0</v>
      </c>
      <c r="P16" s="803">
        <v>150.79953264610998</v>
      </c>
      <c r="Q16" s="18">
        <f t="shared" si="18"/>
        <v>4.9280893021604566</v>
      </c>
      <c r="R16" s="808">
        <v>24.288221354462433</v>
      </c>
      <c r="S16" s="809"/>
      <c r="T16" s="809"/>
      <c r="U16" s="808"/>
      <c r="V16" s="492"/>
      <c r="W16" s="570">
        <v>33</v>
      </c>
      <c r="X16" s="626">
        <v>329.00595970936206</v>
      </c>
      <c r="Y16" s="800">
        <f t="shared" si="19"/>
        <v>9.9698775669503661</v>
      </c>
      <c r="Z16" s="819">
        <f t="shared" si="20"/>
        <v>3095.6409375928779</v>
      </c>
      <c r="AA16" s="492"/>
      <c r="AB16" s="966">
        <v>248.20000000000002</v>
      </c>
      <c r="AC16" s="71">
        <v>15500.999999999998</v>
      </c>
      <c r="AD16" s="30">
        <f t="shared" si="21"/>
        <v>62.453666398066062</v>
      </c>
      <c r="AE16" s="502"/>
      <c r="AF16" s="501"/>
      <c r="AG16" s="932"/>
      <c r="AH16" s="500">
        <v>7</v>
      </c>
      <c r="AI16" s="500">
        <v>100</v>
      </c>
      <c r="AJ16" s="30">
        <f t="shared" si="22"/>
        <v>14.285714285714286</v>
      </c>
      <c r="AK16" s="63">
        <v>2</v>
      </c>
      <c r="AL16" s="55">
        <v>14.41</v>
      </c>
      <c r="AM16" s="30">
        <f t="shared" si="66"/>
        <v>7.2050000000000001</v>
      </c>
      <c r="AN16" s="62">
        <v>608</v>
      </c>
      <c r="AO16" s="858">
        <f t="shared" si="0"/>
        <v>2.1096460791117275</v>
      </c>
      <c r="AP16" s="47">
        <v>2383.8700000000003</v>
      </c>
      <c r="AQ16" s="858">
        <f t="shared" si="1"/>
        <v>9.6046333601933931</v>
      </c>
      <c r="AR16" s="47"/>
      <c r="AS16" s="47"/>
      <c r="AT16" s="47">
        <v>907.32</v>
      </c>
      <c r="AU16" s="855"/>
      <c r="AV16" s="568"/>
      <c r="AW16" s="46">
        <v>40</v>
      </c>
      <c r="AX16" s="71">
        <v>1639.4749999999999</v>
      </c>
      <c r="AY16" s="48">
        <f t="shared" si="23"/>
        <v>40.986874999999998</v>
      </c>
      <c r="AZ16" s="46">
        <v>106</v>
      </c>
      <c r="BA16" s="47">
        <v>1145.1100000000001</v>
      </c>
      <c r="BB16" s="48">
        <f t="shared" si="24"/>
        <v>10.802924528301888</v>
      </c>
      <c r="BC16" s="822">
        <f t="shared" si="2"/>
        <v>22299.184999999998</v>
      </c>
      <c r="BD16" s="492"/>
      <c r="BE16" s="645">
        <v>66.800000000000011</v>
      </c>
      <c r="BF16" s="78">
        <v>3637.66</v>
      </c>
      <c r="BG16" s="30">
        <f t="shared" si="25"/>
        <v>54.455988023952081</v>
      </c>
      <c r="BH16" s="85"/>
      <c r="BI16" s="85"/>
      <c r="BJ16" s="85">
        <v>3</v>
      </c>
      <c r="BK16" s="85">
        <v>21.67</v>
      </c>
      <c r="BL16" s="30">
        <f t="shared" si="67"/>
        <v>7.2233333333333336</v>
      </c>
      <c r="BM16" s="86">
        <v>0</v>
      </c>
      <c r="BN16" s="86">
        <v>0</v>
      </c>
      <c r="BO16" s="30" t="e">
        <f t="shared" si="68"/>
        <v>#DIV/0!</v>
      </c>
      <c r="BP16" s="587">
        <v>0</v>
      </c>
      <c r="BQ16" s="30">
        <f t="shared" si="26"/>
        <v>0</v>
      </c>
      <c r="BR16" s="587">
        <v>448.83</v>
      </c>
      <c r="BS16" s="30">
        <f t="shared" si="27"/>
        <v>6.719011976047903</v>
      </c>
      <c r="BT16" s="587"/>
      <c r="BU16" s="587"/>
      <c r="BV16" s="587"/>
      <c r="BW16" s="907"/>
      <c r="BX16" s="903">
        <v>32</v>
      </c>
      <c r="BY16" s="78">
        <v>319.99</v>
      </c>
      <c r="BZ16" s="634">
        <f t="shared" si="28"/>
        <v>9.9996875000000003</v>
      </c>
      <c r="CA16" s="824">
        <f t="shared" si="29"/>
        <v>4428.1499999999996</v>
      </c>
      <c r="CB16" s="492"/>
      <c r="CC16" s="93">
        <v>129.4</v>
      </c>
      <c r="CD16" s="94">
        <v>8073.1741360663045</v>
      </c>
      <c r="CE16" s="83">
        <f t="shared" si="30"/>
        <v>62.389290077792147</v>
      </c>
      <c r="CF16" s="100"/>
      <c r="CG16" s="101">
        <v>3</v>
      </c>
      <c r="CH16" s="101">
        <v>26.993463963852996</v>
      </c>
      <c r="CI16" s="30">
        <f t="shared" si="69"/>
        <v>8.9978213212843325</v>
      </c>
      <c r="CJ16" s="101">
        <v>60</v>
      </c>
      <c r="CK16" s="101">
        <v>464.0287563299255</v>
      </c>
      <c r="CL16" s="83">
        <f t="shared" si="70"/>
        <v>7.7338126054987582</v>
      </c>
      <c r="CM16" s="787"/>
      <c r="CN16" s="30">
        <f t="shared" si="72"/>
        <v>0</v>
      </c>
      <c r="CO16" s="787">
        <v>72.044907488947473</v>
      </c>
      <c r="CP16" s="30">
        <f t="shared" si="31"/>
        <v>0.55676126343854304</v>
      </c>
      <c r="CQ16" s="787">
        <v>129.43262781978117</v>
      </c>
      <c r="CR16" s="787"/>
      <c r="CS16" s="795"/>
      <c r="CT16" s="787"/>
      <c r="CU16" s="934">
        <v>50</v>
      </c>
      <c r="CV16" s="787">
        <v>413.99991275993102</v>
      </c>
      <c r="CW16" s="790">
        <f t="shared" si="32"/>
        <v>8.2799982551986204</v>
      </c>
      <c r="CX16" s="827">
        <f t="shared" si="33"/>
        <v>9179.6738044287431</v>
      </c>
      <c r="CY16" s="492"/>
      <c r="CZ16" s="109">
        <v>129.20000000000002</v>
      </c>
      <c r="DA16" s="110">
        <v>11625.393378631499</v>
      </c>
      <c r="DB16" s="83">
        <f t="shared" si="34"/>
        <v>89.979824912008496</v>
      </c>
      <c r="DC16" s="113">
        <v>0</v>
      </c>
      <c r="DD16" s="956"/>
      <c r="DE16" s="956"/>
      <c r="DF16" s="958"/>
      <c r="DG16" s="114"/>
      <c r="DH16" s="114"/>
      <c r="DI16" s="30" t="e">
        <f t="shared" si="35"/>
        <v>#DIV/0!</v>
      </c>
      <c r="DJ16" s="115">
        <v>1911.98</v>
      </c>
      <c r="DK16" s="114"/>
      <c r="DL16" s="937"/>
      <c r="DM16" s="712">
        <v>419.15</v>
      </c>
      <c r="DN16" s="759">
        <f t="shared" si="3"/>
        <v>3.2441950464396281</v>
      </c>
      <c r="DO16" s="846">
        <v>50</v>
      </c>
      <c r="DP16" s="846">
        <v>425.73</v>
      </c>
      <c r="DQ16" s="760">
        <f t="shared" si="36"/>
        <v>8.5145999999999997</v>
      </c>
      <c r="DR16" s="848">
        <f t="shared" si="37"/>
        <v>14382.253378631498</v>
      </c>
      <c r="DS16" s="841"/>
      <c r="DT16" s="861">
        <v>49</v>
      </c>
      <c r="DU16" s="862">
        <v>2383.1078809464098</v>
      </c>
      <c r="DV16" s="923"/>
      <c r="DW16" s="922">
        <f t="shared" si="38"/>
        <v>2383.1078809464098</v>
      </c>
      <c r="DX16" s="751">
        <f t="shared" si="39"/>
        <v>48.634854713192034</v>
      </c>
      <c r="DY16" s="867"/>
      <c r="DZ16" s="867"/>
      <c r="EA16" s="756" t="e">
        <f t="shared" si="4"/>
        <v>#DIV/0!</v>
      </c>
      <c r="EB16" s="867"/>
      <c r="EC16" s="870"/>
      <c r="ED16" s="759" t="e">
        <f t="shared" si="40"/>
        <v>#DIV/0!</v>
      </c>
      <c r="EE16" s="866">
        <f t="shared" si="5"/>
        <v>49</v>
      </c>
      <c r="EF16" s="867"/>
      <c r="EG16" s="763">
        <f t="shared" si="41"/>
        <v>0</v>
      </c>
      <c r="EH16" s="914"/>
      <c r="EI16" s="915"/>
      <c r="EJ16" s="872">
        <v>49</v>
      </c>
      <c r="EK16" s="921">
        <v>302.16040124005485</v>
      </c>
      <c r="EL16" s="765">
        <f t="shared" si="42"/>
        <v>6.1665388008174462</v>
      </c>
      <c r="EM16" s="872">
        <f t="shared" si="6"/>
        <v>49</v>
      </c>
      <c r="EN16" s="926">
        <v>405.80852574004814</v>
      </c>
      <c r="EO16" s="765">
        <f t="shared" si="43"/>
        <v>8.2818066477560848</v>
      </c>
      <c r="EP16" s="926"/>
      <c r="EQ16" s="891">
        <f t="shared" si="44"/>
        <v>0</v>
      </c>
      <c r="ER16" s="873">
        <v>28</v>
      </c>
      <c r="ES16" s="873">
        <v>278.40767464386113</v>
      </c>
      <c r="ET16" s="873">
        <f t="shared" si="45"/>
        <v>9.9431312372807543</v>
      </c>
      <c r="EU16" s="898">
        <f t="shared" si="46"/>
        <v>3369.484482570374</v>
      </c>
      <c r="EV16" s="569"/>
      <c r="EW16" s="734">
        <v>53.400000000000006</v>
      </c>
      <c r="EX16" s="125">
        <v>4459.7804396450729</v>
      </c>
      <c r="EY16" s="15">
        <f t="shared" si="47"/>
        <v>83.516487633802853</v>
      </c>
      <c r="EZ16" s="126"/>
      <c r="FA16" s="127">
        <v>4</v>
      </c>
      <c r="FB16" s="127">
        <v>21.044618318106529</v>
      </c>
      <c r="FC16" s="18">
        <v>19</v>
      </c>
      <c r="FD16" s="127"/>
      <c r="FE16" s="127"/>
      <c r="FF16" s="18" t="e">
        <f t="shared" si="71"/>
        <v>#DIV/0!</v>
      </c>
      <c r="FG16" s="734">
        <v>136.66666666666666</v>
      </c>
      <c r="FH16" s="836">
        <f t="shared" si="48"/>
        <v>2.5593008739076151</v>
      </c>
      <c r="FI16" s="125">
        <v>168.57142857142856</v>
      </c>
      <c r="FJ16" s="837">
        <f t="shared" si="7"/>
        <v>3.1567683253076506</v>
      </c>
      <c r="FK16" s="125"/>
      <c r="FL16" s="125"/>
      <c r="FM16" s="125"/>
      <c r="FN16" s="127">
        <v>31</v>
      </c>
      <c r="FO16" s="127">
        <v>314.88030799608157</v>
      </c>
      <c r="FP16" s="30">
        <f t="shared" si="49"/>
        <v>10.15742929019618</v>
      </c>
      <c r="FQ16" s="831">
        <f t="shared" si="50"/>
        <v>5100.9434611973566</v>
      </c>
      <c r="FR16" s="569"/>
      <c r="FS16" s="604"/>
      <c r="FT16" s="605"/>
      <c r="FU16" s="542" t="e">
        <f t="shared" si="51"/>
        <v>#DIV/0!</v>
      </c>
      <c r="FV16" s="603"/>
      <c r="FW16" s="603"/>
      <c r="FX16" s="542" t="e">
        <f t="shared" si="52"/>
        <v>#DIV/0!</v>
      </c>
      <c r="FY16" s="603"/>
      <c r="FZ16" s="603"/>
      <c r="GA16" s="542" t="e">
        <f t="shared" si="53"/>
        <v>#DIV/0!</v>
      </c>
      <c r="GB16" s="485"/>
      <c r="GC16" s="610"/>
      <c r="GD16" s="612"/>
      <c r="GE16" s="548" t="e">
        <f t="shared" si="54"/>
        <v>#DIV/0!</v>
      </c>
      <c r="GF16" s="610"/>
      <c r="GG16" s="614"/>
      <c r="GH16" s="616" t="e">
        <f t="shared" si="8"/>
        <v>#DIV/0!</v>
      </c>
      <c r="GI16" s="603"/>
      <c r="GJ16" s="603"/>
      <c r="GK16" s="622" t="e">
        <f t="shared" si="55"/>
        <v>#DIV/0!</v>
      </c>
      <c r="GL16" s="603">
        <f t="shared" si="56"/>
        <v>0</v>
      </c>
      <c r="GM16" s="603"/>
      <c r="GN16" s="551" t="e">
        <f t="shared" si="57"/>
        <v>#DIV/0!</v>
      </c>
      <c r="GP16" s="863">
        <v>30</v>
      </c>
      <c r="GQ16" s="863"/>
      <c r="GR16" s="862">
        <v>1259.57</v>
      </c>
      <c r="GS16" s="554">
        <f t="shared" si="9"/>
        <v>41.985666666666667</v>
      </c>
      <c r="GT16" s="554">
        <f t="shared" ref="GT16:GT37" si="73">GQ16/GP16</f>
        <v>0</v>
      </c>
      <c r="GU16" s="875">
        <v>30</v>
      </c>
      <c r="GV16" s="875">
        <v>1401.3293152706344</v>
      </c>
      <c r="GW16" s="737">
        <f t="shared" ref="GW16:GW37" si="74">GV16/GU16</f>
        <v>46.710977175687816</v>
      </c>
      <c r="GX16" s="875">
        <v>98.799382490576789</v>
      </c>
      <c r="GY16" s="737">
        <f t="shared" si="58"/>
        <v>3.2933127496858932</v>
      </c>
      <c r="GZ16" s="867"/>
      <c r="HA16" s="748">
        <f t="shared" si="12"/>
        <v>0</v>
      </c>
      <c r="HB16" s="882"/>
      <c r="HC16" s="744">
        <f t="shared" si="13"/>
        <v>0</v>
      </c>
      <c r="HD16" s="881"/>
      <c r="HE16" s="542">
        <f t="shared" si="14"/>
        <v>0</v>
      </c>
      <c r="HF16" s="875">
        <v>19</v>
      </c>
      <c r="HG16" s="875">
        <v>172.44</v>
      </c>
      <c r="HH16" s="886">
        <f t="shared" si="59"/>
        <v>9.0757894736842104</v>
      </c>
      <c r="HI16" s="672"/>
      <c r="HJ16" s="411"/>
      <c r="HK16" s="411"/>
      <c r="HL16" s="411"/>
      <c r="HM16" s="433"/>
      <c r="HN16" s="411"/>
      <c r="HO16" s="400">
        <f t="shared" si="60"/>
        <v>0</v>
      </c>
      <c r="HP16" s="403"/>
      <c r="HQ16" s="402" t="e">
        <f t="shared" si="61"/>
        <v>#DIV/0!</v>
      </c>
      <c r="HR16" s="412"/>
      <c r="HS16" s="400"/>
      <c r="HT16" s="400"/>
      <c r="HU16" s="403" t="e">
        <f t="shared" si="62"/>
        <v>#DIV/0!</v>
      </c>
      <c r="HV16" s="400"/>
      <c r="HW16" s="400"/>
      <c r="HX16" s="404" t="e">
        <f t="shared" si="63"/>
        <v>#DIV/0!</v>
      </c>
    </row>
    <row r="17" spans="1:232" ht="14.4" customHeight="1">
      <c r="A17" s="12">
        <v>11</v>
      </c>
      <c r="B17" s="13">
        <v>36.800000000000004</v>
      </c>
      <c r="C17" s="14">
        <v>2004.8302640751676</v>
      </c>
      <c r="D17" s="15">
        <f t="shared" si="15"/>
        <v>54.479083262912155</v>
      </c>
      <c r="E17" s="16"/>
      <c r="F17" s="320"/>
      <c r="G17" s="558" t="e">
        <f t="shared" si="16"/>
        <v>#DIV/0!</v>
      </c>
      <c r="H17" s="17">
        <v>8</v>
      </c>
      <c r="I17" s="17">
        <v>75.782537896098262</v>
      </c>
      <c r="J17" s="18">
        <f t="shared" si="64"/>
        <v>9.4728172370122827</v>
      </c>
      <c r="K17" s="17"/>
      <c r="L17" s="17"/>
      <c r="M17" s="30" t="e">
        <f t="shared" si="65"/>
        <v>#DIV/0!</v>
      </c>
      <c r="N17" s="946">
        <v>678.17408903333035</v>
      </c>
      <c r="O17" s="838">
        <f t="shared" si="17"/>
        <v>18.428643723731799</v>
      </c>
      <c r="P17" s="803">
        <v>338.46482639568563</v>
      </c>
      <c r="Q17" s="18">
        <f t="shared" si="18"/>
        <v>9.1974137607523261</v>
      </c>
      <c r="R17" s="808">
        <v>92.929667256247683</v>
      </c>
      <c r="S17" s="809"/>
      <c r="T17" s="809"/>
      <c r="U17" s="808"/>
      <c r="V17" s="492"/>
      <c r="W17" s="570">
        <v>33</v>
      </c>
      <c r="X17" s="626">
        <v>333.77382290165133</v>
      </c>
      <c r="Y17" s="800">
        <f t="shared" si="19"/>
        <v>10.11435826974701</v>
      </c>
      <c r="Z17" s="819">
        <f t="shared" si="20"/>
        <v>3523.955207558181</v>
      </c>
      <c r="AA17" s="492"/>
      <c r="AB17" s="966">
        <v>361.6</v>
      </c>
      <c r="AC17" s="71">
        <v>20574.322500000002</v>
      </c>
      <c r="AD17" s="30">
        <f t="shared" si="21"/>
        <v>56.898015763274337</v>
      </c>
      <c r="AE17" s="502"/>
      <c r="AF17" s="501"/>
      <c r="AG17" s="932"/>
      <c r="AH17" s="500">
        <v>30</v>
      </c>
      <c r="AI17" s="500">
        <v>401.81650000000002</v>
      </c>
      <c r="AJ17" s="30">
        <f t="shared" si="22"/>
        <v>13.393883333333333</v>
      </c>
      <c r="AK17" s="63">
        <v>128</v>
      </c>
      <c r="AL17" s="55">
        <v>873.34</v>
      </c>
      <c r="AM17" s="30">
        <f t="shared" si="66"/>
        <v>6.8229687500000002</v>
      </c>
      <c r="AN17" s="62">
        <v>390</v>
      </c>
      <c r="AO17" s="858">
        <f t="shared" si="0"/>
        <v>0.97353969046430344</v>
      </c>
      <c r="AP17" s="47">
        <v>1940.0500000000002</v>
      </c>
      <c r="AQ17" s="858">
        <f t="shared" si="1"/>
        <v>5.3651825221238942</v>
      </c>
      <c r="AR17" s="47"/>
      <c r="AS17" s="47"/>
      <c r="AT17" s="47">
        <v>967.79</v>
      </c>
      <c r="AU17" s="855"/>
      <c r="AV17" s="568"/>
      <c r="AW17" s="46">
        <v>39</v>
      </c>
      <c r="AX17" s="71">
        <v>1590.87</v>
      </c>
      <c r="AY17" s="48">
        <f t="shared" si="23"/>
        <v>40.791538461538458</v>
      </c>
      <c r="AZ17" s="46">
        <v>106</v>
      </c>
      <c r="BA17" s="47">
        <v>1137.2250000000001</v>
      </c>
      <c r="BB17" s="48">
        <f t="shared" si="24"/>
        <v>10.728537735849057</v>
      </c>
      <c r="BC17" s="822">
        <f t="shared" si="2"/>
        <v>27875.414000000001</v>
      </c>
      <c r="BD17" s="492"/>
      <c r="BE17" s="645">
        <v>75.400000000000006</v>
      </c>
      <c r="BF17" s="78">
        <v>4018.63</v>
      </c>
      <c r="BG17" s="30">
        <f t="shared" si="25"/>
        <v>53.297480106100792</v>
      </c>
      <c r="BH17" s="85"/>
      <c r="BI17" s="85"/>
      <c r="BJ17" s="85">
        <v>18</v>
      </c>
      <c r="BK17" s="85">
        <v>127.58</v>
      </c>
      <c r="BL17" s="30">
        <f t="shared" si="67"/>
        <v>7.0877777777777773</v>
      </c>
      <c r="BM17" s="86">
        <v>0</v>
      </c>
      <c r="BN17" s="86">
        <v>0</v>
      </c>
      <c r="BO17" s="30" t="e">
        <f t="shared" si="68"/>
        <v>#DIV/0!</v>
      </c>
      <c r="BP17" s="587">
        <v>0</v>
      </c>
      <c r="BQ17" s="30">
        <f t="shared" si="26"/>
        <v>0</v>
      </c>
      <c r="BR17" s="587">
        <v>371.23</v>
      </c>
      <c r="BS17" s="30">
        <f t="shared" si="27"/>
        <v>4.9234748010610074</v>
      </c>
      <c r="BT17" s="587"/>
      <c r="BU17" s="587"/>
      <c r="BV17" s="587"/>
      <c r="BW17" s="907"/>
      <c r="BX17" s="903">
        <v>32</v>
      </c>
      <c r="BY17" s="78">
        <v>320.52</v>
      </c>
      <c r="BZ17" s="634">
        <f t="shared" si="28"/>
        <v>10.016249999999999</v>
      </c>
      <c r="CA17" s="824">
        <f t="shared" si="29"/>
        <v>4837.9599999999991</v>
      </c>
      <c r="CB17" s="492"/>
      <c r="CC17" s="93">
        <v>181.60000000000002</v>
      </c>
      <c r="CD17" s="94">
        <v>11390.151219764262</v>
      </c>
      <c r="CE17" s="83">
        <f t="shared" si="30"/>
        <v>62.721097025133595</v>
      </c>
      <c r="CF17" s="100"/>
      <c r="CG17" s="101">
        <v>36</v>
      </c>
      <c r="CH17" s="101">
        <v>410.60014630039552</v>
      </c>
      <c r="CI17" s="30">
        <f t="shared" si="69"/>
        <v>11.405559619455431</v>
      </c>
      <c r="CJ17" s="101">
        <v>65</v>
      </c>
      <c r="CK17" s="101">
        <v>287.42885218024952</v>
      </c>
      <c r="CL17" s="83">
        <f t="shared" si="70"/>
        <v>4.4219823412346084</v>
      </c>
      <c r="CM17" s="787"/>
      <c r="CN17" s="30">
        <f t="shared" si="72"/>
        <v>0</v>
      </c>
      <c r="CO17" s="787">
        <v>87.6999980972153</v>
      </c>
      <c r="CP17" s="30">
        <f t="shared" si="31"/>
        <v>0.48292950494061282</v>
      </c>
      <c r="CQ17" s="787">
        <v>415.21994596174227</v>
      </c>
      <c r="CR17" s="787"/>
      <c r="CS17" s="787"/>
      <c r="CT17" s="787"/>
      <c r="CU17" s="934">
        <v>50</v>
      </c>
      <c r="CV17" s="787">
        <v>479.48276155326903</v>
      </c>
      <c r="CW17" s="790">
        <f t="shared" si="32"/>
        <v>9.5896552310653806</v>
      </c>
      <c r="CX17" s="827">
        <f t="shared" si="33"/>
        <v>13070.582923857135</v>
      </c>
      <c r="CY17" s="492"/>
      <c r="CZ17" s="109">
        <v>131.6</v>
      </c>
      <c r="DA17" s="110">
        <v>11308.1</v>
      </c>
      <c r="DB17" s="83">
        <f t="shared" si="34"/>
        <v>85.927811550151986</v>
      </c>
      <c r="DC17" s="113">
        <v>4572.8</v>
      </c>
      <c r="DD17" s="956"/>
      <c r="DE17" s="956"/>
      <c r="DF17" s="958"/>
      <c r="DG17" s="114"/>
      <c r="DH17" s="114"/>
      <c r="DI17" s="30" t="e">
        <f t="shared" si="35"/>
        <v>#DIV/0!</v>
      </c>
      <c r="DJ17" s="115">
        <v>1558.87</v>
      </c>
      <c r="DK17" s="114"/>
      <c r="DL17" s="937"/>
      <c r="DM17" s="712">
        <v>109.72</v>
      </c>
      <c r="DN17" s="759">
        <f t="shared" si="3"/>
        <v>0.83373860182370818</v>
      </c>
      <c r="DO17" s="846">
        <v>50</v>
      </c>
      <c r="DP17" s="846">
        <v>464.17</v>
      </c>
      <c r="DQ17" s="760">
        <f t="shared" si="36"/>
        <v>9.2834000000000003</v>
      </c>
      <c r="DR17" s="848">
        <f t="shared" si="37"/>
        <v>18013.66</v>
      </c>
      <c r="DS17" s="841"/>
      <c r="DT17" s="861">
        <v>69</v>
      </c>
      <c r="DU17" s="862">
        <v>3347.6055980889787</v>
      </c>
      <c r="DV17" s="923"/>
      <c r="DW17" s="922">
        <f t="shared" si="38"/>
        <v>3347.6055980889787</v>
      </c>
      <c r="DX17" s="751">
        <f t="shared" si="39"/>
        <v>48.516023160709835</v>
      </c>
      <c r="DY17" s="867"/>
      <c r="DZ17" s="867"/>
      <c r="EA17" s="756" t="e">
        <f t="shared" si="4"/>
        <v>#DIV/0!</v>
      </c>
      <c r="EB17" s="867">
        <v>69</v>
      </c>
      <c r="EC17" s="870">
        <v>1274.7260844505513</v>
      </c>
      <c r="ED17" s="759">
        <f t="shared" si="40"/>
        <v>18.474291078993495</v>
      </c>
      <c r="EE17" s="866">
        <f t="shared" si="5"/>
        <v>69</v>
      </c>
      <c r="EF17" s="867">
        <v>4572.5097587570735</v>
      </c>
      <c r="EG17" s="763">
        <f t="shared" si="41"/>
        <v>66.268257373290922</v>
      </c>
      <c r="EH17" s="914"/>
      <c r="EI17" s="915"/>
      <c r="EJ17" s="872">
        <v>69</v>
      </c>
      <c r="EK17" s="921">
        <v>1001.547861348576</v>
      </c>
      <c r="EL17" s="765">
        <f t="shared" si="42"/>
        <v>14.515186396356174</v>
      </c>
      <c r="EM17" s="872">
        <f t="shared" si="6"/>
        <v>69</v>
      </c>
      <c r="EN17" s="926">
        <v>600.43799924098198</v>
      </c>
      <c r="EO17" s="765">
        <f t="shared" si="43"/>
        <v>8.7019999889997397</v>
      </c>
      <c r="EP17" s="926">
        <v>163.5</v>
      </c>
      <c r="EQ17" s="891">
        <f t="shared" si="44"/>
        <v>2.3695652173913042</v>
      </c>
      <c r="ER17" s="873">
        <v>28</v>
      </c>
      <c r="ES17" s="873">
        <v>279.12417384635626</v>
      </c>
      <c r="ET17" s="873">
        <f t="shared" si="45"/>
        <v>9.9687204945127235</v>
      </c>
      <c r="EU17" s="898">
        <f t="shared" si="46"/>
        <v>11239.451475732518</v>
      </c>
      <c r="EV17" s="569"/>
      <c r="EW17" s="734">
        <v>52.8</v>
      </c>
      <c r="EX17" s="125">
        <v>3227.6446064482016</v>
      </c>
      <c r="EY17" s="15">
        <f t="shared" si="47"/>
        <v>61.129632697882606</v>
      </c>
      <c r="EZ17" s="126"/>
      <c r="FA17" s="127">
        <v>4</v>
      </c>
      <c r="FB17" s="127">
        <v>30.063740454437902</v>
      </c>
      <c r="FC17" s="18">
        <v>31</v>
      </c>
      <c r="FD17" s="127"/>
      <c r="FE17" s="127"/>
      <c r="FF17" s="18" t="e">
        <f t="shared" si="71"/>
        <v>#DIV/0!</v>
      </c>
      <c r="FG17" s="734">
        <v>158.33333333333334</v>
      </c>
      <c r="FH17" s="836">
        <f t="shared" si="48"/>
        <v>2.9987373737373741</v>
      </c>
      <c r="FI17" s="125">
        <v>366.11034362115475</v>
      </c>
      <c r="FJ17" s="837">
        <f t="shared" si="7"/>
        <v>6.9339080231279313</v>
      </c>
      <c r="FK17" s="125"/>
      <c r="FL17" s="125"/>
      <c r="FM17" s="125"/>
      <c r="FN17" s="127">
        <v>31</v>
      </c>
      <c r="FO17" s="127">
        <v>279.23568848819843</v>
      </c>
      <c r="FP17" s="30">
        <f t="shared" si="49"/>
        <v>9.007602854458014</v>
      </c>
      <c r="FQ17" s="831">
        <f t="shared" si="50"/>
        <v>4061.3877123453258</v>
      </c>
      <c r="FR17" s="569"/>
      <c r="FS17" s="603"/>
      <c r="FT17" s="603"/>
      <c r="FU17" s="542" t="e">
        <f>+FT17/FS17</f>
        <v>#DIV/0!</v>
      </c>
      <c r="FV17" s="603"/>
      <c r="FW17" s="603"/>
      <c r="FX17" s="542" t="e">
        <f>+FW17/FV17</f>
        <v>#DIV/0!</v>
      </c>
      <c r="FY17" s="603"/>
      <c r="FZ17" s="603"/>
      <c r="GA17" s="542" t="e">
        <f t="shared" si="53"/>
        <v>#DIV/0!</v>
      </c>
      <c r="GB17" s="485"/>
      <c r="GC17" s="610"/>
      <c r="GD17" s="612"/>
      <c r="GE17" s="548" t="e">
        <f t="shared" si="54"/>
        <v>#DIV/0!</v>
      </c>
      <c r="GF17" s="610"/>
      <c r="GG17" s="614"/>
      <c r="GH17" s="616" t="e">
        <f t="shared" si="8"/>
        <v>#DIV/0!</v>
      </c>
      <c r="GI17" s="603"/>
      <c r="GJ17" s="603"/>
      <c r="GK17" s="622" t="e">
        <f t="shared" si="55"/>
        <v>#DIV/0!</v>
      </c>
      <c r="GL17" s="603">
        <f t="shared" si="56"/>
        <v>0</v>
      </c>
      <c r="GM17" s="603"/>
      <c r="GN17" s="551" t="e">
        <f t="shared" si="57"/>
        <v>#DIV/0!</v>
      </c>
      <c r="GP17" s="863">
        <v>30</v>
      </c>
      <c r="GQ17" s="863"/>
      <c r="GR17" s="862">
        <v>1540.53</v>
      </c>
      <c r="GS17" s="554">
        <f t="shared" si="9"/>
        <v>51.350999999999999</v>
      </c>
      <c r="GT17" s="554">
        <f t="shared" si="73"/>
        <v>0</v>
      </c>
      <c r="GU17" s="875"/>
      <c r="GV17" s="875"/>
      <c r="GW17" s="737" t="e">
        <f t="shared" si="74"/>
        <v>#DIV/0!</v>
      </c>
      <c r="GX17" s="875">
        <v>1175.8796927360249</v>
      </c>
      <c r="GY17" s="737">
        <f t="shared" si="58"/>
        <v>39.195989757867501</v>
      </c>
      <c r="GZ17" s="867"/>
      <c r="HA17" s="748">
        <f t="shared" si="12"/>
        <v>0</v>
      </c>
      <c r="HB17" s="882">
        <v>80.881371753246739</v>
      </c>
      <c r="HC17" s="744">
        <f t="shared" si="13"/>
        <v>2.6960457251082248</v>
      </c>
      <c r="HD17" s="881">
        <v>106.12229752992306</v>
      </c>
      <c r="HE17" s="542">
        <f t="shared" si="14"/>
        <v>3.5374099176641018</v>
      </c>
      <c r="HF17" s="875">
        <v>19</v>
      </c>
      <c r="HG17" s="875">
        <v>175.15360620904701</v>
      </c>
      <c r="HH17" s="886">
        <f t="shared" si="59"/>
        <v>9.2186108531077373</v>
      </c>
      <c r="HI17" s="672"/>
      <c r="HJ17" s="411"/>
      <c r="HK17" s="411"/>
      <c r="HL17" s="411"/>
      <c r="HM17" s="433"/>
      <c r="HN17" s="411"/>
      <c r="HO17" s="400">
        <f t="shared" si="60"/>
        <v>0</v>
      </c>
      <c r="HP17" s="403"/>
      <c r="HQ17" s="402" t="e">
        <f t="shared" si="61"/>
        <v>#DIV/0!</v>
      </c>
      <c r="HR17" s="412"/>
      <c r="HS17" s="411"/>
      <c r="HT17" s="403"/>
      <c r="HU17" s="403" t="e">
        <f t="shared" si="62"/>
        <v>#DIV/0!</v>
      </c>
      <c r="HV17" s="400"/>
      <c r="HW17" s="400"/>
      <c r="HX17" s="404" t="e">
        <f t="shared" si="63"/>
        <v>#DIV/0!</v>
      </c>
    </row>
    <row r="18" spans="1:232" ht="14.4" customHeight="1">
      <c r="A18" s="12">
        <v>12</v>
      </c>
      <c r="B18" s="13">
        <v>54.800000000000004</v>
      </c>
      <c r="C18" s="14">
        <v>4336.599146942367</v>
      </c>
      <c r="D18" s="15">
        <f t="shared" si="15"/>
        <v>79.135020929605233</v>
      </c>
      <c r="E18" s="16"/>
      <c r="F18" s="320"/>
      <c r="G18" s="558" t="e">
        <f t="shared" si="16"/>
        <v>#DIV/0!</v>
      </c>
      <c r="H18" s="17">
        <v>12</v>
      </c>
      <c r="I18" s="17">
        <v>104.73640861850615</v>
      </c>
      <c r="J18" s="18">
        <f t="shared" si="64"/>
        <v>8.7280340515421795</v>
      </c>
      <c r="K18" s="17"/>
      <c r="L18" s="17"/>
      <c r="M18" s="30" t="e">
        <f t="shared" si="65"/>
        <v>#DIV/0!</v>
      </c>
      <c r="N18" s="946"/>
      <c r="O18" s="838">
        <f t="shared" si="17"/>
        <v>0</v>
      </c>
      <c r="P18" s="803">
        <v>710.49545327788428</v>
      </c>
      <c r="Q18" s="18">
        <f t="shared" si="18"/>
        <v>12.96524549777161</v>
      </c>
      <c r="R18" s="808">
        <v>120.32730425904751</v>
      </c>
      <c r="S18" s="809"/>
      <c r="T18" s="809"/>
      <c r="U18" s="808"/>
      <c r="V18" s="492"/>
      <c r="W18" s="570">
        <v>33</v>
      </c>
      <c r="X18" s="626">
        <v>320.7185385385543</v>
      </c>
      <c r="Y18" s="800">
        <f t="shared" si="19"/>
        <v>9.7187435920774021</v>
      </c>
      <c r="Z18" s="819">
        <f t="shared" si="20"/>
        <v>5592.8768516363589</v>
      </c>
      <c r="AA18" s="492"/>
      <c r="AB18" s="966">
        <v>378</v>
      </c>
      <c r="AC18" s="71">
        <v>23214.314999999991</v>
      </c>
      <c r="AD18" s="30">
        <f t="shared" si="21"/>
        <v>61.413531746031722</v>
      </c>
      <c r="AE18" s="502"/>
      <c r="AF18" s="501"/>
      <c r="AG18" s="932"/>
      <c r="AH18" s="572">
        <v>20</v>
      </c>
      <c r="AI18" s="572">
        <v>265</v>
      </c>
      <c r="AJ18" s="30">
        <f t="shared" si="22"/>
        <v>13.25</v>
      </c>
      <c r="AK18" s="63">
        <v>118</v>
      </c>
      <c r="AL18" s="55">
        <v>784.86000000000013</v>
      </c>
      <c r="AM18" s="30">
        <f t="shared" si="66"/>
        <v>6.6513559322033906</v>
      </c>
      <c r="AN18" s="62"/>
      <c r="AO18" s="858">
        <f t="shared" si="0"/>
        <v>0</v>
      </c>
      <c r="AP18" s="47">
        <v>1233.6000000000001</v>
      </c>
      <c r="AQ18" s="858">
        <f t="shared" si="1"/>
        <v>3.2634920634920639</v>
      </c>
      <c r="AR18" s="47">
        <v>302.38</v>
      </c>
      <c r="AS18" s="47"/>
      <c r="AT18" s="47">
        <v>682.64</v>
      </c>
      <c r="AU18" s="855"/>
      <c r="AV18" s="568"/>
      <c r="AW18" s="50">
        <v>40</v>
      </c>
      <c r="AX18" s="50">
        <v>1638.34</v>
      </c>
      <c r="AY18" s="48">
        <f t="shared" si="23"/>
        <v>40.958500000000001</v>
      </c>
      <c r="AZ18" s="46">
        <v>106</v>
      </c>
      <c r="BA18" s="47">
        <v>1249.095</v>
      </c>
      <c r="BB18" s="48">
        <f t="shared" si="24"/>
        <v>11.783915094339623</v>
      </c>
      <c r="BC18" s="822">
        <f t="shared" si="2"/>
        <v>29370.229999999992</v>
      </c>
      <c r="BD18" s="492"/>
      <c r="BE18" s="645">
        <v>87.4</v>
      </c>
      <c r="BF18" s="78">
        <v>5045.18</v>
      </c>
      <c r="BG18" s="30">
        <f t="shared" si="25"/>
        <v>57.725171624713958</v>
      </c>
      <c r="BH18" s="85"/>
      <c r="BI18" s="85"/>
      <c r="BJ18" s="85">
        <v>18</v>
      </c>
      <c r="BK18" s="85">
        <v>125.06</v>
      </c>
      <c r="BL18" s="30">
        <f t="shared" si="67"/>
        <v>6.9477777777777776</v>
      </c>
      <c r="BM18" s="86">
        <v>0</v>
      </c>
      <c r="BN18" s="86">
        <v>0</v>
      </c>
      <c r="BO18" s="30" t="e">
        <f t="shared" si="68"/>
        <v>#DIV/0!</v>
      </c>
      <c r="BP18" s="587">
        <v>0</v>
      </c>
      <c r="BQ18" s="30">
        <f t="shared" si="26"/>
        <v>0</v>
      </c>
      <c r="BR18" s="587">
        <v>495.36</v>
      </c>
      <c r="BS18" s="30">
        <f t="shared" si="27"/>
        <v>5.6677345537757438</v>
      </c>
      <c r="BT18" s="587"/>
      <c r="BU18" s="587"/>
      <c r="BV18" s="587"/>
      <c r="BW18" s="907"/>
      <c r="BX18" s="903">
        <v>32</v>
      </c>
      <c r="BY18" s="78">
        <v>315.91000000000003</v>
      </c>
      <c r="BZ18" s="634">
        <f t="shared" si="28"/>
        <v>9.8721875000000008</v>
      </c>
      <c r="CA18" s="824">
        <f t="shared" si="29"/>
        <v>5981.51</v>
      </c>
      <c r="CB18" s="492"/>
      <c r="CC18" s="93">
        <v>180.8</v>
      </c>
      <c r="CD18" s="94">
        <v>11108.694808125954</v>
      </c>
      <c r="CE18" s="83">
        <f t="shared" si="30"/>
        <v>61.441896062643551</v>
      </c>
      <c r="CF18" s="100"/>
      <c r="CG18" s="101">
        <v>36</v>
      </c>
      <c r="CH18" s="101">
        <v>666.94709979993502</v>
      </c>
      <c r="CI18" s="30">
        <f t="shared" si="69"/>
        <v>18.526308327775972</v>
      </c>
      <c r="CJ18" s="101">
        <v>65</v>
      </c>
      <c r="CK18" s="101">
        <v>353.21562358494538</v>
      </c>
      <c r="CL18" s="83">
        <f t="shared" si="70"/>
        <v>5.4340865166914671</v>
      </c>
      <c r="CM18" s="787"/>
      <c r="CN18" s="30">
        <f t="shared" si="72"/>
        <v>0</v>
      </c>
      <c r="CO18" s="787">
        <v>91.897757969017363</v>
      </c>
      <c r="CP18" s="30">
        <f t="shared" si="31"/>
        <v>0.50828405956314915</v>
      </c>
      <c r="CQ18" s="787">
        <v>156.94411764705882</v>
      </c>
      <c r="CR18" s="787"/>
      <c r="CS18" s="787"/>
      <c r="CT18" s="787"/>
      <c r="CU18" s="934">
        <v>50</v>
      </c>
      <c r="CV18" s="787">
        <v>416.93749658084261</v>
      </c>
      <c r="CW18" s="790">
        <f t="shared" si="32"/>
        <v>8.338749931616853</v>
      </c>
      <c r="CX18" s="827">
        <f t="shared" si="33"/>
        <v>12794.636903707753</v>
      </c>
      <c r="CY18" s="492"/>
      <c r="CZ18" s="109">
        <v>144.4</v>
      </c>
      <c r="DA18" s="110">
        <v>15829.073809770714</v>
      </c>
      <c r="DB18" s="83">
        <f t="shared" si="34"/>
        <v>109.61962472140384</v>
      </c>
      <c r="DC18" s="113"/>
      <c r="DD18" s="956"/>
      <c r="DE18" s="956"/>
      <c r="DF18" s="958"/>
      <c r="DG18" s="114"/>
      <c r="DH18" s="114"/>
      <c r="DI18" s="30" t="e">
        <f t="shared" si="35"/>
        <v>#DIV/0!</v>
      </c>
      <c r="DJ18" s="115">
        <v>1317.5068879099629</v>
      </c>
      <c r="DK18" s="114">
        <v>247.9302401402085</v>
      </c>
      <c r="DL18" s="937"/>
      <c r="DM18" s="712">
        <v>119.63076923076923</v>
      </c>
      <c r="DN18" s="759">
        <f t="shared" si="3"/>
        <v>0.82846793096100568</v>
      </c>
      <c r="DO18" s="846">
        <v>50</v>
      </c>
      <c r="DP18" s="951">
        <v>454.642904403481</v>
      </c>
      <c r="DQ18" s="760">
        <f t="shared" si="36"/>
        <v>9.0928580880696206</v>
      </c>
      <c r="DR18" s="848">
        <f t="shared" si="37"/>
        <v>17968.784611455136</v>
      </c>
      <c r="DS18" s="841"/>
      <c r="DT18" s="861">
        <v>79</v>
      </c>
      <c r="DU18" s="862">
        <v>5357.3309065942713</v>
      </c>
      <c r="DV18" s="923"/>
      <c r="DW18" s="922">
        <f t="shared" si="38"/>
        <v>5357.3309065942713</v>
      </c>
      <c r="DX18" s="751">
        <f t="shared" si="39"/>
        <v>67.814315273345201</v>
      </c>
      <c r="DY18" s="867"/>
      <c r="DZ18" s="867"/>
      <c r="EA18" s="756" t="e">
        <f t="shared" si="4"/>
        <v>#DIV/0!</v>
      </c>
      <c r="EB18" s="867"/>
      <c r="EC18" s="870"/>
      <c r="ED18" s="759" t="e">
        <f t="shared" si="40"/>
        <v>#DIV/0!</v>
      </c>
      <c r="EE18" s="866">
        <f t="shared" si="5"/>
        <v>79</v>
      </c>
      <c r="EF18" s="867"/>
      <c r="EG18" s="763">
        <f t="shared" si="41"/>
        <v>0</v>
      </c>
      <c r="EH18" s="914"/>
      <c r="EI18" s="915"/>
      <c r="EJ18" s="872">
        <v>79</v>
      </c>
      <c r="EK18" s="921">
        <v>448.14804552814098</v>
      </c>
      <c r="EL18" s="765">
        <f t="shared" si="42"/>
        <v>5.6727600699764684</v>
      </c>
      <c r="EM18" s="872">
        <f t="shared" si="6"/>
        <v>79</v>
      </c>
      <c r="EN18" s="926">
        <v>545.75483140798895</v>
      </c>
      <c r="EO18" s="765">
        <f t="shared" si="43"/>
        <v>6.9082890051644172</v>
      </c>
      <c r="EP18" s="926"/>
      <c r="EQ18" s="891">
        <f t="shared" si="44"/>
        <v>0</v>
      </c>
      <c r="ER18" s="873">
        <v>28</v>
      </c>
      <c r="ES18" s="873">
        <v>274.64259285278592</v>
      </c>
      <c r="ET18" s="873">
        <f t="shared" si="45"/>
        <v>9.8086640304566401</v>
      </c>
      <c r="EU18" s="898">
        <f t="shared" si="46"/>
        <v>6625.8763763831867</v>
      </c>
      <c r="EV18" s="569"/>
      <c r="EW18" s="734">
        <v>53.599999999999994</v>
      </c>
      <c r="EX18" s="125">
        <v>4404.9005970334556</v>
      </c>
      <c r="EY18" s="15">
        <f t="shared" si="47"/>
        <v>82.180981287937612</v>
      </c>
      <c r="EZ18" s="126"/>
      <c r="FA18" s="127">
        <v>4</v>
      </c>
      <c r="FB18" s="127">
        <v>25.554179386272217</v>
      </c>
      <c r="FC18" s="18">
        <v>20</v>
      </c>
      <c r="FD18" s="127"/>
      <c r="FE18" s="127"/>
      <c r="FF18" s="18" t="e">
        <f t="shared" si="71"/>
        <v>#DIV/0!</v>
      </c>
      <c r="FG18" s="734">
        <v>135</v>
      </c>
      <c r="FH18" s="836">
        <f t="shared" si="48"/>
        <v>2.5186567164179108</v>
      </c>
      <c r="FI18" s="125">
        <v>338.72630714483716</v>
      </c>
      <c r="FJ18" s="837">
        <f t="shared" si="7"/>
        <v>6.3195206556872616</v>
      </c>
      <c r="FK18" s="125"/>
      <c r="FL18" s="125"/>
      <c r="FM18" s="125"/>
      <c r="FN18" s="127">
        <v>31</v>
      </c>
      <c r="FO18" s="127">
        <v>295.82720862474429</v>
      </c>
      <c r="FP18" s="30">
        <f t="shared" si="49"/>
        <v>9.5428131814433641</v>
      </c>
      <c r="FQ18" s="831">
        <f t="shared" si="50"/>
        <v>5200.008292189309</v>
      </c>
      <c r="FR18" s="569"/>
      <c r="FS18" s="603"/>
      <c r="FT18" s="603"/>
      <c r="FU18" s="542" t="e">
        <f t="shared" si="51"/>
        <v>#DIV/0!</v>
      </c>
      <c r="FV18" s="603"/>
      <c r="FW18" s="603"/>
      <c r="FX18" s="542" t="e">
        <f t="shared" si="52"/>
        <v>#DIV/0!</v>
      </c>
      <c r="FY18" s="603"/>
      <c r="FZ18" s="603"/>
      <c r="GA18" s="542" t="e">
        <f t="shared" si="53"/>
        <v>#DIV/0!</v>
      </c>
      <c r="GB18" s="485"/>
      <c r="GC18" s="610"/>
      <c r="GD18" s="612"/>
      <c r="GE18" s="548" t="e">
        <f t="shared" si="54"/>
        <v>#DIV/0!</v>
      </c>
      <c r="GF18" s="610"/>
      <c r="GG18" s="614"/>
      <c r="GH18" s="616" t="e">
        <f t="shared" si="8"/>
        <v>#DIV/0!</v>
      </c>
      <c r="GI18" s="603"/>
      <c r="GJ18" s="603"/>
      <c r="GK18" s="622" t="e">
        <f t="shared" si="55"/>
        <v>#DIV/0!</v>
      </c>
      <c r="GL18" s="603">
        <f t="shared" si="56"/>
        <v>0</v>
      </c>
      <c r="GM18" s="603"/>
      <c r="GN18" s="551" t="e">
        <f t="shared" si="57"/>
        <v>#DIV/0!</v>
      </c>
      <c r="GP18" s="863"/>
      <c r="GQ18" s="863"/>
      <c r="GR18" s="862"/>
      <c r="GS18" s="554" t="e">
        <f t="shared" si="9"/>
        <v>#DIV/0!</v>
      </c>
      <c r="GT18" s="554" t="e">
        <f t="shared" si="73"/>
        <v>#DIV/0!</v>
      </c>
      <c r="GU18" s="875"/>
      <c r="GV18" s="875"/>
      <c r="GW18" s="737" t="e">
        <f t="shared" si="74"/>
        <v>#DIV/0!</v>
      </c>
      <c r="GX18" s="875"/>
      <c r="GY18" s="737" t="e">
        <f t="shared" si="58"/>
        <v>#DIV/0!</v>
      </c>
      <c r="GZ18" s="867"/>
      <c r="HA18" s="748" t="e">
        <f t="shared" si="12"/>
        <v>#DIV/0!</v>
      </c>
      <c r="HB18" s="882"/>
      <c r="HC18" s="744" t="e">
        <f t="shared" si="13"/>
        <v>#DIV/0!</v>
      </c>
      <c r="HD18" s="881"/>
      <c r="HE18" s="542" t="e">
        <f t="shared" si="14"/>
        <v>#DIV/0!</v>
      </c>
      <c r="HF18" s="875"/>
      <c r="HG18" s="875"/>
      <c r="HH18" s="886" t="e">
        <f t="shared" si="59"/>
        <v>#DIV/0!</v>
      </c>
      <c r="HI18" s="672"/>
      <c r="HJ18" s="411"/>
      <c r="HK18" s="411"/>
      <c r="HL18" s="411"/>
      <c r="HM18" s="433"/>
      <c r="HN18" s="411"/>
      <c r="HO18" s="400">
        <f t="shared" si="60"/>
        <v>0</v>
      </c>
      <c r="HP18" s="403"/>
      <c r="HQ18" s="402" t="e">
        <f t="shared" si="61"/>
        <v>#DIV/0!</v>
      </c>
      <c r="HR18" s="412"/>
      <c r="HS18" s="411"/>
      <c r="HT18" s="400"/>
      <c r="HU18" s="403" t="e">
        <f t="shared" si="62"/>
        <v>#DIV/0!</v>
      </c>
      <c r="HV18" s="400"/>
      <c r="HW18" s="400"/>
      <c r="HX18" s="404" t="e">
        <f t="shared" si="63"/>
        <v>#DIV/0!</v>
      </c>
    </row>
    <row r="19" spans="1:232" ht="14.4" customHeight="1">
      <c r="A19" s="12">
        <v>13</v>
      </c>
      <c r="B19" s="13">
        <v>55.600000000000009</v>
      </c>
      <c r="C19" s="14">
        <v>4315.2676218049628</v>
      </c>
      <c r="D19" s="15">
        <f t="shared" si="15"/>
        <v>77.612727010880619</v>
      </c>
      <c r="E19" s="16"/>
      <c r="F19" s="320"/>
      <c r="G19" s="558" t="e">
        <f t="shared" si="16"/>
        <v>#DIV/0!</v>
      </c>
      <c r="H19" s="17">
        <v>15</v>
      </c>
      <c r="I19" s="17">
        <v>193.60805843532802</v>
      </c>
      <c r="J19" s="18">
        <f t="shared" si="64"/>
        <v>12.907203895688534</v>
      </c>
      <c r="K19" s="17"/>
      <c r="L19" s="17"/>
      <c r="M19" s="30" t="e">
        <f t="shared" si="65"/>
        <v>#DIV/0!</v>
      </c>
      <c r="N19" s="946"/>
      <c r="O19" s="838">
        <f t="shared" si="17"/>
        <v>0</v>
      </c>
      <c r="P19" s="803">
        <v>360.65374120083021</v>
      </c>
      <c r="Q19" s="18">
        <f t="shared" si="18"/>
        <v>6.4865780791516219</v>
      </c>
      <c r="R19" s="808">
        <v>112.43473539902548</v>
      </c>
      <c r="S19" s="809"/>
      <c r="T19" s="809"/>
      <c r="U19" s="808"/>
      <c r="V19" s="492"/>
      <c r="W19" s="570">
        <v>33</v>
      </c>
      <c r="X19" s="626">
        <v>310.37790253953574</v>
      </c>
      <c r="Y19" s="800">
        <f t="shared" si="19"/>
        <v>9.4053909860465374</v>
      </c>
      <c r="Z19" s="819">
        <f t="shared" si="20"/>
        <v>5292.3420593796818</v>
      </c>
      <c r="AA19" s="492"/>
      <c r="AB19" s="966">
        <v>379.6</v>
      </c>
      <c r="AC19" s="71">
        <v>22568.300000000007</v>
      </c>
      <c r="AD19" s="30">
        <f t="shared" si="21"/>
        <v>59.452845100105385</v>
      </c>
      <c r="AE19" s="502"/>
      <c r="AF19" s="501"/>
      <c r="AG19" s="932"/>
      <c r="AH19" s="572">
        <v>38</v>
      </c>
      <c r="AI19" s="572">
        <v>495.91999999999996</v>
      </c>
      <c r="AJ19" s="30">
        <f t="shared" si="22"/>
        <v>13.050526315789472</v>
      </c>
      <c r="AK19" s="55">
        <v>128</v>
      </c>
      <c r="AL19" s="55">
        <v>858.25</v>
      </c>
      <c r="AM19" s="30">
        <f t="shared" si="66"/>
        <v>6.705078125</v>
      </c>
      <c r="AN19" s="62">
        <v>569.29999999999995</v>
      </c>
      <c r="AO19" s="858">
        <f t="shared" si="0"/>
        <v>1.3567683508102952</v>
      </c>
      <c r="AP19" s="47">
        <v>2959.19</v>
      </c>
      <c r="AQ19" s="858">
        <f t="shared" si="1"/>
        <v>7.7955479452054792</v>
      </c>
      <c r="AR19" s="47"/>
      <c r="AS19" s="47"/>
      <c r="AT19" s="47">
        <v>159.6</v>
      </c>
      <c r="AU19" s="855"/>
      <c r="AV19" s="568"/>
      <c r="AW19" s="50">
        <v>40</v>
      </c>
      <c r="AX19" s="50">
        <v>1687.72</v>
      </c>
      <c r="AY19" s="48">
        <f t="shared" si="23"/>
        <v>42.192999999999998</v>
      </c>
      <c r="AZ19" s="46">
        <v>106</v>
      </c>
      <c r="BA19" s="47">
        <v>1112.7450000000001</v>
      </c>
      <c r="BB19" s="48">
        <f t="shared" si="24"/>
        <v>10.497594339622642</v>
      </c>
      <c r="BC19" s="822">
        <f t="shared" si="2"/>
        <v>30411.025000000001</v>
      </c>
      <c r="BD19" s="492"/>
      <c r="BE19" s="645">
        <v>84.2</v>
      </c>
      <c r="BF19" s="78">
        <v>4855.7</v>
      </c>
      <c r="BG19" s="30">
        <f t="shared" si="25"/>
        <v>57.668646080760091</v>
      </c>
      <c r="BH19" s="85"/>
      <c r="BI19" s="85"/>
      <c r="BJ19" s="85">
        <v>18</v>
      </c>
      <c r="BK19" s="85">
        <v>130.71</v>
      </c>
      <c r="BL19" s="30">
        <f t="shared" si="67"/>
        <v>7.2616666666666667</v>
      </c>
      <c r="BM19" s="86">
        <v>0</v>
      </c>
      <c r="BN19" s="86">
        <v>0</v>
      </c>
      <c r="BO19" s="30" t="e">
        <f t="shared" si="68"/>
        <v>#DIV/0!</v>
      </c>
      <c r="BP19" s="587">
        <v>0</v>
      </c>
      <c r="BQ19" s="30">
        <f t="shared" si="26"/>
        <v>0</v>
      </c>
      <c r="BR19" s="587">
        <v>487.83</v>
      </c>
      <c r="BS19" s="30">
        <f t="shared" si="27"/>
        <v>5.7937054631828975</v>
      </c>
      <c r="BT19" s="587"/>
      <c r="BU19" s="587"/>
      <c r="BV19" s="587"/>
      <c r="BW19" s="907"/>
      <c r="BX19" s="903">
        <v>32</v>
      </c>
      <c r="BY19" s="78">
        <v>320.27</v>
      </c>
      <c r="BZ19" s="634">
        <f t="shared" si="28"/>
        <v>10.008437499999999</v>
      </c>
      <c r="CA19" s="824">
        <f t="shared" si="29"/>
        <v>5794.51</v>
      </c>
      <c r="CB19" s="492"/>
      <c r="CC19" s="93">
        <v>182</v>
      </c>
      <c r="CD19" s="94">
        <v>10913.7962913746</v>
      </c>
      <c r="CE19" s="83">
        <f t="shared" si="30"/>
        <v>59.965913688871424</v>
      </c>
      <c r="CF19" s="100"/>
      <c r="CG19" s="101">
        <v>36</v>
      </c>
      <c r="CH19" s="101">
        <v>85.30691241947271</v>
      </c>
      <c r="CI19" s="30">
        <f t="shared" si="69"/>
        <v>2.369636456096464</v>
      </c>
      <c r="CJ19" s="101">
        <v>65</v>
      </c>
      <c r="CK19" s="101">
        <v>437.44467371384326</v>
      </c>
      <c r="CL19" s="83">
        <f t="shared" si="70"/>
        <v>6.7299180571360502</v>
      </c>
      <c r="CM19" s="787"/>
      <c r="CN19" s="30">
        <f t="shared" si="72"/>
        <v>0</v>
      </c>
      <c r="CO19" s="787">
        <v>91.000144825304929</v>
      </c>
      <c r="CP19" s="30">
        <f t="shared" si="31"/>
        <v>0.5000007957434337</v>
      </c>
      <c r="CQ19" s="787">
        <v>104.62941176470588</v>
      </c>
      <c r="CR19" s="787"/>
      <c r="CS19" s="787"/>
      <c r="CT19" s="787"/>
      <c r="CU19" s="934">
        <v>50</v>
      </c>
      <c r="CV19" s="787">
        <v>531.82002770246288</v>
      </c>
      <c r="CW19" s="790">
        <f t="shared" si="32"/>
        <v>10.636400554049258</v>
      </c>
      <c r="CX19" s="827">
        <f t="shared" si="33"/>
        <v>12163.997461800391</v>
      </c>
      <c r="CY19" s="492"/>
      <c r="CZ19" s="109">
        <v>144</v>
      </c>
      <c r="DA19" s="110">
        <v>9001.81</v>
      </c>
      <c r="DB19" s="83">
        <f t="shared" si="34"/>
        <v>62.512569444444438</v>
      </c>
      <c r="DC19" s="113"/>
      <c r="DD19" s="956">
        <v>75</v>
      </c>
      <c r="DE19" s="956">
        <v>9732.2520000000004</v>
      </c>
      <c r="DF19" s="958">
        <f>DE19/DD19</f>
        <v>129.76336000000001</v>
      </c>
      <c r="DG19" s="114">
        <v>201</v>
      </c>
      <c r="DH19" s="114">
        <v>1805.85</v>
      </c>
      <c r="DI19" s="30">
        <f t="shared" si="35"/>
        <v>8.9843283582089555</v>
      </c>
      <c r="DJ19" s="115">
        <v>1180.94</v>
      </c>
      <c r="DK19" s="114"/>
      <c r="DL19" s="937"/>
      <c r="DM19" s="708">
        <v>70</v>
      </c>
      <c r="DN19" s="759">
        <f t="shared" si="3"/>
        <v>0.4861111111111111</v>
      </c>
      <c r="DO19" s="846">
        <v>50</v>
      </c>
      <c r="DP19" s="846">
        <v>473.55</v>
      </c>
      <c r="DQ19" s="760">
        <f t="shared" si="36"/>
        <v>9.4710000000000001</v>
      </c>
      <c r="DR19" s="848">
        <f t="shared" si="37"/>
        <v>22264.402000000002</v>
      </c>
      <c r="DS19" s="841"/>
      <c r="DT19" s="861">
        <v>79</v>
      </c>
      <c r="DU19" s="862">
        <v>2716.1524996128219</v>
      </c>
      <c r="DV19" s="862"/>
      <c r="DW19" s="922">
        <f t="shared" si="38"/>
        <v>2716.1524996128219</v>
      </c>
      <c r="DX19" s="751">
        <f t="shared" si="39"/>
        <v>34.381677210288885</v>
      </c>
      <c r="DY19" s="867">
        <v>79</v>
      </c>
      <c r="DZ19" s="867">
        <v>5189.8307328179108</v>
      </c>
      <c r="EA19" s="756">
        <f t="shared" si="4"/>
        <v>65.694059909087471</v>
      </c>
      <c r="EB19" s="867"/>
      <c r="EC19" s="870"/>
      <c r="ED19" s="759" t="e">
        <f t="shared" si="40"/>
        <v>#DIV/0!</v>
      </c>
      <c r="EE19" s="866">
        <f t="shared" si="5"/>
        <v>79</v>
      </c>
      <c r="EF19" s="870"/>
      <c r="EG19" s="763">
        <f t="shared" si="41"/>
        <v>0</v>
      </c>
      <c r="EH19" s="916"/>
      <c r="EI19" s="915"/>
      <c r="EJ19" s="872">
        <v>79</v>
      </c>
      <c r="EK19" s="921">
        <v>558.00353856995616</v>
      </c>
      <c r="EL19" s="765">
        <f t="shared" si="42"/>
        <v>7.0633359312652679</v>
      </c>
      <c r="EM19" s="872">
        <f t="shared" si="6"/>
        <v>79</v>
      </c>
      <c r="EN19" s="926">
        <v>460.44365849975895</v>
      </c>
      <c r="EO19" s="765">
        <f t="shared" si="43"/>
        <v>5.8284007405032776</v>
      </c>
      <c r="EP19" s="926">
        <v>108</v>
      </c>
      <c r="EQ19" s="891">
        <f t="shared" si="44"/>
        <v>1.3670886075949367</v>
      </c>
      <c r="ER19" s="873">
        <v>31</v>
      </c>
      <c r="ES19" s="873">
        <v>298.05620878644311</v>
      </c>
      <c r="ET19" s="873">
        <f t="shared" si="45"/>
        <v>9.6147164124659064</v>
      </c>
      <c r="EU19" s="898">
        <f t="shared" si="46"/>
        <v>9330.4866382868913</v>
      </c>
      <c r="EV19" s="569"/>
      <c r="EW19" s="734">
        <v>53.6</v>
      </c>
      <c r="EX19" s="125">
        <v>4345.2910870576143</v>
      </c>
      <c r="EY19" s="15">
        <f t="shared" si="47"/>
        <v>81.068863564507723</v>
      </c>
      <c r="EZ19" s="126"/>
      <c r="FA19" s="127">
        <v>4</v>
      </c>
      <c r="FB19" s="127">
        <v>25.554179386272217</v>
      </c>
      <c r="FC19" s="18">
        <v>32</v>
      </c>
      <c r="FD19" s="127"/>
      <c r="FE19" s="127"/>
      <c r="FF19" s="18" t="e">
        <f t="shared" si="71"/>
        <v>#DIV/0!</v>
      </c>
      <c r="FG19" s="734">
        <v>160.41666666666669</v>
      </c>
      <c r="FH19" s="836">
        <f t="shared" si="48"/>
        <v>2.9928482587064678</v>
      </c>
      <c r="FI19" s="125">
        <v>243.99956717458525</v>
      </c>
      <c r="FJ19" s="837">
        <f t="shared" si="7"/>
        <v>4.5522307308691277</v>
      </c>
      <c r="FK19" s="125"/>
      <c r="FL19" s="125"/>
      <c r="FM19" s="125"/>
      <c r="FN19" s="127">
        <v>31</v>
      </c>
      <c r="FO19" s="127">
        <v>333.37908120746437</v>
      </c>
      <c r="FP19" s="30">
        <f t="shared" si="49"/>
        <v>10.754163909918205</v>
      </c>
      <c r="FQ19" s="831">
        <f t="shared" si="50"/>
        <v>5108.6405814926029</v>
      </c>
      <c r="FR19" s="569"/>
      <c r="FS19" s="602"/>
      <c r="FT19" s="603"/>
      <c r="FU19" s="542" t="e">
        <f t="shared" si="51"/>
        <v>#DIV/0!</v>
      </c>
      <c r="FV19" s="603"/>
      <c r="FW19" s="603"/>
      <c r="FX19" s="542" t="e">
        <f t="shared" si="52"/>
        <v>#DIV/0!</v>
      </c>
      <c r="FY19" s="603"/>
      <c r="FZ19" s="603"/>
      <c r="GA19" s="542" t="e">
        <f t="shared" si="53"/>
        <v>#DIV/0!</v>
      </c>
      <c r="GB19" s="485"/>
      <c r="GC19" s="610"/>
      <c r="GD19" s="612"/>
      <c r="GE19" s="548" t="e">
        <f t="shared" si="54"/>
        <v>#DIV/0!</v>
      </c>
      <c r="GF19" s="610"/>
      <c r="GG19" s="614"/>
      <c r="GH19" s="616" t="e">
        <f t="shared" si="8"/>
        <v>#DIV/0!</v>
      </c>
      <c r="GI19" s="603"/>
      <c r="GJ19" s="612"/>
      <c r="GK19" s="622" t="e">
        <f t="shared" si="55"/>
        <v>#DIV/0!</v>
      </c>
      <c r="GL19" s="603">
        <f t="shared" si="56"/>
        <v>0</v>
      </c>
      <c r="GM19" s="603"/>
      <c r="GN19" s="551" t="e">
        <f t="shared" si="57"/>
        <v>#DIV/0!</v>
      </c>
      <c r="GP19" s="863"/>
      <c r="GQ19" s="863"/>
      <c r="GR19" s="862"/>
      <c r="GS19" s="554" t="e">
        <f t="shared" si="9"/>
        <v>#DIV/0!</v>
      </c>
      <c r="GT19" s="554" t="e">
        <f t="shared" si="73"/>
        <v>#DIV/0!</v>
      </c>
      <c r="GU19" s="875"/>
      <c r="GV19" s="875"/>
      <c r="GW19" s="737" t="e">
        <f t="shared" si="74"/>
        <v>#DIV/0!</v>
      </c>
      <c r="GX19" s="875"/>
      <c r="GY19" s="737" t="e">
        <f t="shared" si="58"/>
        <v>#DIV/0!</v>
      </c>
      <c r="GZ19" s="867"/>
      <c r="HA19" s="748" t="e">
        <f t="shared" si="12"/>
        <v>#DIV/0!</v>
      </c>
      <c r="HB19" s="882"/>
      <c r="HC19" s="744" t="e">
        <f t="shared" si="13"/>
        <v>#DIV/0!</v>
      </c>
      <c r="HD19" s="881"/>
      <c r="HE19" s="542" t="e">
        <f t="shared" si="14"/>
        <v>#DIV/0!</v>
      </c>
      <c r="HF19" s="875"/>
      <c r="HG19" s="875"/>
      <c r="HH19" s="886" t="e">
        <f t="shared" si="59"/>
        <v>#DIV/0!</v>
      </c>
      <c r="HI19" s="672"/>
      <c r="HJ19" s="411"/>
      <c r="HK19" s="411"/>
      <c r="HL19" s="411"/>
      <c r="HM19" s="433"/>
      <c r="HN19" s="411"/>
      <c r="HO19" s="400">
        <f t="shared" si="60"/>
        <v>0</v>
      </c>
      <c r="HP19" s="403"/>
      <c r="HQ19" s="402" t="e">
        <f t="shared" si="61"/>
        <v>#DIV/0!</v>
      </c>
      <c r="HR19" s="412"/>
      <c r="HS19" s="411"/>
      <c r="HT19" s="400"/>
      <c r="HU19" s="403" t="e">
        <f t="shared" si="62"/>
        <v>#DIV/0!</v>
      </c>
      <c r="HV19" s="400"/>
      <c r="HW19" s="400"/>
      <c r="HX19" s="404" t="e">
        <f t="shared" si="63"/>
        <v>#DIV/0!</v>
      </c>
    </row>
    <row r="20" spans="1:232" ht="14.4" customHeight="1">
      <c r="A20" s="12">
        <v>14</v>
      </c>
      <c r="B20" s="13">
        <v>57</v>
      </c>
      <c r="C20" s="14">
        <v>4245.306820384787</v>
      </c>
      <c r="D20" s="15">
        <f t="shared" si="15"/>
        <v>74.479067024294508</v>
      </c>
      <c r="E20" s="16"/>
      <c r="F20" s="320"/>
      <c r="G20" s="558" t="e">
        <f t="shared" si="16"/>
        <v>#DIV/0!</v>
      </c>
      <c r="H20" s="17">
        <v>12</v>
      </c>
      <c r="I20" s="17">
        <v>170.18631721076167</v>
      </c>
      <c r="J20" s="18">
        <f t="shared" si="64"/>
        <v>14.182193100896805</v>
      </c>
      <c r="K20" s="17"/>
      <c r="L20" s="17"/>
      <c r="M20" s="30" t="e">
        <f t="shared" si="65"/>
        <v>#DIV/0!</v>
      </c>
      <c r="N20" s="946"/>
      <c r="O20" s="838">
        <f t="shared" si="17"/>
        <v>0</v>
      </c>
      <c r="P20" s="803">
        <v>262.22350481641774</v>
      </c>
      <c r="Q20" s="18">
        <f t="shared" si="18"/>
        <v>4.6004123652003113</v>
      </c>
      <c r="R20" s="808">
        <v>145.88444824623673</v>
      </c>
      <c r="S20" s="809"/>
      <c r="T20" s="809"/>
      <c r="U20" s="808"/>
      <c r="V20" s="492"/>
      <c r="W20" s="570">
        <v>33</v>
      </c>
      <c r="X20" s="626">
        <v>357.6553203005306</v>
      </c>
      <c r="Y20" s="800">
        <f t="shared" si="19"/>
        <v>10.838040009106988</v>
      </c>
      <c r="Z20" s="819">
        <f t="shared" si="20"/>
        <v>5181.2564109587329</v>
      </c>
      <c r="AA20" s="492"/>
      <c r="AB20" s="966">
        <v>378</v>
      </c>
      <c r="AC20" s="71">
        <v>22557.609100000001</v>
      </c>
      <c r="AD20" s="30">
        <f t="shared" si="21"/>
        <v>59.676214550264554</v>
      </c>
      <c r="AE20" s="502"/>
      <c r="AF20" s="501"/>
      <c r="AG20" s="932"/>
      <c r="AH20" s="572">
        <v>40</v>
      </c>
      <c r="AI20" s="572">
        <v>540</v>
      </c>
      <c r="AJ20" s="30">
        <f t="shared" si="22"/>
        <v>13.5</v>
      </c>
      <c r="AK20" s="55">
        <v>145</v>
      </c>
      <c r="AL20" s="55">
        <v>965.12</v>
      </c>
      <c r="AM20" s="30">
        <f t="shared" si="66"/>
        <v>6.6559999999999997</v>
      </c>
      <c r="AN20" s="62">
        <v>421.97</v>
      </c>
      <c r="AO20" s="858">
        <f t="shared" si="0"/>
        <v>1.0094976076555024</v>
      </c>
      <c r="AP20" s="47">
        <v>2991.71</v>
      </c>
      <c r="AQ20" s="858">
        <f t="shared" si="1"/>
        <v>7.9145767195767194</v>
      </c>
      <c r="AR20" s="47">
        <v>163.39999999999998</v>
      </c>
      <c r="AS20" s="47"/>
      <c r="AT20" s="47"/>
      <c r="AU20" s="855"/>
      <c r="AV20" s="568"/>
      <c r="AW20" s="50">
        <v>40</v>
      </c>
      <c r="AX20" s="50">
        <v>1637.4250000000004</v>
      </c>
      <c r="AY20" s="48">
        <f t="shared" si="23"/>
        <v>40.935625000000009</v>
      </c>
      <c r="AZ20" s="46">
        <v>106</v>
      </c>
      <c r="BA20" s="47">
        <v>1119.2399999999998</v>
      </c>
      <c r="BB20" s="48">
        <f t="shared" si="24"/>
        <v>10.5588679245283</v>
      </c>
      <c r="BC20" s="822">
        <f t="shared" si="2"/>
        <v>30396.474099999999</v>
      </c>
      <c r="BD20" s="492"/>
      <c r="BE20" s="645">
        <v>80.2</v>
      </c>
      <c r="BF20" s="78">
        <v>4539.75</v>
      </c>
      <c r="BG20" s="30">
        <f t="shared" si="25"/>
        <v>56.605361596009971</v>
      </c>
      <c r="BH20" s="85"/>
      <c r="BI20" s="85"/>
      <c r="BJ20" s="85">
        <v>18</v>
      </c>
      <c r="BK20" s="85">
        <v>128.08000000000001</v>
      </c>
      <c r="BL20" s="30">
        <f t="shared" si="67"/>
        <v>7.1155555555555559</v>
      </c>
      <c r="BM20" s="86">
        <v>0</v>
      </c>
      <c r="BN20" s="86">
        <v>0</v>
      </c>
      <c r="BO20" s="30" t="e">
        <f t="shared" si="68"/>
        <v>#DIV/0!</v>
      </c>
      <c r="BP20" s="587">
        <v>325.89</v>
      </c>
      <c r="BQ20" s="30">
        <f t="shared" si="26"/>
        <v>4.0634663341645885</v>
      </c>
      <c r="BR20" s="587">
        <v>562.21</v>
      </c>
      <c r="BS20" s="30">
        <f t="shared" si="27"/>
        <v>7.0100997506234419</v>
      </c>
      <c r="BT20" s="587"/>
      <c r="BU20" s="587"/>
      <c r="BV20" s="587"/>
      <c r="BW20" s="907"/>
      <c r="BX20" s="903">
        <v>32</v>
      </c>
      <c r="BY20" s="78">
        <v>321.51</v>
      </c>
      <c r="BZ20" s="634">
        <f t="shared" si="28"/>
        <v>10.0471875</v>
      </c>
      <c r="CA20" s="824">
        <f t="shared" si="29"/>
        <v>5877.4400000000005</v>
      </c>
      <c r="CB20" s="492"/>
      <c r="CC20" s="93">
        <v>180.8</v>
      </c>
      <c r="CD20" s="94">
        <v>11039.785043617319</v>
      </c>
      <c r="CE20" s="83">
        <f t="shared" si="30"/>
        <v>61.060757984609062</v>
      </c>
      <c r="CF20" s="102"/>
      <c r="CG20" s="101">
        <v>36</v>
      </c>
      <c r="CH20" s="101">
        <v>369.17475668244322</v>
      </c>
      <c r="CI20" s="30">
        <f t="shared" si="69"/>
        <v>10.254854352290089</v>
      </c>
      <c r="CJ20" s="101">
        <v>65</v>
      </c>
      <c r="CK20" s="101">
        <v>390.33710087973014</v>
      </c>
      <c r="CL20" s="83">
        <f t="shared" si="70"/>
        <v>6.0051861673804634</v>
      </c>
      <c r="CM20" s="787"/>
      <c r="CN20" s="30">
        <f t="shared" si="72"/>
        <v>0</v>
      </c>
      <c r="CO20" s="787">
        <v>70.211904091422895</v>
      </c>
      <c r="CP20" s="30">
        <f t="shared" si="31"/>
        <v>0.38834017749680805</v>
      </c>
      <c r="CQ20" s="787">
        <v>373.70432607932605</v>
      </c>
      <c r="CR20" s="787"/>
      <c r="CS20" s="787"/>
      <c r="CT20" s="787"/>
      <c r="CU20" s="934">
        <v>50</v>
      </c>
      <c r="CV20" s="787">
        <v>177.24991275993412</v>
      </c>
      <c r="CW20" s="790">
        <f t="shared" si="32"/>
        <v>3.5449982551986823</v>
      </c>
      <c r="CX20" s="827">
        <f t="shared" si="33"/>
        <v>12420.463044110174</v>
      </c>
      <c r="CY20" s="492"/>
      <c r="CZ20" s="109">
        <v>144.4</v>
      </c>
      <c r="DA20" s="110">
        <v>13423.72</v>
      </c>
      <c r="DB20" s="83">
        <f t="shared" si="34"/>
        <v>92.962049861495842</v>
      </c>
      <c r="DC20" s="113"/>
      <c r="DD20" s="956"/>
      <c r="DE20" s="956"/>
      <c r="DF20" s="958"/>
      <c r="DG20" s="114"/>
      <c r="DH20" s="114"/>
      <c r="DI20" s="30" t="e">
        <f t="shared" si="35"/>
        <v>#DIV/0!</v>
      </c>
      <c r="DJ20" s="115">
        <v>1381.33</v>
      </c>
      <c r="DK20" s="114"/>
      <c r="DL20" s="937">
        <v>282.33517441501942</v>
      </c>
      <c r="DM20" s="708">
        <v>169.44</v>
      </c>
      <c r="DN20" s="759">
        <f t="shared" si="3"/>
        <v>1.1734072022160664</v>
      </c>
      <c r="DO20" s="846">
        <v>50</v>
      </c>
      <c r="DP20" s="846">
        <v>472.95</v>
      </c>
      <c r="DQ20" s="760">
        <f t="shared" si="36"/>
        <v>9.4589999999999996</v>
      </c>
      <c r="DR20" s="848">
        <f t="shared" si="37"/>
        <v>15729.775174415019</v>
      </c>
      <c r="DS20" s="841"/>
      <c r="DT20" s="861">
        <v>79</v>
      </c>
      <c r="DU20" s="862">
        <v>5516.9416648534461</v>
      </c>
      <c r="DV20" s="862"/>
      <c r="DW20" s="922">
        <f t="shared" si="38"/>
        <v>5516.9416648534461</v>
      </c>
      <c r="DX20" s="751">
        <f t="shared" si="39"/>
        <v>69.83470461839805</v>
      </c>
      <c r="DY20" s="867"/>
      <c r="DZ20" s="867"/>
      <c r="EA20" s="756" t="e">
        <f t="shared" si="4"/>
        <v>#DIV/0!</v>
      </c>
      <c r="EB20" s="867"/>
      <c r="EC20" s="870"/>
      <c r="ED20" s="759" t="e">
        <f t="shared" si="40"/>
        <v>#DIV/0!</v>
      </c>
      <c r="EE20" s="866">
        <f t="shared" si="5"/>
        <v>79</v>
      </c>
      <c r="EF20" s="867"/>
      <c r="EG20" s="763">
        <f t="shared" si="41"/>
        <v>0</v>
      </c>
      <c r="EH20" s="916"/>
      <c r="EI20" s="915"/>
      <c r="EJ20" s="872">
        <v>79</v>
      </c>
      <c r="EK20" s="921">
        <v>456.0454613929611</v>
      </c>
      <c r="EL20" s="765">
        <f t="shared" si="42"/>
        <v>5.7727273594045707</v>
      </c>
      <c r="EM20" s="872">
        <f t="shared" si="6"/>
        <v>79</v>
      </c>
      <c r="EN20" s="926">
        <v>394.60312943239074</v>
      </c>
      <c r="EO20" s="765">
        <f t="shared" si="43"/>
        <v>4.9949763219289967</v>
      </c>
      <c r="EP20" s="926"/>
      <c r="EQ20" s="891">
        <f t="shared" si="44"/>
        <v>0</v>
      </c>
      <c r="ER20" s="873">
        <v>31</v>
      </c>
      <c r="ES20" s="873">
        <v>294.69094584159291</v>
      </c>
      <c r="ET20" s="873">
        <f t="shared" si="45"/>
        <v>9.5061595432771906</v>
      </c>
      <c r="EU20" s="898">
        <f t="shared" si="46"/>
        <v>6662.2812015203917</v>
      </c>
      <c r="EV20" s="569"/>
      <c r="EW20" s="734">
        <v>53.800000000000004</v>
      </c>
      <c r="EX20" s="125">
        <v>4721.5881053252824</v>
      </c>
      <c r="EY20" s="15">
        <f t="shared" si="47"/>
        <v>87.761860693778473</v>
      </c>
      <c r="EZ20" s="126"/>
      <c r="FA20" s="127">
        <v>4</v>
      </c>
      <c r="FB20" s="127">
        <v>24.050992363550321</v>
      </c>
      <c r="FC20" s="18">
        <v>19</v>
      </c>
      <c r="FD20" s="127"/>
      <c r="FE20" s="127"/>
      <c r="FF20" s="18" t="e">
        <f t="shared" si="71"/>
        <v>#DIV/0!</v>
      </c>
      <c r="FG20" s="734">
        <v>210.91666666666669</v>
      </c>
      <c r="FH20" s="836">
        <f t="shared" si="48"/>
        <v>3.920384138785626</v>
      </c>
      <c r="FI20" s="125">
        <v>218.97504946287006</v>
      </c>
      <c r="FJ20" s="837">
        <f t="shared" si="7"/>
        <v>4.0701682056295549</v>
      </c>
      <c r="FK20" s="125"/>
      <c r="FL20" s="125"/>
      <c r="FM20" s="125"/>
      <c r="FN20" s="127">
        <v>31</v>
      </c>
      <c r="FO20" s="127">
        <v>310.20519136624375</v>
      </c>
      <c r="FP20" s="30">
        <f t="shared" si="49"/>
        <v>10.006619076330443</v>
      </c>
      <c r="FQ20" s="831">
        <f t="shared" si="50"/>
        <v>5485.7360051846126</v>
      </c>
      <c r="FR20" s="569"/>
      <c r="FS20" s="602"/>
      <c r="FT20" s="603"/>
      <c r="FU20" s="542" t="e">
        <f t="shared" si="51"/>
        <v>#DIV/0!</v>
      </c>
      <c r="FV20" s="603"/>
      <c r="FW20" s="603"/>
      <c r="FX20" s="542" t="e">
        <f t="shared" si="52"/>
        <v>#DIV/0!</v>
      </c>
      <c r="FY20" s="603"/>
      <c r="FZ20" s="603"/>
      <c r="GA20" s="542" t="e">
        <f t="shared" si="53"/>
        <v>#DIV/0!</v>
      </c>
      <c r="GB20" s="485"/>
      <c r="GC20" s="610"/>
      <c r="GD20" s="612"/>
      <c r="GE20" s="548" t="e">
        <f t="shared" si="54"/>
        <v>#DIV/0!</v>
      </c>
      <c r="GF20" s="610"/>
      <c r="GG20" s="614"/>
      <c r="GH20" s="616" t="e">
        <f t="shared" si="8"/>
        <v>#DIV/0!</v>
      </c>
      <c r="GI20" s="603"/>
      <c r="GJ20" s="603"/>
      <c r="GK20" s="622" t="e">
        <f t="shared" si="55"/>
        <v>#DIV/0!</v>
      </c>
      <c r="GL20" s="603">
        <f t="shared" si="56"/>
        <v>0</v>
      </c>
      <c r="GM20" s="603"/>
      <c r="GN20" s="551" t="e">
        <f t="shared" si="57"/>
        <v>#DIV/0!</v>
      </c>
      <c r="GP20" s="863"/>
      <c r="GQ20" s="863"/>
      <c r="GR20" s="862"/>
      <c r="GS20" s="554" t="e">
        <f t="shared" si="9"/>
        <v>#DIV/0!</v>
      </c>
      <c r="GT20" s="554" t="e">
        <f t="shared" si="73"/>
        <v>#DIV/0!</v>
      </c>
      <c r="GU20" s="875"/>
      <c r="GV20" s="875"/>
      <c r="GW20" s="737" t="e">
        <f t="shared" si="74"/>
        <v>#DIV/0!</v>
      </c>
      <c r="GX20" s="875"/>
      <c r="GY20" s="737" t="e">
        <f t="shared" si="58"/>
        <v>#DIV/0!</v>
      </c>
      <c r="GZ20" s="867"/>
      <c r="HA20" s="748" t="e">
        <f t="shared" si="12"/>
        <v>#DIV/0!</v>
      </c>
      <c r="HB20" s="882"/>
      <c r="HC20" s="744" t="e">
        <f t="shared" ref="HC20:HC37" si="75">+HB20/GV20</f>
        <v>#DIV/0!</v>
      </c>
      <c r="HD20" s="881"/>
      <c r="HE20" s="542" t="e">
        <f t="shared" si="14"/>
        <v>#DIV/0!</v>
      </c>
      <c r="HF20" s="875"/>
      <c r="HG20" s="875"/>
      <c r="HH20" s="886" t="e">
        <f t="shared" si="59"/>
        <v>#DIV/0!</v>
      </c>
      <c r="HI20" s="672"/>
      <c r="HJ20" s="663"/>
      <c r="HK20" s="663"/>
      <c r="HL20" s="663"/>
      <c r="HM20" s="433"/>
      <c r="HN20" s="411"/>
      <c r="HO20" s="400">
        <f t="shared" si="60"/>
        <v>0</v>
      </c>
      <c r="HP20" s="403"/>
      <c r="HQ20" s="402" t="e">
        <f t="shared" si="61"/>
        <v>#DIV/0!</v>
      </c>
      <c r="HR20" s="412"/>
      <c r="HS20" s="411"/>
      <c r="HT20" s="400"/>
      <c r="HU20" s="403" t="e">
        <f t="shared" si="62"/>
        <v>#DIV/0!</v>
      </c>
      <c r="HV20" s="400"/>
      <c r="HW20" s="400"/>
      <c r="HX20" s="404" t="e">
        <f t="shared" si="63"/>
        <v>#DIV/0!</v>
      </c>
    </row>
    <row r="21" spans="1:232" ht="14.4" customHeight="1">
      <c r="A21" s="12">
        <v>15</v>
      </c>
      <c r="B21" s="13">
        <v>38</v>
      </c>
      <c r="C21" s="14">
        <v>2883.3069332879163</v>
      </c>
      <c r="D21" s="15">
        <f t="shared" si="15"/>
        <v>75.876498244418855</v>
      </c>
      <c r="E21" s="16"/>
      <c r="F21" s="320"/>
      <c r="G21" s="558" t="e">
        <f t="shared" si="16"/>
        <v>#DIV/0!</v>
      </c>
      <c r="H21" s="17">
        <v>8</v>
      </c>
      <c r="I21" s="17">
        <v>107.36408618506141</v>
      </c>
      <c r="J21" s="18">
        <f t="shared" si="64"/>
        <v>13.420510773132676</v>
      </c>
      <c r="K21" s="17"/>
      <c r="L21" s="17"/>
      <c r="M21" s="30" t="e">
        <f t="shared" si="65"/>
        <v>#DIV/0!</v>
      </c>
      <c r="N21" s="946"/>
      <c r="O21" s="838">
        <f t="shared" si="17"/>
        <v>0</v>
      </c>
      <c r="P21" s="803">
        <v>264.75679534826509</v>
      </c>
      <c r="Q21" s="18">
        <f t="shared" si="18"/>
        <v>6.9672840881122395</v>
      </c>
      <c r="R21" s="808">
        <v>114.48801114144158</v>
      </c>
      <c r="S21" s="809"/>
      <c r="T21" s="809"/>
      <c r="U21" s="808"/>
      <c r="V21" s="492"/>
      <c r="W21" s="570">
        <v>33</v>
      </c>
      <c r="X21" s="626">
        <v>343.48931069177786</v>
      </c>
      <c r="Y21" s="800">
        <f t="shared" si="19"/>
        <v>10.408766990659934</v>
      </c>
      <c r="Z21" s="819">
        <f t="shared" si="20"/>
        <v>3713.4051366544618</v>
      </c>
      <c r="AA21" s="492"/>
      <c r="AB21" s="966">
        <v>370.8</v>
      </c>
      <c r="AC21" s="71">
        <v>24030.610100000005</v>
      </c>
      <c r="AD21" s="30">
        <f t="shared" si="21"/>
        <v>64.807470604099251</v>
      </c>
      <c r="AE21" s="49"/>
      <c r="AF21" s="318"/>
      <c r="AG21" s="932"/>
      <c r="AH21" s="50">
        <v>25</v>
      </c>
      <c r="AI21" s="50">
        <v>346.4</v>
      </c>
      <c r="AJ21" s="30">
        <f t="shared" si="22"/>
        <v>13.856</v>
      </c>
      <c r="AK21" s="55">
        <v>125</v>
      </c>
      <c r="AL21" s="55">
        <v>821.2</v>
      </c>
      <c r="AM21" s="30">
        <f t="shared" si="66"/>
        <v>6.5696000000000003</v>
      </c>
      <c r="AN21" s="62">
        <v>798.28</v>
      </c>
      <c r="AO21" s="858">
        <f t="shared" si="0"/>
        <v>1.9385138416707137</v>
      </c>
      <c r="AP21" s="47">
        <v>2404.3900000000003</v>
      </c>
      <c r="AQ21" s="858">
        <f t="shared" si="1"/>
        <v>6.4843311758360311</v>
      </c>
      <c r="AR21" s="47"/>
      <c r="AS21" s="47"/>
      <c r="AT21" s="47">
        <v>8255.4</v>
      </c>
      <c r="AU21" s="855"/>
      <c r="AV21" s="568"/>
      <c r="AW21" s="46">
        <v>41</v>
      </c>
      <c r="AX21" s="71">
        <v>1562.95</v>
      </c>
      <c r="AY21" s="48">
        <f t="shared" si="23"/>
        <v>38.120731707317077</v>
      </c>
      <c r="AZ21" s="46">
        <v>106</v>
      </c>
      <c r="BA21" s="47">
        <v>1137</v>
      </c>
      <c r="BB21" s="48">
        <f t="shared" si="24"/>
        <v>10.726415094339623</v>
      </c>
      <c r="BC21" s="822">
        <f t="shared" si="2"/>
        <v>39356.230100000008</v>
      </c>
      <c r="BD21" s="492"/>
      <c r="BE21" s="645">
        <v>67.8</v>
      </c>
      <c r="BF21" s="78">
        <v>3697.35</v>
      </c>
      <c r="BG21" s="30">
        <f t="shared" si="25"/>
        <v>54.533185840707965</v>
      </c>
      <c r="BH21" s="85"/>
      <c r="BI21" s="85"/>
      <c r="BJ21" s="85">
        <v>18</v>
      </c>
      <c r="BK21" s="85">
        <v>129.29</v>
      </c>
      <c r="BL21" s="30">
        <f t="shared" si="67"/>
        <v>7.182777777777777</v>
      </c>
      <c r="BM21" s="86">
        <v>0</v>
      </c>
      <c r="BN21" s="86">
        <v>0</v>
      </c>
      <c r="BO21" s="30" t="e">
        <f t="shared" si="68"/>
        <v>#DIV/0!</v>
      </c>
      <c r="BP21" s="587">
        <v>0</v>
      </c>
      <c r="BQ21" s="30">
        <f t="shared" si="26"/>
        <v>0</v>
      </c>
      <c r="BR21" s="587">
        <v>412.8</v>
      </c>
      <c r="BS21" s="30">
        <f t="shared" si="27"/>
        <v>6.0884955752212395</v>
      </c>
      <c r="BT21" s="587"/>
      <c r="BU21" s="587"/>
      <c r="BV21" s="587"/>
      <c r="BW21" s="907"/>
      <c r="BX21" s="903">
        <v>32</v>
      </c>
      <c r="BY21" s="78">
        <v>320.45999999999998</v>
      </c>
      <c r="BZ21" s="634">
        <f t="shared" si="28"/>
        <v>10.014374999999999</v>
      </c>
      <c r="CA21" s="824">
        <f t="shared" si="29"/>
        <v>4559.8999999999996</v>
      </c>
      <c r="CB21" s="492"/>
      <c r="CC21" s="93">
        <v>181.20000000000002</v>
      </c>
      <c r="CD21" s="94">
        <v>10857.921642771564</v>
      </c>
      <c r="CE21" s="83">
        <f t="shared" si="30"/>
        <v>59.922304871807739</v>
      </c>
      <c r="CF21" s="102"/>
      <c r="CG21" s="101">
        <v>41</v>
      </c>
      <c r="CH21" s="101">
        <v>337.26109252748961</v>
      </c>
      <c r="CI21" s="30">
        <f t="shared" si="69"/>
        <v>8.225880305548527</v>
      </c>
      <c r="CJ21" s="101">
        <v>65</v>
      </c>
      <c r="CK21" s="101">
        <v>452.71316420103341</v>
      </c>
      <c r="CL21" s="83">
        <f t="shared" si="70"/>
        <v>6.9648179107851291</v>
      </c>
      <c r="CM21" s="787"/>
      <c r="CN21" s="30">
        <f t="shared" si="72"/>
        <v>0</v>
      </c>
      <c r="CO21" s="787">
        <v>89.999985353996507</v>
      </c>
      <c r="CP21" s="30">
        <f t="shared" si="31"/>
        <v>0.49668866089402042</v>
      </c>
      <c r="CQ21" s="787">
        <v>379.64203848829857</v>
      </c>
      <c r="CR21" s="787"/>
      <c r="CS21" s="787"/>
      <c r="CT21" s="787"/>
      <c r="CU21" s="934">
        <v>50</v>
      </c>
      <c r="CV21" s="787">
        <v>530.17179681790515</v>
      </c>
      <c r="CW21" s="790">
        <f t="shared" si="32"/>
        <v>10.603435936358103</v>
      </c>
      <c r="CX21" s="827">
        <f t="shared" si="33"/>
        <v>12647.709720160286</v>
      </c>
      <c r="CY21" s="492"/>
      <c r="CZ21" s="109">
        <v>132</v>
      </c>
      <c r="DA21" s="110">
        <v>12875.722</v>
      </c>
      <c r="DB21" s="83">
        <f t="shared" si="34"/>
        <v>97.54334848484848</v>
      </c>
      <c r="DC21" s="113"/>
      <c r="DD21" s="956"/>
      <c r="DE21" s="956"/>
      <c r="DF21" s="958"/>
      <c r="DG21" s="114"/>
      <c r="DH21" s="114"/>
      <c r="DI21" s="30" t="e">
        <f t="shared" si="35"/>
        <v>#DIV/0!</v>
      </c>
      <c r="DJ21" s="115">
        <v>545.87</v>
      </c>
      <c r="DK21" s="114"/>
      <c r="DL21" s="938"/>
      <c r="DM21" s="708">
        <v>204.44</v>
      </c>
      <c r="DN21" s="759">
        <f t="shared" si="3"/>
        <v>1.5487878787878788</v>
      </c>
      <c r="DO21" s="846">
        <v>50</v>
      </c>
      <c r="DP21" s="846">
        <v>428.56</v>
      </c>
      <c r="DQ21" s="760">
        <f t="shared" si="36"/>
        <v>8.5711999999999993</v>
      </c>
      <c r="DR21" s="848">
        <f t="shared" si="37"/>
        <v>14054.592000000001</v>
      </c>
      <c r="DS21" s="841"/>
      <c r="DT21" s="859">
        <v>69</v>
      </c>
      <c r="DU21" s="862">
        <v>3332.5368927168624</v>
      </c>
      <c r="DV21" s="862"/>
      <c r="DW21" s="922">
        <f t="shared" si="38"/>
        <v>3332.5368927168624</v>
      </c>
      <c r="DX21" s="751">
        <f t="shared" si="39"/>
        <v>48.297636126331341</v>
      </c>
      <c r="DY21" s="867"/>
      <c r="DZ21" s="867"/>
      <c r="EA21" s="756" t="e">
        <f t="shared" si="4"/>
        <v>#DIV/0!</v>
      </c>
      <c r="EB21" s="867"/>
      <c r="EC21" s="870"/>
      <c r="ED21" s="759" t="e">
        <f t="shared" si="40"/>
        <v>#DIV/0!</v>
      </c>
      <c r="EE21" s="866">
        <f t="shared" si="5"/>
        <v>69</v>
      </c>
      <c r="EF21" s="867"/>
      <c r="EG21" s="763">
        <f t="shared" si="41"/>
        <v>0</v>
      </c>
      <c r="EH21" s="916"/>
      <c r="EI21" s="915"/>
      <c r="EJ21" s="872">
        <v>69</v>
      </c>
      <c r="EK21" s="921">
        <v>346.14107813470122</v>
      </c>
      <c r="EL21" s="765">
        <f t="shared" si="42"/>
        <v>5.0165373642710325</v>
      </c>
      <c r="EM21" s="872">
        <f t="shared" si="6"/>
        <v>69</v>
      </c>
      <c r="EN21" s="926">
        <v>432.04242438979315</v>
      </c>
      <c r="EO21" s="765">
        <f t="shared" si="43"/>
        <v>6.2614844114462773</v>
      </c>
      <c r="EP21" s="926">
        <v>145</v>
      </c>
      <c r="EQ21" s="891">
        <f t="shared" si="44"/>
        <v>2.1014492753623188</v>
      </c>
      <c r="ER21" s="873">
        <v>31</v>
      </c>
      <c r="ES21" s="873">
        <v>298.82990896053616</v>
      </c>
      <c r="ET21" s="873">
        <f t="shared" si="45"/>
        <v>9.6396744825979415</v>
      </c>
      <c r="EU21" s="898">
        <f t="shared" si="46"/>
        <v>4554.5503042018927</v>
      </c>
      <c r="EV21" s="569"/>
      <c r="EW21" s="734">
        <v>52.600000000000009</v>
      </c>
      <c r="EX21" s="125">
        <v>4434.3761794097245</v>
      </c>
      <c r="EY21" s="15">
        <f t="shared" si="47"/>
        <v>84.303729646572691</v>
      </c>
      <c r="EZ21" s="126"/>
      <c r="FA21" s="127">
        <v>4</v>
      </c>
      <c r="FB21" s="127">
        <v>22.000276655784873</v>
      </c>
      <c r="FC21" s="18">
        <v>28</v>
      </c>
      <c r="FD21" s="127"/>
      <c r="FE21" s="127"/>
      <c r="FF21" s="18" t="e">
        <f t="shared" si="71"/>
        <v>#DIV/0!</v>
      </c>
      <c r="FG21" s="734">
        <v>200.33333289030227</v>
      </c>
      <c r="FH21" s="836">
        <f t="shared" si="48"/>
        <v>3.8086184960133505</v>
      </c>
      <c r="FI21" s="125">
        <v>207.69987332249306</v>
      </c>
      <c r="FJ21" s="837">
        <f t="shared" si="7"/>
        <v>3.9486667932032895</v>
      </c>
      <c r="FK21" s="125"/>
      <c r="FL21" s="125"/>
      <c r="FM21" s="125"/>
      <c r="FN21" s="127">
        <v>31</v>
      </c>
      <c r="FO21" s="127">
        <v>314.97271107437462</v>
      </c>
      <c r="FP21" s="30">
        <f t="shared" si="49"/>
        <v>10.160410034657245</v>
      </c>
      <c r="FQ21" s="831">
        <f t="shared" si="50"/>
        <v>5179.3823733526788</v>
      </c>
      <c r="FR21" s="569"/>
      <c r="FS21" s="602"/>
      <c r="FT21" s="603"/>
      <c r="FU21" s="542" t="e">
        <f t="shared" si="51"/>
        <v>#DIV/0!</v>
      </c>
      <c r="FV21" s="603"/>
      <c r="FW21" s="603"/>
      <c r="FX21" s="542" t="e">
        <f t="shared" si="52"/>
        <v>#DIV/0!</v>
      </c>
      <c r="FY21" s="603"/>
      <c r="FZ21" s="603"/>
      <c r="GA21" s="542" t="e">
        <f t="shared" si="53"/>
        <v>#DIV/0!</v>
      </c>
      <c r="GB21" s="485"/>
      <c r="GC21" s="610"/>
      <c r="GD21" s="612"/>
      <c r="GE21" s="548" t="e">
        <f t="shared" si="54"/>
        <v>#DIV/0!</v>
      </c>
      <c r="GF21" s="610"/>
      <c r="GG21" s="614"/>
      <c r="GH21" s="616" t="e">
        <f t="shared" si="8"/>
        <v>#DIV/0!</v>
      </c>
      <c r="GI21" s="603"/>
      <c r="GJ21" s="603"/>
      <c r="GK21" s="622" t="e">
        <f t="shared" si="55"/>
        <v>#DIV/0!</v>
      </c>
      <c r="GL21" s="603">
        <f t="shared" si="56"/>
        <v>0</v>
      </c>
      <c r="GM21" s="603"/>
      <c r="GN21" s="551" t="e">
        <f t="shared" si="57"/>
        <v>#DIV/0!</v>
      </c>
      <c r="GP21" s="863"/>
      <c r="GQ21" s="863"/>
      <c r="GR21" s="862"/>
      <c r="GS21" s="554" t="e">
        <f t="shared" si="9"/>
        <v>#DIV/0!</v>
      </c>
      <c r="GT21" s="554" t="e">
        <f t="shared" si="73"/>
        <v>#DIV/0!</v>
      </c>
      <c r="GU21" s="875"/>
      <c r="GV21" s="875"/>
      <c r="GW21" s="737" t="e">
        <f t="shared" si="74"/>
        <v>#DIV/0!</v>
      </c>
      <c r="GX21" s="875"/>
      <c r="GY21" s="737" t="e">
        <f t="shared" si="58"/>
        <v>#DIV/0!</v>
      </c>
      <c r="GZ21" s="867"/>
      <c r="HA21" s="748" t="e">
        <f t="shared" si="12"/>
        <v>#DIV/0!</v>
      </c>
      <c r="HB21" s="882"/>
      <c r="HC21" s="744" t="e">
        <f t="shared" si="75"/>
        <v>#DIV/0!</v>
      </c>
      <c r="HD21" s="881"/>
      <c r="HE21" s="542" t="e">
        <f t="shared" si="14"/>
        <v>#DIV/0!</v>
      </c>
      <c r="HF21" s="875"/>
      <c r="HG21" s="875"/>
      <c r="HH21" s="886" t="e">
        <f t="shared" si="59"/>
        <v>#DIV/0!</v>
      </c>
      <c r="HI21" s="672"/>
      <c r="HJ21" s="411"/>
      <c r="HK21" s="411"/>
      <c r="HL21" s="411"/>
      <c r="HM21" s="433"/>
      <c r="HN21" s="411"/>
      <c r="HO21" s="400">
        <f t="shared" si="60"/>
        <v>0</v>
      </c>
      <c r="HP21" s="403"/>
      <c r="HQ21" s="402" t="e">
        <f t="shared" si="61"/>
        <v>#DIV/0!</v>
      </c>
      <c r="HR21" s="412"/>
      <c r="HS21" s="411"/>
      <c r="HT21" s="400"/>
      <c r="HU21" s="403" t="e">
        <f t="shared" si="62"/>
        <v>#DIV/0!</v>
      </c>
      <c r="HV21" s="400"/>
      <c r="HW21" s="400"/>
      <c r="HX21" s="404" t="e">
        <f t="shared" si="63"/>
        <v>#DIV/0!</v>
      </c>
    </row>
    <row r="22" spans="1:232" ht="14.4" customHeight="1">
      <c r="A22" s="12">
        <v>16</v>
      </c>
      <c r="B22" s="13">
        <v>30.8</v>
      </c>
      <c r="C22" s="14">
        <v>1989.4078718738128</v>
      </c>
      <c r="D22" s="15">
        <f t="shared" si="15"/>
        <v>64.591164671227688</v>
      </c>
      <c r="E22" s="16"/>
      <c r="F22" s="320"/>
      <c r="G22" s="558" t="e">
        <f t="shared" si="16"/>
        <v>#DIV/0!</v>
      </c>
      <c r="H22" s="17">
        <v>8</v>
      </c>
      <c r="I22" s="17">
        <v>103.68204309253071</v>
      </c>
      <c r="J22" s="18">
        <f t="shared" si="64"/>
        <v>12.960255386566338</v>
      </c>
      <c r="K22" s="17"/>
      <c r="L22" s="17"/>
      <c r="M22" s="30" t="e">
        <f t="shared" si="65"/>
        <v>#DIV/0!</v>
      </c>
      <c r="N22" s="946"/>
      <c r="O22" s="838">
        <f t="shared" si="17"/>
        <v>0</v>
      </c>
      <c r="P22" s="803">
        <v>325.56128394575182</v>
      </c>
      <c r="Q22" s="18">
        <f t="shared" si="18"/>
        <v>10.570171556680254</v>
      </c>
      <c r="R22" s="808">
        <v>83.054109973485765</v>
      </c>
      <c r="S22" s="809"/>
      <c r="T22" s="809"/>
      <c r="U22" s="808"/>
      <c r="V22" s="492"/>
      <c r="W22" s="570">
        <v>33</v>
      </c>
      <c r="X22" s="626">
        <v>328.17929904344413</v>
      </c>
      <c r="Y22" s="800">
        <f t="shared" si="19"/>
        <v>9.9448272437407308</v>
      </c>
      <c r="Z22" s="819">
        <f t="shared" si="20"/>
        <v>2829.8846079290252</v>
      </c>
      <c r="AA22" s="492"/>
      <c r="AB22" s="966">
        <v>239</v>
      </c>
      <c r="AC22" s="71">
        <v>15829.360000000002</v>
      </c>
      <c r="AD22" s="30">
        <f t="shared" si="21"/>
        <v>66.231631799163196</v>
      </c>
      <c r="AE22" s="49"/>
      <c r="AF22" s="318"/>
      <c r="AG22" s="932"/>
      <c r="AH22" s="50">
        <v>7</v>
      </c>
      <c r="AI22" s="50">
        <v>92.37</v>
      </c>
      <c r="AJ22" s="30">
        <f t="shared" si="22"/>
        <v>13.195714285714287</v>
      </c>
      <c r="AK22" s="55">
        <v>2</v>
      </c>
      <c r="AL22" s="55">
        <v>13.419999999999995</v>
      </c>
      <c r="AM22" s="30">
        <f t="shared" si="66"/>
        <v>6.7099999999999973</v>
      </c>
      <c r="AN22" s="62">
        <v>312</v>
      </c>
      <c r="AO22" s="858">
        <f t="shared" si="0"/>
        <v>1.1142857142857143</v>
      </c>
      <c r="AP22" s="47">
        <v>2601.88</v>
      </c>
      <c r="AQ22" s="858">
        <f t="shared" si="1"/>
        <v>10.88652719665272</v>
      </c>
      <c r="AR22" s="47">
        <v>404.76</v>
      </c>
      <c r="AS22" s="47"/>
      <c r="AT22" s="47">
        <v>540</v>
      </c>
      <c r="AU22" s="855"/>
      <c r="AV22" s="568"/>
      <c r="AW22" s="46">
        <v>41</v>
      </c>
      <c r="AX22" s="71">
        <v>1620.38</v>
      </c>
      <c r="AY22" s="48">
        <f t="shared" si="23"/>
        <v>39.521463414634148</v>
      </c>
      <c r="AZ22" s="46">
        <v>106</v>
      </c>
      <c r="BA22" s="47">
        <v>1101.5299999999997</v>
      </c>
      <c r="BB22" s="48">
        <f t="shared" si="24"/>
        <v>10.391792452830186</v>
      </c>
      <c r="BC22" s="822">
        <f t="shared" si="2"/>
        <v>22515.7</v>
      </c>
      <c r="BD22" s="492"/>
      <c r="BE22" s="645">
        <v>62.800000000000004</v>
      </c>
      <c r="BF22" s="78">
        <v>2705.35</v>
      </c>
      <c r="BG22" s="30">
        <f t="shared" si="25"/>
        <v>43.078821656050948</v>
      </c>
      <c r="BH22" s="85"/>
      <c r="BI22" s="85"/>
      <c r="BJ22" s="85">
        <v>3</v>
      </c>
      <c r="BK22" s="85">
        <v>24.53</v>
      </c>
      <c r="BL22" s="30">
        <f t="shared" si="67"/>
        <v>8.1766666666666676</v>
      </c>
      <c r="BM22" s="86"/>
      <c r="BN22" s="86"/>
      <c r="BO22" s="30" t="e">
        <f t="shared" si="68"/>
        <v>#DIV/0!</v>
      </c>
      <c r="BP22" s="587">
        <v>0</v>
      </c>
      <c r="BQ22" s="30">
        <f t="shared" si="26"/>
        <v>0</v>
      </c>
      <c r="BR22" s="587">
        <v>309.02</v>
      </c>
      <c r="BS22" s="30">
        <f t="shared" si="27"/>
        <v>4.9207006369426747</v>
      </c>
      <c r="BT22" s="587"/>
      <c r="BU22" s="587"/>
      <c r="BV22" s="587"/>
      <c r="BW22" s="907"/>
      <c r="BX22" s="903">
        <v>32</v>
      </c>
      <c r="BY22" s="78">
        <v>314.74</v>
      </c>
      <c r="BZ22" s="634">
        <f t="shared" si="28"/>
        <v>9.8356250000000003</v>
      </c>
      <c r="CA22" s="824">
        <f t="shared" si="29"/>
        <v>3353.64</v>
      </c>
      <c r="CB22" s="492"/>
      <c r="CC22" s="93">
        <v>129.80000000000001</v>
      </c>
      <c r="CD22" s="94">
        <v>7585.3483203790383</v>
      </c>
      <c r="CE22" s="83">
        <f t="shared" si="30"/>
        <v>58.438738985971014</v>
      </c>
      <c r="CF22" s="102"/>
      <c r="CG22" s="101">
        <v>3</v>
      </c>
      <c r="CH22" s="101">
        <v>153.37780496949586</v>
      </c>
      <c r="CI22" s="30">
        <f t="shared" si="69"/>
        <v>51.125934989831954</v>
      </c>
      <c r="CJ22" s="101">
        <v>60</v>
      </c>
      <c r="CK22" s="101">
        <v>294.51840495329458</v>
      </c>
      <c r="CL22" s="83">
        <f t="shared" si="70"/>
        <v>4.9086400825549097</v>
      </c>
      <c r="CM22" s="787"/>
      <c r="CN22" s="30">
        <f t="shared" si="72"/>
        <v>0</v>
      </c>
      <c r="CO22" s="787">
        <v>75.097683653580191</v>
      </c>
      <c r="CP22" s="30">
        <f t="shared" si="31"/>
        <v>0.57856458901063312</v>
      </c>
      <c r="CQ22" s="787">
        <v>229.63305980071954</v>
      </c>
      <c r="CR22" s="787"/>
      <c r="CS22" s="787"/>
      <c r="CT22" s="787"/>
      <c r="CU22" s="934">
        <v>50</v>
      </c>
      <c r="CV22" s="787">
        <v>467.52154374538429</v>
      </c>
      <c r="CW22" s="790">
        <f t="shared" si="32"/>
        <v>9.3504308749076852</v>
      </c>
      <c r="CX22" s="827">
        <f t="shared" si="33"/>
        <v>8805.4968175015129</v>
      </c>
      <c r="CY22" s="492"/>
      <c r="CZ22" s="109">
        <v>130.80000000000001</v>
      </c>
      <c r="DA22" s="110">
        <v>10254.74</v>
      </c>
      <c r="DB22" s="83">
        <f t="shared" si="34"/>
        <v>78.400152905198766</v>
      </c>
      <c r="DC22" s="113"/>
      <c r="DD22" s="956"/>
      <c r="DE22" s="956"/>
      <c r="DF22" s="958"/>
      <c r="DG22" s="114"/>
      <c r="DH22" s="114"/>
      <c r="DI22" s="30" t="e">
        <f t="shared" si="35"/>
        <v>#DIV/0!</v>
      </c>
      <c r="DJ22" s="115">
        <v>1437.62</v>
      </c>
      <c r="DK22" s="114"/>
      <c r="DL22" s="938"/>
      <c r="DM22" s="708">
        <v>344.24</v>
      </c>
      <c r="DN22" s="759">
        <f t="shared" si="3"/>
        <v>2.6318042813455658</v>
      </c>
      <c r="DO22" s="846">
        <v>50</v>
      </c>
      <c r="DP22" s="846">
        <v>416.93</v>
      </c>
      <c r="DQ22" s="760">
        <f t="shared" si="36"/>
        <v>8.3385999999999996</v>
      </c>
      <c r="DR22" s="848">
        <f t="shared" si="37"/>
        <v>12453.529999999999</v>
      </c>
      <c r="DS22" s="841"/>
      <c r="DT22" s="859">
        <v>49</v>
      </c>
      <c r="DU22" s="862">
        <v>2471.8089564095076</v>
      </c>
      <c r="DV22" s="862"/>
      <c r="DW22" s="922">
        <f t="shared" si="38"/>
        <v>2471.8089564095076</v>
      </c>
      <c r="DX22" s="751">
        <f t="shared" si="39"/>
        <v>50.445080743051172</v>
      </c>
      <c r="DY22" s="867"/>
      <c r="DZ22" s="867"/>
      <c r="EA22" s="756" t="e">
        <f t="shared" si="4"/>
        <v>#DIV/0!</v>
      </c>
      <c r="EB22" s="867"/>
      <c r="EC22" s="870"/>
      <c r="ED22" s="759" t="e">
        <f t="shared" si="40"/>
        <v>#DIV/0!</v>
      </c>
      <c r="EE22" s="866">
        <f t="shared" si="5"/>
        <v>49</v>
      </c>
      <c r="EF22" s="867"/>
      <c r="EG22" s="763">
        <f t="shared" si="41"/>
        <v>0</v>
      </c>
      <c r="EH22" s="916"/>
      <c r="EI22" s="915"/>
      <c r="EJ22" s="872">
        <v>49</v>
      </c>
      <c r="EK22" s="921">
        <v>428.56712838232278</v>
      </c>
      <c r="EL22" s="765">
        <f t="shared" si="42"/>
        <v>8.7462679261698533</v>
      </c>
      <c r="EM22" s="872">
        <f t="shared" si="6"/>
        <v>49</v>
      </c>
      <c r="EN22" s="873">
        <v>538.1396116213042</v>
      </c>
      <c r="EO22" s="765">
        <f t="shared" si="43"/>
        <v>10.982441053496004</v>
      </c>
      <c r="EP22" s="873"/>
      <c r="EQ22" s="891">
        <f t="shared" si="44"/>
        <v>0</v>
      </c>
      <c r="ER22" s="873">
        <v>31</v>
      </c>
      <c r="ES22" s="873">
        <v>301.94652148533839</v>
      </c>
      <c r="ET22" s="873">
        <f t="shared" si="45"/>
        <v>9.7402103704947862</v>
      </c>
      <c r="EU22" s="898">
        <f t="shared" si="46"/>
        <v>3740.4622178984728</v>
      </c>
      <c r="EV22" s="569"/>
      <c r="EW22" s="734">
        <v>40.4</v>
      </c>
      <c r="EX22" s="125">
        <v>3129.3425507441639</v>
      </c>
      <c r="EY22" s="15">
        <f t="shared" si="47"/>
        <v>77.458974028320895</v>
      </c>
      <c r="EZ22" s="126"/>
      <c r="FA22" s="127">
        <v>4</v>
      </c>
      <c r="FB22" s="127">
        <v>22.000276655784873</v>
      </c>
      <c r="FC22" s="18">
        <f t="shared" ref="FC22:FC37" si="76">+FB22/FA22</f>
        <v>5.5000691639462183</v>
      </c>
      <c r="FD22" s="127"/>
      <c r="FE22" s="127"/>
      <c r="FF22" s="18" t="e">
        <f t="shared" si="71"/>
        <v>#DIV/0!</v>
      </c>
      <c r="FG22" s="734">
        <v>199.24999896626082</v>
      </c>
      <c r="FH22" s="836">
        <f t="shared" si="48"/>
        <v>4.9319306674817032</v>
      </c>
      <c r="FI22" s="125">
        <v>220.83868582650643</v>
      </c>
      <c r="FJ22" s="837">
        <f t="shared" si="7"/>
        <v>5.466304104616496</v>
      </c>
      <c r="FK22" s="125"/>
      <c r="FL22" s="125">
        <v>2777.4703967940586</v>
      </c>
      <c r="FM22" s="125"/>
      <c r="FN22" s="127">
        <v>31</v>
      </c>
      <c r="FO22" s="127">
        <v>278.56711908241749</v>
      </c>
      <c r="FP22" s="30">
        <f t="shared" si="49"/>
        <v>8.9860360994328214</v>
      </c>
      <c r="FQ22" s="831">
        <f t="shared" si="50"/>
        <v>6627.4690280691921</v>
      </c>
      <c r="FR22" s="569"/>
      <c r="FS22" s="602"/>
      <c r="FT22" s="603"/>
      <c r="FU22" s="542" t="e">
        <f t="shared" si="51"/>
        <v>#DIV/0!</v>
      </c>
      <c r="FV22" s="603"/>
      <c r="FW22" s="603"/>
      <c r="FX22" s="542" t="e">
        <f t="shared" si="52"/>
        <v>#DIV/0!</v>
      </c>
      <c r="FY22" s="603"/>
      <c r="FZ22" s="603"/>
      <c r="GA22" s="542" t="e">
        <f t="shared" si="53"/>
        <v>#DIV/0!</v>
      </c>
      <c r="GB22" s="485"/>
      <c r="GC22" s="610"/>
      <c r="GD22" s="612"/>
      <c r="GE22" s="548" t="e">
        <f t="shared" si="54"/>
        <v>#DIV/0!</v>
      </c>
      <c r="GF22" s="610"/>
      <c r="GG22" s="614"/>
      <c r="GH22" s="616" t="e">
        <f t="shared" si="8"/>
        <v>#DIV/0!</v>
      </c>
      <c r="GI22" s="603"/>
      <c r="GJ22" s="603"/>
      <c r="GK22" s="622" t="e">
        <f t="shared" si="55"/>
        <v>#DIV/0!</v>
      </c>
      <c r="GL22" s="603">
        <f t="shared" si="56"/>
        <v>0</v>
      </c>
      <c r="GM22" s="603"/>
      <c r="GN22" s="551" t="e">
        <f t="shared" si="57"/>
        <v>#DIV/0!</v>
      </c>
      <c r="GP22" s="863"/>
      <c r="GQ22" s="863"/>
      <c r="GR22" s="862"/>
      <c r="GS22" s="554" t="e">
        <f t="shared" si="9"/>
        <v>#DIV/0!</v>
      </c>
      <c r="GT22" s="554" t="e">
        <f t="shared" si="73"/>
        <v>#DIV/0!</v>
      </c>
      <c r="GU22" s="875"/>
      <c r="GV22" s="875"/>
      <c r="GW22" s="737" t="e">
        <f t="shared" si="74"/>
        <v>#DIV/0!</v>
      </c>
      <c r="GX22" s="875"/>
      <c r="GY22" s="737" t="e">
        <f t="shared" si="58"/>
        <v>#DIV/0!</v>
      </c>
      <c r="GZ22" s="867"/>
      <c r="HA22" s="748" t="e">
        <f t="shared" si="12"/>
        <v>#DIV/0!</v>
      </c>
      <c r="HB22" s="882"/>
      <c r="HC22" s="744" t="e">
        <f t="shared" si="75"/>
        <v>#DIV/0!</v>
      </c>
      <c r="HD22" s="881"/>
      <c r="HE22" s="542" t="e">
        <f t="shared" si="14"/>
        <v>#DIV/0!</v>
      </c>
      <c r="HF22" s="875"/>
      <c r="HG22" s="875"/>
      <c r="HH22" s="886" t="e">
        <f t="shared" si="59"/>
        <v>#DIV/0!</v>
      </c>
      <c r="HI22" s="672"/>
      <c r="HJ22" s="411"/>
      <c r="HK22" s="411"/>
      <c r="HL22" s="411"/>
      <c r="HM22" s="433"/>
      <c r="HN22" s="411"/>
      <c r="HO22" s="400">
        <f t="shared" si="60"/>
        <v>0</v>
      </c>
      <c r="HP22" s="403"/>
      <c r="HQ22" s="402" t="e">
        <f t="shared" si="61"/>
        <v>#DIV/0!</v>
      </c>
      <c r="HR22" s="412"/>
      <c r="HS22" s="411"/>
      <c r="HT22" s="403"/>
      <c r="HU22" s="403" t="e">
        <f t="shared" si="62"/>
        <v>#DIV/0!</v>
      </c>
      <c r="HV22" s="400"/>
      <c r="HW22" s="400"/>
      <c r="HX22" s="404" t="e">
        <f t="shared" si="63"/>
        <v>#DIV/0!</v>
      </c>
    </row>
    <row r="23" spans="1:232" ht="14.4" customHeight="1">
      <c r="A23" s="12">
        <v>17</v>
      </c>
      <c r="B23" s="13">
        <v>30.000000000000004</v>
      </c>
      <c r="C23" s="14">
        <v>2330.153434511692</v>
      </c>
      <c r="D23" s="15">
        <f t="shared" si="15"/>
        <v>77.67178115038972</v>
      </c>
      <c r="E23" s="16"/>
      <c r="F23" s="320"/>
      <c r="G23" s="558" t="e">
        <f t="shared" si="16"/>
        <v>#DIV/0!</v>
      </c>
      <c r="H23" s="17">
        <v>8</v>
      </c>
      <c r="I23" s="17">
        <v>106.8422803850893</v>
      </c>
      <c r="J23" s="18">
        <f t="shared" si="64"/>
        <v>13.355285048136162</v>
      </c>
      <c r="K23" s="17"/>
      <c r="L23" s="17"/>
      <c r="M23" s="30" t="e">
        <f t="shared" si="65"/>
        <v>#DIV/0!</v>
      </c>
      <c r="N23" s="946">
        <v>355.34161490683232</v>
      </c>
      <c r="O23" s="838">
        <f t="shared" si="17"/>
        <v>11.844720496894409</v>
      </c>
      <c r="P23" s="803">
        <v>263.482391414429</v>
      </c>
      <c r="Q23" s="18">
        <f t="shared" si="18"/>
        <v>8.7827463804809653</v>
      </c>
      <c r="R23" s="808"/>
      <c r="S23" s="809"/>
      <c r="T23" s="809"/>
      <c r="U23" s="808">
        <v>696.09</v>
      </c>
      <c r="V23" s="492"/>
      <c r="W23" s="570">
        <v>33</v>
      </c>
      <c r="X23" s="626">
        <v>322.10110026257695</v>
      </c>
      <c r="Y23" s="800">
        <f t="shared" si="19"/>
        <v>9.7606394018962703</v>
      </c>
      <c r="Z23" s="819">
        <f t="shared" si="20"/>
        <v>4074.0108214806201</v>
      </c>
      <c r="AA23" s="492"/>
      <c r="AB23" s="966">
        <v>233.4</v>
      </c>
      <c r="AC23" s="71">
        <v>14909.13</v>
      </c>
      <c r="AD23" s="30">
        <f t="shared" si="21"/>
        <v>63.878020565552696</v>
      </c>
      <c r="AE23" s="49"/>
      <c r="AF23" s="318"/>
      <c r="AG23" s="932"/>
      <c r="AH23" s="50">
        <v>7</v>
      </c>
      <c r="AI23" s="50">
        <v>100.87</v>
      </c>
      <c r="AJ23" s="30">
        <f t="shared" si="22"/>
        <v>14.41</v>
      </c>
      <c r="AK23" s="55">
        <v>2</v>
      </c>
      <c r="AL23" s="55">
        <v>14.64</v>
      </c>
      <c r="AM23" s="30">
        <f t="shared" si="66"/>
        <v>7.32</v>
      </c>
      <c r="AN23" s="62"/>
      <c r="AO23" s="858">
        <f t="shared" si="0"/>
        <v>0</v>
      </c>
      <c r="AP23" s="47">
        <v>2296.6799999999998</v>
      </c>
      <c r="AQ23" s="858">
        <f t="shared" si="1"/>
        <v>9.840102827763495</v>
      </c>
      <c r="AR23" s="47"/>
      <c r="AS23" s="47"/>
      <c r="AT23" s="47"/>
      <c r="AU23" s="855"/>
      <c r="AV23" s="568"/>
      <c r="AW23" s="72">
        <v>40</v>
      </c>
      <c r="AX23" s="73">
        <v>1541.76</v>
      </c>
      <c r="AY23" s="48">
        <f t="shared" si="23"/>
        <v>38.543999999999997</v>
      </c>
      <c r="AZ23" s="46">
        <v>106</v>
      </c>
      <c r="BA23" s="47">
        <v>1117.1300000000001</v>
      </c>
      <c r="BB23" s="48">
        <f t="shared" si="24"/>
        <v>10.538962264150944</v>
      </c>
      <c r="BC23" s="822">
        <f t="shared" si="2"/>
        <v>19980.21</v>
      </c>
      <c r="BD23" s="492"/>
      <c r="BE23" s="645">
        <v>65.2</v>
      </c>
      <c r="BF23" s="78">
        <v>3493.63</v>
      </c>
      <c r="BG23" s="30">
        <f t="shared" si="25"/>
        <v>53.583282208588955</v>
      </c>
      <c r="BH23" s="85"/>
      <c r="BI23" s="85"/>
      <c r="BJ23" s="85">
        <v>3</v>
      </c>
      <c r="BK23" s="85">
        <v>23.11</v>
      </c>
      <c r="BL23" s="30">
        <f t="shared" si="67"/>
        <v>7.7033333333333331</v>
      </c>
      <c r="BM23" s="86"/>
      <c r="BN23" s="86"/>
      <c r="BO23" s="30" t="e">
        <f t="shared" si="68"/>
        <v>#DIV/0!</v>
      </c>
      <c r="BP23" s="587">
        <v>0</v>
      </c>
      <c r="BQ23" s="30">
        <f t="shared" si="26"/>
        <v>0</v>
      </c>
      <c r="BR23" s="587">
        <v>368.71</v>
      </c>
      <c r="BS23" s="30">
        <f t="shared" si="27"/>
        <v>5.6550613496932511</v>
      </c>
      <c r="BT23" s="587"/>
      <c r="BU23" s="587"/>
      <c r="BV23" s="587"/>
      <c r="BW23" s="907"/>
      <c r="BX23" s="903">
        <v>32</v>
      </c>
      <c r="BY23" s="78">
        <v>320.48</v>
      </c>
      <c r="BZ23" s="634">
        <f t="shared" si="28"/>
        <v>10.015000000000001</v>
      </c>
      <c r="CA23" s="824">
        <f t="shared" si="29"/>
        <v>4205.93</v>
      </c>
      <c r="CB23" s="492"/>
      <c r="CC23" s="93">
        <v>131</v>
      </c>
      <c r="CD23" s="94">
        <v>8038.329001119987</v>
      </c>
      <c r="CE23" s="83">
        <f t="shared" si="30"/>
        <v>61.361290084885397</v>
      </c>
      <c r="CF23" s="102"/>
      <c r="CG23" s="101">
        <v>3</v>
      </c>
      <c r="CH23" s="101">
        <v>45.88</v>
      </c>
      <c r="CI23" s="30">
        <f t="shared" si="69"/>
        <v>15.293333333333335</v>
      </c>
      <c r="CJ23" s="101">
        <v>60</v>
      </c>
      <c r="CK23" s="101">
        <v>275.27664522098291</v>
      </c>
      <c r="CL23" s="83">
        <f t="shared" si="70"/>
        <v>4.5879440870163819</v>
      </c>
      <c r="CM23" s="787">
        <v>1411.4595285399635</v>
      </c>
      <c r="CN23" s="30">
        <f t="shared" si="72"/>
        <v>10.774500217862316</v>
      </c>
      <c r="CO23" s="787">
        <v>89.993569760525418</v>
      </c>
      <c r="CP23" s="30">
        <f t="shared" si="31"/>
        <v>0.68697381496584287</v>
      </c>
      <c r="CQ23" s="787">
        <v>61.469525347419385</v>
      </c>
      <c r="CR23" s="787"/>
      <c r="CS23" s="787"/>
      <c r="CT23" s="787"/>
      <c r="CU23" s="934">
        <v>50</v>
      </c>
      <c r="CV23" s="787">
        <v>336.24991275993409</v>
      </c>
      <c r="CW23" s="790">
        <f t="shared" si="32"/>
        <v>6.724998255198682</v>
      </c>
      <c r="CX23" s="827">
        <f t="shared" si="33"/>
        <v>10258.658182748813</v>
      </c>
      <c r="CY23" s="492"/>
      <c r="CZ23" s="109">
        <v>130</v>
      </c>
      <c r="DA23" s="110">
        <v>12674.722</v>
      </c>
      <c r="DB23" s="83">
        <f t="shared" si="34"/>
        <v>97.497861538461535</v>
      </c>
      <c r="DC23" s="113"/>
      <c r="DD23" s="956"/>
      <c r="DE23" s="956"/>
      <c r="DF23" s="958"/>
      <c r="DG23" s="114"/>
      <c r="DH23" s="114"/>
      <c r="DI23" s="30" t="e">
        <f t="shared" si="35"/>
        <v>#DIV/0!</v>
      </c>
      <c r="DJ23" s="115">
        <v>1142.55</v>
      </c>
      <c r="DK23" s="114"/>
      <c r="DL23" s="938"/>
      <c r="DM23" s="708">
        <v>190</v>
      </c>
      <c r="DN23" s="759">
        <f t="shared" si="3"/>
        <v>1.4615384615384615</v>
      </c>
      <c r="DO23" s="846">
        <v>50</v>
      </c>
      <c r="DP23" s="846">
        <v>423.98</v>
      </c>
      <c r="DQ23" s="760">
        <f t="shared" si="36"/>
        <v>8.4795999999999996</v>
      </c>
      <c r="DR23" s="848">
        <f t="shared" si="37"/>
        <v>14431.251999999999</v>
      </c>
      <c r="DS23" s="841"/>
      <c r="DT23" s="859">
        <v>49</v>
      </c>
      <c r="DU23" s="862">
        <v>2310.6546392299283</v>
      </c>
      <c r="DV23" s="862"/>
      <c r="DW23" s="922">
        <f t="shared" si="38"/>
        <v>2310.6546392299283</v>
      </c>
      <c r="DX23" s="751">
        <f t="shared" si="39"/>
        <v>47.156217127141396</v>
      </c>
      <c r="DY23" s="867"/>
      <c r="DZ23" s="867"/>
      <c r="EA23" s="756" t="e">
        <f t="shared" si="4"/>
        <v>#DIV/0!</v>
      </c>
      <c r="EB23" s="867"/>
      <c r="EC23" s="870"/>
      <c r="ED23" s="759" t="e">
        <f t="shared" si="40"/>
        <v>#DIV/0!</v>
      </c>
      <c r="EE23" s="866">
        <f t="shared" si="5"/>
        <v>49</v>
      </c>
      <c r="EF23" s="867"/>
      <c r="EG23" s="763">
        <f t="shared" si="41"/>
        <v>0</v>
      </c>
      <c r="EH23" s="916"/>
      <c r="EI23" s="915"/>
      <c r="EJ23" s="872">
        <v>49</v>
      </c>
      <c r="EK23" s="921">
        <v>233.83313501326228</v>
      </c>
      <c r="EL23" s="765">
        <f t="shared" si="42"/>
        <v>4.7721047961890264</v>
      </c>
      <c r="EM23" s="872">
        <f t="shared" si="6"/>
        <v>49</v>
      </c>
      <c r="EN23" s="873">
        <v>289.4103559083174</v>
      </c>
      <c r="EO23" s="765">
        <f t="shared" si="43"/>
        <v>5.9063337940472938</v>
      </c>
      <c r="EP23" s="873">
        <v>175.55618132460532</v>
      </c>
      <c r="EQ23" s="891">
        <f t="shared" si="44"/>
        <v>3.5827792107062311</v>
      </c>
      <c r="ER23" s="873">
        <v>31</v>
      </c>
      <c r="ES23" s="873">
        <v>292.82791900104178</v>
      </c>
      <c r="ET23" s="873">
        <f t="shared" si="45"/>
        <v>9.4460619032594124</v>
      </c>
      <c r="EU23" s="898">
        <f t="shared" si="46"/>
        <v>3302.2822304771548</v>
      </c>
      <c r="EV23" s="569"/>
      <c r="EW23" s="734">
        <v>48.8</v>
      </c>
      <c r="EX23" s="125">
        <v>5067.904550892943</v>
      </c>
      <c r="EY23" s="15">
        <f t="shared" si="47"/>
        <v>103.85050309206851</v>
      </c>
      <c r="EZ23" s="126"/>
      <c r="FA23" s="127">
        <v>4</v>
      </c>
      <c r="FB23" s="127">
        <v>16.352547688259662</v>
      </c>
      <c r="FC23" s="18">
        <f t="shared" si="76"/>
        <v>4.0881369220649155</v>
      </c>
      <c r="FD23" s="127"/>
      <c r="FE23" s="127"/>
      <c r="FF23" s="18" t="e">
        <f t="shared" si="71"/>
        <v>#DIV/0!</v>
      </c>
      <c r="FG23" s="734">
        <v>195</v>
      </c>
      <c r="FH23" s="836">
        <f t="shared" si="48"/>
        <v>3.9959016393442623</v>
      </c>
      <c r="FI23" s="125">
        <v>173.7273746750061</v>
      </c>
      <c r="FJ23" s="837">
        <f t="shared" si="7"/>
        <v>3.5599871859632399</v>
      </c>
      <c r="FK23" s="125"/>
      <c r="FL23" s="125"/>
      <c r="FM23" s="125"/>
      <c r="FN23" s="127">
        <v>31</v>
      </c>
      <c r="FO23" s="127">
        <v>295.59936172814719</v>
      </c>
      <c r="FP23" s="30">
        <f t="shared" si="49"/>
        <v>9.5354632815531346</v>
      </c>
      <c r="FQ23" s="831">
        <f t="shared" si="50"/>
        <v>5748.5838349843561</v>
      </c>
      <c r="FR23" s="569"/>
      <c r="FS23" s="602"/>
      <c r="FT23" s="603"/>
      <c r="FU23" s="542" t="e">
        <f t="shared" si="51"/>
        <v>#DIV/0!</v>
      </c>
      <c r="FV23" s="603"/>
      <c r="FW23" s="603"/>
      <c r="FX23" s="542" t="e">
        <f t="shared" si="52"/>
        <v>#DIV/0!</v>
      </c>
      <c r="FY23" s="603"/>
      <c r="FZ23" s="603"/>
      <c r="GA23" s="542" t="e">
        <f t="shared" si="53"/>
        <v>#DIV/0!</v>
      </c>
      <c r="GB23" s="485"/>
      <c r="GC23" s="610"/>
      <c r="GD23" s="612"/>
      <c r="GE23" s="548" t="e">
        <f t="shared" si="54"/>
        <v>#DIV/0!</v>
      </c>
      <c r="GF23" s="610"/>
      <c r="GG23" s="614"/>
      <c r="GH23" s="616" t="e">
        <f t="shared" si="8"/>
        <v>#DIV/0!</v>
      </c>
      <c r="GI23" s="603"/>
      <c r="GJ23" s="603"/>
      <c r="GK23" s="622" t="e">
        <f t="shared" si="55"/>
        <v>#DIV/0!</v>
      </c>
      <c r="GL23" s="603">
        <f t="shared" si="56"/>
        <v>0</v>
      </c>
      <c r="GM23" s="603"/>
      <c r="GN23" s="551" t="e">
        <f t="shared" si="57"/>
        <v>#DIV/0!</v>
      </c>
      <c r="GP23" s="863"/>
      <c r="GQ23" s="863"/>
      <c r="GR23" s="862"/>
      <c r="GS23" s="554" t="e">
        <f t="shared" si="9"/>
        <v>#DIV/0!</v>
      </c>
      <c r="GT23" s="554" t="e">
        <f t="shared" si="73"/>
        <v>#DIV/0!</v>
      </c>
      <c r="GU23" s="875"/>
      <c r="GV23" s="875"/>
      <c r="GW23" s="737" t="e">
        <f t="shared" si="74"/>
        <v>#DIV/0!</v>
      </c>
      <c r="GX23" s="875"/>
      <c r="GY23" s="737" t="e">
        <f t="shared" si="58"/>
        <v>#DIV/0!</v>
      </c>
      <c r="GZ23" s="867"/>
      <c r="HA23" s="748" t="e">
        <f t="shared" si="12"/>
        <v>#DIV/0!</v>
      </c>
      <c r="HB23" s="882"/>
      <c r="HC23" s="744" t="e">
        <f t="shared" si="75"/>
        <v>#DIV/0!</v>
      </c>
      <c r="HD23" s="881"/>
      <c r="HE23" s="542" t="e">
        <f t="shared" si="14"/>
        <v>#DIV/0!</v>
      </c>
      <c r="HF23" s="875"/>
      <c r="HG23" s="875"/>
      <c r="HH23" s="886" t="e">
        <f t="shared" si="59"/>
        <v>#DIV/0!</v>
      </c>
      <c r="HI23" s="672"/>
      <c r="HJ23" s="411"/>
      <c r="HK23" s="411"/>
      <c r="HL23" s="411"/>
      <c r="HM23" s="433"/>
      <c r="HN23" s="411"/>
      <c r="HO23" s="400">
        <f t="shared" si="60"/>
        <v>0</v>
      </c>
      <c r="HP23" s="403"/>
      <c r="HQ23" s="402" t="e">
        <f t="shared" si="61"/>
        <v>#DIV/0!</v>
      </c>
      <c r="HR23" s="412"/>
      <c r="HS23" s="411"/>
      <c r="HT23" s="400"/>
      <c r="HU23" s="403" t="e">
        <f t="shared" si="62"/>
        <v>#DIV/0!</v>
      </c>
      <c r="HV23" s="400"/>
      <c r="HW23" s="400"/>
      <c r="HX23" s="404" t="e">
        <f t="shared" si="63"/>
        <v>#DIV/0!</v>
      </c>
    </row>
    <row r="24" spans="1:232" ht="14.4" customHeight="1">
      <c r="A24" s="12">
        <v>18</v>
      </c>
      <c r="B24" s="13">
        <v>64.8</v>
      </c>
      <c r="C24" s="14">
        <v>4161.8755417586062</v>
      </c>
      <c r="D24" s="15">
        <f t="shared" si="15"/>
        <v>64.226474409855044</v>
      </c>
      <c r="E24" s="16"/>
      <c r="F24" s="320"/>
      <c r="G24" s="558" t="e">
        <f t="shared" si="16"/>
        <v>#DIV/0!</v>
      </c>
      <c r="H24" s="17">
        <v>10</v>
      </c>
      <c r="I24" s="17">
        <v>153.65622583229205</v>
      </c>
      <c r="J24" s="18">
        <f t="shared" si="64"/>
        <v>15.365622583229205</v>
      </c>
      <c r="K24" s="17"/>
      <c r="L24" s="17"/>
      <c r="M24" s="30" t="e">
        <f t="shared" si="65"/>
        <v>#DIV/0!</v>
      </c>
      <c r="N24" s="946"/>
      <c r="O24" s="838">
        <f t="shared" si="17"/>
        <v>0</v>
      </c>
      <c r="P24" s="803">
        <v>191.55187511994211</v>
      </c>
      <c r="Q24" s="18">
        <f t="shared" si="18"/>
        <v>2.9560474555546623</v>
      </c>
      <c r="R24" s="808">
        <v>207.81463555263531</v>
      </c>
      <c r="S24" s="809"/>
      <c r="T24" s="809"/>
      <c r="U24" s="808"/>
      <c r="V24" s="492"/>
      <c r="W24" s="570">
        <v>33</v>
      </c>
      <c r="X24" s="626">
        <v>331.9697453671148</v>
      </c>
      <c r="Y24" s="800">
        <f t="shared" si="19"/>
        <v>10.059689253548934</v>
      </c>
      <c r="Z24" s="819">
        <f t="shared" si="20"/>
        <v>5046.8680236305909</v>
      </c>
      <c r="AA24" s="492"/>
      <c r="AB24" s="966">
        <v>389.6</v>
      </c>
      <c r="AC24" s="71">
        <v>23701.312799999996</v>
      </c>
      <c r="AD24" s="30">
        <f t="shared" si="21"/>
        <v>60.834991786447624</v>
      </c>
      <c r="AE24" s="49"/>
      <c r="AF24" s="318"/>
      <c r="AG24" s="932"/>
      <c r="AH24" s="50">
        <v>43</v>
      </c>
      <c r="AI24" s="50">
        <v>613.67000000000007</v>
      </c>
      <c r="AJ24" s="30">
        <f t="shared" si="22"/>
        <v>14.271395348837212</v>
      </c>
      <c r="AK24" s="55">
        <v>274</v>
      </c>
      <c r="AL24" s="55">
        <v>1935.0800000000002</v>
      </c>
      <c r="AM24" s="30">
        <f t="shared" si="66"/>
        <v>7.0623357664233586</v>
      </c>
      <c r="AN24" s="62">
        <v>738.4</v>
      </c>
      <c r="AO24" s="858">
        <f t="shared" si="0"/>
        <v>1.7188081936685287</v>
      </c>
      <c r="AP24" s="47">
        <v>2038.39</v>
      </c>
      <c r="AQ24" s="858">
        <f t="shared" si="1"/>
        <v>5.2320071868583158</v>
      </c>
      <c r="AR24" s="47"/>
      <c r="AS24" s="47"/>
      <c r="AT24" s="47"/>
      <c r="AU24" s="855"/>
      <c r="AV24" s="568"/>
      <c r="AW24" s="72">
        <v>40</v>
      </c>
      <c r="AX24" s="74">
        <v>1661.33</v>
      </c>
      <c r="AY24" s="48">
        <f t="shared" si="23"/>
        <v>41.533249999999995</v>
      </c>
      <c r="AZ24" s="46">
        <v>106</v>
      </c>
      <c r="BA24" s="47">
        <v>1141.1350000000002</v>
      </c>
      <c r="BB24" s="48">
        <f t="shared" si="24"/>
        <v>10.765424528301889</v>
      </c>
      <c r="BC24" s="822">
        <f t="shared" si="2"/>
        <v>31829.317800000004</v>
      </c>
      <c r="BD24" s="492"/>
      <c r="BE24" s="645">
        <v>85.200000000000017</v>
      </c>
      <c r="BF24" s="78">
        <v>4991.25</v>
      </c>
      <c r="BG24" s="30">
        <f t="shared" si="25"/>
        <v>58.582746478873226</v>
      </c>
      <c r="BH24" s="85"/>
      <c r="BI24" s="85"/>
      <c r="BJ24" s="85">
        <v>18</v>
      </c>
      <c r="BK24" s="85">
        <v>125.25</v>
      </c>
      <c r="BL24" s="30">
        <f t="shared" si="67"/>
        <v>6.958333333333333</v>
      </c>
      <c r="BM24" s="86"/>
      <c r="BN24" s="86"/>
      <c r="BO24" s="30" t="e">
        <f t="shared" si="68"/>
        <v>#DIV/0!</v>
      </c>
      <c r="BP24" s="587">
        <v>0</v>
      </c>
      <c r="BQ24" s="30">
        <f t="shared" si="26"/>
        <v>0</v>
      </c>
      <c r="BR24" s="587">
        <v>484.52</v>
      </c>
      <c r="BS24" s="30">
        <f t="shared" si="27"/>
        <v>5.6868544600938957</v>
      </c>
      <c r="BT24" s="587"/>
      <c r="BU24" s="587"/>
      <c r="BV24" s="587"/>
      <c r="BW24" s="907"/>
      <c r="BX24" s="903">
        <v>32</v>
      </c>
      <c r="BY24" s="78">
        <v>326.37</v>
      </c>
      <c r="BZ24" s="634">
        <f t="shared" si="28"/>
        <v>10.1990625</v>
      </c>
      <c r="CA24" s="824">
        <f t="shared" si="29"/>
        <v>5927.3899999999994</v>
      </c>
      <c r="CB24" s="492"/>
      <c r="CC24" s="93">
        <v>183.20000000000002</v>
      </c>
      <c r="CD24" s="94">
        <v>11064.003982494845</v>
      </c>
      <c r="CE24" s="83">
        <f t="shared" si="30"/>
        <v>60.39303483894566</v>
      </c>
      <c r="CF24" s="102"/>
      <c r="CG24" s="101">
        <v>36</v>
      </c>
      <c r="CH24" s="101">
        <v>421.56372467084725</v>
      </c>
      <c r="CI24" s="30">
        <f t="shared" si="69"/>
        <v>11.71010346307909</v>
      </c>
      <c r="CJ24" s="101">
        <v>65</v>
      </c>
      <c r="CK24" s="101">
        <v>585.80373191092917</v>
      </c>
      <c r="CL24" s="83">
        <f t="shared" si="70"/>
        <v>9.0123651063219867</v>
      </c>
      <c r="CM24" s="787"/>
      <c r="CN24" s="30">
        <f t="shared" si="72"/>
        <v>0</v>
      </c>
      <c r="CO24" s="787">
        <v>80.69395765218394</v>
      </c>
      <c r="CP24" s="30">
        <f t="shared" si="31"/>
        <v>0.44046920115820926</v>
      </c>
      <c r="CQ24" s="787">
        <v>211.55245763064949</v>
      </c>
      <c r="CR24" s="787"/>
      <c r="CS24" s="787"/>
      <c r="CT24" s="787"/>
      <c r="CU24" s="934">
        <v>50</v>
      </c>
      <c r="CV24" s="787">
        <v>468.74749658084249</v>
      </c>
      <c r="CW24" s="790">
        <f t="shared" si="32"/>
        <v>9.3749499316168503</v>
      </c>
      <c r="CX24" s="827">
        <f t="shared" si="33"/>
        <v>12832.365350940298</v>
      </c>
      <c r="CY24" s="492"/>
      <c r="CZ24" s="109">
        <v>146</v>
      </c>
      <c r="DA24" s="110">
        <v>12701.053627102228</v>
      </c>
      <c r="DB24" s="83">
        <f t="shared" si="34"/>
        <v>86.993517993850872</v>
      </c>
      <c r="DC24" s="113"/>
      <c r="DD24" s="956"/>
      <c r="DE24" s="956"/>
      <c r="DF24" s="958"/>
      <c r="DG24" s="114"/>
      <c r="DH24" s="114"/>
      <c r="DI24" s="30" t="e">
        <f t="shared" si="35"/>
        <v>#DIV/0!</v>
      </c>
      <c r="DJ24" s="115">
        <v>842.04092489552056</v>
      </c>
      <c r="DK24" s="114">
        <v>197.17098661022396</v>
      </c>
      <c r="DL24" s="938"/>
      <c r="DM24" s="708">
        <v>169.71764705882353</v>
      </c>
      <c r="DN24" s="759">
        <f t="shared" si="3"/>
        <v>1.1624496373892024</v>
      </c>
      <c r="DO24" s="846">
        <v>50</v>
      </c>
      <c r="DP24" s="846">
        <v>480.63167168685032</v>
      </c>
      <c r="DQ24" s="760">
        <f t="shared" si="36"/>
        <v>9.6126334337370061</v>
      </c>
      <c r="DR24" s="848">
        <f t="shared" si="37"/>
        <v>14390.614857353647</v>
      </c>
      <c r="DS24" s="841"/>
      <c r="DT24" s="859">
        <v>79</v>
      </c>
      <c r="DU24" s="862">
        <v>6434.6976860134255</v>
      </c>
      <c r="DV24" s="862"/>
      <c r="DW24" s="922">
        <f t="shared" si="38"/>
        <v>6434.6976860134255</v>
      </c>
      <c r="DX24" s="751">
        <f t="shared" si="39"/>
        <v>81.451869443207912</v>
      </c>
      <c r="DY24" s="867"/>
      <c r="DZ24" s="867"/>
      <c r="EA24" s="756" t="e">
        <f t="shared" si="4"/>
        <v>#DIV/0!</v>
      </c>
      <c r="EB24" s="867">
        <v>79</v>
      </c>
      <c r="EC24" s="870">
        <v>1163.0496217773089</v>
      </c>
      <c r="ED24" s="759">
        <f t="shared" si="40"/>
        <v>14.722147111105176</v>
      </c>
      <c r="EE24" s="866">
        <f t="shared" si="5"/>
        <v>79</v>
      </c>
      <c r="EF24" s="870">
        <v>2994.637387549948</v>
      </c>
      <c r="EG24" s="763">
        <f t="shared" si="41"/>
        <v>37.906802374049974</v>
      </c>
      <c r="EH24" s="916">
        <v>665.72365066454427</v>
      </c>
      <c r="EI24" s="915"/>
      <c r="EJ24" s="872">
        <v>79</v>
      </c>
      <c r="EK24" s="921">
        <v>1057.578223886818</v>
      </c>
      <c r="EL24" s="765">
        <f t="shared" si="42"/>
        <v>13.387066125149595</v>
      </c>
      <c r="EM24" s="872">
        <f t="shared" si="6"/>
        <v>79</v>
      </c>
      <c r="EN24" s="873">
        <v>380.1439204021209</v>
      </c>
      <c r="EO24" s="765">
        <f t="shared" si="43"/>
        <v>4.8119483595205175</v>
      </c>
      <c r="EP24" s="873"/>
      <c r="EQ24" s="891">
        <f t="shared" si="44"/>
        <v>0</v>
      </c>
      <c r="ER24" s="873">
        <v>31</v>
      </c>
      <c r="ES24" s="873">
        <v>307.41402148533842</v>
      </c>
      <c r="ET24" s="873">
        <f t="shared" si="45"/>
        <v>9.9165813382367229</v>
      </c>
      <c r="EU24" s="898">
        <f t="shared" si="46"/>
        <v>13003.244511779503</v>
      </c>
      <c r="EV24" s="569"/>
      <c r="EW24" s="734">
        <v>54</v>
      </c>
      <c r="EX24" s="125">
        <v>4800.0091089364869</v>
      </c>
      <c r="EY24" s="15">
        <f t="shared" si="47"/>
        <v>88.889057572897912</v>
      </c>
      <c r="EZ24" s="126"/>
      <c r="FA24" s="127">
        <v>4</v>
      </c>
      <c r="FB24" s="127">
        <v>28.580001173194983</v>
      </c>
      <c r="FC24" s="18">
        <f t="shared" si="76"/>
        <v>7.1450002932987458</v>
      </c>
      <c r="FD24" s="127"/>
      <c r="FE24" s="127"/>
      <c r="FF24" s="18" t="e">
        <f t="shared" si="71"/>
        <v>#DIV/0!</v>
      </c>
      <c r="FG24" s="734">
        <v>164.99999926161487</v>
      </c>
      <c r="FH24" s="836">
        <f t="shared" si="48"/>
        <v>3.0555555418817568</v>
      </c>
      <c r="FI24" s="125">
        <v>190.00020389546674</v>
      </c>
      <c r="FJ24" s="837">
        <f t="shared" si="7"/>
        <v>3.518522294360495</v>
      </c>
      <c r="FK24" s="125"/>
      <c r="FL24" s="125"/>
      <c r="FM24" s="125"/>
      <c r="FN24" s="127">
        <v>31</v>
      </c>
      <c r="FO24" s="127">
        <v>283.30586383955557</v>
      </c>
      <c r="FP24" s="30">
        <f t="shared" si="49"/>
        <v>9.13889883353405</v>
      </c>
      <c r="FQ24" s="831">
        <f t="shared" si="50"/>
        <v>5466.8951771063203</v>
      </c>
      <c r="FR24" s="569"/>
      <c r="FS24" s="602"/>
      <c r="FT24" s="603"/>
      <c r="FU24" s="542" t="e">
        <f t="shared" si="51"/>
        <v>#DIV/0!</v>
      </c>
      <c r="FV24" s="603"/>
      <c r="FW24" s="603"/>
      <c r="FX24" s="542" t="e">
        <f t="shared" si="52"/>
        <v>#DIV/0!</v>
      </c>
      <c r="FY24" s="603"/>
      <c r="FZ24" s="603"/>
      <c r="GA24" s="542" t="e">
        <f t="shared" si="53"/>
        <v>#DIV/0!</v>
      </c>
      <c r="GB24" s="485"/>
      <c r="GC24" s="610"/>
      <c r="GD24" s="612"/>
      <c r="GE24" s="548" t="e">
        <f t="shared" si="54"/>
        <v>#DIV/0!</v>
      </c>
      <c r="GF24" s="610"/>
      <c r="GG24" s="614"/>
      <c r="GH24" s="616" t="e">
        <f t="shared" si="8"/>
        <v>#DIV/0!</v>
      </c>
      <c r="GI24" s="603"/>
      <c r="GJ24" s="612"/>
      <c r="GK24" s="622" t="e">
        <f t="shared" si="55"/>
        <v>#DIV/0!</v>
      </c>
      <c r="GL24" s="603">
        <f t="shared" si="56"/>
        <v>0</v>
      </c>
      <c r="GM24" s="603"/>
      <c r="GN24" s="551" t="e">
        <f t="shared" si="57"/>
        <v>#DIV/0!</v>
      </c>
      <c r="GP24" s="863"/>
      <c r="GQ24" s="863"/>
      <c r="GR24" s="862"/>
      <c r="GS24" s="554" t="e">
        <f t="shared" si="9"/>
        <v>#DIV/0!</v>
      </c>
      <c r="GT24" s="554" t="e">
        <f t="shared" si="73"/>
        <v>#DIV/0!</v>
      </c>
      <c r="GU24" s="875"/>
      <c r="GV24" s="875"/>
      <c r="GW24" s="737" t="e">
        <f t="shared" si="74"/>
        <v>#DIV/0!</v>
      </c>
      <c r="GX24" s="875"/>
      <c r="GY24" s="737" t="e">
        <f t="shared" si="58"/>
        <v>#DIV/0!</v>
      </c>
      <c r="GZ24" s="867"/>
      <c r="HA24" s="748" t="e">
        <f t="shared" si="12"/>
        <v>#DIV/0!</v>
      </c>
      <c r="HB24" s="882"/>
      <c r="HC24" s="744" t="e">
        <f t="shared" si="75"/>
        <v>#DIV/0!</v>
      </c>
      <c r="HD24" s="881"/>
      <c r="HE24" s="542" t="e">
        <f t="shared" si="14"/>
        <v>#DIV/0!</v>
      </c>
      <c r="HF24" s="875"/>
      <c r="HG24" s="875"/>
      <c r="HH24" s="886" t="e">
        <f t="shared" si="59"/>
        <v>#DIV/0!</v>
      </c>
      <c r="HI24" s="672"/>
      <c r="HJ24" s="411"/>
      <c r="HK24" s="411"/>
      <c r="HL24" s="411"/>
      <c r="HM24" s="433"/>
      <c r="HN24" s="411"/>
      <c r="HO24" s="400">
        <f t="shared" si="60"/>
        <v>0</v>
      </c>
      <c r="HP24" s="403"/>
      <c r="HQ24" s="402" t="e">
        <f t="shared" si="61"/>
        <v>#DIV/0!</v>
      </c>
      <c r="HR24" s="412"/>
      <c r="HS24" s="411"/>
      <c r="HT24" s="403"/>
      <c r="HU24" s="403" t="e">
        <f t="shared" si="62"/>
        <v>#DIV/0!</v>
      </c>
      <c r="HV24" s="400"/>
      <c r="HW24" s="400"/>
      <c r="HX24" s="404" t="e">
        <f t="shared" si="63"/>
        <v>#DIV/0!</v>
      </c>
    </row>
    <row r="25" spans="1:232" ht="14.4" customHeight="1">
      <c r="A25" s="12">
        <v>19</v>
      </c>
      <c r="B25" s="13">
        <v>66.2</v>
      </c>
      <c r="C25" s="14">
        <v>4435.2551881515883</v>
      </c>
      <c r="D25" s="15">
        <f t="shared" si="15"/>
        <v>66.997812509842717</v>
      </c>
      <c r="E25" s="16"/>
      <c r="F25" s="320"/>
      <c r="G25" s="558" t="e">
        <f t="shared" si="16"/>
        <v>#DIV/0!</v>
      </c>
      <c r="H25" s="17">
        <v>15</v>
      </c>
      <c r="I25" s="17">
        <v>198.86408618506141</v>
      </c>
      <c r="J25" s="18">
        <f t="shared" si="64"/>
        <v>13.257605745670761</v>
      </c>
      <c r="K25" s="17"/>
      <c r="L25" s="17"/>
      <c r="M25" s="30" t="e">
        <f t="shared" si="65"/>
        <v>#DIV/0!</v>
      </c>
      <c r="N25" s="946"/>
      <c r="O25" s="838">
        <f t="shared" si="17"/>
        <v>0</v>
      </c>
      <c r="P25" s="803">
        <v>488.00783635283904</v>
      </c>
      <c r="Q25" s="18">
        <f t="shared" si="18"/>
        <v>7.3717195823691695</v>
      </c>
      <c r="R25" s="808">
        <v>230.91924568061822</v>
      </c>
      <c r="S25" s="809"/>
      <c r="T25" s="809">
        <v>657.83</v>
      </c>
      <c r="U25" s="808"/>
      <c r="V25" s="492"/>
      <c r="W25" s="570">
        <v>33</v>
      </c>
      <c r="X25" s="626">
        <v>327.42781981863862</v>
      </c>
      <c r="Y25" s="800">
        <f t="shared" si="19"/>
        <v>9.9220551460193516</v>
      </c>
      <c r="Z25" s="819">
        <f t="shared" si="20"/>
        <v>6338.3041761887462</v>
      </c>
      <c r="AA25" s="492"/>
      <c r="AB25" s="966">
        <v>382</v>
      </c>
      <c r="AC25" s="71">
        <v>24294.444200000005</v>
      </c>
      <c r="AD25" s="30">
        <f t="shared" si="21"/>
        <v>63.5980214659686</v>
      </c>
      <c r="AE25" s="49"/>
      <c r="AF25" s="318"/>
      <c r="AG25" s="932"/>
      <c r="AH25" s="50">
        <v>39</v>
      </c>
      <c r="AI25" s="50">
        <v>567.05999999999995</v>
      </c>
      <c r="AJ25" s="30">
        <f t="shared" si="22"/>
        <v>14.54</v>
      </c>
      <c r="AK25" s="55">
        <v>130</v>
      </c>
      <c r="AL25" s="55">
        <v>855.55</v>
      </c>
      <c r="AM25" s="30">
        <f t="shared" si="66"/>
        <v>6.5811538461538461</v>
      </c>
      <c r="AN25" s="62">
        <v>333.20000000000005</v>
      </c>
      <c r="AO25" s="858">
        <f t="shared" si="0"/>
        <v>0.78957345971563997</v>
      </c>
      <c r="AP25" s="47">
        <v>2034.7599999999998</v>
      </c>
      <c r="AQ25" s="858">
        <f t="shared" si="1"/>
        <v>5.3265968586387427</v>
      </c>
      <c r="AR25" s="47"/>
      <c r="AS25" s="47"/>
      <c r="AT25" s="47">
        <v>2910.49</v>
      </c>
      <c r="AU25" s="855">
        <v>4134</v>
      </c>
      <c r="AV25" s="568"/>
      <c r="AW25" s="46">
        <v>40</v>
      </c>
      <c r="AX25" s="71">
        <v>1555.6100000000001</v>
      </c>
      <c r="AY25" s="48">
        <f t="shared" si="23"/>
        <v>38.890250000000002</v>
      </c>
      <c r="AZ25" s="46">
        <v>106</v>
      </c>
      <c r="BA25" s="47">
        <v>981.38</v>
      </c>
      <c r="BB25" s="48">
        <f t="shared" si="24"/>
        <v>9.2583018867924523</v>
      </c>
      <c r="BC25" s="822">
        <f t="shared" si="2"/>
        <v>37666.494200000008</v>
      </c>
      <c r="BD25" s="492"/>
      <c r="BE25" s="645">
        <v>83.600000000000009</v>
      </c>
      <c r="BF25" s="78">
        <v>4485.24</v>
      </c>
      <c r="BG25" s="30">
        <f t="shared" si="25"/>
        <v>53.651196172248795</v>
      </c>
      <c r="BH25" s="85"/>
      <c r="BI25" s="85"/>
      <c r="BJ25" s="85">
        <v>18</v>
      </c>
      <c r="BK25" s="85">
        <v>121.85</v>
      </c>
      <c r="BL25" s="30">
        <f t="shared" si="67"/>
        <v>6.7694444444444439</v>
      </c>
      <c r="BM25" s="86"/>
      <c r="BN25" s="86"/>
      <c r="BO25" s="30" t="e">
        <f t="shared" si="68"/>
        <v>#DIV/0!</v>
      </c>
      <c r="BP25" s="587">
        <v>0</v>
      </c>
      <c r="BQ25" s="30">
        <f t="shared" si="26"/>
        <v>0</v>
      </c>
      <c r="BR25" s="587">
        <v>475.72</v>
      </c>
      <c r="BS25" s="30">
        <f t="shared" si="27"/>
        <v>5.6904306220095693</v>
      </c>
      <c r="BT25" s="587"/>
      <c r="BU25" s="587"/>
      <c r="BV25" s="587"/>
      <c r="BW25" s="907"/>
      <c r="BX25" s="903">
        <v>32</v>
      </c>
      <c r="BY25" s="78">
        <v>328.5</v>
      </c>
      <c r="BZ25" s="634">
        <f t="shared" si="28"/>
        <v>10.265625</v>
      </c>
      <c r="CA25" s="824">
        <f t="shared" si="29"/>
        <v>5411.31</v>
      </c>
      <c r="CB25" s="492"/>
      <c r="CC25" s="93">
        <v>181.60000000000002</v>
      </c>
      <c r="CD25" s="94">
        <v>10891.433144020746</v>
      </c>
      <c r="CE25" s="83">
        <f t="shared" si="30"/>
        <v>59.974852114651675</v>
      </c>
      <c r="CF25" s="102"/>
      <c r="CG25" s="101">
        <v>36</v>
      </c>
      <c r="CH25" s="101">
        <v>370.82211338018658</v>
      </c>
      <c r="CI25" s="30">
        <f t="shared" si="69"/>
        <v>10.300614260560739</v>
      </c>
      <c r="CJ25" s="101">
        <v>65</v>
      </c>
      <c r="CK25" s="101">
        <v>463.04076738713354</v>
      </c>
      <c r="CL25" s="83">
        <f t="shared" si="70"/>
        <v>7.1237041136482082</v>
      </c>
      <c r="CM25" s="787"/>
      <c r="CN25" s="30">
        <f t="shared" si="72"/>
        <v>0</v>
      </c>
      <c r="CO25" s="787">
        <v>99.924514713797365</v>
      </c>
      <c r="CP25" s="30">
        <f t="shared" si="31"/>
        <v>0.55024512507597656</v>
      </c>
      <c r="CQ25" s="787">
        <v>246.68166101571046</v>
      </c>
      <c r="CR25" s="787"/>
      <c r="CS25" s="787"/>
      <c r="CT25" s="787"/>
      <c r="CU25" s="934">
        <v>50</v>
      </c>
      <c r="CV25" s="787">
        <v>420.54238537355411</v>
      </c>
      <c r="CW25" s="790">
        <f t="shared" si="32"/>
        <v>8.410847707471083</v>
      </c>
      <c r="CX25" s="827">
        <f t="shared" si="33"/>
        <v>12492.444585891129</v>
      </c>
      <c r="CY25" s="492"/>
      <c r="CZ25" s="109">
        <v>162.4</v>
      </c>
      <c r="DA25" s="110">
        <v>12852.2</v>
      </c>
      <c r="DB25" s="83">
        <f t="shared" si="34"/>
        <v>79.139162561576356</v>
      </c>
      <c r="DC25" s="113"/>
      <c r="DD25" s="956"/>
      <c r="DE25" s="956"/>
      <c r="DF25" s="958"/>
      <c r="DG25" s="114">
        <v>180</v>
      </c>
      <c r="DH25" s="114">
        <v>2110.505429294582</v>
      </c>
      <c r="DI25" s="30">
        <f t="shared" si="35"/>
        <v>11.725030162747677</v>
      </c>
      <c r="DJ25" s="115">
        <v>1412.95</v>
      </c>
      <c r="DK25" s="114">
        <v>371.58</v>
      </c>
      <c r="DL25" s="938">
        <v>442.99</v>
      </c>
      <c r="DM25" s="708">
        <v>239.44</v>
      </c>
      <c r="DN25" s="759">
        <f t="shared" si="3"/>
        <v>1.4743842364532018</v>
      </c>
      <c r="DO25" s="846">
        <v>50</v>
      </c>
      <c r="DP25" s="846">
        <v>506.08</v>
      </c>
      <c r="DQ25" s="760">
        <f t="shared" si="36"/>
        <v>10.121599999999999</v>
      </c>
      <c r="DR25" s="848">
        <f t="shared" si="37"/>
        <v>17935.745429294588</v>
      </c>
      <c r="DS25" s="841"/>
      <c r="DT25" s="859">
        <v>69</v>
      </c>
      <c r="DU25" s="862">
        <v>2984.512632562954</v>
      </c>
      <c r="DV25" s="862"/>
      <c r="DW25" s="922">
        <f t="shared" si="38"/>
        <v>2984.512632562954</v>
      </c>
      <c r="DX25" s="751">
        <f t="shared" si="39"/>
        <v>43.253806269028317</v>
      </c>
      <c r="DY25" s="867">
        <v>69</v>
      </c>
      <c r="DZ25" s="867">
        <v>5525.9155173529807</v>
      </c>
      <c r="EA25" s="756">
        <f t="shared" si="4"/>
        <v>80.085732135550444</v>
      </c>
      <c r="EB25" s="867"/>
      <c r="EC25" s="870"/>
      <c r="ED25" s="759" t="e">
        <f t="shared" si="40"/>
        <v>#DIV/0!</v>
      </c>
      <c r="EE25" s="866">
        <f t="shared" si="5"/>
        <v>69</v>
      </c>
      <c r="EF25" s="867"/>
      <c r="EG25" s="763">
        <f t="shared" si="41"/>
        <v>0</v>
      </c>
      <c r="EH25" s="916"/>
      <c r="EI25" s="915"/>
      <c r="EJ25" s="872">
        <v>69</v>
      </c>
      <c r="EK25" s="921">
        <v>523.04448842242618</v>
      </c>
      <c r="EL25" s="765">
        <f t="shared" si="42"/>
        <v>7.5803549046728431</v>
      </c>
      <c r="EM25" s="872">
        <f t="shared" si="6"/>
        <v>69</v>
      </c>
      <c r="EN25" s="873">
        <v>422.11154799399088</v>
      </c>
      <c r="EO25" s="765">
        <f t="shared" si="43"/>
        <v>6.117558666579578</v>
      </c>
      <c r="EP25" s="873">
        <v>168</v>
      </c>
      <c r="EQ25" s="891">
        <f t="shared" si="44"/>
        <v>2.4347826086956523</v>
      </c>
      <c r="ER25" s="873">
        <v>31</v>
      </c>
      <c r="ES25" s="873">
        <v>302.99558853724017</v>
      </c>
      <c r="ET25" s="873">
        <f t="shared" si="45"/>
        <v>9.7740512431367801</v>
      </c>
      <c r="EU25" s="898">
        <f t="shared" si="46"/>
        <v>9926.5797748695913</v>
      </c>
      <c r="EV25" s="569"/>
      <c r="EW25" s="734">
        <v>53</v>
      </c>
      <c r="EX25" s="125">
        <v>5353.1444691740198</v>
      </c>
      <c r="EY25" s="15">
        <f t="shared" si="47"/>
        <v>101.00272583347207</v>
      </c>
      <c r="EZ25" s="126"/>
      <c r="FA25" s="127">
        <v>4</v>
      </c>
      <c r="FB25" s="127">
        <v>24.050992363550321</v>
      </c>
      <c r="FC25" s="18">
        <f t="shared" si="76"/>
        <v>6.0127480908875803</v>
      </c>
      <c r="FD25" s="127"/>
      <c r="FE25" s="127"/>
      <c r="FF25" s="18" t="e">
        <f t="shared" si="71"/>
        <v>#DIV/0!</v>
      </c>
      <c r="FG25" s="734">
        <v>198.33333333333334</v>
      </c>
      <c r="FH25" s="836">
        <f t="shared" si="48"/>
        <v>3.7421383647798745</v>
      </c>
      <c r="FI25" s="125">
        <v>205.96620271263066</v>
      </c>
      <c r="FJ25" s="837">
        <f t="shared" si="7"/>
        <v>3.8861547681628426</v>
      </c>
      <c r="FK25" s="125"/>
      <c r="FL25" s="125"/>
      <c r="FM25" s="125"/>
      <c r="FN25" s="127">
        <v>31</v>
      </c>
      <c r="FO25" s="127">
        <v>312.29101009945833</v>
      </c>
      <c r="FP25" s="30">
        <f t="shared" si="49"/>
        <v>10.07390355159543</v>
      </c>
      <c r="FQ25" s="831">
        <f t="shared" si="50"/>
        <v>6093.786007682992</v>
      </c>
      <c r="FR25" s="569"/>
      <c r="FS25" s="602"/>
      <c r="FT25" s="603"/>
      <c r="FU25" s="542" t="e">
        <f t="shared" si="51"/>
        <v>#DIV/0!</v>
      </c>
      <c r="FV25" s="603"/>
      <c r="FW25" s="603"/>
      <c r="FX25" s="542" t="e">
        <f t="shared" si="52"/>
        <v>#DIV/0!</v>
      </c>
      <c r="FY25" s="603"/>
      <c r="FZ25" s="603"/>
      <c r="GA25" s="542" t="e">
        <f t="shared" si="53"/>
        <v>#DIV/0!</v>
      </c>
      <c r="GB25" s="485"/>
      <c r="GC25" s="610"/>
      <c r="GD25" s="612"/>
      <c r="GE25" s="548" t="e">
        <f t="shared" si="54"/>
        <v>#DIV/0!</v>
      </c>
      <c r="GF25" s="610"/>
      <c r="GG25" s="614"/>
      <c r="GH25" s="616" t="e">
        <f t="shared" si="8"/>
        <v>#DIV/0!</v>
      </c>
      <c r="GI25" s="603"/>
      <c r="GJ25" s="603"/>
      <c r="GK25" s="622" t="e">
        <f t="shared" si="55"/>
        <v>#DIV/0!</v>
      </c>
      <c r="GL25" s="603">
        <f t="shared" si="56"/>
        <v>0</v>
      </c>
      <c r="GM25" s="603"/>
      <c r="GN25" s="551" t="e">
        <f t="shared" si="57"/>
        <v>#DIV/0!</v>
      </c>
      <c r="GP25" s="863"/>
      <c r="GQ25" s="863"/>
      <c r="GR25" s="862"/>
      <c r="GS25" s="554" t="e">
        <f t="shared" si="9"/>
        <v>#DIV/0!</v>
      </c>
      <c r="GT25" s="554" t="e">
        <f t="shared" si="73"/>
        <v>#DIV/0!</v>
      </c>
      <c r="GU25" s="875"/>
      <c r="GV25" s="875"/>
      <c r="GW25" s="737" t="e">
        <f t="shared" si="74"/>
        <v>#DIV/0!</v>
      </c>
      <c r="GX25" s="875"/>
      <c r="GY25" s="737" t="e">
        <f t="shared" si="58"/>
        <v>#DIV/0!</v>
      </c>
      <c r="GZ25" s="867"/>
      <c r="HA25" s="748" t="e">
        <f t="shared" si="12"/>
        <v>#DIV/0!</v>
      </c>
      <c r="HB25" s="882"/>
      <c r="HC25" s="744" t="e">
        <f t="shared" si="75"/>
        <v>#DIV/0!</v>
      </c>
      <c r="HD25" s="881"/>
      <c r="HE25" s="542" t="e">
        <f t="shared" si="14"/>
        <v>#DIV/0!</v>
      </c>
      <c r="HF25" s="875"/>
      <c r="HG25" s="875"/>
      <c r="HH25" s="886" t="e">
        <f t="shared" si="59"/>
        <v>#DIV/0!</v>
      </c>
      <c r="HI25" s="672"/>
      <c r="HJ25" s="411"/>
      <c r="HK25" s="411"/>
      <c r="HL25" s="411"/>
      <c r="HM25" s="433"/>
      <c r="HN25" s="411"/>
      <c r="HO25" s="400">
        <f t="shared" si="60"/>
        <v>0</v>
      </c>
      <c r="HP25" s="403"/>
      <c r="HQ25" s="402" t="e">
        <f t="shared" si="61"/>
        <v>#DIV/0!</v>
      </c>
      <c r="HR25" s="412"/>
      <c r="HS25" s="411"/>
      <c r="HT25" s="400"/>
      <c r="HU25" s="403" t="e">
        <f t="shared" si="62"/>
        <v>#DIV/0!</v>
      </c>
      <c r="HV25" s="400"/>
      <c r="HW25" s="400"/>
      <c r="HX25" s="404" t="e">
        <f t="shared" si="63"/>
        <v>#DIV/0!</v>
      </c>
    </row>
    <row r="26" spans="1:232" ht="14.4" customHeight="1">
      <c r="A26" s="12">
        <v>20</v>
      </c>
      <c r="B26" s="13">
        <v>74.400000000000006</v>
      </c>
      <c r="C26" s="14">
        <v>5378.7461376999117</v>
      </c>
      <c r="D26" s="15">
        <f t="shared" si="15"/>
        <v>72.294974969084834</v>
      </c>
      <c r="E26" s="16"/>
      <c r="F26" s="320"/>
      <c r="G26" s="558" t="e">
        <f t="shared" si="16"/>
        <v>#DIV/0!</v>
      </c>
      <c r="H26" s="17">
        <v>15</v>
      </c>
      <c r="I26" s="17">
        <v>197.36408618506141</v>
      </c>
      <c r="J26" s="18">
        <f t="shared" si="64"/>
        <v>13.157605745670761</v>
      </c>
      <c r="K26" s="17"/>
      <c r="L26" s="17"/>
      <c r="M26" s="30" t="e">
        <f t="shared" si="65"/>
        <v>#DIV/0!</v>
      </c>
      <c r="N26" s="946">
        <v>344.25002006001347</v>
      </c>
      <c r="O26" s="838">
        <f t="shared" si="17"/>
        <v>4.627016398656095</v>
      </c>
      <c r="P26" s="803">
        <v>640.11307314141811</v>
      </c>
      <c r="Q26" s="18">
        <f t="shared" si="18"/>
        <v>8.603670337922285</v>
      </c>
      <c r="R26" s="808">
        <v>154.20419558247221</v>
      </c>
      <c r="S26" s="809"/>
      <c r="T26" s="809"/>
      <c r="U26" s="808"/>
      <c r="V26" s="492"/>
      <c r="W26" s="570">
        <v>33</v>
      </c>
      <c r="X26" s="626">
        <v>329.28987419967598</v>
      </c>
      <c r="Y26" s="800">
        <f t="shared" si="19"/>
        <v>9.9784810363538181</v>
      </c>
      <c r="Z26" s="819">
        <f t="shared" si="20"/>
        <v>7043.9673868685531</v>
      </c>
      <c r="AA26" s="492"/>
      <c r="AB26" s="966">
        <v>375.6</v>
      </c>
      <c r="AC26" s="71">
        <v>23559.043599999997</v>
      </c>
      <c r="AD26" s="30">
        <f t="shared" si="21"/>
        <v>62.723758253461121</v>
      </c>
      <c r="AE26" s="49"/>
      <c r="AF26" s="318"/>
      <c r="AG26" s="932"/>
      <c r="AH26" s="50">
        <v>41</v>
      </c>
      <c r="AI26" s="50">
        <v>230.28</v>
      </c>
      <c r="AJ26" s="30">
        <f t="shared" si="22"/>
        <v>5.6165853658536582</v>
      </c>
      <c r="AK26" s="55">
        <v>132</v>
      </c>
      <c r="AL26" s="55">
        <v>915.60000000000014</v>
      </c>
      <c r="AM26" s="30">
        <f t="shared" si="66"/>
        <v>6.9363636363636374</v>
      </c>
      <c r="AN26" s="62">
        <v>400</v>
      </c>
      <c r="AO26" s="858">
        <f t="shared" si="0"/>
        <v>0.96246390760346479</v>
      </c>
      <c r="AP26" s="47">
        <v>2047.4199999999996</v>
      </c>
      <c r="AQ26" s="858">
        <f t="shared" si="1"/>
        <v>5.4510649627263028</v>
      </c>
      <c r="AR26" s="47">
        <v>191.94</v>
      </c>
      <c r="AS26" s="47"/>
      <c r="AT26" s="47"/>
      <c r="AU26" s="855"/>
      <c r="AV26" s="568"/>
      <c r="AW26" s="46">
        <v>40</v>
      </c>
      <c r="AX26" s="71">
        <v>1639.6449999999995</v>
      </c>
      <c r="AY26" s="48">
        <f t="shared" si="23"/>
        <v>40.99112499999999</v>
      </c>
      <c r="AZ26" s="46">
        <v>106</v>
      </c>
      <c r="BA26" s="47">
        <v>1201.06</v>
      </c>
      <c r="BB26" s="48">
        <f t="shared" si="24"/>
        <v>11.330754716981131</v>
      </c>
      <c r="BC26" s="822">
        <f t="shared" si="2"/>
        <v>30184.988599999993</v>
      </c>
      <c r="BD26" s="492"/>
      <c r="BE26" s="645">
        <v>79.800000000000011</v>
      </c>
      <c r="BF26" s="78">
        <v>4473.1099999999997</v>
      </c>
      <c r="BG26" s="30">
        <f t="shared" si="25"/>
        <v>56.054010025062645</v>
      </c>
      <c r="BH26" s="85"/>
      <c r="BI26" s="85"/>
      <c r="BJ26" s="85">
        <v>18</v>
      </c>
      <c r="BK26" s="85">
        <v>123.89</v>
      </c>
      <c r="BL26" s="30">
        <f t="shared" si="67"/>
        <v>6.8827777777777781</v>
      </c>
      <c r="BM26" s="86"/>
      <c r="BN26" s="86"/>
      <c r="BO26" s="30" t="e">
        <f t="shared" si="68"/>
        <v>#DIV/0!</v>
      </c>
      <c r="BP26" s="587">
        <v>276.73</v>
      </c>
      <c r="BQ26" s="30">
        <f t="shared" si="26"/>
        <v>3.4677944862155385</v>
      </c>
      <c r="BR26" s="587">
        <v>514.34</v>
      </c>
      <c r="BS26" s="30">
        <f t="shared" si="27"/>
        <v>6.4453634085213025</v>
      </c>
      <c r="BT26" s="587"/>
      <c r="BU26" s="587"/>
      <c r="BV26" s="587"/>
      <c r="BW26" s="907">
        <v>611.6</v>
      </c>
      <c r="BX26" s="903">
        <v>32</v>
      </c>
      <c r="BY26" s="78">
        <v>319.08999999999997</v>
      </c>
      <c r="BZ26" s="634">
        <f t="shared" si="28"/>
        <v>9.9715624999999992</v>
      </c>
      <c r="CA26" s="824">
        <f t="shared" si="29"/>
        <v>6318.76</v>
      </c>
      <c r="CB26" s="492"/>
      <c r="CC26" s="93">
        <v>181.60000000000002</v>
      </c>
      <c r="CD26" s="94">
        <v>10711.339876187307</v>
      </c>
      <c r="CE26" s="83">
        <f t="shared" si="30"/>
        <v>58.983149097947717</v>
      </c>
      <c r="CF26" s="102"/>
      <c r="CG26" s="101">
        <v>41</v>
      </c>
      <c r="CH26" s="101">
        <v>359.82619314994599</v>
      </c>
      <c r="CI26" s="30">
        <f t="shared" si="69"/>
        <v>8.7762486134133173</v>
      </c>
      <c r="CJ26" s="101">
        <v>65</v>
      </c>
      <c r="CK26" s="101">
        <v>403.32167059169302</v>
      </c>
      <c r="CL26" s="83">
        <f t="shared" si="70"/>
        <v>6.2049487783337387</v>
      </c>
      <c r="CM26" s="787"/>
      <c r="CN26" s="30">
        <f t="shared" si="72"/>
        <v>0</v>
      </c>
      <c r="CO26" s="787">
        <v>111.98699089017651</v>
      </c>
      <c r="CP26" s="30">
        <f t="shared" si="31"/>
        <v>0.6166684520384168</v>
      </c>
      <c r="CQ26" s="787">
        <v>217.01576108973791</v>
      </c>
      <c r="CR26" s="787"/>
      <c r="CS26" s="787"/>
      <c r="CT26" s="787"/>
      <c r="CU26" s="934">
        <v>50</v>
      </c>
      <c r="CV26" s="787">
        <v>333.59991275993417</v>
      </c>
      <c r="CW26" s="790">
        <f t="shared" si="32"/>
        <v>6.6719982551986838</v>
      </c>
      <c r="CX26" s="827">
        <f t="shared" si="33"/>
        <v>12137.090404668794</v>
      </c>
      <c r="CY26" s="492"/>
      <c r="CZ26" s="109">
        <v>161.6</v>
      </c>
      <c r="DA26" s="110">
        <v>12681.385522086941</v>
      </c>
      <c r="DB26" s="83">
        <f t="shared" si="34"/>
        <v>78.473920309943949</v>
      </c>
      <c r="DC26" s="113"/>
      <c r="DD26" s="956"/>
      <c r="DE26" s="956"/>
      <c r="DF26" s="958"/>
      <c r="DG26" s="114"/>
      <c r="DH26" s="114"/>
      <c r="DI26" s="30" t="e">
        <f t="shared" si="35"/>
        <v>#DIV/0!</v>
      </c>
      <c r="DJ26" s="115">
        <v>1529.3482933976588</v>
      </c>
      <c r="DK26" s="114">
        <v>22.520458977347495</v>
      </c>
      <c r="DL26" s="938"/>
      <c r="DM26" s="708">
        <v>169.43529411764706</v>
      </c>
      <c r="DN26" s="759">
        <f t="shared" si="3"/>
        <v>1.0484857309260338</v>
      </c>
      <c r="DO26" s="846">
        <v>50</v>
      </c>
      <c r="DP26" s="846">
        <v>419.95190430309532</v>
      </c>
      <c r="DQ26" s="760">
        <f t="shared" si="36"/>
        <v>8.3990380860619069</v>
      </c>
      <c r="DR26" s="848">
        <f t="shared" si="37"/>
        <v>14822.641472882691</v>
      </c>
      <c r="DS26" s="841"/>
      <c r="DT26" s="859">
        <v>69</v>
      </c>
      <c r="DU26" s="862">
        <v>3436.9590185911848</v>
      </c>
      <c r="DV26" s="862"/>
      <c r="DW26" s="922">
        <f t="shared" si="38"/>
        <v>3436.9590185911848</v>
      </c>
      <c r="DX26" s="751">
        <f t="shared" si="39"/>
        <v>49.811000269437457</v>
      </c>
      <c r="DY26" s="867"/>
      <c r="DZ26" s="867"/>
      <c r="EA26" s="756" t="e">
        <f t="shared" si="4"/>
        <v>#DIV/0!</v>
      </c>
      <c r="EB26" s="867"/>
      <c r="EC26" s="870"/>
      <c r="ED26" s="759" t="e">
        <f t="shared" si="40"/>
        <v>#DIV/0!</v>
      </c>
      <c r="EE26" s="866">
        <f t="shared" si="5"/>
        <v>69</v>
      </c>
      <c r="EF26" s="867"/>
      <c r="EG26" s="763">
        <f t="shared" si="41"/>
        <v>0</v>
      </c>
      <c r="EH26" s="916">
        <v>502.48155116397254</v>
      </c>
      <c r="EI26" s="915"/>
      <c r="EJ26" s="872">
        <v>69</v>
      </c>
      <c r="EK26" s="921">
        <v>426.19127219969056</v>
      </c>
      <c r="EL26" s="765">
        <f t="shared" si="42"/>
        <v>6.1766851043433411</v>
      </c>
      <c r="EM26" s="872">
        <f t="shared" si="6"/>
        <v>69</v>
      </c>
      <c r="EN26" s="873">
        <v>402.98247029951966</v>
      </c>
      <c r="EO26" s="765">
        <f t="shared" si="43"/>
        <v>5.8403256565147776</v>
      </c>
      <c r="EP26" s="873"/>
      <c r="EQ26" s="891">
        <f t="shared" si="44"/>
        <v>0</v>
      </c>
      <c r="ER26" s="873">
        <v>30</v>
      </c>
      <c r="ES26" s="873">
        <v>298.16889114322788</v>
      </c>
      <c r="ET26" s="873">
        <f t="shared" si="45"/>
        <v>9.9389630381075964</v>
      </c>
      <c r="EU26" s="898">
        <f t="shared" si="46"/>
        <v>5066.7832033975947</v>
      </c>
      <c r="EV26" s="569"/>
      <c r="EW26" s="734">
        <v>53.2</v>
      </c>
      <c r="EX26" s="125">
        <v>5484.9052437191076</v>
      </c>
      <c r="EY26" s="15">
        <f t="shared" si="47"/>
        <v>103.09972262629901</v>
      </c>
      <c r="EZ26" s="126"/>
      <c r="FA26" s="127">
        <v>4</v>
      </c>
      <c r="FB26" s="127">
        <v>21.044618318106529</v>
      </c>
      <c r="FC26" s="18">
        <f t="shared" si="76"/>
        <v>5.2611545795266323</v>
      </c>
      <c r="FD26" s="127"/>
      <c r="FE26" s="127"/>
      <c r="FF26" s="18" t="e">
        <f t="shared" si="71"/>
        <v>#DIV/0!</v>
      </c>
      <c r="FG26" s="734">
        <v>171.24999926161487</v>
      </c>
      <c r="FH26" s="836">
        <f t="shared" si="48"/>
        <v>3.2189849485265953</v>
      </c>
      <c r="FI26" s="125">
        <v>338.43875084844177</v>
      </c>
      <c r="FJ26" s="837">
        <f t="shared" si="7"/>
        <v>6.3616306550458974</v>
      </c>
      <c r="FK26" s="125"/>
      <c r="FL26" s="125"/>
      <c r="FM26" s="125"/>
      <c r="FN26" s="127">
        <v>31</v>
      </c>
      <c r="FO26" s="127">
        <v>294.95433838427823</v>
      </c>
      <c r="FP26" s="30">
        <f t="shared" si="49"/>
        <v>9.5146560769122015</v>
      </c>
      <c r="FQ26" s="831">
        <f t="shared" si="50"/>
        <v>6310.5929505315489</v>
      </c>
      <c r="FR26" s="569"/>
      <c r="FS26" s="602"/>
      <c r="FT26" s="603"/>
      <c r="FU26" s="542" t="e">
        <f t="shared" si="51"/>
        <v>#DIV/0!</v>
      </c>
      <c r="FV26" s="603"/>
      <c r="FW26" s="603"/>
      <c r="FX26" s="542" t="e">
        <f t="shared" si="52"/>
        <v>#DIV/0!</v>
      </c>
      <c r="FY26" s="603"/>
      <c r="FZ26" s="603"/>
      <c r="GA26" s="542" t="e">
        <f t="shared" si="53"/>
        <v>#DIV/0!</v>
      </c>
      <c r="GB26" s="485"/>
      <c r="GC26" s="610"/>
      <c r="GD26" s="612"/>
      <c r="GE26" s="548" t="e">
        <f t="shared" si="54"/>
        <v>#DIV/0!</v>
      </c>
      <c r="GF26" s="610"/>
      <c r="GG26" s="614"/>
      <c r="GH26" s="616" t="e">
        <f t="shared" si="8"/>
        <v>#DIV/0!</v>
      </c>
      <c r="GI26" s="603"/>
      <c r="GJ26" s="603"/>
      <c r="GK26" s="622" t="e">
        <f t="shared" si="55"/>
        <v>#DIV/0!</v>
      </c>
      <c r="GL26" s="603">
        <f t="shared" si="56"/>
        <v>0</v>
      </c>
      <c r="GM26" s="603"/>
      <c r="GN26" s="551" t="e">
        <f t="shared" si="57"/>
        <v>#DIV/0!</v>
      </c>
      <c r="GP26" s="863"/>
      <c r="GQ26" s="863"/>
      <c r="GR26" s="862"/>
      <c r="GS26" s="554" t="e">
        <f t="shared" si="9"/>
        <v>#DIV/0!</v>
      </c>
      <c r="GT26" s="554" t="e">
        <f t="shared" si="73"/>
        <v>#DIV/0!</v>
      </c>
      <c r="GU26" s="875"/>
      <c r="GV26" s="875"/>
      <c r="GW26" s="737" t="e">
        <f t="shared" si="74"/>
        <v>#DIV/0!</v>
      </c>
      <c r="GX26" s="875"/>
      <c r="GY26" s="737" t="e">
        <f t="shared" si="58"/>
        <v>#DIV/0!</v>
      </c>
      <c r="GZ26" s="867"/>
      <c r="HA26" s="748" t="e">
        <f t="shared" si="12"/>
        <v>#DIV/0!</v>
      </c>
      <c r="HB26" s="882"/>
      <c r="HC26" s="744" t="e">
        <f t="shared" si="75"/>
        <v>#DIV/0!</v>
      </c>
      <c r="HD26" s="881"/>
      <c r="HE26" s="542" t="e">
        <f t="shared" si="14"/>
        <v>#DIV/0!</v>
      </c>
      <c r="HF26" s="875"/>
      <c r="HG26" s="875"/>
      <c r="HH26" s="886" t="e">
        <f t="shared" si="59"/>
        <v>#DIV/0!</v>
      </c>
      <c r="HI26" s="672"/>
      <c r="HJ26" s="411"/>
      <c r="HK26" s="411"/>
      <c r="HL26" s="411"/>
      <c r="HM26" s="433"/>
      <c r="HN26" s="411"/>
      <c r="HO26" s="400">
        <f t="shared" si="60"/>
        <v>0</v>
      </c>
      <c r="HP26" s="403"/>
      <c r="HQ26" s="402" t="e">
        <f t="shared" si="61"/>
        <v>#DIV/0!</v>
      </c>
      <c r="HR26" s="412"/>
      <c r="HS26" s="411"/>
      <c r="HT26" s="400"/>
      <c r="HU26" s="403" t="e">
        <f t="shared" si="62"/>
        <v>#DIV/0!</v>
      </c>
      <c r="HV26" s="400"/>
      <c r="HW26" s="400"/>
      <c r="HX26" s="404" t="e">
        <f t="shared" si="63"/>
        <v>#DIV/0!</v>
      </c>
    </row>
    <row r="27" spans="1:232" ht="14.4" customHeight="1">
      <c r="A27" s="12">
        <v>21</v>
      </c>
      <c r="B27" s="13">
        <v>76.800000000000011</v>
      </c>
      <c r="C27" s="14">
        <v>6065.9104080684801</v>
      </c>
      <c r="D27" s="15">
        <f t="shared" si="15"/>
        <v>78.983208438391657</v>
      </c>
      <c r="E27" s="16"/>
      <c r="F27" s="320"/>
      <c r="G27" s="558" t="e">
        <f t="shared" si="16"/>
        <v>#DIV/0!</v>
      </c>
      <c r="H27" s="17">
        <v>15</v>
      </c>
      <c r="I27" s="17">
        <v>200.75305555555556</v>
      </c>
      <c r="J27" s="18">
        <f t="shared" si="64"/>
        <v>13.383537037037037</v>
      </c>
      <c r="K27" s="17"/>
      <c r="L27" s="17"/>
      <c r="M27" s="30" t="e">
        <f t="shared" si="65"/>
        <v>#DIV/0!</v>
      </c>
      <c r="N27" s="946"/>
      <c r="O27" s="838">
        <f t="shared" si="17"/>
        <v>0</v>
      </c>
      <c r="P27" s="803">
        <v>366.50160624270922</v>
      </c>
      <c r="Q27" s="18">
        <f t="shared" si="18"/>
        <v>4.7721563312852755</v>
      </c>
      <c r="R27" s="808">
        <v>147.92173451840756</v>
      </c>
      <c r="S27" s="809"/>
      <c r="T27" s="809"/>
      <c r="U27" s="808"/>
      <c r="V27" s="492"/>
      <c r="W27" s="570">
        <v>33</v>
      </c>
      <c r="X27" s="626">
        <v>323.21372374549867</v>
      </c>
      <c r="Y27" s="800">
        <f t="shared" si="19"/>
        <v>9.7943552650151116</v>
      </c>
      <c r="Z27" s="819">
        <f t="shared" si="20"/>
        <v>7104.3005281306523</v>
      </c>
      <c r="AA27" s="492"/>
      <c r="AB27" s="966">
        <v>376.40000000000003</v>
      </c>
      <c r="AC27" s="71">
        <v>22858.804000000004</v>
      </c>
      <c r="AD27" s="30">
        <f t="shared" si="21"/>
        <v>60.730085015940496</v>
      </c>
      <c r="AE27" s="49"/>
      <c r="AF27" s="318"/>
      <c r="AG27" s="932"/>
      <c r="AH27" s="50">
        <v>24</v>
      </c>
      <c r="AI27" s="50">
        <v>351.79999999999995</v>
      </c>
      <c r="AJ27" s="30">
        <f t="shared" si="22"/>
        <v>14.658333333333331</v>
      </c>
      <c r="AK27" s="55">
        <v>125</v>
      </c>
      <c r="AL27" s="55">
        <v>943.15</v>
      </c>
      <c r="AM27" s="30">
        <f t="shared" si="66"/>
        <v>7.5451999999999995</v>
      </c>
      <c r="AN27" s="62">
        <v>563.98</v>
      </c>
      <c r="AO27" s="858">
        <f t="shared" si="0"/>
        <v>1.3511739338763775</v>
      </c>
      <c r="AP27" s="47">
        <v>2109.4699999999998</v>
      </c>
      <c r="AQ27" s="858">
        <f t="shared" si="1"/>
        <v>5.6043304994686496</v>
      </c>
      <c r="AR27" s="47"/>
      <c r="AS27" s="47"/>
      <c r="AT27" s="47">
        <v>2100</v>
      </c>
      <c r="AU27" s="855"/>
      <c r="AV27" s="568"/>
      <c r="AW27" s="46">
        <v>41</v>
      </c>
      <c r="AX27" s="71">
        <v>1583.69</v>
      </c>
      <c r="AY27" s="48">
        <f t="shared" si="23"/>
        <v>38.626585365853657</v>
      </c>
      <c r="AZ27" s="46">
        <v>106</v>
      </c>
      <c r="BA27" s="47">
        <v>1160.01</v>
      </c>
      <c r="BB27" s="48">
        <f t="shared" si="24"/>
        <v>10.943490566037736</v>
      </c>
      <c r="BC27" s="822">
        <f t="shared" si="2"/>
        <v>31670.904000000002</v>
      </c>
      <c r="BD27" s="492"/>
      <c r="BE27" s="645">
        <v>89</v>
      </c>
      <c r="BF27" s="78">
        <v>4791.6099999999997</v>
      </c>
      <c r="BG27" s="30">
        <f t="shared" si="25"/>
        <v>53.838314606741569</v>
      </c>
      <c r="BH27" s="85"/>
      <c r="BI27" s="85"/>
      <c r="BJ27" s="85">
        <v>18</v>
      </c>
      <c r="BK27" s="85">
        <v>127.18</v>
      </c>
      <c r="BL27" s="30">
        <f t="shared" si="67"/>
        <v>7.065555555555556</v>
      </c>
      <c r="BM27" s="86"/>
      <c r="BN27" s="86"/>
      <c r="BO27" s="30" t="e">
        <f t="shared" si="68"/>
        <v>#DIV/0!</v>
      </c>
      <c r="BP27" s="587">
        <v>0</v>
      </c>
      <c r="BQ27" s="30">
        <f t="shared" si="26"/>
        <v>0</v>
      </c>
      <c r="BR27" s="587">
        <v>446.43</v>
      </c>
      <c r="BS27" s="30">
        <f t="shared" si="27"/>
        <v>5.0160674157303369</v>
      </c>
      <c r="BT27" s="587"/>
      <c r="BU27" s="587"/>
      <c r="BV27" s="587"/>
      <c r="BW27" s="907"/>
      <c r="BX27" s="903">
        <v>32</v>
      </c>
      <c r="BY27" s="78">
        <v>327.56</v>
      </c>
      <c r="BZ27" s="634">
        <f t="shared" si="28"/>
        <v>10.23625</v>
      </c>
      <c r="CA27" s="824">
        <f t="shared" si="29"/>
        <v>5692.7800000000007</v>
      </c>
      <c r="CB27" s="492"/>
      <c r="CC27" s="93">
        <v>181.60000000000002</v>
      </c>
      <c r="CD27" s="94">
        <v>10516.286314086639</v>
      </c>
      <c r="CE27" s="83">
        <f t="shared" si="30"/>
        <v>57.909065606203953</v>
      </c>
      <c r="CF27" s="102"/>
      <c r="CG27" s="101">
        <v>36</v>
      </c>
      <c r="CH27" s="101">
        <v>581.82506920774108</v>
      </c>
      <c r="CI27" s="30">
        <f t="shared" si="69"/>
        <v>16.161807477992809</v>
      </c>
      <c r="CJ27" s="101">
        <v>65</v>
      </c>
      <c r="CK27" s="101">
        <v>364.98004689743004</v>
      </c>
      <c r="CL27" s="83">
        <f t="shared" si="70"/>
        <v>5.6150776445758472</v>
      </c>
      <c r="CM27" s="787"/>
      <c r="CN27" s="30">
        <f t="shared" si="72"/>
        <v>0</v>
      </c>
      <c r="CO27" s="787">
        <v>90.403872729485869</v>
      </c>
      <c r="CP27" s="30">
        <f t="shared" si="31"/>
        <v>0.49781868243108951</v>
      </c>
      <c r="CQ27" s="787">
        <v>351.90162117343795</v>
      </c>
      <c r="CR27" s="787"/>
      <c r="CS27" s="787"/>
      <c r="CT27" s="787"/>
      <c r="CU27" s="934">
        <v>50</v>
      </c>
      <c r="CV27" s="787">
        <v>539.78990183484234</v>
      </c>
      <c r="CW27" s="790">
        <f t="shared" si="32"/>
        <v>10.795798036696846</v>
      </c>
      <c r="CX27" s="827">
        <f t="shared" si="33"/>
        <v>12445.186825929577</v>
      </c>
      <c r="CY27" s="492"/>
      <c r="CZ27" s="109">
        <v>150.80000000000001</v>
      </c>
      <c r="DA27" s="110">
        <v>13489.474214504269</v>
      </c>
      <c r="DB27" s="83">
        <f t="shared" si="34"/>
        <v>89.45274678053228</v>
      </c>
      <c r="DC27" s="113"/>
      <c r="DD27" s="956"/>
      <c r="DE27" s="956"/>
      <c r="DF27" s="958"/>
      <c r="DG27" s="114"/>
      <c r="DH27" s="114"/>
      <c r="DI27" s="30" t="e">
        <f t="shared" si="35"/>
        <v>#DIV/0!</v>
      </c>
      <c r="DJ27" s="115">
        <v>1574.8058333792133</v>
      </c>
      <c r="DK27" s="114">
        <v>189.35668189328095</v>
      </c>
      <c r="DL27" s="938"/>
      <c r="DM27" s="708">
        <v>189.43529411764706</v>
      </c>
      <c r="DN27" s="759">
        <f t="shared" si="3"/>
        <v>1.2562022156342643</v>
      </c>
      <c r="DO27" s="846">
        <v>50</v>
      </c>
      <c r="DP27" s="846">
        <v>434.66083790705613</v>
      </c>
      <c r="DQ27" s="760">
        <f t="shared" si="36"/>
        <v>8.6932167581411228</v>
      </c>
      <c r="DR27" s="848">
        <f t="shared" si="37"/>
        <v>15877.732861801469</v>
      </c>
      <c r="DS27" s="841"/>
      <c r="DT27" s="859">
        <v>79</v>
      </c>
      <c r="DU27" s="862">
        <v>5522.461215338938</v>
      </c>
      <c r="DV27" s="862"/>
      <c r="DW27" s="922">
        <f t="shared" si="38"/>
        <v>5522.461215338938</v>
      </c>
      <c r="DX27" s="751">
        <f t="shared" si="39"/>
        <v>69.904572346062508</v>
      </c>
      <c r="DY27" s="867"/>
      <c r="DZ27" s="867"/>
      <c r="EA27" s="756" t="e">
        <f t="shared" si="4"/>
        <v>#DIV/0!</v>
      </c>
      <c r="EB27" s="867"/>
      <c r="EC27" s="870"/>
      <c r="ED27" s="759" t="e">
        <f t="shared" si="40"/>
        <v>#DIV/0!</v>
      </c>
      <c r="EE27" s="866">
        <f t="shared" si="5"/>
        <v>79</v>
      </c>
      <c r="EF27" s="867"/>
      <c r="EG27" s="763">
        <f t="shared" si="41"/>
        <v>0</v>
      </c>
      <c r="EH27" s="916"/>
      <c r="EI27" s="915"/>
      <c r="EJ27" s="872">
        <v>79</v>
      </c>
      <c r="EK27" s="921">
        <v>290.62531966001063</v>
      </c>
      <c r="EL27" s="765">
        <f t="shared" si="42"/>
        <v>3.6788015146836788</v>
      </c>
      <c r="EM27" s="872">
        <f t="shared" si="6"/>
        <v>79</v>
      </c>
      <c r="EN27" s="873">
        <v>324.73490358674763</v>
      </c>
      <c r="EO27" s="765">
        <f t="shared" si="43"/>
        <v>4.1105683998322489</v>
      </c>
      <c r="EP27" s="873">
        <v>60</v>
      </c>
      <c r="EQ27" s="891">
        <f t="shared" si="44"/>
        <v>0.759493670886076</v>
      </c>
      <c r="ER27" s="873">
        <v>30</v>
      </c>
      <c r="ES27" s="873">
        <v>294.67994309800088</v>
      </c>
      <c r="ET27" s="873">
        <f t="shared" si="45"/>
        <v>9.8226647699333629</v>
      </c>
      <c r="EU27" s="898">
        <f t="shared" si="46"/>
        <v>6492.5013816836972</v>
      </c>
      <c r="EV27" s="569"/>
      <c r="EW27" s="734">
        <v>54.199999999999996</v>
      </c>
      <c r="EX27" s="125">
        <v>6774.506027929202</v>
      </c>
      <c r="EY27" s="15">
        <f t="shared" si="47"/>
        <v>124.99088612415503</v>
      </c>
      <c r="EZ27" s="126"/>
      <c r="FA27" s="127">
        <v>4</v>
      </c>
      <c r="FB27" s="127">
        <v>21.435000879896236</v>
      </c>
      <c r="FC27" s="18">
        <f t="shared" si="76"/>
        <v>5.3587502199740591</v>
      </c>
      <c r="FD27" s="127"/>
      <c r="FE27" s="127"/>
      <c r="FF27" s="18" t="e">
        <f t="shared" si="71"/>
        <v>#DIV/0!</v>
      </c>
      <c r="FG27" s="734">
        <v>326.59111499871369</v>
      </c>
      <c r="FH27" s="836">
        <f t="shared" si="48"/>
        <v>6.0256663283895522</v>
      </c>
      <c r="FI27" s="125">
        <v>329.50330946663257</v>
      </c>
      <c r="FJ27" s="837">
        <f t="shared" si="7"/>
        <v>6.0793968536279079</v>
      </c>
      <c r="FK27" s="125"/>
      <c r="FL27" s="125"/>
      <c r="FM27" s="125">
        <v>817.50117205800052</v>
      </c>
      <c r="FN27" s="127">
        <v>31</v>
      </c>
      <c r="FO27" s="127">
        <v>359.67710463160552</v>
      </c>
      <c r="FP27" s="30">
        <f t="shared" si="49"/>
        <v>11.602487246180823</v>
      </c>
      <c r="FQ27" s="831">
        <f t="shared" si="50"/>
        <v>8629.213729964049</v>
      </c>
      <c r="FR27" s="569"/>
      <c r="FS27" s="602"/>
      <c r="FT27" s="603"/>
      <c r="FU27" s="542" t="e">
        <f t="shared" si="51"/>
        <v>#DIV/0!</v>
      </c>
      <c r="FV27" s="603"/>
      <c r="FW27" s="603"/>
      <c r="FX27" s="542" t="e">
        <f t="shared" si="52"/>
        <v>#DIV/0!</v>
      </c>
      <c r="FY27" s="603"/>
      <c r="FZ27" s="603"/>
      <c r="GA27" s="542" t="e">
        <f t="shared" si="53"/>
        <v>#DIV/0!</v>
      </c>
      <c r="GB27" s="485"/>
      <c r="GC27" s="610"/>
      <c r="GD27" s="612"/>
      <c r="GE27" s="548" t="e">
        <f t="shared" si="54"/>
        <v>#DIV/0!</v>
      </c>
      <c r="GF27" s="610"/>
      <c r="GG27" s="614"/>
      <c r="GH27" s="616" t="e">
        <f t="shared" si="8"/>
        <v>#DIV/0!</v>
      </c>
      <c r="GI27" s="603"/>
      <c r="GJ27" s="603"/>
      <c r="GK27" s="622" t="e">
        <f t="shared" si="55"/>
        <v>#DIV/0!</v>
      </c>
      <c r="GL27" s="603">
        <f t="shared" si="56"/>
        <v>0</v>
      </c>
      <c r="GM27" s="603"/>
      <c r="GN27" s="551" t="e">
        <f t="shared" si="57"/>
        <v>#DIV/0!</v>
      </c>
      <c r="GP27" s="863"/>
      <c r="GQ27" s="863"/>
      <c r="GR27" s="862"/>
      <c r="GS27" s="554" t="e">
        <f t="shared" si="9"/>
        <v>#DIV/0!</v>
      </c>
      <c r="GT27" s="554" t="e">
        <f t="shared" si="73"/>
        <v>#DIV/0!</v>
      </c>
      <c r="GU27" s="875"/>
      <c r="GV27" s="875"/>
      <c r="GW27" s="737" t="e">
        <f t="shared" si="74"/>
        <v>#DIV/0!</v>
      </c>
      <c r="GX27" s="875"/>
      <c r="GY27" s="737" t="e">
        <f t="shared" si="58"/>
        <v>#DIV/0!</v>
      </c>
      <c r="GZ27" s="867"/>
      <c r="HA27" s="748" t="e">
        <f t="shared" si="12"/>
        <v>#DIV/0!</v>
      </c>
      <c r="HB27" s="882"/>
      <c r="HC27" s="744" t="e">
        <f t="shared" si="75"/>
        <v>#DIV/0!</v>
      </c>
      <c r="HD27" s="881"/>
      <c r="HE27" s="542" t="e">
        <f t="shared" si="14"/>
        <v>#DIV/0!</v>
      </c>
      <c r="HF27" s="875"/>
      <c r="HG27" s="875"/>
      <c r="HH27" s="886" t="e">
        <f t="shared" si="59"/>
        <v>#DIV/0!</v>
      </c>
      <c r="HI27" s="672"/>
      <c r="HJ27" s="411"/>
      <c r="HK27" s="411"/>
      <c r="HL27" s="411"/>
      <c r="HM27" s="433"/>
      <c r="HN27" s="411"/>
      <c r="HO27" s="400">
        <f t="shared" si="60"/>
        <v>0</v>
      </c>
      <c r="HP27" s="403"/>
      <c r="HQ27" s="402" t="e">
        <f t="shared" si="61"/>
        <v>#DIV/0!</v>
      </c>
      <c r="HR27" s="412"/>
      <c r="HS27" s="411"/>
      <c r="HT27" s="400"/>
      <c r="HU27" s="403" t="e">
        <f t="shared" si="62"/>
        <v>#DIV/0!</v>
      </c>
      <c r="HV27" s="400"/>
      <c r="HW27" s="400"/>
      <c r="HX27" s="404" t="e">
        <f t="shared" si="63"/>
        <v>#DIV/0!</v>
      </c>
    </row>
    <row r="28" spans="1:232" ht="14.4" customHeight="1">
      <c r="A28" s="12">
        <v>22</v>
      </c>
      <c r="B28" s="13">
        <v>52.400000000000006</v>
      </c>
      <c r="C28" s="14">
        <v>4118.0391670140407</v>
      </c>
      <c r="D28" s="15">
        <f t="shared" si="15"/>
        <v>78.588533721641994</v>
      </c>
      <c r="E28" s="16"/>
      <c r="F28" s="320"/>
      <c r="G28" s="558" t="e">
        <f t="shared" si="16"/>
        <v>#DIV/0!</v>
      </c>
      <c r="H28" s="17">
        <v>16</v>
      </c>
      <c r="I28" s="17">
        <v>207.62528886920776</v>
      </c>
      <c r="J28" s="18">
        <f t="shared" si="64"/>
        <v>12.976580554325485</v>
      </c>
      <c r="K28" s="17"/>
      <c r="L28" s="17"/>
      <c r="M28" s="30" t="e">
        <f t="shared" si="65"/>
        <v>#DIV/0!</v>
      </c>
      <c r="N28" s="946"/>
      <c r="O28" s="838">
        <f t="shared" si="17"/>
        <v>0</v>
      </c>
      <c r="P28" s="803">
        <v>483.25512731316132</v>
      </c>
      <c r="Q28" s="18">
        <f t="shared" si="18"/>
        <v>9.2224260937626195</v>
      </c>
      <c r="R28" s="808">
        <v>189.9431480312864</v>
      </c>
      <c r="S28" s="809"/>
      <c r="T28" s="809"/>
      <c r="U28" s="808"/>
      <c r="V28" s="492"/>
      <c r="W28" s="570">
        <v>33</v>
      </c>
      <c r="X28" s="626">
        <v>332.29980866180063</v>
      </c>
      <c r="Y28" s="800">
        <f t="shared" si="19"/>
        <v>10.069691171569715</v>
      </c>
      <c r="Z28" s="819">
        <f t="shared" si="20"/>
        <v>5331.1625398894967</v>
      </c>
      <c r="AA28" s="492"/>
      <c r="AB28" s="966">
        <v>369.6</v>
      </c>
      <c r="AC28" s="71">
        <v>22747.500200000009</v>
      </c>
      <c r="AD28" s="30">
        <f t="shared" si="21"/>
        <v>61.546266774891798</v>
      </c>
      <c r="AE28" s="49"/>
      <c r="AF28" s="318"/>
      <c r="AG28" s="932" t="e">
        <f>AF28/AE28</f>
        <v>#DIV/0!</v>
      </c>
      <c r="AH28" s="50">
        <v>24</v>
      </c>
      <c r="AI28" s="50">
        <v>325.90000000000003</v>
      </c>
      <c r="AJ28" s="30">
        <f t="shared" si="22"/>
        <v>13.579166666666667</v>
      </c>
      <c r="AK28" s="55">
        <v>128</v>
      </c>
      <c r="AL28" s="55">
        <v>671.73</v>
      </c>
      <c r="AM28" s="30">
        <f t="shared" si="66"/>
        <v>5.2478906250000001</v>
      </c>
      <c r="AN28" s="62">
        <v>404</v>
      </c>
      <c r="AO28" s="858">
        <f t="shared" si="0"/>
        <v>0.98392596200681925</v>
      </c>
      <c r="AP28" s="47">
        <v>2206.9700000000003</v>
      </c>
      <c r="AQ28" s="858">
        <f t="shared" si="1"/>
        <v>5.9712391774891778</v>
      </c>
      <c r="AR28" s="47">
        <v>472.02</v>
      </c>
      <c r="AS28" s="47"/>
      <c r="AT28" s="47"/>
      <c r="AU28" s="855"/>
      <c r="AV28" s="568"/>
      <c r="AW28" s="46">
        <v>41</v>
      </c>
      <c r="AX28" s="71">
        <v>1637.96</v>
      </c>
      <c r="AY28" s="48">
        <f t="shared" si="23"/>
        <v>39.950243902439027</v>
      </c>
      <c r="AZ28" s="46">
        <v>106</v>
      </c>
      <c r="BA28" s="47">
        <v>1107.385</v>
      </c>
      <c r="BB28" s="48">
        <f t="shared" si="24"/>
        <v>10.447028301886792</v>
      </c>
      <c r="BC28" s="822">
        <f>AC28+AI28+AL28+AX28+BA28+AN28+AP28+AR28+AS28+AT28+AU28+AF28</f>
        <v>29573.46520000001</v>
      </c>
      <c r="BD28" s="492"/>
      <c r="BE28" s="645">
        <v>67.399999999999991</v>
      </c>
      <c r="BF28" s="78">
        <v>3749.48</v>
      </c>
      <c r="BG28" s="30">
        <f t="shared" si="25"/>
        <v>55.630267062314545</v>
      </c>
      <c r="BH28" s="85"/>
      <c r="BI28" s="85"/>
      <c r="BJ28" s="85">
        <v>18</v>
      </c>
      <c r="BK28" s="85">
        <v>124.46</v>
      </c>
      <c r="BL28" s="30">
        <f t="shared" si="67"/>
        <v>6.9144444444444444</v>
      </c>
      <c r="BM28" s="86"/>
      <c r="BN28" s="86"/>
      <c r="BO28" s="30" t="e">
        <f t="shared" si="68"/>
        <v>#DIV/0!</v>
      </c>
      <c r="BP28" s="587">
        <v>0</v>
      </c>
      <c r="BQ28" s="30">
        <f t="shared" si="26"/>
        <v>0</v>
      </c>
      <c r="BR28" s="587">
        <v>425.34</v>
      </c>
      <c r="BS28" s="30">
        <f t="shared" si="27"/>
        <v>6.310682492581603</v>
      </c>
      <c r="BT28" s="587"/>
      <c r="BU28" s="587"/>
      <c r="BV28" s="587"/>
      <c r="BW28" s="907"/>
      <c r="BX28" s="903">
        <v>32</v>
      </c>
      <c r="BY28" s="78">
        <v>317.58999999999997</v>
      </c>
      <c r="BZ28" s="634">
        <f t="shared" si="28"/>
        <v>9.9246874999999992</v>
      </c>
      <c r="CA28" s="824">
        <f t="shared" si="29"/>
        <v>4616.87</v>
      </c>
      <c r="CB28" s="492"/>
      <c r="CC28" s="93">
        <v>180.8</v>
      </c>
      <c r="CD28" s="94">
        <v>10515.65267044282</v>
      </c>
      <c r="CE28" s="83">
        <f t="shared" si="30"/>
        <v>58.161795743599662</v>
      </c>
      <c r="CF28" s="102"/>
      <c r="CG28" s="101">
        <v>41</v>
      </c>
      <c r="CH28" s="101">
        <v>431.50557814637193</v>
      </c>
      <c r="CI28" s="30">
        <f t="shared" si="69"/>
        <v>10.524526296252974</v>
      </c>
      <c r="CJ28" s="101">
        <v>65</v>
      </c>
      <c r="CK28" s="101">
        <v>328.286116209243</v>
      </c>
      <c r="CL28" s="83">
        <f t="shared" si="70"/>
        <v>5.0505556339883535</v>
      </c>
      <c r="CM28" s="787"/>
      <c r="CN28" s="30">
        <f t="shared" si="72"/>
        <v>0</v>
      </c>
      <c r="CO28" s="787">
        <v>81.20387272948588</v>
      </c>
      <c r="CP28" s="30">
        <f t="shared" si="31"/>
        <v>0.44913646421175818</v>
      </c>
      <c r="CQ28" s="787">
        <v>73.755847303522415</v>
      </c>
      <c r="CR28" s="787"/>
      <c r="CS28" s="787"/>
      <c r="CT28" s="787"/>
      <c r="CU28" s="934">
        <v>50</v>
      </c>
      <c r="CV28" s="787">
        <v>563.25881059470271</v>
      </c>
      <c r="CW28" s="790">
        <f t="shared" si="32"/>
        <v>11.265176211894055</v>
      </c>
      <c r="CX28" s="827">
        <f t="shared" si="33"/>
        <v>11993.662895426147</v>
      </c>
      <c r="CY28" s="492"/>
      <c r="CZ28" s="109">
        <v>132.80000000000001</v>
      </c>
      <c r="DA28" s="110">
        <v>10053.008516682548</v>
      </c>
      <c r="DB28" s="83">
        <f t="shared" si="34"/>
        <v>75.700365336464969</v>
      </c>
      <c r="DC28" s="113"/>
      <c r="DD28" s="956"/>
      <c r="DE28" s="956"/>
      <c r="DF28" s="958"/>
      <c r="DG28" s="114"/>
      <c r="DH28" s="114"/>
      <c r="DI28" s="30" t="e">
        <f t="shared" si="35"/>
        <v>#DIV/0!</v>
      </c>
      <c r="DJ28" s="115">
        <v>1009.5368312945188</v>
      </c>
      <c r="DK28" s="114">
        <v>238.36492824071996</v>
      </c>
      <c r="DL28" s="938"/>
      <c r="DM28" s="708">
        <v>119.43529411764706</v>
      </c>
      <c r="DN28" s="759">
        <f t="shared" si="3"/>
        <v>0.89936215450035428</v>
      </c>
      <c r="DO28" s="846">
        <v>50</v>
      </c>
      <c r="DP28" s="846">
        <v>431.59905234393432</v>
      </c>
      <c r="DQ28" s="760">
        <f t="shared" si="36"/>
        <v>8.6319810468786855</v>
      </c>
      <c r="DR28" s="848">
        <f t="shared" si="37"/>
        <v>11851.94462267937</v>
      </c>
      <c r="DS28" s="841"/>
      <c r="DT28" s="859">
        <v>69</v>
      </c>
      <c r="DU28" s="862">
        <v>3349.0974234747573</v>
      </c>
      <c r="DV28" s="862"/>
      <c r="DW28" s="922">
        <f t="shared" si="38"/>
        <v>3349.0974234747573</v>
      </c>
      <c r="DX28" s="751">
        <f t="shared" si="39"/>
        <v>48.537643818474741</v>
      </c>
      <c r="DY28" s="867"/>
      <c r="DZ28" s="867"/>
      <c r="EA28" s="756" t="e">
        <f t="shared" si="4"/>
        <v>#DIV/0!</v>
      </c>
      <c r="EB28" s="867"/>
      <c r="EC28" s="870"/>
      <c r="ED28" s="759" t="e">
        <f t="shared" si="40"/>
        <v>#DIV/0!</v>
      </c>
      <c r="EE28" s="866">
        <f t="shared" si="5"/>
        <v>69</v>
      </c>
      <c r="EF28" s="870"/>
      <c r="EG28" s="763">
        <f t="shared" si="41"/>
        <v>0</v>
      </c>
      <c r="EH28" s="916"/>
      <c r="EI28" s="915"/>
      <c r="EJ28" s="872">
        <v>69</v>
      </c>
      <c r="EK28" s="921">
        <v>322.42643419955601</v>
      </c>
      <c r="EL28" s="765">
        <f t="shared" si="42"/>
        <v>4.6728468724573338</v>
      </c>
      <c r="EM28" s="872">
        <f t="shared" si="6"/>
        <v>69</v>
      </c>
      <c r="EN28" s="873">
        <v>318.5377719948122</v>
      </c>
      <c r="EO28" s="765">
        <f t="shared" si="43"/>
        <v>4.6164894492001771</v>
      </c>
      <c r="EP28" s="873">
        <v>145</v>
      </c>
      <c r="EQ28" s="891">
        <f t="shared" si="44"/>
        <v>2.1014492753623188</v>
      </c>
      <c r="ER28" s="873">
        <v>30</v>
      </c>
      <c r="ES28" s="873">
        <v>298.85831307085732</v>
      </c>
      <c r="ET28" s="873">
        <f t="shared" si="45"/>
        <v>9.9619437690285775</v>
      </c>
      <c r="EU28" s="898">
        <f t="shared" si="46"/>
        <v>4433.9199427399835</v>
      </c>
      <c r="EV28" s="569"/>
      <c r="EW28" s="124">
        <v>54.599999999999994</v>
      </c>
      <c r="EX28" s="125">
        <v>6612.8007455089473</v>
      </c>
      <c r="EY28" s="15">
        <f t="shared" si="47"/>
        <v>121.11356676756316</v>
      </c>
      <c r="EZ28" s="126"/>
      <c r="FA28" s="127">
        <v>4</v>
      </c>
      <c r="FB28" s="127">
        <v>21.435000879896236</v>
      </c>
      <c r="FC28" s="18">
        <f t="shared" si="76"/>
        <v>5.3587502199740591</v>
      </c>
      <c r="FD28" s="127"/>
      <c r="FE28" s="127"/>
      <c r="FF28" s="18" t="e">
        <f t="shared" si="71"/>
        <v>#DIV/0!</v>
      </c>
      <c r="FG28" s="734">
        <v>393.43131615278412</v>
      </c>
      <c r="FH28" s="836">
        <f t="shared" si="48"/>
        <v>7.2057017610400029</v>
      </c>
      <c r="FI28" s="125">
        <v>326.06492521204797</v>
      </c>
      <c r="FJ28" s="837">
        <f t="shared" si="7"/>
        <v>5.9718850771437362</v>
      </c>
      <c r="FK28" s="125"/>
      <c r="FL28" s="125"/>
      <c r="FM28" s="125"/>
      <c r="FN28" s="127">
        <v>31</v>
      </c>
      <c r="FO28" s="127">
        <v>329.13663400834207</v>
      </c>
      <c r="FP28" s="30">
        <f t="shared" si="49"/>
        <v>10.617310774462647</v>
      </c>
      <c r="FQ28" s="831">
        <f t="shared" si="50"/>
        <v>7682.8686217620188</v>
      </c>
      <c r="FR28" s="569"/>
      <c r="FS28" s="602"/>
      <c r="FT28" s="603"/>
      <c r="FU28" s="542" t="e">
        <f t="shared" si="51"/>
        <v>#DIV/0!</v>
      </c>
      <c r="FV28" s="603"/>
      <c r="FW28" s="603"/>
      <c r="FX28" s="542" t="e">
        <f t="shared" si="52"/>
        <v>#DIV/0!</v>
      </c>
      <c r="FY28" s="603"/>
      <c r="FZ28" s="603"/>
      <c r="GA28" s="542" t="e">
        <f t="shared" si="53"/>
        <v>#DIV/0!</v>
      </c>
      <c r="GB28" s="485"/>
      <c r="GC28" s="610"/>
      <c r="GD28" s="612"/>
      <c r="GE28" s="548" t="e">
        <f t="shared" si="54"/>
        <v>#DIV/0!</v>
      </c>
      <c r="GF28" s="610"/>
      <c r="GG28" s="614"/>
      <c r="GH28" s="616" t="e">
        <f t="shared" si="8"/>
        <v>#DIV/0!</v>
      </c>
      <c r="GI28" s="603"/>
      <c r="GJ28" s="612"/>
      <c r="GK28" s="622" t="e">
        <f t="shared" si="55"/>
        <v>#DIV/0!</v>
      </c>
      <c r="GL28" s="603">
        <f t="shared" si="56"/>
        <v>0</v>
      </c>
      <c r="GM28" s="603"/>
      <c r="GN28" s="551" t="e">
        <f t="shared" si="57"/>
        <v>#DIV/0!</v>
      </c>
      <c r="GP28" s="863"/>
      <c r="GQ28" s="863"/>
      <c r="GR28" s="862"/>
      <c r="GS28" s="554" t="e">
        <f t="shared" si="9"/>
        <v>#DIV/0!</v>
      </c>
      <c r="GT28" s="554" t="e">
        <f t="shared" si="73"/>
        <v>#DIV/0!</v>
      </c>
      <c r="GU28" s="875"/>
      <c r="GV28" s="875"/>
      <c r="GW28" s="737" t="e">
        <f t="shared" si="74"/>
        <v>#DIV/0!</v>
      </c>
      <c r="GX28" s="875"/>
      <c r="GY28" s="737" t="e">
        <f t="shared" si="58"/>
        <v>#DIV/0!</v>
      </c>
      <c r="GZ28" s="867"/>
      <c r="HA28" s="748" t="e">
        <f t="shared" si="12"/>
        <v>#DIV/0!</v>
      </c>
      <c r="HB28" s="882"/>
      <c r="HC28" s="744" t="e">
        <f t="shared" si="75"/>
        <v>#DIV/0!</v>
      </c>
      <c r="HD28" s="881"/>
      <c r="HE28" s="542" t="e">
        <f t="shared" si="14"/>
        <v>#DIV/0!</v>
      </c>
      <c r="HF28" s="875"/>
      <c r="HG28" s="875"/>
      <c r="HH28" s="886" t="e">
        <f t="shared" si="59"/>
        <v>#DIV/0!</v>
      </c>
      <c r="HI28" s="672"/>
      <c r="HJ28" s="411"/>
      <c r="HK28" s="411"/>
      <c r="HL28" s="411"/>
      <c r="HM28" s="433"/>
      <c r="HN28" s="411"/>
      <c r="HO28" s="400">
        <f t="shared" si="60"/>
        <v>0</v>
      </c>
      <c r="HP28" s="403"/>
      <c r="HQ28" s="402" t="e">
        <f t="shared" si="61"/>
        <v>#DIV/0!</v>
      </c>
      <c r="HR28" s="412"/>
      <c r="HS28" s="411"/>
      <c r="HT28" s="400"/>
      <c r="HU28" s="403" t="e">
        <f t="shared" si="62"/>
        <v>#DIV/0!</v>
      </c>
      <c r="HV28" s="400"/>
      <c r="HW28" s="400"/>
      <c r="HX28" s="404" t="e">
        <f t="shared" si="63"/>
        <v>#DIV/0!</v>
      </c>
    </row>
    <row r="29" spans="1:232" ht="14.4" customHeight="1">
      <c r="A29" s="12">
        <v>23</v>
      </c>
      <c r="B29" s="13">
        <v>46.4</v>
      </c>
      <c r="C29" s="14">
        <v>2764.1622109256241</v>
      </c>
      <c r="D29" s="15">
        <f t="shared" si="15"/>
        <v>59.572461442362588</v>
      </c>
      <c r="E29" s="16"/>
      <c r="F29" s="320"/>
      <c r="G29" s="558" t="e">
        <f t="shared" si="16"/>
        <v>#DIV/0!</v>
      </c>
      <c r="H29" s="17">
        <v>15</v>
      </c>
      <c r="I29" s="17">
        <v>201.43314353618683</v>
      </c>
      <c r="J29" s="18">
        <f t="shared" si="64"/>
        <v>13.428876235745788</v>
      </c>
      <c r="K29" s="17"/>
      <c r="L29" s="17"/>
      <c r="M29" s="30" t="e">
        <f t="shared" si="65"/>
        <v>#DIV/0!</v>
      </c>
      <c r="N29" s="946">
        <v>133.17080745341616</v>
      </c>
      <c r="O29" s="838">
        <f t="shared" si="17"/>
        <v>2.8700605054615553</v>
      </c>
      <c r="P29" s="803">
        <v>393.57136365073075</v>
      </c>
      <c r="Q29" s="18">
        <f t="shared" si="18"/>
        <v>8.4821414579898864</v>
      </c>
      <c r="R29" s="808">
        <v>119.6066415920067</v>
      </c>
      <c r="S29" s="809"/>
      <c r="T29" s="809"/>
      <c r="U29" s="808"/>
      <c r="V29" s="492"/>
      <c r="W29" s="570">
        <v>33</v>
      </c>
      <c r="X29" s="626">
        <v>319.69502189005902</v>
      </c>
      <c r="Y29" s="800">
        <f t="shared" si="19"/>
        <v>9.6877279360623945</v>
      </c>
      <c r="Z29" s="819">
        <f t="shared" si="20"/>
        <v>3931.6391890480236</v>
      </c>
      <c r="AA29" s="492"/>
      <c r="AB29" s="966">
        <v>238.60000000000002</v>
      </c>
      <c r="AC29" s="71">
        <v>13646.019999999999</v>
      </c>
      <c r="AD29" s="30">
        <f t="shared" si="21"/>
        <v>57.192036881810552</v>
      </c>
      <c r="AE29" s="49"/>
      <c r="AF29" s="318"/>
      <c r="AG29" s="932" t="e">
        <f t="shared" ref="AG29:AG37" si="77">AF29/AE29</f>
        <v>#DIV/0!</v>
      </c>
      <c r="AH29" s="50">
        <v>7</v>
      </c>
      <c r="AI29" s="50">
        <v>97.6</v>
      </c>
      <c r="AJ29" s="30">
        <f t="shared" si="22"/>
        <v>13.942857142857141</v>
      </c>
      <c r="AK29" s="55">
        <v>2</v>
      </c>
      <c r="AL29" s="55">
        <v>14.64</v>
      </c>
      <c r="AM29" s="30">
        <f t="shared" si="66"/>
        <v>7.32</v>
      </c>
      <c r="AN29" s="62">
        <v>644</v>
      </c>
      <c r="AO29" s="858">
        <f t="shared" si="0"/>
        <v>2.3032904148783975</v>
      </c>
      <c r="AP29" s="47">
        <v>2331.9</v>
      </c>
      <c r="AQ29" s="858">
        <f t="shared" si="1"/>
        <v>9.773260687342832</v>
      </c>
      <c r="AR29" s="47">
        <v>422.3</v>
      </c>
      <c r="AS29" s="47"/>
      <c r="AT29" s="47"/>
      <c r="AU29" s="855"/>
      <c r="AV29" s="568"/>
      <c r="AW29" s="46">
        <v>41</v>
      </c>
      <c r="AX29" s="71">
        <v>1505.53</v>
      </c>
      <c r="AY29" s="48">
        <f t="shared" si="23"/>
        <v>36.720243902439023</v>
      </c>
      <c r="AZ29" s="46">
        <v>106</v>
      </c>
      <c r="BA29" s="47">
        <v>1214.6700000000003</v>
      </c>
      <c r="BB29" s="48">
        <f t="shared" si="24"/>
        <v>11.45915094339623</v>
      </c>
      <c r="BC29" s="822">
        <f t="shared" ref="BC29:BC37" si="78">AC29+AI29+AL29+AX29+BA29+AN29+AP29+AR29+AS29+AT29+AU29</f>
        <v>19876.66</v>
      </c>
      <c r="BD29" s="492"/>
      <c r="BE29" s="645">
        <v>63.6</v>
      </c>
      <c r="BF29" s="78">
        <v>3546.23</v>
      </c>
      <c r="BG29" s="30">
        <f t="shared" si="25"/>
        <v>55.758333333333333</v>
      </c>
      <c r="BH29" s="85"/>
      <c r="BI29" s="85"/>
      <c r="BJ29" s="85">
        <v>3</v>
      </c>
      <c r="BK29" s="85">
        <v>23.95</v>
      </c>
      <c r="BL29" s="30">
        <f t="shared" si="67"/>
        <v>7.9833333333333334</v>
      </c>
      <c r="BM29" s="86"/>
      <c r="BN29" s="86"/>
      <c r="BO29" s="30" t="e">
        <f t="shared" si="68"/>
        <v>#DIV/0!</v>
      </c>
      <c r="BP29" s="587">
        <v>0</v>
      </c>
      <c r="BQ29" s="30">
        <f t="shared" si="26"/>
        <v>0</v>
      </c>
      <c r="BR29" s="587">
        <v>354.38</v>
      </c>
      <c r="BS29" s="30">
        <f t="shared" si="27"/>
        <v>5.5720125786163521</v>
      </c>
      <c r="BT29" s="587"/>
      <c r="BU29" s="587"/>
      <c r="BV29" s="587"/>
      <c r="BW29" s="907"/>
      <c r="BX29" s="903">
        <v>32</v>
      </c>
      <c r="BY29" s="78">
        <v>320.64999999999998</v>
      </c>
      <c r="BZ29" s="634">
        <f t="shared" si="28"/>
        <v>10.020312499999999</v>
      </c>
      <c r="CA29" s="824">
        <f t="shared" si="29"/>
        <v>4245.21</v>
      </c>
      <c r="CB29" s="492"/>
      <c r="CC29" s="93">
        <v>130.19999999999999</v>
      </c>
      <c r="CD29" s="94">
        <v>7862.677569108183</v>
      </c>
      <c r="CE29" s="83">
        <f t="shared" si="30"/>
        <v>60.389228641383902</v>
      </c>
      <c r="CF29" s="102"/>
      <c r="CG29" s="101">
        <v>3</v>
      </c>
      <c r="CH29" s="101">
        <v>55</v>
      </c>
      <c r="CI29" s="30">
        <f t="shared" si="69"/>
        <v>18.333333333333332</v>
      </c>
      <c r="CJ29" s="101">
        <v>60</v>
      </c>
      <c r="CK29" s="101">
        <v>282.90562401522936</v>
      </c>
      <c r="CL29" s="83">
        <f t="shared" si="70"/>
        <v>4.7150937335871559</v>
      </c>
      <c r="CM29" s="787"/>
      <c r="CN29" s="30">
        <f t="shared" si="72"/>
        <v>0</v>
      </c>
      <c r="CO29" s="787">
        <v>81.20387272948588</v>
      </c>
      <c r="CP29" s="30">
        <f t="shared" si="31"/>
        <v>0.62368565844459212</v>
      </c>
      <c r="CQ29" s="787">
        <v>171.25779058897041</v>
      </c>
      <c r="CR29" s="787"/>
      <c r="CS29" s="787"/>
      <c r="CT29" s="787"/>
      <c r="CU29" s="934">
        <v>50</v>
      </c>
      <c r="CV29" s="787">
        <v>469.24991275993415</v>
      </c>
      <c r="CW29" s="790">
        <f t="shared" si="32"/>
        <v>9.384998255198683</v>
      </c>
      <c r="CX29" s="827">
        <f t="shared" si="33"/>
        <v>8922.2947692018024</v>
      </c>
      <c r="CY29" s="492"/>
      <c r="CZ29" s="109">
        <v>130</v>
      </c>
      <c r="DA29" s="110">
        <v>11736.611999999999</v>
      </c>
      <c r="DB29" s="83">
        <f t="shared" si="34"/>
        <v>90.281630769230759</v>
      </c>
      <c r="DC29" s="439"/>
      <c r="DD29" s="439"/>
      <c r="DE29" s="439"/>
      <c r="DF29" s="959"/>
      <c r="DG29" s="114"/>
      <c r="DH29" s="114"/>
      <c r="DI29" s="30" t="e">
        <f t="shared" si="35"/>
        <v>#DIV/0!</v>
      </c>
      <c r="DJ29" s="115">
        <v>925.90708621602471</v>
      </c>
      <c r="DK29" s="114">
        <v>155.3351646245531</v>
      </c>
      <c r="DL29" s="938"/>
      <c r="DM29" s="708">
        <v>229.43529411764706</v>
      </c>
      <c r="DN29" s="759">
        <f t="shared" si="3"/>
        <v>1.7648868778280544</v>
      </c>
      <c r="DO29" s="846">
        <v>50</v>
      </c>
      <c r="DP29" s="846">
        <v>466.27214105256212</v>
      </c>
      <c r="DQ29" s="760">
        <f t="shared" si="36"/>
        <v>9.3254428210512419</v>
      </c>
      <c r="DR29" s="848">
        <f t="shared" si="37"/>
        <v>13513.561686010788</v>
      </c>
      <c r="DS29" s="841"/>
      <c r="DT29" s="859">
        <v>49</v>
      </c>
      <c r="DU29" s="862">
        <v>2405.6975896453191</v>
      </c>
      <c r="DV29" s="862"/>
      <c r="DW29" s="922">
        <f t="shared" si="38"/>
        <v>2405.6975896453191</v>
      </c>
      <c r="DX29" s="751">
        <f t="shared" si="39"/>
        <v>49.095869176435087</v>
      </c>
      <c r="DY29" s="867"/>
      <c r="DZ29" s="867"/>
      <c r="EA29" s="756" t="e">
        <f t="shared" si="4"/>
        <v>#DIV/0!</v>
      </c>
      <c r="EB29" s="867"/>
      <c r="EC29" s="870"/>
      <c r="ED29" s="759" t="e">
        <f t="shared" si="40"/>
        <v>#DIV/0!</v>
      </c>
      <c r="EE29" s="866">
        <f t="shared" si="5"/>
        <v>49</v>
      </c>
      <c r="EF29" s="870"/>
      <c r="EG29" s="763">
        <f t="shared" si="41"/>
        <v>0</v>
      </c>
      <c r="EH29" s="916"/>
      <c r="EI29" s="915"/>
      <c r="EJ29" s="872"/>
      <c r="EK29" s="921"/>
      <c r="EL29" s="765" t="e">
        <f t="shared" si="42"/>
        <v>#DIV/0!</v>
      </c>
      <c r="EM29" s="872">
        <f t="shared" si="6"/>
        <v>49</v>
      </c>
      <c r="EN29" s="873">
        <v>421.51588110834422</v>
      </c>
      <c r="EO29" s="765">
        <f t="shared" si="43"/>
        <v>8.602364920578454</v>
      </c>
      <c r="EP29" s="873"/>
      <c r="EQ29" s="891">
        <f t="shared" si="44"/>
        <v>0</v>
      </c>
      <c r="ER29" s="873">
        <v>30</v>
      </c>
      <c r="ES29" s="873">
        <v>291.78310679850119</v>
      </c>
      <c r="ET29" s="873">
        <f t="shared" si="45"/>
        <v>9.7261035599500403</v>
      </c>
      <c r="EU29" s="898">
        <f t="shared" si="46"/>
        <v>3118.9965775521646</v>
      </c>
      <c r="EV29" s="569"/>
      <c r="EW29" s="124">
        <v>40.200000000000003</v>
      </c>
      <c r="EX29" s="125">
        <v>4514.3127497276564</v>
      </c>
      <c r="EY29" s="15">
        <f t="shared" si="47"/>
        <v>112.29633705790189</v>
      </c>
      <c r="EZ29" s="126"/>
      <c r="FA29" s="127">
        <v>4</v>
      </c>
      <c r="FB29" s="127">
        <v>22.365295779147242</v>
      </c>
      <c r="FC29" s="18">
        <f t="shared" si="76"/>
        <v>5.5913239447868106</v>
      </c>
      <c r="FD29" s="127"/>
      <c r="FE29" s="127"/>
      <c r="FF29" s="18" t="e">
        <f t="shared" si="71"/>
        <v>#DIV/0!</v>
      </c>
      <c r="FG29" s="734">
        <v>298.28840970350404</v>
      </c>
      <c r="FH29" s="836">
        <f t="shared" si="48"/>
        <v>7.4201096941170155</v>
      </c>
      <c r="FI29" s="125">
        <v>326.25</v>
      </c>
      <c r="FJ29" s="837">
        <f t="shared" si="7"/>
        <v>8.1156716417910442</v>
      </c>
      <c r="FK29" s="125"/>
      <c r="FL29" s="125">
        <v>2616.913963773959</v>
      </c>
      <c r="FM29" s="125"/>
      <c r="FN29" s="127">
        <v>31</v>
      </c>
      <c r="FO29" s="127">
        <v>325</v>
      </c>
      <c r="FP29" s="30">
        <f t="shared" si="49"/>
        <v>10.483870967741936</v>
      </c>
      <c r="FQ29" s="831">
        <f t="shared" si="50"/>
        <v>8103.1304189842667</v>
      </c>
      <c r="FR29" s="569"/>
      <c r="FS29" s="602"/>
      <c r="FT29" s="603"/>
      <c r="FU29" s="542" t="e">
        <f t="shared" si="51"/>
        <v>#DIV/0!</v>
      </c>
      <c r="FV29" s="603"/>
      <c r="FW29" s="603"/>
      <c r="FX29" s="542" t="e">
        <f t="shared" si="52"/>
        <v>#DIV/0!</v>
      </c>
      <c r="FY29" s="603"/>
      <c r="FZ29" s="603"/>
      <c r="GA29" s="542" t="e">
        <f t="shared" si="53"/>
        <v>#DIV/0!</v>
      </c>
      <c r="GB29" s="485"/>
      <c r="GC29" s="610"/>
      <c r="GD29" s="612"/>
      <c r="GE29" s="548" t="e">
        <f t="shared" si="54"/>
        <v>#DIV/0!</v>
      </c>
      <c r="GF29" s="610"/>
      <c r="GG29" s="614"/>
      <c r="GH29" s="616" t="e">
        <f t="shared" si="8"/>
        <v>#DIV/0!</v>
      </c>
      <c r="GI29" s="603"/>
      <c r="GJ29" s="612"/>
      <c r="GK29" s="622" t="e">
        <f t="shared" si="55"/>
        <v>#DIV/0!</v>
      </c>
      <c r="GL29" s="603">
        <f t="shared" si="56"/>
        <v>0</v>
      </c>
      <c r="GM29" s="603"/>
      <c r="GN29" s="551" t="e">
        <f t="shared" si="57"/>
        <v>#DIV/0!</v>
      </c>
      <c r="GP29" s="863"/>
      <c r="GQ29" s="863"/>
      <c r="GR29" s="862"/>
      <c r="GS29" s="554" t="e">
        <f t="shared" si="9"/>
        <v>#DIV/0!</v>
      </c>
      <c r="GT29" s="554" t="e">
        <f t="shared" si="73"/>
        <v>#DIV/0!</v>
      </c>
      <c r="GU29" s="875"/>
      <c r="GV29" s="875"/>
      <c r="GW29" s="737" t="e">
        <f t="shared" si="74"/>
        <v>#DIV/0!</v>
      </c>
      <c r="GX29" s="875"/>
      <c r="GY29" s="737" t="e">
        <f t="shared" si="58"/>
        <v>#DIV/0!</v>
      </c>
      <c r="GZ29" s="867"/>
      <c r="HA29" s="748" t="e">
        <f t="shared" si="12"/>
        <v>#DIV/0!</v>
      </c>
      <c r="HB29" s="882"/>
      <c r="HC29" s="744" t="e">
        <f t="shared" si="75"/>
        <v>#DIV/0!</v>
      </c>
      <c r="HD29" s="881"/>
      <c r="HE29" s="542" t="e">
        <f t="shared" si="14"/>
        <v>#DIV/0!</v>
      </c>
      <c r="HF29" s="875"/>
      <c r="HG29" s="875"/>
      <c r="HH29" s="886" t="e">
        <f t="shared" si="59"/>
        <v>#DIV/0!</v>
      </c>
      <c r="HI29" s="672"/>
      <c r="HJ29" s="411"/>
      <c r="HK29" s="411"/>
      <c r="HL29" s="411"/>
      <c r="HM29" s="433"/>
      <c r="HN29" s="411"/>
      <c r="HO29" s="400">
        <f t="shared" si="60"/>
        <v>0</v>
      </c>
      <c r="HP29" s="403"/>
      <c r="HQ29" s="402" t="e">
        <f t="shared" si="61"/>
        <v>#DIV/0!</v>
      </c>
      <c r="HR29" s="412"/>
      <c r="HS29" s="411"/>
      <c r="HT29" s="400"/>
      <c r="HU29" s="403" t="e">
        <f t="shared" si="62"/>
        <v>#DIV/0!</v>
      </c>
      <c r="HV29" s="400"/>
      <c r="HW29" s="400"/>
      <c r="HX29" s="404" t="e">
        <f t="shared" si="63"/>
        <v>#DIV/0!</v>
      </c>
    </row>
    <row r="30" spans="1:232" ht="14.4" customHeight="1">
      <c r="A30" s="12">
        <v>24</v>
      </c>
      <c r="B30" s="13">
        <v>40.400000000000006</v>
      </c>
      <c r="C30" s="14">
        <v>2490.7906257382942</v>
      </c>
      <c r="D30" s="15">
        <f t="shared" si="15"/>
        <v>61.653233310353812</v>
      </c>
      <c r="E30" s="16"/>
      <c r="F30" s="320"/>
      <c r="G30" s="558" t="e">
        <f t="shared" si="16"/>
        <v>#DIV/0!</v>
      </c>
      <c r="H30" s="17">
        <v>15</v>
      </c>
      <c r="I30" s="17">
        <v>199.57133721479835</v>
      </c>
      <c r="J30" s="18">
        <f t="shared" si="64"/>
        <v>13.30475581431989</v>
      </c>
      <c r="K30" s="17"/>
      <c r="L30" s="17"/>
      <c r="M30" s="30" t="e">
        <f t="shared" si="65"/>
        <v>#DIV/0!</v>
      </c>
      <c r="N30" s="946"/>
      <c r="O30" s="838">
        <f t="shared" si="17"/>
        <v>0</v>
      </c>
      <c r="P30" s="803">
        <v>394.75571900824576</v>
      </c>
      <c r="Q30" s="18">
        <f t="shared" si="18"/>
        <v>9.7711811635704375</v>
      </c>
      <c r="R30" s="808">
        <v>91.637027610881262</v>
      </c>
      <c r="S30" s="809"/>
      <c r="T30" s="809"/>
      <c r="U30" s="808"/>
      <c r="V30" s="492"/>
      <c r="W30" s="570">
        <v>33</v>
      </c>
      <c r="X30" s="626">
        <v>336.57171140494887</v>
      </c>
      <c r="Y30" s="800">
        <f t="shared" si="19"/>
        <v>10.199142769846935</v>
      </c>
      <c r="Z30" s="819">
        <f t="shared" si="20"/>
        <v>3513.3264209771687</v>
      </c>
      <c r="AA30" s="492"/>
      <c r="AB30" s="966">
        <v>236.60000000000002</v>
      </c>
      <c r="AC30" s="71">
        <v>16405.82</v>
      </c>
      <c r="AD30" s="30">
        <f t="shared" si="21"/>
        <v>69.339898562975478</v>
      </c>
      <c r="AE30" s="49"/>
      <c r="AF30" s="318"/>
      <c r="AG30" s="932" t="e">
        <f t="shared" si="77"/>
        <v>#DIV/0!</v>
      </c>
      <c r="AH30" s="50">
        <v>7</v>
      </c>
      <c r="AI30" s="50">
        <v>99.3</v>
      </c>
      <c r="AJ30" s="30">
        <f t="shared" si="22"/>
        <v>14.185714285714285</v>
      </c>
      <c r="AK30" s="55">
        <v>2</v>
      </c>
      <c r="AL30" s="55">
        <v>13.24</v>
      </c>
      <c r="AM30" s="30">
        <f t="shared" si="66"/>
        <v>6.62</v>
      </c>
      <c r="AN30" s="62">
        <v>468</v>
      </c>
      <c r="AO30" s="858">
        <f t="shared" si="0"/>
        <v>1.6858789625360229</v>
      </c>
      <c r="AP30" s="47">
        <v>1922.86</v>
      </c>
      <c r="AQ30" s="858">
        <f t="shared" si="1"/>
        <v>8.1270498732037186</v>
      </c>
      <c r="AR30" s="47"/>
      <c r="AS30" s="47"/>
      <c r="AT30" s="47"/>
      <c r="AU30" s="855"/>
      <c r="AV30" s="568"/>
      <c r="AW30" s="46">
        <v>41</v>
      </c>
      <c r="AX30" s="71">
        <v>1625.0499999999997</v>
      </c>
      <c r="AY30" s="48">
        <f t="shared" si="23"/>
        <v>39.635365853658527</v>
      </c>
      <c r="AZ30" s="46">
        <v>106</v>
      </c>
      <c r="BA30" s="47">
        <v>1113.095</v>
      </c>
      <c r="BB30" s="48">
        <f t="shared" si="24"/>
        <v>10.500896226415094</v>
      </c>
      <c r="BC30" s="822">
        <f t="shared" si="78"/>
        <v>21647.365000000002</v>
      </c>
      <c r="BD30" s="492"/>
      <c r="BE30" s="645">
        <v>66.400000000000006</v>
      </c>
      <c r="BF30" s="78">
        <v>3333.92</v>
      </c>
      <c r="BG30" s="30">
        <f t="shared" si="25"/>
        <v>50.209638554216866</v>
      </c>
      <c r="BH30" s="85"/>
      <c r="BI30" s="85"/>
      <c r="BJ30" s="85">
        <v>3</v>
      </c>
      <c r="BK30" s="85">
        <v>23.58</v>
      </c>
      <c r="BL30" s="30">
        <f t="shared" si="67"/>
        <v>7.8599999999999994</v>
      </c>
      <c r="BM30" s="86"/>
      <c r="BN30" s="86"/>
      <c r="BO30" s="30" t="e">
        <f t="shared" si="68"/>
        <v>#DIV/0!</v>
      </c>
      <c r="BP30" s="587">
        <v>0</v>
      </c>
      <c r="BQ30" s="30">
        <f t="shared" si="26"/>
        <v>0</v>
      </c>
      <c r="BR30" s="587">
        <v>384.62</v>
      </c>
      <c r="BS30" s="30">
        <f t="shared" si="27"/>
        <v>5.7924698795180722</v>
      </c>
      <c r="BT30" s="587"/>
      <c r="BU30" s="587"/>
      <c r="BV30" s="587"/>
      <c r="BW30" s="907"/>
      <c r="BX30" s="903">
        <v>32</v>
      </c>
      <c r="BY30" s="78">
        <v>341.66</v>
      </c>
      <c r="BZ30" s="634">
        <f t="shared" si="28"/>
        <v>10.676875000000001</v>
      </c>
      <c r="CA30" s="824">
        <f t="shared" si="29"/>
        <v>4083.7799999999997</v>
      </c>
      <c r="CB30" s="492"/>
      <c r="CC30" s="93">
        <v>131.80000000000001</v>
      </c>
      <c r="CD30" s="94">
        <v>7734.3435039586111</v>
      </c>
      <c r="CE30" s="83">
        <f t="shared" si="30"/>
        <v>58.68242415750084</v>
      </c>
      <c r="CF30" s="102"/>
      <c r="CG30" s="101">
        <v>3</v>
      </c>
      <c r="CH30" s="101">
        <v>28.632818804919786</v>
      </c>
      <c r="CI30" s="30">
        <f t="shared" si="69"/>
        <v>9.5442729349732627</v>
      </c>
      <c r="CJ30" s="101">
        <v>60</v>
      </c>
      <c r="CK30" s="101">
        <v>380.31604188302458</v>
      </c>
      <c r="CL30" s="83">
        <f t="shared" si="70"/>
        <v>6.3386006980504099</v>
      </c>
      <c r="CM30" s="787"/>
      <c r="CN30" s="30">
        <f t="shared" si="72"/>
        <v>0</v>
      </c>
      <c r="CO30" s="787">
        <v>90.049847884817893</v>
      </c>
      <c r="CP30" s="30">
        <f t="shared" si="31"/>
        <v>0.68323101581804158</v>
      </c>
      <c r="CQ30" s="787">
        <v>97.241927409261564</v>
      </c>
      <c r="CR30" s="787"/>
      <c r="CS30" s="787"/>
      <c r="CT30" s="787"/>
      <c r="CU30" s="934">
        <v>50</v>
      </c>
      <c r="CV30" s="787">
        <v>500.32372846490057</v>
      </c>
      <c r="CW30" s="790">
        <f t="shared" si="32"/>
        <v>10.006474569298012</v>
      </c>
      <c r="CX30" s="827">
        <f t="shared" si="33"/>
        <v>8830.9078684055348</v>
      </c>
      <c r="CY30" s="492"/>
      <c r="CZ30" s="109">
        <v>130.80000000000001</v>
      </c>
      <c r="DA30" s="110">
        <v>10778.732830872097</v>
      </c>
      <c r="DB30" s="83">
        <f t="shared" si="34"/>
        <v>82.406214303303486</v>
      </c>
      <c r="DC30" s="113"/>
      <c r="DD30" s="956"/>
      <c r="DE30" s="956"/>
      <c r="DF30" s="958"/>
      <c r="DG30" s="114"/>
      <c r="DH30" s="114"/>
      <c r="DI30" s="30" t="e">
        <f t="shared" si="35"/>
        <v>#DIV/0!</v>
      </c>
      <c r="DJ30" s="115">
        <v>1185.3192538846001</v>
      </c>
      <c r="DK30" s="114">
        <v>71.53</v>
      </c>
      <c r="DL30" s="938"/>
      <c r="DM30" s="708">
        <v>120</v>
      </c>
      <c r="DN30" s="759">
        <f t="shared" si="3"/>
        <v>0.9174311926605504</v>
      </c>
      <c r="DO30" s="846">
        <v>50</v>
      </c>
      <c r="DP30" s="846">
        <v>387.59659881948483</v>
      </c>
      <c r="DQ30" s="760">
        <f t="shared" si="36"/>
        <v>7.7519319763896961</v>
      </c>
      <c r="DR30" s="848">
        <f t="shared" si="37"/>
        <v>12543.178683576181</v>
      </c>
      <c r="DS30" s="841"/>
      <c r="DT30" s="859">
        <v>49</v>
      </c>
      <c r="DU30" s="863">
        <v>2359.5282037780926</v>
      </c>
      <c r="DV30" s="863"/>
      <c r="DW30" s="922">
        <f t="shared" si="38"/>
        <v>2359.5282037780926</v>
      </c>
      <c r="DX30" s="751">
        <f t="shared" si="39"/>
        <v>48.15363681179781</v>
      </c>
      <c r="DY30" s="867"/>
      <c r="DZ30" s="867"/>
      <c r="EA30" s="756" t="e">
        <f t="shared" si="4"/>
        <v>#DIV/0!</v>
      </c>
      <c r="EB30" s="867"/>
      <c r="EC30" s="870"/>
      <c r="ED30" s="759" t="e">
        <f t="shared" si="40"/>
        <v>#DIV/0!</v>
      </c>
      <c r="EE30" s="866">
        <f t="shared" si="5"/>
        <v>49</v>
      </c>
      <c r="EF30" s="867"/>
      <c r="EG30" s="763">
        <f t="shared" si="41"/>
        <v>0</v>
      </c>
      <c r="EH30" s="916"/>
      <c r="EI30" s="915"/>
      <c r="EJ30" s="872">
        <v>49</v>
      </c>
      <c r="EK30" s="921">
        <v>133.80024882020294</v>
      </c>
      <c r="EL30" s="765">
        <f t="shared" si="42"/>
        <v>2.7306173228612844</v>
      </c>
      <c r="EM30" s="872">
        <f t="shared" si="6"/>
        <v>49</v>
      </c>
      <c r="EN30" s="873">
        <v>484.37757021667443</v>
      </c>
      <c r="EO30" s="765">
        <f t="shared" si="43"/>
        <v>9.8852565350341717</v>
      </c>
      <c r="EP30" s="873">
        <v>143</v>
      </c>
      <c r="EQ30" s="891">
        <f t="shared" si="44"/>
        <v>2.9183673469387754</v>
      </c>
      <c r="ER30" s="873">
        <v>30</v>
      </c>
      <c r="ES30" s="873">
        <v>296.27526687528865</v>
      </c>
      <c r="ET30" s="873">
        <f t="shared" si="45"/>
        <v>9.8758422291762891</v>
      </c>
      <c r="EU30" s="898">
        <f t="shared" si="46"/>
        <v>3416.9812896902586</v>
      </c>
      <c r="EV30" s="569"/>
      <c r="EW30" s="124">
        <v>40.600000000000009</v>
      </c>
      <c r="EX30" s="125">
        <v>3448.7046788095645</v>
      </c>
      <c r="EY30" s="15">
        <f t="shared" si="47"/>
        <v>84.943464995309455</v>
      </c>
      <c r="EZ30" s="126"/>
      <c r="FA30" s="127">
        <v>4</v>
      </c>
      <c r="FB30" s="127">
        <v>24.013359859296873</v>
      </c>
      <c r="FC30" s="18">
        <f t="shared" si="76"/>
        <v>6.0033399648242183</v>
      </c>
      <c r="FD30" s="127"/>
      <c r="FE30" s="127"/>
      <c r="FF30" s="18" t="e">
        <f t="shared" si="71"/>
        <v>#DIV/0!</v>
      </c>
      <c r="FG30" s="734"/>
      <c r="FH30" s="836">
        <f t="shared" si="48"/>
        <v>0</v>
      </c>
      <c r="FI30" s="125">
        <v>460.79768397084456</v>
      </c>
      <c r="FJ30" s="837">
        <f t="shared" si="7"/>
        <v>11.349696649528189</v>
      </c>
      <c r="FK30" s="125"/>
      <c r="FL30" s="125"/>
      <c r="FM30" s="125"/>
      <c r="FN30" s="127">
        <v>31</v>
      </c>
      <c r="FO30" s="127">
        <v>260.83784678966686</v>
      </c>
      <c r="FP30" s="30">
        <f t="shared" si="49"/>
        <v>8.4141240899892527</v>
      </c>
      <c r="FQ30" s="831">
        <f t="shared" si="50"/>
        <v>4194.3535694293732</v>
      </c>
      <c r="FR30" s="569"/>
      <c r="FS30" s="602"/>
      <c r="FT30" s="603"/>
      <c r="FU30" s="542" t="e">
        <f t="shared" si="51"/>
        <v>#DIV/0!</v>
      </c>
      <c r="FV30" s="603"/>
      <c r="FW30" s="603"/>
      <c r="FX30" s="542" t="e">
        <f t="shared" si="52"/>
        <v>#DIV/0!</v>
      </c>
      <c r="FY30" s="603"/>
      <c r="FZ30" s="603"/>
      <c r="GA30" s="542" t="e">
        <f t="shared" si="53"/>
        <v>#DIV/0!</v>
      </c>
      <c r="GB30" s="485"/>
      <c r="GC30" s="610"/>
      <c r="GD30" s="603"/>
      <c r="GE30" s="548" t="e">
        <f t="shared" si="54"/>
        <v>#DIV/0!</v>
      </c>
      <c r="GF30" s="610"/>
      <c r="GG30" s="614"/>
      <c r="GH30" s="617" t="e">
        <f t="shared" si="8"/>
        <v>#DIV/0!</v>
      </c>
      <c r="GI30" s="603"/>
      <c r="GJ30" s="603"/>
      <c r="GK30" s="622" t="e">
        <f t="shared" si="55"/>
        <v>#DIV/0!</v>
      </c>
      <c r="GL30" s="603">
        <f t="shared" si="56"/>
        <v>0</v>
      </c>
      <c r="GM30" s="603"/>
      <c r="GN30" s="552" t="e">
        <f>+GM30/GL30</f>
        <v>#DIV/0!</v>
      </c>
      <c r="GP30" s="863"/>
      <c r="GQ30" s="863"/>
      <c r="GR30" s="863"/>
      <c r="GS30" s="554" t="e">
        <f t="shared" si="9"/>
        <v>#DIV/0!</v>
      </c>
      <c r="GT30" s="554" t="e">
        <f t="shared" si="73"/>
        <v>#DIV/0!</v>
      </c>
      <c r="GU30" s="875"/>
      <c r="GV30" s="875"/>
      <c r="GW30" s="737" t="e">
        <f t="shared" si="74"/>
        <v>#DIV/0!</v>
      </c>
      <c r="GX30" s="875"/>
      <c r="GY30" s="737" t="e">
        <f t="shared" si="58"/>
        <v>#DIV/0!</v>
      </c>
      <c r="GZ30" s="867"/>
      <c r="HA30" s="748" t="e">
        <f t="shared" si="12"/>
        <v>#DIV/0!</v>
      </c>
      <c r="HB30" s="882"/>
      <c r="HC30" s="744" t="e">
        <f t="shared" si="75"/>
        <v>#DIV/0!</v>
      </c>
      <c r="HD30" s="881"/>
      <c r="HE30" s="542" t="e">
        <f t="shared" si="14"/>
        <v>#DIV/0!</v>
      </c>
      <c r="HF30" s="875"/>
      <c r="HG30" s="875"/>
      <c r="HH30" s="886" t="e">
        <f t="shared" si="59"/>
        <v>#DIV/0!</v>
      </c>
      <c r="HI30" s="672"/>
      <c r="HJ30" s="411"/>
      <c r="HK30" s="411"/>
      <c r="HL30" s="411"/>
      <c r="HM30" s="433"/>
      <c r="HN30" s="411"/>
      <c r="HO30" s="400">
        <f t="shared" si="60"/>
        <v>0</v>
      </c>
      <c r="HP30" s="403"/>
      <c r="HQ30" s="402" t="e">
        <f t="shared" si="61"/>
        <v>#DIV/0!</v>
      </c>
      <c r="HR30" s="412"/>
      <c r="HS30" s="411"/>
      <c r="HT30" s="400"/>
      <c r="HU30" s="403" t="e">
        <f t="shared" si="62"/>
        <v>#DIV/0!</v>
      </c>
      <c r="HV30" s="400"/>
      <c r="HW30" s="400"/>
      <c r="HX30" s="404" t="e">
        <f t="shared" si="63"/>
        <v>#DIV/0!</v>
      </c>
    </row>
    <row r="31" spans="1:232" ht="14.4" customHeight="1">
      <c r="A31" s="12">
        <v>25</v>
      </c>
      <c r="B31" s="13">
        <v>67.599999999999994</v>
      </c>
      <c r="C31" s="14">
        <v>5030.4164548273029</v>
      </c>
      <c r="D31" s="15">
        <f t="shared" si="15"/>
        <v>74.414444598037036</v>
      </c>
      <c r="E31" s="16"/>
      <c r="F31" s="320"/>
      <c r="G31" s="558" t="e">
        <f t="shared" si="16"/>
        <v>#DIV/0!</v>
      </c>
      <c r="H31" s="17">
        <v>15</v>
      </c>
      <c r="I31" s="17">
        <v>199.37183776339782</v>
      </c>
      <c r="J31" s="18">
        <f t="shared" si="64"/>
        <v>13.291455850893188</v>
      </c>
      <c r="K31" s="17"/>
      <c r="L31" s="17"/>
      <c r="M31" s="30" t="e">
        <f t="shared" si="65"/>
        <v>#DIV/0!</v>
      </c>
      <c r="N31" s="946">
        <v>653.26090229350075</v>
      </c>
      <c r="O31" s="838">
        <f t="shared" si="17"/>
        <v>9.6636228149926158</v>
      </c>
      <c r="P31" s="803">
        <v>486.60172093528786</v>
      </c>
      <c r="Q31" s="18">
        <f t="shared" si="18"/>
        <v>7.1982503096936084</v>
      </c>
      <c r="R31" s="808">
        <v>179.50352899373226</v>
      </c>
      <c r="S31" s="809"/>
      <c r="T31" s="809"/>
      <c r="U31" s="808"/>
      <c r="V31" s="492"/>
      <c r="W31" s="570">
        <v>34</v>
      </c>
      <c r="X31" s="566">
        <v>346.26400050785395</v>
      </c>
      <c r="Y31" s="800">
        <f t="shared" si="19"/>
        <v>10.184235309054529</v>
      </c>
      <c r="Z31" s="819">
        <f t="shared" si="20"/>
        <v>6895.4184453210746</v>
      </c>
      <c r="AA31" s="492"/>
      <c r="AB31" s="966">
        <v>395.20000000000005</v>
      </c>
      <c r="AC31" s="71">
        <v>26116.504699999998</v>
      </c>
      <c r="AD31" s="30">
        <f t="shared" si="21"/>
        <v>66.08427302631577</v>
      </c>
      <c r="AE31" s="49"/>
      <c r="AF31" s="318"/>
      <c r="AG31" s="932" t="e">
        <f t="shared" si="77"/>
        <v>#DIV/0!</v>
      </c>
      <c r="AH31" s="50">
        <v>42</v>
      </c>
      <c r="AI31" s="50">
        <v>424.56</v>
      </c>
      <c r="AJ31" s="30">
        <f t="shared" si="22"/>
        <v>10.108571428571429</v>
      </c>
      <c r="AK31" s="55">
        <v>274</v>
      </c>
      <c r="AL31" s="55">
        <v>1894.35</v>
      </c>
      <c r="AM31" s="30">
        <f t="shared" si="66"/>
        <v>6.9136861313868607</v>
      </c>
      <c r="AN31" s="62">
        <v>524</v>
      </c>
      <c r="AO31" s="858">
        <f t="shared" si="0"/>
        <v>1.2012838147638696</v>
      </c>
      <c r="AP31" s="47">
        <v>2796.3</v>
      </c>
      <c r="AQ31" s="858">
        <f t="shared" si="1"/>
        <v>7.0756578947368416</v>
      </c>
      <c r="AR31" s="47"/>
      <c r="AS31" s="47"/>
      <c r="AT31" s="47"/>
      <c r="AU31" s="855"/>
      <c r="AV31" s="568"/>
      <c r="AW31" s="46">
        <v>41</v>
      </c>
      <c r="AX31" s="71">
        <v>1561.5481500000001</v>
      </c>
      <c r="AY31" s="48">
        <f t="shared" si="23"/>
        <v>38.086540243902441</v>
      </c>
      <c r="AZ31" s="46">
        <v>106</v>
      </c>
      <c r="BA31" s="47">
        <v>1081.04</v>
      </c>
      <c r="BB31" s="48">
        <f t="shared" si="24"/>
        <v>10.198490566037735</v>
      </c>
      <c r="BC31" s="822">
        <f t="shared" si="78"/>
        <v>34398.30285</v>
      </c>
      <c r="BD31" s="492"/>
      <c r="BE31" s="645">
        <v>92.6</v>
      </c>
      <c r="BF31" s="78">
        <v>4636.12</v>
      </c>
      <c r="BG31" s="30">
        <f t="shared" si="25"/>
        <v>50.066090712742984</v>
      </c>
      <c r="BH31" s="85"/>
      <c r="BI31" s="85"/>
      <c r="BJ31" s="85">
        <v>18</v>
      </c>
      <c r="BK31" s="85">
        <v>125.95</v>
      </c>
      <c r="BL31" s="30">
        <f t="shared" si="67"/>
        <v>6.9972222222222227</v>
      </c>
      <c r="BM31" s="86"/>
      <c r="BN31" s="86"/>
      <c r="BO31" s="30" t="e">
        <f t="shared" si="68"/>
        <v>#DIV/0!</v>
      </c>
      <c r="BP31" s="587">
        <v>0</v>
      </c>
      <c r="BQ31" s="30">
        <f t="shared" si="26"/>
        <v>0</v>
      </c>
      <c r="BR31" s="587">
        <v>547.22</v>
      </c>
      <c r="BS31" s="30">
        <f t="shared" si="27"/>
        <v>5.9095032397408218</v>
      </c>
      <c r="BT31" s="587"/>
      <c r="BU31" s="587"/>
      <c r="BV31" s="587"/>
      <c r="BW31" s="907"/>
      <c r="BX31" s="903">
        <v>32</v>
      </c>
      <c r="BY31" s="78">
        <v>322.66000000000003</v>
      </c>
      <c r="BZ31" s="634">
        <f t="shared" si="28"/>
        <v>10.083125000000001</v>
      </c>
      <c r="CA31" s="824">
        <f t="shared" si="29"/>
        <v>5631.95</v>
      </c>
      <c r="CB31" s="492"/>
      <c r="CC31" s="93">
        <v>184</v>
      </c>
      <c r="CD31" s="94">
        <v>11077.135164217028</v>
      </c>
      <c r="CE31" s="83">
        <f t="shared" si="30"/>
        <v>60.201821544657761</v>
      </c>
      <c r="CF31" s="102"/>
      <c r="CG31" s="101">
        <v>36</v>
      </c>
      <c r="CH31" s="101">
        <v>445.89235095490011</v>
      </c>
      <c r="CI31" s="30">
        <f t="shared" si="69"/>
        <v>12.385898637636114</v>
      </c>
      <c r="CJ31" s="101">
        <v>65</v>
      </c>
      <c r="CK31" s="101">
        <v>452.63680848574847</v>
      </c>
      <c r="CL31" s="83">
        <f t="shared" si="70"/>
        <v>6.9636432074730532</v>
      </c>
      <c r="CM31" s="787"/>
      <c r="CN31" s="30">
        <f t="shared" si="72"/>
        <v>0</v>
      </c>
      <c r="CO31" s="787">
        <v>77.20387272948588</v>
      </c>
      <c r="CP31" s="30">
        <f t="shared" si="31"/>
        <v>0.41958626483416239</v>
      </c>
      <c r="CQ31" s="787">
        <v>249.71391659721485</v>
      </c>
      <c r="CR31" s="787"/>
      <c r="CS31" s="787"/>
      <c r="CT31" s="787"/>
      <c r="CU31" s="934">
        <v>50</v>
      </c>
      <c r="CV31" s="787">
        <v>451.38157022083374</v>
      </c>
      <c r="CW31" s="790">
        <f t="shared" si="32"/>
        <v>9.0276314044166739</v>
      </c>
      <c r="CX31" s="827">
        <f t="shared" si="33"/>
        <v>12753.963683205211</v>
      </c>
      <c r="CY31" s="492"/>
      <c r="CZ31" s="109">
        <v>156.80000000000001</v>
      </c>
      <c r="DA31" s="110">
        <v>12828.28</v>
      </c>
      <c r="DB31" s="83">
        <f t="shared" si="34"/>
        <v>81.813010204081635</v>
      </c>
      <c r="DC31" s="113"/>
      <c r="DD31" s="956"/>
      <c r="DE31" s="956"/>
      <c r="DF31" s="958"/>
      <c r="DG31" s="114"/>
      <c r="DH31" s="114"/>
      <c r="DI31" s="30" t="e">
        <f t="shared" si="35"/>
        <v>#DIV/0!</v>
      </c>
      <c r="DJ31" s="115">
        <v>252.98947367451538</v>
      </c>
      <c r="DK31" s="114">
        <v>163.6676053387099</v>
      </c>
      <c r="DL31" s="938"/>
      <c r="DM31" s="708">
        <v>179.71764705882353</v>
      </c>
      <c r="DN31" s="759">
        <f t="shared" si="3"/>
        <v>1.1461584633853541</v>
      </c>
      <c r="DO31" s="846">
        <v>50</v>
      </c>
      <c r="DP31" s="846">
        <v>484.43535219306398</v>
      </c>
      <c r="DQ31" s="760">
        <f t="shared" si="36"/>
        <v>9.6887070438612799</v>
      </c>
      <c r="DR31" s="848">
        <f t="shared" si="37"/>
        <v>13909.090078265113</v>
      </c>
      <c r="DS31" s="841"/>
      <c r="DT31" s="859">
        <v>76</v>
      </c>
      <c r="DU31" s="863">
        <v>6010.1504648504224</v>
      </c>
      <c r="DV31" s="863"/>
      <c r="DW31" s="922">
        <f t="shared" si="38"/>
        <v>6010.1504648504224</v>
      </c>
      <c r="DX31" s="751">
        <f t="shared" si="39"/>
        <v>79.080927169084504</v>
      </c>
      <c r="DY31" s="867"/>
      <c r="DZ31" s="867"/>
      <c r="EA31" s="756" t="e">
        <f t="shared" si="4"/>
        <v>#DIV/0!</v>
      </c>
      <c r="EB31" s="867">
        <v>76</v>
      </c>
      <c r="EC31" s="870">
        <v>1067.7725983084044</v>
      </c>
      <c r="ED31" s="759">
        <f t="shared" si="40"/>
        <v>14.049639451426374</v>
      </c>
      <c r="EE31" s="866">
        <f t="shared" si="5"/>
        <v>76</v>
      </c>
      <c r="EF31" s="867">
        <v>3145.0695437847157</v>
      </c>
      <c r="EG31" s="763">
        <f t="shared" si="41"/>
        <v>41.382493997167309</v>
      </c>
      <c r="EH31" s="916"/>
      <c r="EI31" s="915"/>
      <c r="EJ31" s="872">
        <v>79</v>
      </c>
      <c r="EK31" s="921">
        <v>1257.0617445189853</v>
      </c>
      <c r="EL31" s="765">
        <f t="shared" si="42"/>
        <v>15.912173981252979</v>
      </c>
      <c r="EM31" s="872">
        <f t="shared" si="6"/>
        <v>76</v>
      </c>
      <c r="EN31" s="873">
        <v>492.73522909804763</v>
      </c>
      <c r="EO31" s="765">
        <f t="shared" si="43"/>
        <v>6.4833582776058902</v>
      </c>
      <c r="EP31" s="873"/>
      <c r="EQ31" s="891">
        <f t="shared" si="44"/>
        <v>0</v>
      </c>
      <c r="ER31" s="873">
        <v>30</v>
      </c>
      <c r="ES31" s="873">
        <v>295.92051702461248</v>
      </c>
      <c r="ET31" s="873">
        <f t="shared" si="45"/>
        <v>9.8640172341537493</v>
      </c>
      <c r="EU31" s="898">
        <f t="shared" si="46"/>
        <v>12268.710097585188</v>
      </c>
      <c r="EV31" s="569"/>
      <c r="EW31" s="124">
        <v>54.2</v>
      </c>
      <c r="EX31" s="125">
        <v>3898.0710004834655</v>
      </c>
      <c r="EY31" s="15">
        <f t="shared" si="47"/>
        <v>71.92012916021153</v>
      </c>
      <c r="EZ31" s="126"/>
      <c r="FA31" s="127">
        <v>4</v>
      </c>
      <c r="FB31" s="127">
        <v>27.294000000000004</v>
      </c>
      <c r="FC31" s="18">
        <f t="shared" si="76"/>
        <v>6.823500000000001</v>
      </c>
      <c r="FD31" s="127"/>
      <c r="FE31" s="127"/>
      <c r="FF31" s="18" t="e">
        <f t="shared" si="71"/>
        <v>#DIV/0!</v>
      </c>
      <c r="FG31" s="734"/>
      <c r="FH31" s="836">
        <f t="shared" si="48"/>
        <v>0</v>
      </c>
      <c r="FI31" s="125">
        <v>249.71871651592116</v>
      </c>
      <c r="FJ31" s="837">
        <f t="shared" si="7"/>
        <v>4.6073563932826778</v>
      </c>
      <c r="FK31" s="125"/>
      <c r="FL31" s="125"/>
      <c r="FM31" s="125"/>
      <c r="FN31" s="127">
        <v>31</v>
      </c>
      <c r="FO31" s="127">
        <v>203.9504977749595</v>
      </c>
      <c r="FP31" s="30">
        <f t="shared" si="49"/>
        <v>6.5790483153212742</v>
      </c>
      <c r="FQ31" s="831">
        <f t="shared" si="50"/>
        <v>4379.0342147743459</v>
      </c>
      <c r="FR31" s="569"/>
      <c r="FS31" s="602"/>
      <c r="FT31" s="603"/>
      <c r="FU31" s="542" t="e">
        <f t="shared" si="51"/>
        <v>#DIV/0!</v>
      </c>
      <c r="FV31" s="603"/>
      <c r="FW31" s="603"/>
      <c r="FX31" s="542" t="e">
        <f t="shared" si="52"/>
        <v>#DIV/0!</v>
      </c>
      <c r="FY31" s="603"/>
      <c r="FZ31" s="603"/>
      <c r="GA31" s="542" t="e">
        <f t="shared" si="53"/>
        <v>#DIV/0!</v>
      </c>
      <c r="GB31" s="485"/>
      <c r="GC31" s="610"/>
      <c r="GD31" s="603"/>
      <c r="GE31" s="548" t="e">
        <f t="shared" si="54"/>
        <v>#DIV/0!</v>
      </c>
      <c r="GF31" s="610"/>
      <c r="GG31" s="614"/>
      <c r="GH31" s="617" t="e">
        <f t="shared" si="8"/>
        <v>#DIV/0!</v>
      </c>
      <c r="GI31" s="603"/>
      <c r="GJ31" s="603"/>
      <c r="GK31" s="622" t="e">
        <f t="shared" si="55"/>
        <v>#DIV/0!</v>
      </c>
      <c r="GL31" s="603">
        <f t="shared" si="56"/>
        <v>0</v>
      </c>
      <c r="GM31" s="603"/>
      <c r="GN31" s="552" t="e">
        <f>+GM31/GL31</f>
        <v>#DIV/0!</v>
      </c>
      <c r="GP31" s="863"/>
      <c r="GQ31" s="863"/>
      <c r="GR31" s="863"/>
      <c r="GS31" s="554" t="e">
        <f t="shared" si="9"/>
        <v>#DIV/0!</v>
      </c>
      <c r="GT31" s="554" t="e">
        <f t="shared" si="73"/>
        <v>#DIV/0!</v>
      </c>
      <c r="GU31" s="875"/>
      <c r="GV31" s="875"/>
      <c r="GW31" s="737" t="e">
        <f t="shared" si="74"/>
        <v>#DIV/0!</v>
      </c>
      <c r="GX31" s="875"/>
      <c r="GY31" s="737" t="e">
        <f t="shared" si="58"/>
        <v>#DIV/0!</v>
      </c>
      <c r="GZ31" s="867"/>
      <c r="HA31" s="748" t="e">
        <f t="shared" si="12"/>
        <v>#DIV/0!</v>
      </c>
      <c r="HB31" s="882"/>
      <c r="HC31" s="744" t="e">
        <f t="shared" si="75"/>
        <v>#DIV/0!</v>
      </c>
      <c r="HD31" s="881"/>
      <c r="HE31" s="542" t="e">
        <f t="shared" si="14"/>
        <v>#DIV/0!</v>
      </c>
      <c r="HF31" s="875"/>
      <c r="HG31" s="875"/>
      <c r="HH31" s="886" t="e">
        <f t="shared" si="59"/>
        <v>#DIV/0!</v>
      </c>
      <c r="HI31" s="672"/>
      <c r="HJ31" s="411"/>
      <c r="HK31" s="411"/>
      <c r="HL31" s="411"/>
      <c r="HM31" s="433"/>
      <c r="HN31" s="411"/>
      <c r="HO31" s="400">
        <f t="shared" si="60"/>
        <v>0</v>
      </c>
      <c r="HP31" s="403"/>
      <c r="HQ31" s="402" t="e">
        <f t="shared" si="61"/>
        <v>#DIV/0!</v>
      </c>
      <c r="HR31" s="412"/>
      <c r="HS31" s="411"/>
      <c r="HT31" s="403"/>
      <c r="HU31" s="403" t="e">
        <f t="shared" si="62"/>
        <v>#DIV/0!</v>
      </c>
      <c r="HV31" s="400"/>
      <c r="HW31" s="400"/>
      <c r="HX31" s="404" t="e">
        <f t="shared" si="63"/>
        <v>#DIV/0!</v>
      </c>
    </row>
    <row r="32" spans="1:232" ht="14.4" customHeight="1">
      <c r="A32" s="12">
        <v>26</v>
      </c>
      <c r="B32" s="13">
        <v>89.4</v>
      </c>
      <c r="C32" s="14">
        <v>5435.3014052554936</v>
      </c>
      <c r="D32" s="15">
        <f t="shared" si="15"/>
        <v>60.797554868629682</v>
      </c>
      <c r="E32" s="16"/>
      <c r="F32" s="320"/>
      <c r="G32" s="558" t="e">
        <f t="shared" si="16"/>
        <v>#DIV/0!</v>
      </c>
      <c r="H32" s="17">
        <v>15</v>
      </c>
      <c r="I32" s="17">
        <v>201.26488103612661</v>
      </c>
      <c r="J32" s="18">
        <f t="shared" si="64"/>
        <v>13.417658735741774</v>
      </c>
      <c r="K32" s="17"/>
      <c r="L32" s="17"/>
      <c r="M32" s="30" t="e">
        <f t="shared" si="65"/>
        <v>#DIV/0!</v>
      </c>
      <c r="N32" s="946"/>
      <c r="O32" s="838">
        <f t="shared" si="17"/>
        <v>0</v>
      </c>
      <c r="P32" s="803">
        <v>397.71296463021815</v>
      </c>
      <c r="Q32" s="18">
        <f t="shared" si="18"/>
        <v>4.4486908795326414</v>
      </c>
      <c r="R32" s="808">
        <v>170.34578675209798</v>
      </c>
      <c r="S32" s="809"/>
      <c r="T32" s="809"/>
      <c r="U32" s="808">
        <v>278.43644703932733</v>
      </c>
      <c r="V32" s="492"/>
      <c r="W32" s="570">
        <v>34</v>
      </c>
      <c r="X32" s="566">
        <v>330.94890611679693</v>
      </c>
      <c r="Y32" s="800">
        <f t="shared" si="19"/>
        <v>9.7337913563763809</v>
      </c>
      <c r="Z32" s="819">
        <f t="shared" si="20"/>
        <v>6814.0103908300616</v>
      </c>
      <c r="AA32" s="492"/>
      <c r="AB32" s="966">
        <v>387.6</v>
      </c>
      <c r="AC32" s="71">
        <v>24223.080300000005</v>
      </c>
      <c r="AD32" s="30">
        <f t="shared" si="21"/>
        <v>62.4950472136223</v>
      </c>
      <c r="AE32" s="49"/>
      <c r="AF32" s="318"/>
      <c r="AG32" s="932" t="e">
        <f t="shared" si="77"/>
        <v>#DIV/0!</v>
      </c>
      <c r="AH32" s="50">
        <v>40</v>
      </c>
      <c r="AI32" s="50">
        <v>699.4</v>
      </c>
      <c r="AJ32" s="30">
        <f t="shared" si="22"/>
        <v>17.484999999999999</v>
      </c>
      <c r="AK32" s="55">
        <v>130</v>
      </c>
      <c r="AL32" s="55">
        <v>749.4</v>
      </c>
      <c r="AM32" s="30">
        <f t="shared" si="66"/>
        <v>5.764615384615384</v>
      </c>
      <c r="AN32" s="62">
        <v>290</v>
      </c>
      <c r="AO32" s="858">
        <f t="shared" si="0"/>
        <v>0.67820392890551917</v>
      </c>
      <c r="AP32" s="47">
        <v>1787.4599999999998</v>
      </c>
      <c r="AQ32" s="858">
        <f t="shared" si="1"/>
        <v>4.6116099071207426</v>
      </c>
      <c r="AR32" s="47">
        <v>287.49</v>
      </c>
      <c r="AS32" s="47"/>
      <c r="AT32" s="47">
        <v>48.96</v>
      </c>
      <c r="AU32" s="855"/>
      <c r="AV32" s="568"/>
      <c r="AW32" s="46">
        <v>40</v>
      </c>
      <c r="AX32" s="71">
        <v>1552.6499999999996</v>
      </c>
      <c r="AY32" s="48">
        <f t="shared" si="23"/>
        <v>38.816249999999989</v>
      </c>
      <c r="AZ32" s="46">
        <v>106</v>
      </c>
      <c r="BA32" s="47">
        <v>1157.4849999999999</v>
      </c>
      <c r="BB32" s="48">
        <f t="shared" si="24"/>
        <v>10.919669811320754</v>
      </c>
      <c r="BC32" s="822">
        <f t="shared" si="78"/>
        <v>30795.925300000006</v>
      </c>
      <c r="BD32" s="492"/>
      <c r="BE32" s="645">
        <v>95.200000000000017</v>
      </c>
      <c r="BF32" s="78">
        <v>4673.09</v>
      </c>
      <c r="BG32" s="30">
        <f t="shared" si="25"/>
        <v>49.087079831932769</v>
      </c>
      <c r="BH32" s="85"/>
      <c r="BI32" s="85"/>
      <c r="BJ32" s="85">
        <v>18</v>
      </c>
      <c r="BK32" s="85">
        <v>126.58</v>
      </c>
      <c r="BL32" s="30">
        <f t="shared" si="67"/>
        <v>7.0322222222222219</v>
      </c>
      <c r="BM32" s="86"/>
      <c r="BN32" s="86"/>
      <c r="BO32" s="30" t="e">
        <f t="shared" si="68"/>
        <v>#DIV/0!</v>
      </c>
      <c r="BP32" s="587">
        <v>232</v>
      </c>
      <c r="BQ32" s="30">
        <f t="shared" si="26"/>
        <v>2.4369747899159662</v>
      </c>
      <c r="BR32" s="587">
        <v>409.32</v>
      </c>
      <c r="BS32" s="30">
        <f t="shared" si="27"/>
        <v>4.299579831932772</v>
      </c>
      <c r="BT32" s="587"/>
      <c r="BU32" s="587"/>
      <c r="BV32" s="587"/>
      <c r="BW32" s="907"/>
      <c r="BX32" s="903">
        <v>32</v>
      </c>
      <c r="BY32" s="78">
        <v>320</v>
      </c>
      <c r="BZ32" s="634">
        <f t="shared" si="28"/>
        <v>10</v>
      </c>
      <c r="CA32" s="824">
        <f t="shared" si="29"/>
        <v>5760.99</v>
      </c>
      <c r="CB32" s="492"/>
      <c r="CC32" s="93">
        <v>183.60000000000002</v>
      </c>
      <c r="CD32" s="94">
        <v>11048.103874609606</v>
      </c>
      <c r="CE32" s="83">
        <f t="shared" si="30"/>
        <v>60.174857704845337</v>
      </c>
      <c r="CF32" s="102"/>
      <c r="CG32" s="101">
        <v>36</v>
      </c>
      <c r="CH32" s="101">
        <v>442.07666634778224</v>
      </c>
      <c r="CI32" s="30">
        <f t="shared" si="69"/>
        <v>12.279907398549506</v>
      </c>
      <c r="CJ32" s="101">
        <v>65</v>
      </c>
      <c r="CK32" s="101">
        <v>362.79497880502782</v>
      </c>
      <c r="CL32" s="83">
        <f t="shared" si="70"/>
        <v>5.5814612123850438</v>
      </c>
      <c r="CM32" s="787"/>
      <c r="CN32" s="30">
        <f t="shared" si="72"/>
        <v>0</v>
      </c>
      <c r="CO32" s="787">
        <v>85.300144825304926</v>
      </c>
      <c r="CP32" s="30">
        <f t="shared" si="31"/>
        <v>0.46459773869991783</v>
      </c>
      <c r="CQ32" s="787">
        <v>151.10042555132529</v>
      </c>
      <c r="CR32" s="787"/>
      <c r="CS32" s="787"/>
      <c r="CT32" s="787"/>
      <c r="CU32" s="934">
        <v>50</v>
      </c>
      <c r="CV32" s="787">
        <v>403.38082982574133</v>
      </c>
      <c r="CW32" s="790">
        <f t="shared" si="32"/>
        <v>8.0676165965148261</v>
      </c>
      <c r="CX32" s="827">
        <f t="shared" si="33"/>
        <v>12492.756919964788</v>
      </c>
      <c r="CY32" s="492"/>
      <c r="CZ32" s="109">
        <v>172</v>
      </c>
      <c r="DA32" s="110">
        <v>12916.767916693039</v>
      </c>
      <c r="DB32" s="83">
        <f t="shared" si="34"/>
        <v>75.097487887750233</v>
      </c>
      <c r="DC32" s="113"/>
      <c r="DD32" s="956"/>
      <c r="DE32" s="956"/>
      <c r="DF32" s="958"/>
      <c r="DG32" s="114"/>
      <c r="DH32" s="114"/>
      <c r="DI32" s="30" t="e">
        <f t="shared" si="35"/>
        <v>#DIV/0!</v>
      </c>
      <c r="DJ32" s="115">
        <v>1912.5102760665063</v>
      </c>
      <c r="DK32" s="114">
        <v>361.81953853378286</v>
      </c>
      <c r="DL32" s="938">
        <v>90</v>
      </c>
      <c r="DM32" s="708">
        <v>375</v>
      </c>
      <c r="DN32" s="759">
        <f t="shared" si="3"/>
        <v>2.1802325581395348</v>
      </c>
      <c r="DO32" s="846">
        <v>50</v>
      </c>
      <c r="DP32" s="846">
        <v>492.19280194621132</v>
      </c>
      <c r="DQ32" s="760">
        <f t="shared" si="36"/>
        <v>9.8438560389242262</v>
      </c>
      <c r="DR32" s="848">
        <f t="shared" si="37"/>
        <v>16148.29053323954</v>
      </c>
      <c r="DS32" s="841"/>
      <c r="DT32" s="859">
        <v>75.400000000000006</v>
      </c>
      <c r="DU32" s="863">
        <v>2793.1667535564925</v>
      </c>
      <c r="DV32" s="863"/>
      <c r="DW32" s="922">
        <f t="shared" si="38"/>
        <v>2793.1667535564925</v>
      </c>
      <c r="DX32" s="751">
        <f t="shared" si="39"/>
        <v>37.044651903932255</v>
      </c>
      <c r="DY32" s="867">
        <v>69</v>
      </c>
      <c r="DZ32" s="867">
        <v>4976.821092859791</v>
      </c>
      <c r="EA32" s="756">
        <f t="shared" si="4"/>
        <v>72.127841925504214</v>
      </c>
      <c r="EB32" s="867"/>
      <c r="EC32" s="867"/>
      <c r="ED32" s="759" t="e">
        <f t="shared" si="40"/>
        <v>#DIV/0!</v>
      </c>
      <c r="EE32" s="866">
        <f t="shared" si="5"/>
        <v>75.400000000000006</v>
      </c>
      <c r="EF32" s="867"/>
      <c r="EG32" s="763">
        <f t="shared" si="41"/>
        <v>0</v>
      </c>
      <c r="EH32" s="916"/>
      <c r="EI32" s="915"/>
      <c r="EJ32" s="872">
        <v>69</v>
      </c>
      <c r="EK32" s="921">
        <v>464.24322043017742</v>
      </c>
      <c r="EL32" s="765">
        <f t="shared" si="42"/>
        <v>6.7281626149301079</v>
      </c>
      <c r="EM32" s="872">
        <f t="shared" si="6"/>
        <v>75.400000000000006</v>
      </c>
      <c r="EN32" s="873">
        <v>380.99310269677216</v>
      </c>
      <c r="EO32" s="765">
        <f t="shared" si="43"/>
        <v>5.0529589217078534</v>
      </c>
      <c r="EP32" s="873">
        <v>145</v>
      </c>
      <c r="EQ32" s="891">
        <f t="shared" si="44"/>
        <v>1.9230769230769229</v>
      </c>
      <c r="ER32" s="873">
        <v>30</v>
      </c>
      <c r="ES32" s="873">
        <v>295.62399095756956</v>
      </c>
      <c r="ET32" s="873">
        <f t="shared" si="45"/>
        <v>9.8541330319189857</v>
      </c>
      <c r="EU32" s="898">
        <f t="shared" si="46"/>
        <v>9055.8481605008001</v>
      </c>
      <c r="EV32" s="569"/>
      <c r="EW32" s="124">
        <v>53.199999999999996</v>
      </c>
      <c r="EX32" s="125">
        <v>3290.025502967103</v>
      </c>
      <c r="EY32" s="15">
        <f t="shared" si="47"/>
        <v>61.842584642238783</v>
      </c>
      <c r="EZ32" s="126"/>
      <c r="FA32" s="127">
        <v>4</v>
      </c>
      <c r="FB32" s="127">
        <v>28.956851690454073</v>
      </c>
      <c r="FC32" s="18">
        <f t="shared" si="76"/>
        <v>7.2392129226135182</v>
      </c>
      <c r="FD32" s="127"/>
      <c r="FE32" s="127"/>
      <c r="FF32" s="18" t="e">
        <f t="shared" si="71"/>
        <v>#DIV/0!</v>
      </c>
      <c r="FG32" s="734">
        <v>67.5</v>
      </c>
      <c r="FH32" s="836">
        <f t="shared" si="48"/>
        <v>1.268796992481203</v>
      </c>
      <c r="FI32" s="125">
        <v>217.95115770542589</v>
      </c>
      <c r="FJ32" s="837">
        <f t="shared" si="7"/>
        <v>4.0968262726583813</v>
      </c>
      <c r="FK32" s="125"/>
      <c r="FL32" s="125"/>
      <c r="FM32" s="125">
        <v>146.48236163556081</v>
      </c>
      <c r="FN32" s="127">
        <v>31</v>
      </c>
      <c r="FO32" s="127">
        <v>331.1043216695964</v>
      </c>
      <c r="FP32" s="30">
        <f t="shared" si="49"/>
        <v>10.680784569986981</v>
      </c>
      <c r="FQ32" s="831">
        <f t="shared" si="50"/>
        <v>4082.0201956681403</v>
      </c>
      <c r="FR32" s="569"/>
      <c r="FS32" s="602"/>
      <c r="FT32" s="603"/>
      <c r="FU32" s="542" t="e">
        <f t="shared" si="51"/>
        <v>#DIV/0!</v>
      </c>
      <c r="FV32" s="603"/>
      <c r="FW32" s="603"/>
      <c r="FX32" s="542" t="e">
        <f t="shared" si="52"/>
        <v>#DIV/0!</v>
      </c>
      <c r="FY32" s="603"/>
      <c r="FZ32" s="603"/>
      <c r="GA32" s="542" t="e">
        <f t="shared" si="53"/>
        <v>#DIV/0!</v>
      </c>
      <c r="GB32" s="485"/>
      <c r="GC32" s="610"/>
      <c r="GD32" s="603"/>
      <c r="GE32" s="548" t="e">
        <f t="shared" si="54"/>
        <v>#DIV/0!</v>
      </c>
      <c r="GF32" s="610"/>
      <c r="GG32" s="614"/>
      <c r="GH32" s="617" t="e">
        <f t="shared" si="8"/>
        <v>#DIV/0!</v>
      </c>
      <c r="GI32" s="603"/>
      <c r="GJ32" s="603"/>
      <c r="GK32" s="622" t="e">
        <f t="shared" si="55"/>
        <v>#DIV/0!</v>
      </c>
      <c r="GL32" s="603">
        <f t="shared" si="56"/>
        <v>0</v>
      </c>
      <c r="GM32" s="603"/>
      <c r="GN32" s="552" t="e">
        <f t="shared" si="57"/>
        <v>#DIV/0!</v>
      </c>
      <c r="GP32" s="863"/>
      <c r="GQ32" s="863"/>
      <c r="GR32" s="863"/>
      <c r="GS32" s="554" t="e">
        <f t="shared" si="9"/>
        <v>#DIV/0!</v>
      </c>
      <c r="GT32" s="554" t="e">
        <f t="shared" si="73"/>
        <v>#DIV/0!</v>
      </c>
      <c r="GU32" s="875"/>
      <c r="GV32" s="875"/>
      <c r="GW32" s="737" t="e">
        <f t="shared" si="74"/>
        <v>#DIV/0!</v>
      </c>
      <c r="GX32" s="875"/>
      <c r="GY32" s="737" t="e">
        <f t="shared" si="58"/>
        <v>#DIV/0!</v>
      </c>
      <c r="GZ32" s="867"/>
      <c r="HA32" s="748" t="e">
        <f t="shared" si="12"/>
        <v>#DIV/0!</v>
      </c>
      <c r="HB32" s="882"/>
      <c r="HC32" s="744" t="e">
        <f t="shared" si="75"/>
        <v>#DIV/0!</v>
      </c>
      <c r="HD32" s="881"/>
      <c r="HE32" s="542" t="e">
        <f t="shared" si="14"/>
        <v>#DIV/0!</v>
      </c>
      <c r="HF32" s="875"/>
      <c r="HG32" s="875"/>
      <c r="HH32" s="886" t="e">
        <f t="shared" si="59"/>
        <v>#DIV/0!</v>
      </c>
      <c r="HI32" s="672"/>
      <c r="HJ32" s="411"/>
      <c r="HK32" s="411"/>
      <c r="HL32" s="411"/>
      <c r="HM32" s="433"/>
      <c r="HN32" s="411"/>
      <c r="HO32" s="400">
        <f t="shared" si="60"/>
        <v>0</v>
      </c>
      <c r="HP32" s="403"/>
      <c r="HQ32" s="402" t="e">
        <f t="shared" si="61"/>
        <v>#DIV/0!</v>
      </c>
      <c r="HR32" s="412"/>
      <c r="HS32" s="411"/>
      <c r="HT32" s="400"/>
      <c r="HU32" s="403" t="e">
        <f t="shared" si="62"/>
        <v>#DIV/0!</v>
      </c>
      <c r="HV32" s="400"/>
      <c r="HW32" s="400"/>
      <c r="HX32" s="404" t="e">
        <f t="shared" si="63"/>
        <v>#DIV/0!</v>
      </c>
    </row>
    <row r="33" spans="1:232" ht="14.4" customHeight="1">
      <c r="A33" s="12">
        <v>27</v>
      </c>
      <c r="B33" s="13">
        <v>86</v>
      </c>
      <c r="C33" s="14">
        <v>5178.5474200825793</v>
      </c>
      <c r="D33" s="15">
        <f t="shared" si="15"/>
        <v>60.215667675378832</v>
      </c>
      <c r="E33" s="16"/>
      <c r="F33" s="320"/>
      <c r="G33" s="558" t="e">
        <f t="shared" si="16"/>
        <v>#DIV/0!</v>
      </c>
      <c r="H33" s="17">
        <v>15</v>
      </c>
      <c r="I33" s="17">
        <v>220.9714495671046</v>
      </c>
      <c r="J33" s="18">
        <f t="shared" si="64"/>
        <v>14.731429971140306</v>
      </c>
      <c r="K33" s="17"/>
      <c r="L33" s="17"/>
      <c r="M33" s="30" t="e">
        <f t="shared" si="65"/>
        <v>#DIV/0!</v>
      </c>
      <c r="N33" s="946"/>
      <c r="O33" s="838">
        <f t="shared" si="17"/>
        <v>0</v>
      </c>
      <c r="P33" s="803">
        <v>358.16437822166552</v>
      </c>
      <c r="Q33" s="18">
        <f t="shared" si="18"/>
        <v>4.1647020723449479</v>
      </c>
      <c r="R33" s="808">
        <v>180.55177874405251</v>
      </c>
      <c r="S33" s="809"/>
      <c r="T33" s="809"/>
      <c r="U33" s="808"/>
      <c r="V33" s="492"/>
      <c r="W33" s="570">
        <v>34</v>
      </c>
      <c r="X33" s="566">
        <v>334.75888949577057</v>
      </c>
      <c r="Y33" s="800">
        <f t="shared" si="19"/>
        <v>9.8458496910520754</v>
      </c>
      <c r="Z33" s="819">
        <f t="shared" si="20"/>
        <v>6272.9939161111715</v>
      </c>
      <c r="AA33" s="492"/>
      <c r="AB33" s="966">
        <v>384.6</v>
      </c>
      <c r="AC33" s="71">
        <v>24242.386200000001</v>
      </c>
      <c r="AD33" s="30">
        <f t="shared" si="21"/>
        <v>63.032725429017162</v>
      </c>
      <c r="AE33" s="49"/>
      <c r="AF33" s="318"/>
      <c r="AG33" s="932" t="e">
        <f t="shared" si="77"/>
        <v>#DIV/0!</v>
      </c>
      <c r="AH33" s="50">
        <v>40</v>
      </c>
      <c r="AI33" s="50">
        <v>578.02</v>
      </c>
      <c r="AJ33" s="30">
        <f t="shared" si="22"/>
        <v>14.4505</v>
      </c>
      <c r="AK33" s="55">
        <v>132</v>
      </c>
      <c r="AL33" s="55">
        <v>828.1</v>
      </c>
      <c r="AM33" s="30">
        <f t="shared" si="66"/>
        <v>6.2734848484848484</v>
      </c>
      <c r="AN33" s="62">
        <v>606.98</v>
      </c>
      <c r="AO33" s="858">
        <f t="shared" si="0"/>
        <v>1.4295336787564767</v>
      </c>
      <c r="AP33" s="47">
        <v>3231.4700000000003</v>
      </c>
      <c r="AQ33" s="858">
        <f t="shared" si="1"/>
        <v>8.4021580863234533</v>
      </c>
      <c r="AR33" s="47">
        <v>535.78</v>
      </c>
      <c r="AS33" s="47"/>
      <c r="AT33" s="47"/>
      <c r="AU33" s="855"/>
      <c r="AV33" s="568"/>
      <c r="AW33" s="46">
        <v>40</v>
      </c>
      <c r="AX33" s="71">
        <v>1857.1250000000002</v>
      </c>
      <c r="AY33" s="48">
        <f t="shared" si="23"/>
        <v>46.428125000000009</v>
      </c>
      <c r="AZ33" s="46">
        <v>106</v>
      </c>
      <c r="BA33" s="47">
        <v>1116.1399999999999</v>
      </c>
      <c r="BB33" s="48">
        <f t="shared" si="24"/>
        <v>10.529622641509432</v>
      </c>
      <c r="BC33" s="822">
        <f t="shared" si="78"/>
        <v>32996.001199999999</v>
      </c>
      <c r="BD33" s="492"/>
      <c r="BE33" s="645">
        <v>88.600000000000009</v>
      </c>
      <c r="BF33" s="78">
        <v>5010.8599999999997</v>
      </c>
      <c r="BG33" s="30">
        <f t="shared" si="25"/>
        <v>56.555981941309248</v>
      </c>
      <c r="BH33" s="85"/>
      <c r="BI33" s="85"/>
      <c r="BJ33" s="85">
        <v>18</v>
      </c>
      <c r="BK33" s="85">
        <v>127.49</v>
      </c>
      <c r="BL33" s="30">
        <f t="shared" si="67"/>
        <v>7.0827777777777774</v>
      </c>
      <c r="BM33" s="86"/>
      <c r="BN33" s="86"/>
      <c r="BO33" s="30" t="e">
        <f t="shared" si="68"/>
        <v>#DIV/0!</v>
      </c>
      <c r="BP33" s="587">
        <v>0</v>
      </c>
      <c r="BQ33" s="30">
        <f t="shared" si="26"/>
        <v>0</v>
      </c>
      <c r="BR33" s="587">
        <v>552.41999999999996</v>
      </c>
      <c r="BS33" s="30">
        <f t="shared" si="27"/>
        <v>6.2349887133182831</v>
      </c>
      <c r="BT33" s="587"/>
      <c r="BU33" s="587"/>
      <c r="BV33" s="587"/>
      <c r="BW33" s="907"/>
      <c r="BX33" s="903">
        <v>32</v>
      </c>
      <c r="BY33" s="78">
        <v>320.27</v>
      </c>
      <c r="BZ33" s="634">
        <f t="shared" si="28"/>
        <v>10.008437499999999</v>
      </c>
      <c r="CA33" s="824">
        <f t="shared" si="29"/>
        <v>6011.0399999999991</v>
      </c>
      <c r="CB33" s="492"/>
      <c r="CC33" s="93">
        <v>181.20000000000002</v>
      </c>
      <c r="CD33" s="94">
        <v>10693.247403110539</v>
      </c>
      <c r="CE33" s="83">
        <f t="shared" si="30"/>
        <v>59.01350663968288</v>
      </c>
      <c r="CF33" s="102"/>
      <c r="CG33" s="101">
        <v>36</v>
      </c>
      <c r="CH33" s="101">
        <v>448.86992006953164</v>
      </c>
      <c r="CI33" s="30">
        <f t="shared" si="69"/>
        <v>12.468608890820324</v>
      </c>
      <c r="CJ33" s="101">
        <v>65</v>
      </c>
      <c r="CK33" s="101">
        <v>413.87068833962945</v>
      </c>
      <c r="CL33" s="83">
        <f t="shared" si="70"/>
        <v>6.3672413590712225</v>
      </c>
      <c r="CM33" s="787"/>
      <c r="CN33" s="30">
        <f t="shared" si="72"/>
        <v>0</v>
      </c>
      <c r="CO33" s="787">
        <v>94.553650104436002</v>
      </c>
      <c r="CP33" s="30">
        <f t="shared" si="31"/>
        <v>0.52181926106200882</v>
      </c>
      <c r="CQ33" s="787">
        <v>128.90298931350901</v>
      </c>
      <c r="CR33" s="787"/>
      <c r="CS33" s="787"/>
      <c r="CT33" s="787"/>
      <c r="CU33" s="787">
        <v>50</v>
      </c>
      <c r="CV33" s="787">
        <v>458.99596446789417</v>
      </c>
      <c r="CW33" s="790">
        <f t="shared" si="32"/>
        <v>9.1799192893578834</v>
      </c>
      <c r="CX33" s="827">
        <f t="shared" si="33"/>
        <v>12238.44061540554</v>
      </c>
      <c r="CY33" s="492"/>
      <c r="CZ33" s="109">
        <v>187.40000000000003</v>
      </c>
      <c r="DA33" s="110">
        <v>15472.672</v>
      </c>
      <c r="DB33" s="83">
        <f t="shared" si="34"/>
        <v>82.564951974386332</v>
      </c>
      <c r="DC33" s="113"/>
      <c r="DD33" s="956"/>
      <c r="DE33" s="956"/>
      <c r="DF33" s="958"/>
      <c r="DG33" s="114"/>
      <c r="DH33" s="114"/>
      <c r="DI33" s="30" t="e">
        <f t="shared" si="35"/>
        <v>#DIV/0!</v>
      </c>
      <c r="DJ33" s="114">
        <v>1202.8310543469031</v>
      </c>
      <c r="DK33" s="114">
        <v>277.34056639247899</v>
      </c>
      <c r="DL33" s="938"/>
      <c r="DM33" s="708">
        <v>135</v>
      </c>
      <c r="DN33" s="759">
        <f t="shared" si="3"/>
        <v>0.72038420490928479</v>
      </c>
      <c r="DO33" s="846">
        <v>50</v>
      </c>
      <c r="DP33" s="846">
        <v>391.47640046920003</v>
      </c>
      <c r="DQ33" s="760">
        <f t="shared" si="36"/>
        <v>7.829528009384001</v>
      </c>
      <c r="DR33" s="848">
        <f t="shared" si="37"/>
        <v>17479.320021208583</v>
      </c>
      <c r="DS33" s="841"/>
      <c r="DT33" s="859">
        <v>69</v>
      </c>
      <c r="DU33" s="863">
        <v>3485.3453064550772</v>
      </c>
      <c r="DV33" s="863"/>
      <c r="DW33" s="922">
        <f t="shared" si="38"/>
        <v>3485.3453064550772</v>
      </c>
      <c r="DX33" s="751">
        <f t="shared" si="39"/>
        <v>50.512250818189521</v>
      </c>
      <c r="DY33" s="867"/>
      <c r="DZ33" s="867"/>
      <c r="EA33" s="756" t="e">
        <f t="shared" si="4"/>
        <v>#DIV/0!</v>
      </c>
      <c r="EB33" s="867"/>
      <c r="EC33" s="867"/>
      <c r="ED33" s="759" t="e">
        <f t="shared" si="40"/>
        <v>#DIV/0!</v>
      </c>
      <c r="EE33" s="866">
        <f t="shared" si="5"/>
        <v>69</v>
      </c>
      <c r="EF33" s="867"/>
      <c r="EG33" s="763">
        <f t="shared" si="41"/>
        <v>0</v>
      </c>
      <c r="EH33" s="916"/>
      <c r="EI33" s="915"/>
      <c r="EJ33" s="872">
        <v>69</v>
      </c>
      <c r="EK33" s="921">
        <v>411.87016669147636</v>
      </c>
      <c r="EL33" s="765">
        <f t="shared" si="42"/>
        <v>5.969132850601107</v>
      </c>
      <c r="EM33" s="872">
        <f t="shared" si="6"/>
        <v>69</v>
      </c>
      <c r="EN33" s="873">
        <v>438.81285576517934</v>
      </c>
      <c r="EO33" s="765">
        <f t="shared" si="43"/>
        <v>6.3596066052924538</v>
      </c>
      <c r="EP33" s="873"/>
      <c r="EQ33" s="891">
        <f t="shared" si="44"/>
        <v>0</v>
      </c>
      <c r="ER33" s="873">
        <v>30</v>
      </c>
      <c r="ES33" s="873">
        <v>297.93979384689783</v>
      </c>
      <c r="ET33" s="873">
        <f t="shared" si="45"/>
        <v>9.9313264615632608</v>
      </c>
      <c r="EU33" s="898">
        <f t="shared" si="46"/>
        <v>4633.9681227586298</v>
      </c>
      <c r="EV33" s="569"/>
      <c r="EW33" s="124">
        <v>51.599999999999994</v>
      </c>
      <c r="EX33" s="125">
        <v>2600.6380408346772</v>
      </c>
      <c r="EY33" s="15">
        <f t="shared" si="47"/>
        <v>50.399962031679799</v>
      </c>
      <c r="EZ33" s="126"/>
      <c r="FA33" s="127">
        <v>4</v>
      </c>
      <c r="FB33" s="127">
        <v>21.435000879896236</v>
      </c>
      <c r="FC33" s="18">
        <f t="shared" si="76"/>
        <v>5.3587502199740591</v>
      </c>
      <c r="FD33" s="127"/>
      <c r="FE33" s="127"/>
      <c r="FF33" s="18" t="e">
        <f t="shared" si="71"/>
        <v>#DIV/0!</v>
      </c>
      <c r="FG33" s="734">
        <v>33.75</v>
      </c>
      <c r="FH33" s="836">
        <f t="shared" si="48"/>
        <v>0.65406976744186052</v>
      </c>
      <c r="FI33" s="125">
        <v>138.70537305831425</v>
      </c>
      <c r="FJ33" s="837">
        <f t="shared" si="7"/>
        <v>2.6880886251611291</v>
      </c>
      <c r="FK33" s="125"/>
      <c r="FL33" s="125"/>
      <c r="FM33" s="125"/>
      <c r="FN33" s="127">
        <v>31</v>
      </c>
      <c r="FO33" s="127">
        <v>218.14772704144019</v>
      </c>
      <c r="FP33" s="30">
        <f t="shared" si="49"/>
        <v>7.0370234529496836</v>
      </c>
      <c r="FQ33" s="831">
        <f t="shared" si="50"/>
        <v>3012.6761418143278</v>
      </c>
      <c r="FR33" s="569"/>
      <c r="FS33" s="602"/>
      <c r="FT33" s="603"/>
      <c r="FU33" s="542" t="e">
        <f t="shared" si="51"/>
        <v>#DIV/0!</v>
      </c>
      <c r="FV33" s="603"/>
      <c r="FW33" s="603"/>
      <c r="FX33" s="542" t="e">
        <f t="shared" si="52"/>
        <v>#DIV/0!</v>
      </c>
      <c r="FY33" s="603"/>
      <c r="FZ33" s="603"/>
      <c r="GA33" s="542" t="e">
        <f t="shared" si="53"/>
        <v>#DIV/0!</v>
      </c>
      <c r="GB33" s="485"/>
      <c r="GC33" s="610"/>
      <c r="GD33" s="603"/>
      <c r="GE33" s="548" t="e">
        <f t="shared" si="54"/>
        <v>#DIV/0!</v>
      </c>
      <c r="GF33" s="610"/>
      <c r="GG33" s="614"/>
      <c r="GH33" s="617" t="e">
        <f t="shared" si="8"/>
        <v>#DIV/0!</v>
      </c>
      <c r="GI33" s="603"/>
      <c r="GJ33" s="603"/>
      <c r="GK33" s="622" t="e">
        <f t="shared" si="55"/>
        <v>#DIV/0!</v>
      </c>
      <c r="GL33" s="603">
        <f t="shared" si="56"/>
        <v>0</v>
      </c>
      <c r="GM33" s="603"/>
      <c r="GN33" s="552" t="e">
        <f>+GM33/GL33</f>
        <v>#DIV/0!</v>
      </c>
      <c r="GP33" s="863"/>
      <c r="GQ33" s="863"/>
      <c r="GR33" s="863"/>
      <c r="GS33" s="554" t="e">
        <f t="shared" si="9"/>
        <v>#DIV/0!</v>
      </c>
      <c r="GT33" s="554" t="e">
        <f t="shared" si="73"/>
        <v>#DIV/0!</v>
      </c>
      <c r="GU33" s="875"/>
      <c r="GV33" s="875"/>
      <c r="GW33" s="737" t="e">
        <f t="shared" si="74"/>
        <v>#DIV/0!</v>
      </c>
      <c r="GX33" s="875"/>
      <c r="GY33" s="737" t="e">
        <f t="shared" si="58"/>
        <v>#DIV/0!</v>
      </c>
      <c r="GZ33" s="867"/>
      <c r="HA33" s="748" t="e">
        <f t="shared" si="12"/>
        <v>#DIV/0!</v>
      </c>
      <c r="HB33" s="882"/>
      <c r="HC33" s="744" t="e">
        <f t="shared" si="75"/>
        <v>#DIV/0!</v>
      </c>
      <c r="HD33" s="881"/>
      <c r="HE33" s="542" t="e">
        <f t="shared" si="14"/>
        <v>#DIV/0!</v>
      </c>
      <c r="HF33" s="875"/>
      <c r="HG33" s="875"/>
      <c r="HH33" s="886" t="e">
        <f t="shared" si="59"/>
        <v>#DIV/0!</v>
      </c>
      <c r="HI33" s="672"/>
      <c r="HJ33" s="411"/>
      <c r="HK33" s="411"/>
      <c r="HL33" s="411"/>
      <c r="HM33" s="433"/>
      <c r="HN33" s="411"/>
      <c r="HO33" s="400">
        <f t="shared" si="60"/>
        <v>0</v>
      </c>
      <c r="HP33" s="403"/>
      <c r="HQ33" s="402" t="e">
        <f t="shared" si="61"/>
        <v>#DIV/0!</v>
      </c>
      <c r="HR33" s="412"/>
      <c r="HS33" s="411"/>
      <c r="HT33" s="400"/>
      <c r="HU33" s="403" t="e">
        <f t="shared" si="62"/>
        <v>#DIV/0!</v>
      </c>
      <c r="HV33" s="400"/>
      <c r="HW33" s="400"/>
      <c r="HX33" s="404" t="e">
        <f t="shared" si="63"/>
        <v>#DIV/0!</v>
      </c>
    </row>
    <row r="34" spans="1:232" ht="14.4" customHeight="1">
      <c r="A34" s="12">
        <v>28</v>
      </c>
      <c r="B34" s="13">
        <v>85</v>
      </c>
      <c r="C34" s="14">
        <v>5102.4453800015144</v>
      </c>
      <c r="D34" s="15">
        <f t="shared" si="15"/>
        <v>60.028769176488403</v>
      </c>
      <c r="E34" s="16"/>
      <c r="F34" s="320"/>
      <c r="G34" s="558" t="e">
        <f t="shared" si="16"/>
        <v>#DIV/0!</v>
      </c>
      <c r="H34" s="17">
        <v>15</v>
      </c>
      <c r="I34" s="17">
        <v>197.67837737104495</v>
      </c>
      <c r="J34" s="18">
        <f t="shared" si="64"/>
        <v>13.178558491402997</v>
      </c>
      <c r="K34" s="17"/>
      <c r="L34" s="17"/>
      <c r="M34" s="30" t="e">
        <f t="shared" si="65"/>
        <v>#DIV/0!</v>
      </c>
      <c r="N34" s="946">
        <v>369.36225590455609</v>
      </c>
      <c r="O34" s="838">
        <f t="shared" si="17"/>
        <v>4.3454383047594831</v>
      </c>
      <c r="P34" s="803">
        <v>453.81563752679949</v>
      </c>
      <c r="Q34" s="18">
        <f t="shared" si="18"/>
        <v>5.3390075003152884</v>
      </c>
      <c r="R34" s="808">
        <v>197.67761529748662</v>
      </c>
      <c r="S34" s="809"/>
      <c r="T34" s="809"/>
      <c r="U34" s="808"/>
      <c r="V34" s="492"/>
      <c r="W34" s="570">
        <v>34</v>
      </c>
      <c r="X34" s="566">
        <v>334.97032496779201</v>
      </c>
      <c r="Y34" s="800">
        <f t="shared" si="19"/>
        <v>9.8520683814056476</v>
      </c>
      <c r="Z34" s="819">
        <f t="shared" si="20"/>
        <v>6655.949591069193</v>
      </c>
      <c r="AA34" s="492"/>
      <c r="AB34" s="966">
        <v>375.20000000000005</v>
      </c>
      <c r="AC34" s="71">
        <v>22547.100000000002</v>
      </c>
      <c r="AD34" s="30">
        <f t="shared" si="21"/>
        <v>60.093550106609804</v>
      </c>
      <c r="AE34" s="54"/>
      <c r="AF34" s="928"/>
      <c r="AG34" s="932" t="e">
        <f t="shared" si="77"/>
        <v>#DIV/0!</v>
      </c>
      <c r="AH34" s="50">
        <v>26</v>
      </c>
      <c r="AI34" s="50">
        <v>273.85000000000002</v>
      </c>
      <c r="AJ34" s="30">
        <f t="shared" si="22"/>
        <v>10.532692307692308</v>
      </c>
      <c r="AK34" s="55">
        <v>125</v>
      </c>
      <c r="AL34" s="55">
        <v>754.12</v>
      </c>
      <c r="AM34" s="30">
        <f t="shared" si="66"/>
        <v>6.0329600000000001</v>
      </c>
      <c r="AN34" s="62">
        <v>548</v>
      </c>
      <c r="AO34" s="858">
        <f t="shared" si="0"/>
        <v>1.3166746756367129</v>
      </c>
      <c r="AP34" s="47">
        <v>2459.14</v>
      </c>
      <c r="AQ34" s="858">
        <f t="shared" si="1"/>
        <v>6.5542110874200414</v>
      </c>
      <c r="AR34" s="47">
        <v>385.44</v>
      </c>
      <c r="AS34" s="47"/>
      <c r="AT34" s="47"/>
      <c r="AU34" s="855"/>
      <c r="AV34" s="568"/>
      <c r="AW34" s="46">
        <v>41</v>
      </c>
      <c r="AX34" s="71">
        <v>2481.985000000001</v>
      </c>
      <c r="AY34" s="48">
        <f t="shared" si="23"/>
        <v>60.536219512195146</v>
      </c>
      <c r="AZ34" s="46">
        <v>106</v>
      </c>
      <c r="BA34" s="47">
        <v>1137.94</v>
      </c>
      <c r="BB34" s="48">
        <f t="shared" si="24"/>
        <v>10.735283018867925</v>
      </c>
      <c r="BC34" s="822">
        <f t="shared" si="78"/>
        <v>30587.574999999997</v>
      </c>
      <c r="BD34" s="492"/>
      <c r="BE34" s="645">
        <v>89.2</v>
      </c>
      <c r="BF34" s="78">
        <v>5111.59</v>
      </c>
      <c r="BG34" s="30">
        <f t="shared" si="25"/>
        <v>57.304820627802691</v>
      </c>
      <c r="BH34" s="85"/>
      <c r="BI34" s="85"/>
      <c r="BJ34" s="85">
        <v>18</v>
      </c>
      <c r="BK34" s="85">
        <v>126.32</v>
      </c>
      <c r="BL34" s="30">
        <f t="shared" si="67"/>
        <v>7.017777777777777</v>
      </c>
      <c r="BM34" s="86"/>
      <c r="BN34" s="86"/>
      <c r="BO34" s="30" t="e">
        <f t="shared" si="68"/>
        <v>#DIV/0!</v>
      </c>
      <c r="BP34" s="587">
        <v>0</v>
      </c>
      <c r="BQ34" s="30">
        <f t="shared" si="26"/>
        <v>0</v>
      </c>
      <c r="BR34" s="587">
        <v>538.28</v>
      </c>
      <c r="BS34" s="30">
        <f t="shared" si="27"/>
        <v>6.0345291479820622</v>
      </c>
      <c r="BT34" s="587"/>
      <c r="BU34" s="587"/>
      <c r="BV34" s="587"/>
      <c r="BW34" s="907"/>
      <c r="BX34" s="903">
        <v>32</v>
      </c>
      <c r="BY34" s="78">
        <v>319.82</v>
      </c>
      <c r="BZ34" s="634">
        <f t="shared" si="28"/>
        <v>9.9943749999999998</v>
      </c>
      <c r="CA34" s="824">
        <f t="shared" si="29"/>
        <v>6096.0099999999993</v>
      </c>
      <c r="CB34" s="492"/>
      <c r="CC34" s="93">
        <v>181.20000000000002</v>
      </c>
      <c r="CD34" s="94">
        <v>11057.91697928183</v>
      </c>
      <c r="CE34" s="83">
        <f t="shared" si="30"/>
        <v>61.026031894491332</v>
      </c>
      <c r="CF34" s="102"/>
      <c r="CG34" s="101">
        <v>36</v>
      </c>
      <c r="CH34" s="101">
        <v>227.38902236243865</v>
      </c>
      <c r="CI34" s="30">
        <f t="shared" si="69"/>
        <v>6.3163617322899626</v>
      </c>
      <c r="CJ34" s="101">
        <v>65</v>
      </c>
      <c r="CK34" s="101">
        <v>397.74819078023762</v>
      </c>
      <c r="CL34" s="83">
        <f t="shared" si="70"/>
        <v>6.1192029350805788</v>
      </c>
      <c r="CM34" s="787"/>
      <c r="CN34" s="30">
        <f t="shared" si="72"/>
        <v>0</v>
      </c>
      <c r="CO34" s="787">
        <v>86.028922227867838</v>
      </c>
      <c r="CP34" s="30">
        <f t="shared" si="31"/>
        <v>0.47477330147829927</v>
      </c>
      <c r="CQ34" s="787">
        <v>175.72346603401084</v>
      </c>
      <c r="CR34" s="787"/>
      <c r="CS34" s="787"/>
      <c r="CT34" s="787"/>
      <c r="CU34" s="787">
        <v>50</v>
      </c>
      <c r="CV34" s="787">
        <v>526.66356328036784</v>
      </c>
      <c r="CW34" s="790">
        <f t="shared" si="32"/>
        <v>10.533271265607357</v>
      </c>
      <c r="CX34" s="827">
        <f t="shared" si="33"/>
        <v>12471.470143966753</v>
      </c>
      <c r="CY34" s="492"/>
      <c r="CZ34" s="109">
        <v>173.8</v>
      </c>
      <c r="DA34" s="110">
        <v>18378.935112101841</v>
      </c>
      <c r="DB34" s="83">
        <f t="shared" si="34"/>
        <v>105.74761284293348</v>
      </c>
      <c r="DC34" s="113"/>
      <c r="DD34" s="956"/>
      <c r="DE34" s="956"/>
      <c r="DF34" s="958"/>
      <c r="DG34" s="114"/>
      <c r="DH34" s="114"/>
      <c r="DI34" s="30" t="e">
        <f t="shared" si="35"/>
        <v>#DIV/0!</v>
      </c>
      <c r="DJ34" s="114">
        <v>1635.5516076162401</v>
      </c>
      <c r="DK34" s="114">
        <v>717.01769500118849</v>
      </c>
      <c r="DL34" s="938"/>
      <c r="DM34" s="708">
        <v>440</v>
      </c>
      <c r="DN34" s="759">
        <f t="shared" si="3"/>
        <v>2.5316455696202529</v>
      </c>
      <c r="DO34" s="846">
        <v>50</v>
      </c>
      <c r="DP34" s="846">
        <v>522.22006130206364</v>
      </c>
      <c r="DQ34" s="760">
        <f t="shared" si="36"/>
        <v>10.444401226041272</v>
      </c>
      <c r="DR34" s="848">
        <f t="shared" si="37"/>
        <v>21693.724476021333</v>
      </c>
      <c r="DS34" s="841"/>
      <c r="DT34" s="859">
        <v>74.2</v>
      </c>
      <c r="DU34" s="863">
        <v>5231.034932474774</v>
      </c>
      <c r="DV34" s="863"/>
      <c r="DW34" s="922">
        <f t="shared" si="38"/>
        <v>5231.034932474774</v>
      </c>
      <c r="DX34" s="751">
        <f t="shared" si="39"/>
        <v>70.499123079174851</v>
      </c>
      <c r="DY34" s="867"/>
      <c r="DZ34" s="867"/>
      <c r="EA34" s="756" t="e">
        <f t="shared" si="4"/>
        <v>#DIV/0!</v>
      </c>
      <c r="EB34" s="867"/>
      <c r="EC34" s="867"/>
      <c r="ED34" s="759" t="e">
        <f t="shared" si="40"/>
        <v>#DIV/0!</v>
      </c>
      <c r="EE34" s="866">
        <f t="shared" si="5"/>
        <v>74.2</v>
      </c>
      <c r="EF34" s="867"/>
      <c r="EG34" s="763">
        <f t="shared" si="41"/>
        <v>0</v>
      </c>
      <c r="EH34" s="916"/>
      <c r="EI34" s="915"/>
      <c r="EJ34" s="872">
        <v>69</v>
      </c>
      <c r="EK34" s="921">
        <v>369.59629589874095</v>
      </c>
      <c r="EL34" s="765">
        <f t="shared" si="42"/>
        <v>5.3564680565034921</v>
      </c>
      <c r="EM34" s="872">
        <f t="shared" si="6"/>
        <v>74.2</v>
      </c>
      <c r="EN34" s="873">
        <v>569.54077602152427</v>
      </c>
      <c r="EO34" s="765">
        <f t="shared" si="43"/>
        <v>7.6757516984032916</v>
      </c>
      <c r="EP34" s="873">
        <v>120</v>
      </c>
      <c r="EQ34" s="891">
        <f t="shared" si="44"/>
        <v>1.6172506738544474</v>
      </c>
      <c r="ER34" s="873">
        <v>30</v>
      </c>
      <c r="ES34" s="873">
        <v>298.3557183843584</v>
      </c>
      <c r="ET34" s="873">
        <f t="shared" si="45"/>
        <v>9.9451906128119472</v>
      </c>
      <c r="EU34" s="898">
        <f t="shared" si="46"/>
        <v>6588.5277227793977</v>
      </c>
      <c r="EV34" s="569"/>
      <c r="EW34" s="124">
        <v>51.400000000000006</v>
      </c>
      <c r="EX34" s="125">
        <v>6185.2970624566333</v>
      </c>
      <c r="EY34" s="15">
        <f t="shared" si="47"/>
        <v>120.33651872483721</v>
      </c>
      <c r="EZ34" s="126"/>
      <c r="FA34" s="127">
        <v>4</v>
      </c>
      <c r="FB34" s="127">
        <v>21.435000879896236</v>
      </c>
      <c r="FC34" s="18">
        <f t="shared" si="76"/>
        <v>5.3587502199740591</v>
      </c>
      <c r="FD34" s="127"/>
      <c r="FE34" s="127"/>
      <c r="FF34" s="18" t="e">
        <f t="shared" si="71"/>
        <v>#DIV/0!</v>
      </c>
      <c r="FG34" s="734">
        <v>37.049991988066637</v>
      </c>
      <c r="FH34" s="836">
        <f t="shared" si="48"/>
        <v>0.72081696474837809</v>
      </c>
      <c r="FI34" s="125">
        <v>381.79785279892036</v>
      </c>
      <c r="FJ34" s="837">
        <f t="shared" si="7"/>
        <v>7.4279737898622633</v>
      </c>
      <c r="FK34" s="125"/>
      <c r="FL34" s="125"/>
      <c r="FM34" s="125"/>
      <c r="FN34" s="127">
        <v>31</v>
      </c>
      <c r="FO34" s="127">
        <v>273.57195865000813</v>
      </c>
      <c r="FP34" s="30">
        <f t="shared" si="49"/>
        <v>8.8249018919357454</v>
      </c>
      <c r="FQ34" s="831">
        <f t="shared" ref="FQ34:FQ37" si="79">EX34+FB34+FE34+FG34+FI34+FO34+FK34+FL34</f>
        <v>6899.1518667735254</v>
      </c>
      <c r="FR34" s="569"/>
      <c r="FS34" s="602"/>
      <c r="FT34" s="603"/>
      <c r="FU34" s="542" t="e">
        <f t="shared" si="51"/>
        <v>#DIV/0!</v>
      </c>
      <c r="FV34" s="603"/>
      <c r="FW34" s="603"/>
      <c r="FX34" s="542" t="e">
        <f t="shared" si="52"/>
        <v>#DIV/0!</v>
      </c>
      <c r="FY34" s="603"/>
      <c r="FZ34" s="603"/>
      <c r="GA34" s="542" t="e">
        <f t="shared" si="53"/>
        <v>#DIV/0!</v>
      </c>
      <c r="GB34" s="485"/>
      <c r="GC34" s="610"/>
      <c r="GD34" s="607"/>
      <c r="GE34" s="548" t="e">
        <f t="shared" si="54"/>
        <v>#DIV/0!</v>
      </c>
      <c r="GF34" s="610"/>
      <c r="GG34" s="614"/>
      <c r="GH34" s="617" t="e">
        <f t="shared" si="8"/>
        <v>#DIV/0!</v>
      </c>
      <c r="GI34" s="603"/>
      <c r="GJ34" s="603"/>
      <c r="GK34" s="622" t="e">
        <f t="shared" si="55"/>
        <v>#DIV/0!</v>
      </c>
      <c r="GL34" s="603">
        <f t="shared" si="56"/>
        <v>0</v>
      </c>
      <c r="GM34" s="603"/>
      <c r="GN34" s="552" t="e">
        <f>+GM34/GL34</f>
        <v>#DIV/0!</v>
      </c>
      <c r="GP34" s="863"/>
      <c r="GQ34" s="863"/>
      <c r="GR34" s="863"/>
      <c r="GS34" s="554" t="e">
        <f t="shared" si="9"/>
        <v>#DIV/0!</v>
      </c>
      <c r="GT34" s="554" t="e">
        <f t="shared" si="73"/>
        <v>#DIV/0!</v>
      </c>
      <c r="GU34" s="875"/>
      <c r="GV34" s="875"/>
      <c r="GW34" s="737" t="e">
        <f t="shared" si="74"/>
        <v>#DIV/0!</v>
      </c>
      <c r="GX34" s="876"/>
      <c r="GY34" s="737" t="e">
        <f t="shared" si="58"/>
        <v>#DIV/0!</v>
      </c>
      <c r="GZ34" s="880"/>
      <c r="HA34" s="748" t="e">
        <f t="shared" si="12"/>
        <v>#DIV/0!</v>
      </c>
      <c r="HB34" s="883"/>
      <c r="HC34" s="744" t="e">
        <f t="shared" si="75"/>
        <v>#DIV/0!</v>
      </c>
      <c r="HD34" s="881"/>
      <c r="HE34" s="542" t="e">
        <f t="shared" si="14"/>
        <v>#DIV/0!</v>
      </c>
      <c r="HF34" s="875"/>
      <c r="HG34" s="875"/>
      <c r="HH34" s="886" t="e">
        <f t="shared" si="59"/>
        <v>#DIV/0!</v>
      </c>
      <c r="HI34" s="672"/>
      <c r="HJ34" s="411"/>
      <c r="HK34" s="411"/>
      <c r="HL34" s="411"/>
      <c r="HM34" s="433"/>
      <c r="HN34" s="442"/>
      <c r="HO34" s="400">
        <f t="shared" si="60"/>
        <v>0</v>
      </c>
      <c r="HP34" s="442"/>
      <c r="HQ34" s="402" t="e">
        <f t="shared" si="61"/>
        <v>#DIV/0!</v>
      </c>
      <c r="HR34" s="468"/>
      <c r="HS34" s="442"/>
      <c r="HT34" s="400"/>
      <c r="HU34" s="403" t="e">
        <f t="shared" si="62"/>
        <v>#DIV/0!</v>
      </c>
      <c r="HV34" s="400"/>
      <c r="HW34" s="400"/>
      <c r="HX34" s="404" t="e">
        <f t="shared" si="63"/>
        <v>#DIV/0!</v>
      </c>
    </row>
    <row r="35" spans="1:232" ht="14.4" customHeight="1">
      <c r="A35" s="12">
        <v>29</v>
      </c>
      <c r="B35" s="13">
        <v>45.2</v>
      </c>
      <c r="C35" s="14">
        <v>3143.7884751553679</v>
      </c>
      <c r="D35" s="15">
        <f t="shared" si="15"/>
        <v>69.55284237069398</v>
      </c>
      <c r="E35" s="16"/>
      <c r="F35" s="320"/>
      <c r="G35" s="558" t="e">
        <f t="shared" si="16"/>
        <v>#DIV/0!</v>
      </c>
      <c r="H35" s="17">
        <v>10</v>
      </c>
      <c r="I35" s="17">
        <v>131.20537511564442</v>
      </c>
      <c r="J35" s="18">
        <f t="shared" si="64"/>
        <v>13.120537511564441</v>
      </c>
      <c r="K35" s="17"/>
      <c r="L35" s="17"/>
      <c r="M35" s="30" t="e">
        <f t="shared" si="65"/>
        <v>#DIV/0!</v>
      </c>
      <c r="N35" s="946"/>
      <c r="O35" s="838">
        <f t="shared" si="17"/>
        <v>0</v>
      </c>
      <c r="P35" s="803">
        <v>330.09767529949534</v>
      </c>
      <c r="Q35" s="18">
        <f t="shared" si="18"/>
        <v>7.3030459137056489</v>
      </c>
      <c r="R35" s="808">
        <v>144.43323010500217</v>
      </c>
      <c r="S35" s="809"/>
      <c r="T35" s="809"/>
      <c r="U35" s="808"/>
      <c r="V35" s="492"/>
      <c r="W35" s="570">
        <v>34</v>
      </c>
      <c r="X35" s="566">
        <v>297.12268265610743</v>
      </c>
      <c r="Y35" s="800">
        <f t="shared" si="19"/>
        <v>8.7389024310619838</v>
      </c>
      <c r="Z35" s="819">
        <f t="shared" si="20"/>
        <v>4046.6474383316172</v>
      </c>
      <c r="AA35" s="492"/>
      <c r="AB35" s="966">
        <v>367.6</v>
      </c>
      <c r="AC35" s="71">
        <v>22746.720000000005</v>
      </c>
      <c r="AD35" s="30">
        <f t="shared" si="21"/>
        <v>61.878998911860727</v>
      </c>
      <c r="AE35" s="54"/>
      <c r="AF35" s="928"/>
      <c r="AG35" s="932" t="e">
        <f t="shared" si="77"/>
        <v>#DIV/0!</v>
      </c>
      <c r="AH35" s="55">
        <v>24</v>
      </c>
      <c r="AI35" s="55">
        <v>320</v>
      </c>
      <c r="AJ35" s="30">
        <f t="shared" si="22"/>
        <v>13.333333333333334</v>
      </c>
      <c r="AK35" s="55">
        <v>118</v>
      </c>
      <c r="AL35" s="55">
        <v>821.48</v>
      </c>
      <c r="AM35" s="30">
        <f t="shared" si="66"/>
        <v>6.9616949152542373</v>
      </c>
      <c r="AN35" s="62">
        <v>810.96</v>
      </c>
      <c r="AO35" s="858">
        <f t="shared" si="0"/>
        <v>1.9895976447497545</v>
      </c>
      <c r="AP35" s="47">
        <v>2747.2000000000003</v>
      </c>
      <c r="AQ35" s="858">
        <f t="shared" si="1"/>
        <v>7.4733405875952128</v>
      </c>
      <c r="AR35" s="47">
        <v>1086.58</v>
      </c>
      <c r="AS35" s="47"/>
      <c r="AT35" s="47"/>
      <c r="AU35" s="855"/>
      <c r="AV35" s="568"/>
      <c r="AW35" s="46">
        <v>40</v>
      </c>
      <c r="AX35" s="71">
        <v>1955.0249999999999</v>
      </c>
      <c r="AY35" s="48">
        <f t="shared" si="23"/>
        <v>48.875624999999999</v>
      </c>
      <c r="AZ35" s="46">
        <v>106</v>
      </c>
      <c r="BA35" s="47">
        <v>1061.115</v>
      </c>
      <c r="BB35" s="48">
        <f t="shared" si="24"/>
        <v>10.010518867924528</v>
      </c>
      <c r="BC35" s="822">
        <f t="shared" si="78"/>
        <v>31549.080000000009</v>
      </c>
      <c r="BD35" s="492"/>
      <c r="BE35" s="647">
        <v>81.400000000000006</v>
      </c>
      <c r="BF35" s="78">
        <v>4031.83</v>
      </c>
      <c r="BG35" s="30">
        <f t="shared" si="25"/>
        <v>49.531081081081076</v>
      </c>
      <c r="BH35" s="85"/>
      <c r="BI35" s="85"/>
      <c r="BJ35" s="85">
        <v>18</v>
      </c>
      <c r="BK35" s="85">
        <v>138.13999999999999</v>
      </c>
      <c r="BL35" s="30">
        <f t="shared" si="67"/>
        <v>7.6744444444444433</v>
      </c>
      <c r="BM35" s="86"/>
      <c r="BN35" s="86"/>
      <c r="BO35" s="30" t="e">
        <f t="shared" si="68"/>
        <v>#DIV/0!</v>
      </c>
      <c r="BP35" s="587">
        <v>159.28</v>
      </c>
      <c r="BQ35" s="30">
        <f t="shared" si="26"/>
        <v>1.9567567567567565</v>
      </c>
      <c r="BR35" s="587">
        <v>243.4</v>
      </c>
      <c r="BS35" s="30">
        <f t="shared" si="27"/>
        <v>2.9901719901719899</v>
      </c>
      <c r="BT35" s="587"/>
      <c r="BU35" s="587"/>
      <c r="BV35" s="587"/>
      <c r="BW35" s="907"/>
      <c r="BX35" s="903">
        <v>32</v>
      </c>
      <c r="BY35" s="78">
        <v>320.61</v>
      </c>
      <c r="BZ35" s="634">
        <f t="shared" si="28"/>
        <v>10.0190625</v>
      </c>
      <c r="CA35" s="824">
        <f t="shared" si="29"/>
        <v>4893.2599999999993</v>
      </c>
      <c r="CB35" s="492"/>
      <c r="CC35" s="592">
        <v>182</v>
      </c>
      <c r="CD35" s="94">
        <v>10984.644231971839</v>
      </c>
      <c r="CE35" s="83">
        <f t="shared" si="30"/>
        <v>60.355188087757355</v>
      </c>
      <c r="CF35" s="102"/>
      <c r="CG35" s="101">
        <v>41</v>
      </c>
      <c r="CH35" s="101">
        <v>579.89277622751536</v>
      </c>
      <c r="CI35" s="30">
        <f t="shared" si="69"/>
        <v>14.143726249451595</v>
      </c>
      <c r="CJ35" s="101">
        <v>65</v>
      </c>
      <c r="CK35" s="101">
        <v>373.04361257694279</v>
      </c>
      <c r="CL35" s="83">
        <f t="shared" si="70"/>
        <v>5.7391325011837351</v>
      </c>
      <c r="CM35" s="787"/>
      <c r="CN35" s="30">
        <f t="shared" si="72"/>
        <v>0</v>
      </c>
      <c r="CO35" s="787">
        <v>76.142345564582882</v>
      </c>
      <c r="CP35" s="30">
        <f t="shared" si="31"/>
        <v>0.41836453606913671</v>
      </c>
      <c r="CQ35" s="787">
        <v>166.60501092832192</v>
      </c>
      <c r="CR35" s="787"/>
      <c r="CS35" s="787"/>
      <c r="CT35" s="787"/>
      <c r="CU35" s="787">
        <v>50</v>
      </c>
      <c r="CV35" s="787">
        <v>519.20891596961803</v>
      </c>
      <c r="CW35" s="790">
        <f t="shared" si="32"/>
        <v>10.38417831939236</v>
      </c>
      <c r="CX35" s="827">
        <f t="shared" si="33"/>
        <v>12699.536893238823</v>
      </c>
      <c r="CY35" s="492"/>
      <c r="CZ35" s="109">
        <v>134.80000000000001</v>
      </c>
      <c r="DA35" s="110">
        <v>14408.638773611858</v>
      </c>
      <c r="DB35" s="83">
        <f t="shared" si="34"/>
        <v>106.88901167367845</v>
      </c>
      <c r="DC35" s="113"/>
      <c r="DD35" s="956"/>
      <c r="DE35" s="956"/>
      <c r="DF35" s="958"/>
      <c r="DG35" s="114"/>
      <c r="DH35" s="114"/>
      <c r="DI35" s="30" t="e">
        <f t="shared" si="35"/>
        <v>#DIV/0!</v>
      </c>
      <c r="DJ35" s="114">
        <v>818.77512346314199</v>
      </c>
      <c r="DK35" s="114">
        <v>96.364982634126534</v>
      </c>
      <c r="DL35" s="938"/>
      <c r="DM35" s="708">
        <v>220</v>
      </c>
      <c r="DN35" s="759">
        <f t="shared" si="3"/>
        <v>1.6320474777448071</v>
      </c>
      <c r="DO35" s="846">
        <v>50</v>
      </c>
      <c r="DP35" s="846">
        <v>480.25138492482108</v>
      </c>
      <c r="DQ35" s="760">
        <f t="shared" si="36"/>
        <v>9.6050276984964214</v>
      </c>
      <c r="DR35" s="848">
        <f t="shared" si="37"/>
        <v>16024.030264633946</v>
      </c>
      <c r="DS35" s="841"/>
      <c r="DT35" s="859">
        <v>69</v>
      </c>
      <c r="DU35" s="863">
        <v>3351.9910747867189</v>
      </c>
      <c r="DV35" s="863"/>
      <c r="DW35" s="922">
        <f t="shared" si="38"/>
        <v>3351.9910747867189</v>
      </c>
      <c r="DX35" s="751">
        <f t="shared" si="39"/>
        <v>48.579580794010418</v>
      </c>
      <c r="DY35" s="867"/>
      <c r="DZ35" s="867"/>
      <c r="EA35" s="756" t="e">
        <f t="shared" si="4"/>
        <v>#DIV/0!</v>
      </c>
      <c r="EB35" s="867"/>
      <c r="EC35" s="867"/>
      <c r="ED35" s="759" t="e">
        <f t="shared" si="40"/>
        <v>#DIV/0!</v>
      </c>
      <c r="EE35" s="866">
        <f t="shared" si="5"/>
        <v>69</v>
      </c>
      <c r="EF35" s="867"/>
      <c r="EG35" s="763">
        <f t="shared" si="41"/>
        <v>0</v>
      </c>
      <c r="EH35" s="916"/>
      <c r="EI35" s="915"/>
      <c r="EJ35" s="872">
        <v>69</v>
      </c>
      <c r="EK35" s="921">
        <v>478.56116312368476</v>
      </c>
      <c r="EL35" s="765">
        <f t="shared" si="42"/>
        <v>6.9356690307780404</v>
      </c>
      <c r="EM35" s="872">
        <f t="shared" si="6"/>
        <v>69</v>
      </c>
      <c r="EN35" s="873">
        <v>586.8152750850046</v>
      </c>
      <c r="EO35" s="765">
        <f t="shared" si="43"/>
        <v>8.504569204130501</v>
      </c>
      <c r="EP35" s="873">
        <v>203</v>
      </c>
      <c r="EQ35" s="891">
        <f t="shared" si="44"/>
        <v>2.9420289855072466</v>
      </c>
      <c r="ER35" s="873">
        <v>30</v>
      </c>
      <c r="ES35" s="873">
        <v>296.88270763540629</v>
      </c>
      <c r="ET35" s="873">
        <f t="shared" si="45"/>
        <v>9.8960902545135436</v>
      </c>
      <c r="EU35" s="898">
        <f t="shared" si="46"/>
        <v>4917.2502206308145</v>
      </c>
      <c r="EV35" s="569"/>
      <c r="EW35" s="124">
        <v>50.400000000000006</v>
      </c>
      <c r="EX35" s="125">
        <v>5140.0691574767507</v>
      </c>
      <c r="EY35" s="15">
        <f t="shared" si="47"/>
        <v>101.98549915628472</v>
      </c>
      <c r="EZ35" s="126"/>
      <c r="FA35" s="127">
        <v>4</v>
      </c>
      <c r="FB35" s="127">
        <v>21.623426138525783</v>
      </c>
      <c r="FC35" s="18">
        <f t="shared" si="76"/>
        <v>5.4058565346314458</v>
      </c>
      <c r="FD35" s="127"/>
      <c r="FE35" s="127"/>
      <c r="FF35" s="18" t="e">
        <f t="shared" si="71"/>
        <v>#DIV/0!</v>
      </c>
      <c r="FG35" s="734">
        <v>103.74999926161487</v>
      </c>
      <c r="FH35" s="836">
        <f t="shared" si="48"/>
        <v>2.0585317313812475</v>
      </c>
      <c r="FI35" s="125">
        <v>113.25149019877264</v>
      </c>
      <c r="FJ35" s="837">
        <f t="shared" si="7"/>
        <v>2.2470533769597743</v>
      </c>
      <c r="FK35" s="125"/>
      <c r="FL35" s="125">
        <v>585.76876028781555</v>
      </c>
      <c r="FM35" s="125"/>
      <c r="FN35" s="127">
        <v>31</v>
      </c>
      <c r="FO35" s="127">
        <v>295.0523175169007</v>
      </c>
      <c r="FP35" s="30">
        <f t="shared" si="49"/>
        <v>9.5178166940935718</v>
      </c>
      <c r="FQ35" s="831">
        <f t="shared" si="79"/>
        <v>6259.515150880381</v>
      </c>
      <c r="FR35" s="569"/>
      <c r="FS35" s="602"/>
      <c r="FT35" s="603"/>
      <c r="FU35" s="542" t="e">
        <f t="shared" si="51"/>
        <v>#DIV/0!</v>
      </c>
      <c r="FV35" s="603"/>
      <c r="FW35" s="603"/>
      <c r="FX35" s="542" t="e">
        <f t="shared" si="52"/>
        <v>#DIV/0!</v>
      </c>
      <c r="FY35" s="603"/>
      <c r="FZ35" s="603"/>
      <c r="GA35" s="542" t="e">
        <f t="shared" si="53"/>
        <v>#DIV/0!</v>
      </c>
      <c r="GB35" s="485"/>
      <c r="GC35" s="603"/>
      <c r="GD35" s="603"/>
      <c r="GE35" s="548" t="e">
        <f t="shared" si="54"/>
        <v>#DIV/0!</v>
      </c>
      <c r="GF35" s="603"/>
      <c r="GG35" s="603"/>
      <c r="GH35" s="617" t="e">
        <f t="shared" si="8"/>
        <v>#DIV/0!</v>
      </c>
      <c r="GI35" s="603"/>
      <c r="GJ35" s="603"/>
      <c r="GK35" s="622" t="e">
        <f t="shared" si="55"/>
        <v>#DIV/0!</v>
      </c>
      <c r="GL35" s="603">
        <f t="shared" si="56"/>
        <v>0</v>
      </c>
      <c r="GM35" s="603"/>
      <c r="GN35" s="552" t="e">
        <f t="shared" si="57"/>
        <v>#DIV/0!</v>
      </c>
      <c r="GP35" s="863"/>
      <c r="GQ35" s="863"/>
      <c r="GR35" s="863"/>
      <c r="GS35" s="554" t="e">
        <f t="shared" si="9"/>
        <v>#DIV/0!</v>
      </c>
      <c r="GT35" s="554" t="e">
        <f t="shared" si="73"/>
        <v>#DIV/0!</v>
      </c>
      <c r="GU35" s="875"/>
      <c r="GV35" s="875"/>
      <c r="GW35" s="737" t="e">
        <f t="shared" si="74"/>
        <v>#DIV/0!</v>
      </c>
      <c r="GX35" s="876"/>
      <c r="GY35" s="737" t="e">
        <f t="shared" si="58"/>
        <v>#DIV/0!</v>
      </c>
      <c r="GZ35" s="880"/>
      <c r="HA35" s="748" t="e">
        <f t="shared" si="12"/>
        <v>#DIV/0!</v>
      </c>
      <c r="HB35" s="883"/>
      <c r="HC35" s="744" t="e">
        <f t="shared" si="75"/>
        <v>#DIV/0!</v>
      </c>
      <c r="HD35" s="881"/>
      <c r="HE35" s="542" t="e">
        <f t="shared" si="14"/>
        <v>#DIV/0!</v>
      </c>
      <c r="HF35" s="875"/>
      <c r="HG35" s="875"/>
      <c r="HH35" s="886" t="e">
        <f t="shared" si="59"/>
        <v>#DIV/0!</v>
      </c>
      <c r="HI35" s="672"/>
      <c r="HJ35" s="411"/>
      <c r="HK35" s="411"/>
      <c r="HL35" s="411"/>
      <c r="HM35" s="433"/>
      <c r="HN35" s="442"/>
      <c r="HO35" s="400">
        <f t="shared" si="60"/>
        <v>0</v>
      </c>
      <c r="HP35" s="442"/>
      <c r="HQ35" s="402" t="e">
        <f t="shared" si="61"/>
        <v>#DIV/0!</v>
      </c>
      <c r="HR35" s="468"/>
      <c r="HS35" s="442"/>
      <c r="HT35" s="400"/>
      <c r="HU35" s="403" t="e">
        <f t="shared" si="62"/>
        <v>#DIV/0!</v>
      </c>
      <c r="HV35" s="400"/>
      <c r="HW35" s="400"/>
      <c r="HX35" s="404" t="e">
        <f t="shared" si="63"/>
        <v>#DIV/0!</v>
      </c>
    </row>
    <row r="36" spans="1:232" ht="15" customHeight="1" thickBot="1">
      <c r="A36" s="19">
        <v>30</v>
      </c>
      <c r="B36" s="13">
        <v>32.4</v>
      </c>
      <c r="C36" s="14">
        <v>1866.5352519624132</v>
      </c>
      <c r="D36" s="15">
        <f t="shared" si="15"/>
        <v>57.609112714889299</v>
      </c>
      <c r="E36" s="16"/>
      <c r="F36" s="320"/>
      <c r="G36" s="558" t="e">
        <f t="shared" si="16"/>
        <v>#DIV/0!</v>
      </c>
      <c r="H36" s="17">
        <v>8</v>
      </c>
      <c r="I36" s="17">
        <v>125.2102998390569</v>
      </c>
      <c r="J36" s="18">
        <f t="shared" si="64"/>
        <v>15.651287479882113</v>
      </c>
      <c r="K36" s="17"/>
      <c r="L36" s="17"/>
      <c r="M36" s="30" t="e">
        <f t="shared" si="65"/>
        <v>#DIV/0!</v>
      </c>
      <c r="N36" s="946"/>
      <c r="O36" s="838">
        <f t="shared" si="17"/>
        <v>0</v>
      </c>
      <c r="P36" s="803">
        <v>231.17162703466511</v>
      </c>
      <c r="Q36" s="18">
        <f t="shared" si="18"/>
        <v>7.1349267603291704</v>
      </c>
      <c r="R36" s="808"/>
      <c r="S36" s="809"/>
      <c r="T36" s="809"/>
      <c r="U36" s="808"/>
      <c r="V36" s="492"/>
      <c r="W36" s="570">
        <v>34</v>
      </c>
      <c r="X36" s="566">
        <v>288.16659018958399</v>
      </c>
      <c r="Y36" s="800">
        <f t="shared" si="19"/>
        <v>8.4754879467524695</v>
      </c>
      <c r="Z36" s="819">
        <f t="shared" si="20"/>
        <v>2511.0837690257194</v>
      </c>
      <c r="AA36" s="492"/>
      <c r="AB36" s="967">
        <v>238.20000000000002</v>
      </c>
      <c r="AC36" s="71">
        <v>15569.083800000006</v>
      </c>
      <c r="AD36" s="30">
        <f t="shared" si="21"/>
        <v>65.361392947103298</v>
      </c>
      <c r="AE36" s="54"/>
      <c r="AF36" s="928"/>
      <c r="AG36" s="932" t="e">
        <f t="shared" si="77"/>
        <v>#DIV/0!</v>
      </c>
      <c r="AH36" s="55">
        <v>7</v>
      </c>
      <c r="AI36" s="55">
        <v>79.5</v>
      </c>
      <c r="AJ36" s="30">
        <f t="shared" si="22"/>
        <v>11.357142857142858</v>
      </c>
      <c r="AK36" s="55">
        <v>2</v>
      </c>
      <c r="AL36" s="55">
        <v>14.64</v>
      </c>
      <c r="AM36" s="30">
        <f t="shared" si="66"/>
        <v>7.32</v>
      </c>
      <c r="AN36" s="62">
        <v>409.67</v>
      </c>
      <c r="AO36" s="858">
        <f t="shared" si="0"/>
        <v>1.4672994269340973</v>
      </c>
      <c r="AP36" s="47">
        <v>2437.71</v>
      </c>
      <c r="AQ36" s="858">
        <f t="shared" si="1"/>
        <v>10.233879093198992</v>
      </c>
      <c r="AR36" s="47"/>
      <c r="AS36" s="47"/>
      <c r="AT36" s="47"/>
      <c r="AU36" s="855">
        <v>2756</v>
      </c>
      <c r="AV36" s="568"/>
      <c r="AW36" s="46">
        <v>41</v>
      </c>
      <c r="AX36" s="71">
        <v>2226.6950000000002</v>
      </c>
      <c r="AY36" s="48">
        <f t="shared" si="23"/>
        <v>54.309634146341466</v>
      </c>
      <c r="AZ36" s="46">
        <v>106</v>
      </c>
      <c r="BA36" s="47">
        <v>1141</v>
      </c>
      <c r="BB36" s="48">
        <f t="shared" si="24"/>
        <v>10.764150943396226</v>
      </c>
      <c r="BC36" s="822">
        <f t="shared" si="78"/>
        <v>24634.298800000004</v>
      </c>
      <c r="BD36" s="492"/>
      <c r="BE36" s="647">
        <v>75.599999999999994</v>
      </c>
      <c r="BF36" s="78">
        <v>3719.74</v>
      </c>
      <c r="BG36" s="30">
        <f t="shared" si="25"/>
        <v>49.202910052910056</v>
      </c>
      <c r="BH36" s="85"/>
      <c r="BI36" s="85"/>
      <c r="BJ36" s="85">
        <v>3</v>
      </c>
      <c r="BK36" s="85">
        <v>21.69</v>
      </c>
      <c r="BL36" s="30">
        <f t="shared" si="67"/>
        <v>7.23</v>
      </c>
      <c r="BM36" s="86"/>
      <c r="BN36" s="86"/>
      <c r="BO36" s="30" t="e">
        <f t="shared" si="68"/>
        <v>#DIV/0!</v>
      </c>
      <c r="BP36" s="587"/>
      <c r="BQ36" s="30">
        <f t="shared" si="26"/>
        <v>0</v>
      </c>
      <c r="BR36" s="587">
        <v>308.02</v>
      </c>
      <c r="BS36" s="30">
        <f t="shared" si="27"/>
        <v>4.0743386243386244</v>
      </c>
      <c r="BT36" s="587"/>
      <c r="BU36" s="587"/>
      <c r="BV36" s="587"/>
      <c r="BW36" s="907"/>
      <c r="BX36" s="903">
        <v>32</v>
      </c>
      <c r="BY36" s="78">
        <v>302.56</v>
      </c>
      <c r="BZ36" s="634">
        <f t="shared" si="28"/>
        <v>9.4550000000000001</v>
      </c>
      <c r="CA36" s="824">
        <f t="shared" si="29"/>
        <v>4352.01</v>
      </c>
      <c r="CB36" s="492"/>
      <c r="CC36" s="93">
        <v>128.60000000000002</v>
      </c>
      <c r="CD36" s="94">
        <v>7711.1702712179267</v>
      </c>
      <c r="CE36" s="83">
        <f t="shared" si="30"/>
        <v>59.962443788630836</v>
      </c>
      <c r="CF36" s="102"/>
      <c r="CG36" s="101">
        <v>3</v>
      </c>
      <c r="CH36" s="101">
        <v>47.499978149816677</v>
      </c>
      <c r="CI36" s="30">
        <f t="shared" si="69"/>
        <v>15.833326049938892</v>
      </c>
      <c r="CJ36" s="101">
        <v>60</v>
      </c>
      <c r="CK36" s="101">
        <v>360.6665854981722</v>
      </c>
      <c r="CL36" s="83">
        <f t="shared" si="70"/>
        <v>6.0111097583028696</v>
      </c>
      <c r="CM36" s="787"/>
      <c r="CN36" s="30">
        <f t="shared" si="72"/>
        <v>0</v>
      </c>
      <c r="CO36" s="787">
        <v>94.499991850645301</v>
      </c>
      <c r="CP36" s="30">
        <f t="shared" si="31"/>
        <v>0.73483663958511103</v>
      </c>
      <c r="CQ36" s="787">
        <v>103.92643889935836</v>
      </c>
      <c r="CR36" s="787"/>
      <c r="CS36" s="787"/>
      <c r="CT36" s="787"/>
      <c r="CU36" s="787">
        <v>50</v>
      </c>
      <c r="CV36" s="787">
        <v>447.24991275993415</v>
      </c>
      <c r="CW36" s="790">
        <f t="shared" si="32"/>
        <v>8.9449982551986835</v>
      </c>
      <c r="CX36" s="827">
        <f t="shared" si="33"/>
        <v>8765.0131783758534</v>
      </c>
      <c r="CY36" s="492"/>
      <c r="CZ36" s="109">
        <v>134.4</v>
      </c>
      <c r="DA36" s="110">
        <v>11401.693467200532</v>
      </c>
      <c r="DB36" s="83">
        <f t="shared" si="34"/>
        <v>84.834028773813472</v>
      </c>
      <c r="DC36" s="113"/>
      <c r="DD36" s="956"/>
      <c r="DE36" s="956"/>
      <c r="DF36" s="958"/>
      <c r="DG36" s="114"/>
      <c r="DH36" s="114"/>
      <c r="DI36" s="30" t="e">
        <f t="shared" si="35"/>
        <v>#DIV/0!</v>
      </c>
      <c r="DJ36" s="114">
        <v>1042.1338372462733</v>
      </c>
      <c r="DK36" s="114">
        <v>81.135105545510839</v>
      </c>
      <c r="DL36" s="938"/>
      <c r="DM36" s="708">
        <v>222.13076923076923</v>
      </c>
      <c r="DN36" s="759">
        <f t="shared" si="3"/>
        <v>1.6527586996336996</v>
      </c>
      <c r="DO36" s="846">
        <v>50</v>
      </c>
      <c r="DP36" s="846">
        <v>444.02959745954877</v>
      </c>
      <c r="DQ36" s="760">
        <f t="shared" si="36"/>
        <v>8.8805919491909755</v>
      </c>
      <c r="DR36" s="848">
        <f t="shared" si="37"/>
        <v>13191.122776682632</v>
      </c>
      <c r="DS36" s="841"/>
      <c r="DT36" s="859">
        <v>49</v>
      </c>
      <c r="DU36" s="863">
        <v>2323.7558857646404</v>
      </c>
      <c r="DV36" s="863"/>
      <c r="DW36" s="922">
        <f t="shared" si="38"/>
        <v>2323.7558857646404</v>
      </c>
      <c r="DX36" s="751">
        <f t="shared" si="39"/>
        <v>47.423589505400827</v>
      </c>
      <c r="DY36" s="867"/>
      <c r="DZ36" s="867"/>
      <c r="EA36" s="756" t="e">
        <f t="shared" si="4"/>
        <v>#DIV/0!</v>
      </c>
      <c r="EB36" s="867"/>
      <c r="EC36" s="867"/>
      <c r="ED36" s="759" t="e">
        <f t="shared" si="40"/>
        <v>#DIV/0!</v>
      </c>
      <c r="EE36" s="866">
        <f t="shared" si="5"/>
        <v>49</v>
      </c>
      <c r="EF36" s="867"/>
      <c r="EG36" s="763">
        <f t="shared" si="41"/>
        <v>0</v>
      </c>
      <c r="EH36" s="916"/>
      <c r="EI36" s="915"/>
      <c r="EJ36" s="872">
        <v>49</v>
      </c>
      <c r="EK36" s="921">
        <v>315.36092679080014</v>
      </c>
      <c r="EL36" s="765">
        <f t="shared" si="42"/>
        <v>6.4359372814449003</v>
      </c>
      <c r="EM36" s="872">
        <f t="shared" si="6"/>
        <v>49</v>
      </c>
      <c r="EN36" s="873">
        <v>661.62481161833034</v>
      </c>
      <c r="EO36" s="765">
        <f t="shared" si="43"/>
        <v>13.502547175884292</v>
      </c>
      <c r="EP36" s="873">
        <v>191.80082853528179</v>
      </c>
      <c r="EQ36" s="891">
        <f t="shared" si="44"/>
        <v>3.9143026231690161</v>
      </c>
      <c r="ER36" s="873">
        <v>30</v>
      </c>
      <c r="ES36" s="873">
        <v>300.09605403708264</v>
      </c>
      <c r="ET36" s="873">
        <f t="shared" si="45"/>
        <v>10.003201801236088</v>
      </c>
      <c r="EU36" s="898">
        <f t="shared" si="46"/>
        <v>3792.6385067461351</v>
      </c>
      <c r="EV36" s="569"/>
      <c r="EW36" s="124">
        <v>40.200000000000003</v>
      </c>
      <c r="EX36" s="125">
        <v>2959.4628122686136</v>
      </c>
      <c r="EY36" s="15">
        <f t="shared" si="47"/>
        <v>73.618477917129681</v>
      </c>
      <c r="EZ36" s="126"/>
      <c r="FA36" s="127">
        <v>4</v>
      </c>
      <c r="FB36" s="127">
        <v>23.388000586597492</v>
      </c>
      <c r="FC36" s="18">
        <f t="shared" si="76"/>
        <v>5.8470001466493731</v>
      </c>
      <c r="FD36" s="127"/>
      <c r="FE36" s="127"/>
      <c r="FF36" s="18" t="e">
        <f t="shared" si="71"/>
        <v>#DIV/0!</v>
      </c>
      <c r="FG36" s="734">
        <v>37.049991988066637</v>
      </c>
      <c r="FH36" s="836">
        <f t="shared" si="48"/>
        <v>0.92164159174295113</v>
      </c>
      <c r="FI36" s="125">
        <v>167.76381152707731</v>
      </c>
      <c r="FJ36" s="837">
        <f t="shared" si="7"/>
        <v>4.1732291424646091</v>
      </c>
      <c r="FK36" s="125"/>
      <c r="FL36" s="125"/>
      <c r="FM36" s="125"/>
      <c r="FN36" s="127">
        <v>31</v>
      </c>
      <c r="FO36" s="127">
        <v>236.21972675249214</v>
      </c>
      <c r="FP36" s="30">
        <f t="shared" si="49"/>
        <v>7.6199911855642624</v>
      </c>
      <c r="FQ36" s="831">
        <f t="shared" si="79"/>
        <v>3423.8843431228474</v>
      </c>
      <c r="FR36" s="569"/>
      <c r="FS36" s="602"/>
      <c r="FT36" s="603"/>
      <c r="FU36" s="542" t="e">
        <f t="shared" si="51"/>
        <v>#DIV/0!</v>
      </c>
      <c r="FV36" s="603"/>
      <c r="FW36" s="603"/>
      <c r="FX36" s="542" t="e">
        <f t="shared" si="52"/>
        <v>#DIV/0!</v>
      </c>
      <c r="FY36" s="603"/>
      <c r="FZ36" s="603"/>
      <c r="GA36" s="542" t="e">
        <f t="shared" si="53"/>
        <v>#DIV/0!</v>
      </c>
      <c r="GB36" s="485"/>
      <c r="GC36" s="603"/>
      <c r="GD36" s="603"/>
      <c r="GE36" s="548" t="e">
        <f t="shared" si="54"/>
        <v>#DIV/0!</v>
      </c>
      <c r="GF36" s="603"/>
      <c r="GG36" s="603"/>
      <c r="GH36" s="617" t="e">
        <f t="shared" si="8"/>
        <v>#DIV/0!</v>
      </c>
      <c r="GI36" s="603"/>
      <c r="GJ36" s="603"/>
      <c r="GK36" s="622" t="e">
        <f t="shared" si="55"/>
        <v>#DIV/0!</v>
      </c>
      <c r="GL36" s="603">
        <f t="shared" si="56"/>
        <v>0</v>
      </c>
      <c r="GM36" s="603"/>
      <c r="GN36" s="552" t="e">
        <f t="shared" si="57"/>
        <v>#DIV/0!</v>
      </c>
      <c r="GP36" s="863"/>
      <c r="GQ36" s="863"/>
      <c r="GR36" s="863"/>
      <c r="GS36" s="554" t="e">
        <f t="shared" si="9"/>
        <v>#DIV/0!</v>
      </c>
      <c r="GT36" s="554" t="e">
        <f t="shared" si="73"/>
        <v>#DIV/0!</v>
      </c>
      <c r="GU36" s="875"/>
      <c r="GV36" s="875"/>
      <c r="GW36" s="737" t="e">
        <f t="shared" si="74"/>
        <v>#DIV/0!</v>
      </c>
      <c r="GX36" s="876"/>
      <c r="GY36" s="737" t="e">
        <f t="shared" si="58"/>
        <v>#DIV/0!</v>
      </c>
      <c r="GZ36" s="880"/>
      <c r="HA36" s="748" t="e">
        <f t="shared" si="12"/>
        <v>#DIV/0!</v>
      </c>
      <c r="HB36" s="883"/>
      <c r="HC36" s="744" t="e">
        <f t="shared" si="75"/>
        <v>#DIV/0!</v>
      </c>
      <c r="HD36" s="881"/>
      <c r="HE36" s="542" t="e">
        <f t="shared" si="14"/>
        <v>#DIV/0!</v>
      </c>
      <c r="HF36" s="875"/>
      <c r="HG36" s="875"/>
      <c r="HH36" s="886" t="e">
        <f t="shared" si="59"/>
        <v>#DIV/0!</v>
      </c>
      <c r="HI36" s="672"/>
      <c r="HJ36" s="411"/>
      <c r="HK36" s="411"/>
      <c r="HL36" s="411"/>
      <c r="HM36" s="433"/>
      <c r="HN36" s="442"/>
      <c r="HO36" s="400">
        <f t="shared" si="60"/>
        <v>0</v>
      </c>
      <c r="HP36" s="442"/>
      <c r="HQ36" s="402" t="e">
        <f t="shared" si="61"/>
        <v>#DIV/0!</v>
      </c>
      <c r="HR36" s="468"/>
      <c r="HS36" s="442"/>
      <c r="HT36" s="400"/>
      <c r="HU36" s="403" t="e">
        <f t="shared" si="62"/>
        <v>#DIV/0!</v>
      </c>
      <c r="HV36" s="400"/>
      <c r="HW36" s="400"/>
      <c r="HX36" s="404" t="e">
        <f t="shared" si="63"/>
        <v>#DIV/0!</v>
      </c>
    </row>
    <row r="37" spans="1:232" ht="15.6" customHeight="1" thickBot="1">
      <c r="A37" s="19">
        <v>31</v>
      </c>
      <c r="B37" s="540">
        <v>41.2</v>
      </c>
      <c r="C37" s="504">
        <v>1990.0155036143576</v>
      </c>
      <c r="D37" s="505">
        <f t="shared" si="15"/>
        <v>48.301347175105761</v>
      </c>
      <c r="E37" s="506"/>
      <c r="F37" s="507"/>
      <c r="G37" s="559" t="e">
        <f t="shared" si="16"/>
        <v>#DIV/0!</v>
      </c>
      <c r="H37" s="508">
        <v>8</v>
      </c>
      <c r="I37" s="508">
        <v>125.92641086532137</v>
      </c>
      <c r="J37" s="509">
        <f t="shared" si="64"/>
        <v>15.740801358165172</v>
      </c>
      <c r="K37" s="508"/>
      <c r="L37" s="508"/>
      <c r="M37" s="510" t="e">
        <f t="shared" si="65"/>
        <v>#DIV/0!</v>
      </c>
      <c r="N37" s="947"/>
      <c r="O37" s="838">
        <f t="shared" si="17"/>
        <v>0</v>
      </c>
      <c r="P37" s="804">
        <v>226.2353318082441</v>
      </c>
      <c r="Q37" s="18">
        <f t="shared" si="18"/>
        <v>5.4911488302971865</v>
      </c>
      <c r="R37" s="808">
        <v>117.82904740158506</v>
      </c>
      <c r="S37" s="809"/>
      <c r="T37" s="809"/>
      <c r="U37" s="810"/>
      <c r="V37" s="492"/>
      <c r="W37" s="573">
        <v>34</v>
      </c>
      <c r="X37" s="574">
        <v>292.03931555254974</v>
      </c>
      <c r="Y37" s="800">
        <f t="shared" si="19"/>
        <v>8.5893916338985221</v>
      </c>
      <c r="Z37" s="819">
        <f t="shared" si="20"/>
        <v>2752.0456092420582</v>
      </c>
      <c r="AA37" s="492"/>
      <c r="AB37" s="968">
        <v>239.8</v>
      </c>
      <c r="AC37" s="519">
        <v>18919.953000000001</v>
      </c>
      <c r="AD37" s="510">
        <f t="shared" si="21"/>
        <v>78.898886572143454</v>
      </c>
      <c r="AE37" s="516"/>
      <c r="AF37" s="929"/>
      <c r="AG37" s="932" t="e">
        <f t="shared" si="77"/>
        <v>#DIV/0!</v>
      </c>
      <c r="AH37" s="517">
        <v>7</v>
      </c>
      <c r="AI37" s="517">
        <v>100</v>
      </c>
      <c r="AJ37" s="510">
        <f t="shared" si="22"/>
        <v>14.285714285714286</v>
      </c>
      <c r="AK37" s="517">
        <v>2</v>
      </c>
      <c r="AL37" s="517">
        <v>12.93</v>
      </c>
      <c r="AM37" s="510">
        <f t="shared" si="66"/>
        <v>6.4649999999999999</v>
      </c>
      <c r="AN37" s="62">
        <v>401.3</v>
      </c>
      <c r="AO37" s="858">
        <f t="shared" si="0"/>
        <v>1.429131054131054</v>
      </c>
      <c r="AP37" s="515">
        <v>2119.5299999999997</v>
      </c>
      <c r="AQ37" s="858">
        <f t="shared" si="1"/>
        <v>8.8387406171809833</v>
      </c>
      <c r="AR37" s="515">
        <v>1075.1799999999998</v>
      </c>
      <c r="AS37" s="515"/>
      <c r="AT37" s="515"/>
      <c r="AU37" s="856"/>
      <c r="AV37" s="568"/>
      <c r="AW37" s="514">
        <v>41</v>
      </c>
      <c r="AX37" s="519">
        <v>2180.5200000000004</v>
      </c>
      <c r="AY37" s="520">
        <f t="shared" si="23"/>
        <v>53.183414634146352</v>
      </c>
      <c r="AZ37" s="514">
        <v>106</v>
      </c>
      <c r="BA37" s="515">
        <v>1095.52</v>
      </c>
      <c r="BB37" s="520">
        <f t="shared" si="24"/>
        <v>10.335094339622641</v>
      </c>
      <c r="BC37" s="822">
        <f t="shared" si="78"/>
        <v>25904.933000000001</v>
      </c>
      <c r="BD37" s="492"/>
      <c r="BE37" s="648">
        <v>75.800000000000011</v>
      </c>
      <c r="BF37" s="522">
        <v>3863.66</v>
      </c>
      <c r="BG37" s="30">
        <f t="shared" si="25"/>
        <v>50.971767810026378</v>
      </c>
      <c r="BH37" s="85"/>
      <c r="BI37" s="85"/>
      <c r="BJ37" s="525">
        <v>3</v>
      </c>
      <c r="BK37" s="525">
        <v>23.97</v>
      </c>
      <c r="BL37" s="510">
        <f t="shared" si="67"/>
        <v>7.9899999999999993</v>
      </c>
      <c r="BM37" s="526"/>
      <c r="BN37" s="526"/>
      <c r="BO37" s="510" t="e">
        <f t="shared" si="68"/>
        <v>#DIV/0!</v>
      </c>
      <c r="BP37" s="587"/>
      <c r="BQ37" s="30">
        <f t="shared" si="26"/>
        <v>0</v>
      </c>
      <c r="BR37" s="587">
        <v>355.42</v>
      </c>
      <c r="BS37" s="30">
        <f t="shared" si="27"/>
        <v>4.6889182058047485</v>
      </c>
      <c r="BT37" s="587"/>
      <c r="BU37" s="587"/>
      <c r="BV37" s="587"/>
      <c r="BW37" s="907"/>
      <c r="BX37" s="904">
        <v>32</v>
      </c>
      <c r="BY37" s="522">
        <v>320.58999999999997</v>
      </c>
      <c r="BZ37" s="637">
        <f t="shared" si="28"/>
        <v>10.018437499999999</v>
      </c>
      <c r="CA37" s="824">
        <f t="shared" si="29"/>
        <v>4563.6399999999994</v>
      </c>
      <c r="CB37" s="492"/>
      <c r="CC37" s="527">
        <v>128.60000000000002</v>
      </c>
      <c r="CD37" s="528">
        <v>7661.3500173912144</v>
      </c>
      <c r="CE37" s="523">
        <f t="shared" si="30"/>
        <v>59.575039015483775</v>
      </c>
      <c r="CF37" s="529"/>
      <c r="CG37" s="530">
        <v>3</v>
      </c>
      <c r="CH37" s="530">
        <v>65.001688737620356</v>
      </c>
      <c r="CI37" s="510">
        <f t="shared" si="69"/>
        <v>21.667229579206786</v>
      </c>
      <c r="CJ37" s="530">
        <v>60</v>
      </c>
      <c r="CK37" s="530">
        <v>340.56984687736417</v>
      </c>
      <c r="CL37" s="523">
        <f t="shared" si="70"/>
        <v>5.6761641146227362</v>
      </c>
      <c r="CM37" s="787"/>
      <c r="CN37" s="30">
        <f t="shared" si="72"/>
        <v>0</v>
      </c>
      <c r="CO37" s="787">
        <v>75.390323759739857</v>
      </c>
      <c r="CP37" s="30">
        <f t="shared" si="31"/>
        <v>0.58623890948475776</v>
      </c>
      <c r="CQ37" s="787">
        <v>95.898108215733558</v>
      </c>
      <c r="CR37" s="787"/>
      <c r="CS37" s="787"/>
      <c r="CT37" s="787"/>
      <c r="CU37" s="787">
        <v>50</v>
      </c>
      <c r="CV37" s="787">
        <v>378.13236084700702</v>
      </c>
      <c r="CW37" s="790">
        <f t="shared" si="32"/>
        <v>7.5626472169401406</v>
      </c>
      <c r="CX37" s="827">
        <f t="shared" si="33"/>
        <v>8616.3423458286798</v>
      </c>
      <c r="CY37" s="492"/>
      <c r="CZ37" s="531">
        <v>130.80000000000001</v>
      </c>
      <c r="DA37" s="532">
        <v>10136.892374564901</v>
      </c>
      <c r="DB37" s="523">
        <f t="shared" si="34"/>
        <v>77.499177175572626</v>
      </c>
      <c r="DC37" s="533"/>
      <c r="DD37" s="957"/>
      <c r="DE37" s="957"/>
      <c r="DF37" s="960"/>
      <c r="DG37" s="534"/>
      <c r="DH37" s="534"/>
      <c r="DI37" s="510" t="e">
        <f t="shared" si="35"/>
        <v>#DIV/0!</v>
      </c>
      <c r="DJ37" s="534">
        <v>1035.4391030632639</v>
      </c>
      <c r="DK37" s="534">
        <v>82.63722624626358</v>
      </c>
      <c r="DL37" s="939"/>
      <c r="DM37" s="709">
        <v>178.81538461538463</v>
      </c>
      <c r="DN37" s="759">
        <f t="shared" si="3"/>
        <v>1.3670900964478947</v>
      </c>
      <c r="DO37" s="846">
        <v>50</v>
      </c>
      <c r="DP37" s="846">
        <v>383.06447841209052</v>
      </c>
      <c r="DQ37" s="760">
        <f t="shared" si="36"/>
        <v>7.6612895682418101</v>
      </c>
      <c r="DR37" s="848">
        <f t="shared" si="37"/>
        <v>11816.848566901903</v>
      </c>
      <c r="DS37" s="841"/>
      <c r="DT37" s="864">
        <v>49</v>
      </c>
      <c r="DU37" s="865">
        <v>2388.5363772131818</v>
      </c>
      <c r="DV37" s="865"/>
      <c r="DW37" s="922">
        <f t="shared" si="38"/>
        <v>2388.5363772131818</v>
      </c>
      <c r="DX37" s="751">
        <f t="shared" si="39"/>
        <v>48.745640351289424</v>
      </c>
      <c r="DY37" s="867"/>
      <c r="DZ37" s="867"/>
      <c r="EA37" s="756" t="e">
        <f t="shared" si="4"/>
        <v>#DIV/0!</v>
      </c>
      <c r="EB37" s="867"/>
      <c r="EC37" s="867"/>
      <c r="ED37" s="759" t="e">
        <f t="shared" si="40"/>
        <v>#DIV/0!</v>
      </c>
      <c r="EE37" s="866">
        <f t="shared" si="5"/>
        <v>49</v>
      </c>
      <c r="EF37" s="871"/>
      <c r="EG37" s="763">
        <f t="shared" si="41"/>
        <v>0</v>
      </c>
      <c r="EH37" s="917"/>
      <c r="EI37" s="918"/>
      <c r="EJ37" s="872">
        <v>49</v>
      </c>
      <c r="EK37" s="921">
        <v>292.91966819165827</v>
      </c>
      <c r="EL37" s="765">
        <f t="shared" si="42"/>
        <v>5.977952412074659</v>
      </c>
      <c r="EM37" s="872">
        <f t="shared" si="6"/>
        <v>49</v>
      </c>
      <c r="EN37" s="874">
        <v>532.58285948673029</v>
      </c>
      <c r="EO37" s="765">
        <f t="shared" si="43"/>
        <v>10.869037948708781</v>
      </c>
      <c r="EP37" s="874">
        <v>145</v>
      </c>
      <c r="EQ37" s="891">
        <f t="shared" si="44"/>
        <v>2.9591836734693877</v>
      </c>
      <c r="ER37" s="873">
        <v>30</v>
      </c>
      <c r="ES37" s="873">
        <v>295.63276485515007</v>
      </c>
      <c r="ET37" s="873">
        <f t="shared" si="45"/>
        <v>9.8544254951716699</v>
      </c>
      <c r="EU37" s="898">
        <f>DU37+DZ37+EC37+EF37+EK37+EN37+EP37+ES37+EH37+EI37+DV37</f>
        <v>3654.6716697467205</v>
      </c>
      <c r="EV37" s="569"/>
      <c r="EW37" s="535">
        <v>44.6</v>
      </c>
      <c r="EX37" s="536">
        <v>3483.6567922487188</v>
      </c>
      <c r="EY37" s="505">
        <f t="shared" si="47"/>
        <v>78.108896687191006</v>
      </c>
      <c r="EZ37" s="537"/>
      <c r="FA37" s="538">
        <v>4</v>
      </c>
      <c r="FB37" s="538">
        <v>22.000276655784873</v>
      </c>
      <c r="FC37" s="509">
        <f t="shared" si="76"/>
        <v>5.5000691639462183</v>
      </c>
      <c r="FD37" s="538"/>
      <c r="FE37" s="538"/>
      <c r="FF37" s="509" t="e">
        <f t="shared" si="71"/>
        <v>#DIV/0!</v>
      </c>
      <c r="FG37" s="535">
        <v>103.74999926161487</v>
      </c>
      <c r="FH37" s="836">
        <f t="shared" si="48"/>
        <v>2.3262331673007819</v>
      </c>
      <c r="FI37" s="536">
        <v>48.352164689073277</v>
      </c>
      <c r="FJ37" s="837">
        <f t="shared" si="7"/>
        <v>1.0841292531182349</v>
      </c>
      <c r="FK37" s="125"/>
      <c r="FL37" s="125">
        <v>89.434812130398797</v>
      </c>
      <c r="FM37" s="125"/>
      <c r="FN37" s="127">
        <v>31</v>
      </c>
      <c r="FO37" s="127">
        <v>272.75847523765123</v>
      </c>
      <c r="FP37" s="30">
        <f t="shared" si="49"/>
        <v>8.7986604915371363</v>
      </c>
      <c r="FQ37" s="831">
        <f t="shared" si="79"/>
        <v>4019.9525202232417</v>
      </c>
      <c r="FR37" s="569"/>
      <c r="FS37" s="606"/>
      <c r="FT37" s="607"/>
      <c r="FU37" s="543" t="e">
        <f t="shared" si="51"/>
        <v>#DIV/0!</v>
      </c>
      <c r="FV37" s="607"/>
      <c r="FW37" s="607"/>
      <c r="FX37" s="543" t="e">
        <f t="shared" si="52"/>
        <v>#DIV/0!</v>
      </c>
      <c r="FY37" s="607"/>
      <c r="FZ37" s="607"/>
      <c r="GA37" s="542" t="e">
        <f t="shared" si="53"/>
        <v>#DIV/0!</v>
      </c>
      <c r="GB37" s="485"/>
      <c r="GC37" s="613"/>
      <c r="GD37" s="613"/>
      <c r="GE37" s="549" t="e">
        <f>+GD37/GC37</f>
        <v>#DIV/0!</v>
      </c>
      <c r="GF37" s="613"/>
      <c r="GG37" s="613"/>
      <c r="GH37" s="618" t="e">
        <f>+GG37/GF37</f>
        <v>#DIV/0!</v>
      </c>
      <c r="GI37" s="613"/>
      <c r="GJ37" s="613"/>
      <c r="GK37" s="618" t="e">
        <f>+GJ37/GI37</f>
        <v>#DIV/0!</v>
      </c>
      <c r="GL37" s="603">
        <f t="shared" si="56"/>
        <v>0</v>
      </c>
      <c r="GM37" s="603"/>
      <c r="GN37" s="549" t="e">
        <f>+GM37/GL37</f>
        <v>#DIV/0!</v>
      </c>
      <c r="GP37" s="863"/>
      <c r="GQ37" s="865"/>
      <c r="GR37" s="865"/>
      <c r="GS37" s="555" t="e">
        <f t="shared" si="9"/>
        <v>#DIV/0!</v>
      </c>
      <c r="GT37" s="554" t="e">
        <f t="shared" si="73"/>
        <v>#DIV/0!</v>
      </c>
      <c r="GU37" s="876"/>
      <c r="GV37" s="876"/>
      <c r="GW37" s="737" t="e">
        <f t="shared" si="74"/>
        <v>#DIV/0!</v>
      </c>
      <c r="GX37" s="876"/>
      <c r="GY37" s="737" t="e">
        <f t="shared" si="58"/>
        <v>#DIV/0!</v>
      </c>
      <c r="GZ37" s="880"/>
      <c r="HA37" s="748" t="e">
        <f t="shared" si="12"/>
        <v>#DIV/0!</v>
      </c>
      <c r="HB37" s="883"/>
      <c r="HC37" s="744" t="e">
        <f t="shared" si="75"/>
        <v>#DIV/0!</v>
      </c>
      <c r="HD37" s="881"/>
      <c r="HE37" s="542" t="e">
        <f t="shared" si="14"/>
        <v>#DIV/0!</v>
      </c>
      <c r="HF37" s="875"/>
      <c r="HG37" s="875"/>
      <c r="HH37" s="886" t="e">
        <f t="shared" si="59"/>
        <v>#DIV/0!</v>
      </c>
      <c r="HI37" s="672"/>
      <c r="HJ37" s="411"/>
      <c r="HK37" s="411"/>
      <c r="HL37" s="411"/>
      <c r="HM37" s="433"/>
      <c r="HN37" s="442"/>
      <c r="HO37" s="400">
        <f t="shared" si="60"/>
        <v>0</v>
      </c>
      <c r="HP37" s="442"/>
      <c r="HQ37" s="402" t="e">
        <f t="shared" si="61"/>
        <v>#DIV/0!</v>
      </c>
      <c r="HR37" s="468"/>
      <c r="HS37" s="442"/>
      <c r="HT37" s="400"/>
      <c r="HU37" s="403" t="e">
        <f t="shared" si="62"/>
        <v>#DIV/0!</v>
      </c>
      <c r="HV37" s="400"/>
      <c r="HW37" s="400"/>
      <c r="HX37" s="404" t="e">
        <f t="shared" si="63"/>
        <v>#DIV/0!</v>
      </c>
    </row>
    <row r="38" spans="1:232" s="584" customFormat="1" ht="18" customHeight="1" thickBot="1">
      <c r="A38" s="173" t="s">
        <v>188</v>
      </c>
      <c r="B38" s="576">
        <f>SUM(B7:B37)</f>
        <v>1613.8000000000004</v>
      </c>
      <c r="C38" s="577">
        <f>SUM(C7:C37)</f>
        <v>112115.1654068096</v>
      </c>
      <c r="D38" s="578">
        <f>+C38/B38</f>
        <v>69.472775688938881</v>
      </c>
      <c r="E38" s="576">
        <f>SUM(E7:E37)</f>
        <v>0</v>
      </c>
      <c r="F38" s="577">
        <f>SUM(F7:F37)</f>
        <v>0</v>
      </c>
      <c r="G38" s="578" t="e">
        <f>+F38/E38</f>
        <v>#DIV/0!</v>
      </c>
      <c r="H38" s="576">
        <f>SUM(H7:H37)</f>
        <v>329</v>
      </c>
      <c r="I38" s="577">
        <f>SUM(I7:I37)</f>
        <v>5365.5313899722642</v>
      </c>
      <c r="J38" s="578">
        <f>+I38/H38</f>
        <v>16.308606048547915</v>
      </c>
      <c r="K38" s="576">
        <f>SUM(K7:K37)</f>
        <v>0</v>
      </c>
      <c r="L38" s="577">
        <f>SUM(L7:L37)</f>
        <v>0</v>
      </c>
      <c r="M38" s="578" t="e">
        <f>+L38/K38</f>
        <v>#DIV/0!</v>
      </c>
      <c r="N38" s="576">
        <f>SUM(N7:N37)</f>
        <v>3224.9702281342288</v>
      </c>
      <c r="O38" s="755">
        <f>N38/B38</f>
        <v>1.9983704474744255</v>
      </c>
      <c r="P38" s="805">
        <f>SUM(P7:P37)</f>
        <v>12029.049739341239</v>
      </c>
      <c r="Q38" s="578">
        <f>P38/B38</f>
        <v>7.4538664886238912</v>
      </c>
      <c r="R38" s="811">
        <f>SUM(R7:R37)</f>
        <v>4076.0025929533895</v>
      </c>
      <c r="S38" s="576"/>
      <c r="T38" s="576">
        <f>SUM(T13:T37)</f>
        <v>701.27</v>
      </c>
      <c r="U38" s="811">
        <f>SUM(U7:U37)</f>
        <v>1670.6164470393273</v>
      </c>
      <c r="V38" s="580"/>
      <c r="W38" s="576">
        <f t="shared" ref="W38:X38" si="80">SUM(W7:W37)</f>
        <v>1030</v>
      </c>
      <c r="X38" s="576">
        <f t="shared" si="80"/>
        <v>10993.735129500681</v>
      </c>
      <c r="Y38" s="576">
        <f>X38/W38</f>
        <v>10.673529251942409</v>
      </c>
      <c r="Z38" s="820">
        <f>SUM(Z7:Z37)</f>
        <v>150176.34093375076</v>
      </c>
      <c r="AA38" s="580"/>
      <c r="AB38" s="586">
        <f t="shared" ref="AB38:AC38" si="81">SUM(AB7:AB37)</f>
        <v>10365.400000000003</v>
      </c>
      <c r="AC38" s="586">
        <f t="shared" si="81"/>
        <v>641046.35005000001</v>
      </c>
      <c r="AD38" s="578">
        <f>+AC38/AB38</f>
        <v>61.84482509599242</v>
      </c>
      <c r="AE38" s="586">
        <f>SUM(AE28:AE37)</f>
        <v>0</v>
      </c>
      <c r="AF38" s="586">
        <f>SUM(AF28:AF37)</f>
        <v>0</v>
      </c>
      <c r="AG38" s="791" t="e">
        <f>AF38/AE38</f>
        <v>#DIV/0!</v>
      </c>
      <c r="AH38" s="586">
        <f t="shared" ref="AH38:AI38" si="82">SUM(AH7:AH37)</f>
        <v>728</v>
      </c>
      <c r="AI38" s="586">
        <f t="shared" si="82"/>
        <v>9538.4465</v>
      </c>
      <c r="AJ38" s="578">
        <f>+AI38/AH38</f>
        <v>13.102261675824176</v>
      </c>
      <c r="AK38" s="586">
        <f t="shared" ref="AK38:AL38" si="83">SUM(AK7:AK37)</f>
        <v>3132</v>
      </c>
      <c r="AL38" s="586">
        <f t="shared" si="83"/>
        <v>20803.929999999997</v>
      </c>
      <c r="AM38" s="578">
        <f>+AL38/AK38</f>
        <v>6.642378671775222</v>
      </c>
      <c r="AN38" s="586">
        <f t="shared" ref="AN38" si="84">SUM(AN7:AN37)</f>
        <v>13426.089999999998</v>
      </c>
      <c r="AO38" s="791">
        <f t="shared" si="0"/>
        <v>1.1571821347307449</v>
      </c>
      <c r="AP38" s="586">
        <f>SUM(AP7:AP37)</f>
        <v>70642.820000000007</v>
      </c>
      <c r="AQ38" s="791">
        <f t="shared" si="1"/>
        <v>6.8152526675285072</v>
      </c>
      <c r="AR38" s="586">
        <f>SUM(AR7:AR37)</f>
        <v>6811.6999999999989</v>
      </c>
      <c r="AS38" s="586">
        <f>SUM(AS7:AS37)</f>
        <v>0</v>
      </c>
      <c r="AT38" s="586">
        <f>SUM(AT7:AT37)</f>
        <v>19849.61</v>
      </c>
      <c r="AU38" s="857">
        <f>SUM(AU7:AU37)</f>
        <v>9646</v>
      </c>
      <c r="AV38" s="580"/>
      <c r="AW38" s="586">
        <f t="shared" ref="AW38:AX38" si="85">SUM(AW7:AW37)</f>
        <v>1237</v>
      </c>
      <c r="AX38" s="586">
        <f t="shared" si="85"/>
        <v>52216.35815</v>
      </c>
      <c r="AY38" s="591">
        <f>+AX38/AW38</f>
        <v>42.212092279708976</v>
      </c>
      <c r="AZ38" s="586">
        <f t="shared" ref="AZ38:BA38" si="86">SUM(AZ7:AZ37)</f>
        <v>3286</v>
      </c>
      <c r="BA38" s="586">
        <f t="shared" si="86"/>
        <v>35347.844999999994</v>
      </c>
      <c r="BB38" s="591">
        <f>+BA38/AZ38</f>
        <v>10.757104382227631</v>
      </c>
      <c r="BC38" s="820">
        <f>SUM(BC7:BC37)</f>
        <v>879329.14969999983</v>
      </c>
      <c r="BD38" s="641"/>
      <c r="BE38" s="638">
        <f t="shared" ref="BE38:BF38" si="87">SUM(BE7:BE37)</f>
        <v>2393.2000000000003</v>
      </c>
      <c r="BF38" s="639">
        <f t="shared" si="87"/>
        <v>128838.64</v>
      </c>
      <c r="BG38" s="591">
        <f>+BF38/BE38</f>
        <v>53.835300016714015</v>
      </c>
      <c r="BH38" s="729"/>
      <c r="BI38" s="730">
        <f>SUM(BI29:BI37)</f>
        <v>0</v>
      </c>
      <c r="BJ38" s="639">
        <f t="shared" ref="BJ38:BK38" si="88">SUM(BJ7:BJ37)</f>
        <v>408</v>
      </c>
      <c r="BK38" s="639">
        <f t="shared" si="88"/>
        <v>2905.099999999999</v>
      </c>
      <c r="BL38" s="649">
        <f>+BK38/BJ38</f>
        <v>7.1203431372548991</v>
      </c>
      <c r="BM38" s="650"/>
      <c r="BN38" s="650"/>
      <c r="BO38" s="649"/>
      <c r="BP38" s="906">
        <f>SUM(BP7:BP37)</f>
        <v>1349.8</v>
      </c>
      <c r="BQ38" s="591">
        <f>BP38/BE38</f>
        <v>0.56401470834029743</v>
      </c>
      <c r="BR38" s="906">
        <f>SUM(BR7:BR37)</f>
        <v>13862.599999999999</v>
      </c>
      <c r="BS38" s="591">
        <f>BR38/BE38</f>
        <v>5.792495403643656</v>
      </c>
      <c r="BT38" s="906"/>
      <c r="BU38" s="906">
        <f>SUM(BU7:BU37)</f>
        <v>0</v>
      </c>
      <c r="BV38" s="906">
        <f>SUM(BV7:BV37)</f>
        <v>0</v>
      </c>
      <c r="BW38" s="908">
        <f>SUM(BW7:BW37)</f>
        <v>1869.8200000000002</v>
      </c>
      <c r="BX38" s="905">
        <f t="shared" ref="BX38:BY38" si="89">SUM(BX7:BX37)</f>
        <v>992</v>
      </c>
      <c r="BY38" s="639">
        <f t="shared" si="89"/>
        <v>9948.4500000000007</v>
      </c>
      <c r="BZ38" s="640">
        <f>+BY38/BX38</f>
        <v>10.028679435483872</v>
      </c>
      <c r="CA38" s="825">
        <f>SUM(CA7:CA37)</f>
        <v>158774.41000000003</v>
      </c>
      <c r="CB38" s="630"/>
      <c r="CC38" s="593">
        <f t="shared" ref="CC38:CD38" si="90">SUM(CC7:CC37)</f>
        <v>5114</v>
      </c>
      <c r="CD38" s="593">
        <f t="shared" si="90"/>
        <v>310526.82537093776</v>
      </c>
      <c r="CE38" s="591">
        <f>+CD38/CC38</f>
        <v>60.720927917664795</v>
      </c>
      <c r="CF38" s="595">
        <f>SUM(CF34:CF37)</f>
        <v>0</v>
      </c>
      <c r="CG38" s="593">
        <f t="shared" ref="CG38:CH38" si="91">SUM(CG7:CG37)</f>
        <v>801</v>
      </c>
      <c r="CH38" s="593">
        <f t="shared" si="91"/>
        <v>9253.3438827744503</v>
      </c>
      <c r="CI38" s="591">
        <f>+CH38/CG38</f>
        <v>11.552239554025531</v>
      </c>
      <c r="CJ38" s="593">
        <f t="shared" ref="CJ38:CK38" si="92">SUM(CJ7:CJ37)</f>
        <v>1965</v>
      </c>
      <c r="CK38" s="593">
        <f t="shared" si="92"/>
        <v>11831.128200558989</v>
      </c>
      <c r="CL38" s="785">
        <f>+CK38/CJ38</f>
        <v>6.0209303819638622</v>
      </c>
      <c r="CM38" s="594">
        <f>SUM(CM7:CM37)</f>
        <v>4040.8764180691815</v>
      </c>
      <c r="CN38" s="591">
        <f>CM38/CC38</f>
        <v>0.79015964373664083</v>
      </c>
      <c r="CO38" s="594">
        <f>SUM(CO7:CO37)</f>
        <v>2653.4456718346655</v>
      </c>
      <c r="CP38" s="591">
        <f>CO38/CC38</f>
        <v>0.51885914584174142</v>
      </c>
      <c r="CQ38" s="594">
        <f>SUM(CQ7:CQ37)</f>
        <v>6211.0087660826803</v>
      </c>
      <c r="CR38" s="594">
        <f>SUM(CR7:CR37)</f>
        <v>0</v>
      </c>
      <c r="CS38" s="594">
        <f>SUM(CS14:CS37)</f>
        <v>0</v>
      </c>
      <c r="CT38" s="594">
        <f>SUM(CT14:CT37)</f>
        <v>2147.4614103689842</v>
      </c>
      <c r="CU38" s="594">
        <f>SUM(CU7:CU37)</f>
        <v>1562</v>
      </c>
      <c r="CV38" s="594">
        <f>SUM(CV7:CV37)</f>
        <v>13880.573408767248</v>
      </c>
      <c r="CW38" s="791">
        <f>CV38/CU38</f>
        <v>8.8864106330136039</v>
      </c>
      <c r="CX38" s="828">
        <f t="shared" ref="CX38" si="93">SUM(CX7:CX37)</f>
        <v>364839.58595013182</v>
      </c>
      <c r="CY38" s="630"/>
      <c r="CZ38" s="593">
        <f t="shared" ref="CZ38:DA38" si="94">SUM(CZ7:CZ37)</f>
        <v>4438.4000000000015</v>
      </c>
      <c r="DA38" s="593">
        <f t="shared" si="94"/>
        <v>387084.78754382266</v>
      </c>
      <c r="DB38" s="591">
        <f>+DA38/CZ38</f>
        <v>87.212686450933333</v>
      </c>
      <c r="DC38" s="595">
        <f>SUM(DC7:DC37)</f>
        <v>4572.8</v>
      </c>
      <c r="DD38" s="595">
        <f>SUM(DD19:DD37)</f>
        <v>75</v>
      </c>
      <c r="DE38" s="595">
        <f>SUM(DE19:DE37)</f>
        <v>9732.2520000000004</v>
      </c>
      <c r="DF38" s="961">
        <f>DE38/DD38</f>
        <v>129.76336000000001</v>
      </c>
      <c r="DG38" s="593">
        <f t="shared" ref="DG38:DH38" si="95">SUM(DG7:DG37)</f>
        <v>569</v>
      </c>
      <c r="DH38" s="593">
        <f t="shared" si="95"/>
        <v>5819.1654292945823</v>
      </c>
      <c r="DI38" s="591">
        <f>+DH38/DG38</f>
        <v>10.227004269410514</v>
      </c>
      <c r="DJ38" s="593">
        <f>SUM(DJ7:DJ37)</f>
        <v>38426.905586454333</v>
      </c>
      <c r="DK38" s="593">
        <f t="shared" ref="DK38" si="96">SUM(DK7:DK37)</f>
        <v>3273.7711801783948</v>
      </c>
      <c r="DL38" s="940">
        <f>SUM(DL7:DL37)</f>
        <v>1662.5934978234613</v>
      </c>
      <c r="DM38" s="710">
        <f>SUM(DM7:DM37)</f>
        <v>5933.7233936651583</v>
      </c>
      <c r="DN38" s="844">
        <f>DM38/CZ38</f>
        <v>1.3369059556743774</v>
      </c>
      <c r="DO38" s="845">
        <f>SUM(DO7:DO37)</f>
        <v>1550</v>
      </c>
      <c r="DP38" s="845">
        <f>SUM(DP7:DP37)</f>
        <v>13954.445187223468</v>
      </c>
      <c r="DQ38" s="844">
        <f>DP38/DO38</f>
        <v>9.002867862724818</v>
      </c>
      <c r="DR38" s="849">
        <f>SUM(DR7:DR37)</f>
        <v>470460.44381846191</v>
      </c>
      <c r="DS38" s="842"/>
      <c r="DT38" s="720">
        <f>SUM(DT7:DT37)</f>
        <v>2082.4</v>
      </c>
      <c r="DU38" s="145">
        <f>SUM(DU7:DU37)</f>
        <v>113364.85806631601</v>
      </c>
      <c r="DV38" s="581">
        <f>SUM(DV7:DV37)</f>
        <v>0</v>
      </c>
      <c r="DW38" s="581">
        <f>SUM(DW7:DW37)</f>
        <v>113364.85806631601</v>
      </c>
      <c r="DX38" s="755">
        <f>DW38/DT38</f>
        <v>54.43952077713984</v>
      </c>
      <c r="DY38" s="868">
        <f>SUM(DY7:DY36)</f>
        <v>286</v>
      </c>
      <c r="DZ38" s="868">
        <f>SUM(DZ7:DZ36)</f>
        <v>20781.054121648351</v>
      </c>
      <c r="EA38" s="757">
        <f t="shared" si="4"/>
        <v>72.661028397371851</v>
      </c>
      <c r="EB38" s="421">
        <f>SUM(EB7:EB37)</f>
        <v>293</v>
      </c>
      <c r="EC38" s="421">
        <f>SUM(EC7:EC36)</f>
        <v>4663.5451149913952</v>
      </c>
      <c r="ED38" s="760">
        <f>EC38/EB38</f>
        <v>15.916536228639574</v>
      </c>
      <c r="EE38" s="421">
        <f t="shared" ref="EE38:EN38" si="97">SUM(EE7:EE36)</f>
        <v>2033.4</v>
      </c>
      <c r="EF38" s="421">
        <f t="shared" si="97"/>
        <v>16219.899184238084</v>
      </c>
      <c r="EG38" s="757">
        <f>EF38/EE38</f>
        <v>7.9767380664099949</v>
      </c>
      <c r="EH38" s="919">
        <f t="shared" si="97"/>
        <v>2774.8041666027802</v>
      </c>
      <c r="EI38" s="920">
        <f t="shared" si="97"/>
        <v>0</v>
      </c>
      <c r="EJ38" s="421">
        <f>SUM(EJ7:EJ37)</f>
        <v>1950</v>
      </c>
      <c r="EK38" s="421">
        <f>SUM(EK7:EK37)</f>
        <v>15100.331524807878</v>
      </c>
      <c r="EL38" s="757">
        <f>EK38/EJ38</f>
        <v>7.7437597563117322</v>
      </c>
      <c r="EM38" s="421">
        <f t="shared" si="97"/>
        <v>2033.4</v>
      </c>
      <c r="EN38" s="421">
        <f t="shared" si="97"/>
        <v>13828.588333143844</v>
      </c>
      <c r="EO38" s="757">
        <f>EN38/EM38</f>
        <v>6.8007221073786974</v>
      </c>
      <c r="EP38" s="421">
        <f>SUM(EP7:EP37)</f>
        <v>2477.8570098598871</v>
      </c>
      <c r="EQ38" s="892">
        <f>EP38/EM38</f>
        <v>1.2185782481852498</v>
      </c>
      <c r="ER38" s="894">
        <f>SUM(ER7:ER37)</f>
        <v>913</v>
      </c>
      <c r="ES38" s="894">
        <f>SUM(ES7:ES37)</f>
        <v>8958.8577585974035</v>
      </c>
      <c r="ET38" s="894">
        <f>ES38/ER38</f>
        <v>9.8125495713005506</v>
      </c>
      <c r="EU38" s="895">
        <f>SUM(EU7:EU37)</f>
        <v>198702.37813969236</v>
      </c>
      <c r="EV38" s="630"/>
      <c r="EW38" s="593">
        <f t="shared" ref="EW38:EX38" si="98">SUM(EW7:EW37)</f>
        <v>1548.6</v>
      </c>
      <c r="EX38" s="593">
        <f t="shared" si="98"/>
        <v>138843.17038978767</v>
      </c>
      <c r="EY38" s="578">
        <f>+EX38/EW38</f>
        <v>89.657219675699139</v>
      </c>
      <c r="EZ38" s="594"/>
      <c r="FA38" s="595">
        <f>SUM(FA7:FA37)</f>
        <v>124</v>
      </c>
      <c r="FB38" s="593">
        <f t="shared" ref="FB38" si="99">SUM(FB7:FB37)</f>
        <v>1084.3649873580828</v>
      </c>
      <c r="FC38" s="578">
        <f>+FB38/FA38</f>
        <v>8.7448789303071184</v>
      </c>
      <c r="FD38" s="593">
        <f t="shared" ref="FD38:FE38" si="100">SUM(FD7:FD37)</f>
        <v>0</v>
      </c>
      <c r="FE38" s="593">
        <f t="shared" si="100"/>
        <v>0</v>
      </c>
      <c r="FF38" s="578" t="e">
        <f>+FE38/FD38</f>
        <v>#DIV/0!</v>
      </c>
      <c r="FG38" s="833">
        <f>SUM(FG7:FG37)</f>
        <v>4847.0148229220804</v>
      </c>
      <c r="FH38" s="755">
        <f>FG38/EW38</f>
        <v>3.1299333739649238</v>
      </c>
      <c r="FI38" s="833">
        <f>SUM(FI7:FI37)</f>
        <v>7628.9677224714596</v>
      </c>
      <c r="FJ38" s="755">
        <f t="shared" si="7"/>
        <v>4.9263642790077879</v>
      </c>
      <c r="FK38" s="910">
        <f>SUM(FK8:FK37)</f>
        <v>0</v>
      </c>
      <c r="FL38" s="910">
        <f>SUM(FL8:FL37)</f>
        <v>11176.876376636637</v>
      </c>
      <c r="FM38" s="910">
        <f>SUM(FM7:FM37)</f>
        <v>963.9835336935613</v>
      </c>
      <c r="FN38" s="834">
        <f>SUM(FN7:FN37)</f>
        <v>961</v>
      </c>
      <c r="FO38" s="834">
        <f>SUM(FO7:FO37)</f>
        <v>9106.281326717859</v>
      </c>
      <c r="FP38" s="834">
        <f>FO38/FN38</f>
        <v>9.475839049654379</v>
      </c>
      <c r="FQ38" s="834">
        <f>SUM(FQ7:FQ37)</f>
        <v>173650.65915958732</v>
      </c>
      <c r="FR38" s="580"/>
      <c r="FS38" s="605">
        <f t="shared" ref="FS38:FT38" si="101">SUM(FS7:FS37)</f>
        <v>0</v>
      </c>
      <c r="FT38" s="605">
        <f t="shared" si="101"/>
        <v>0</v>
      </c>
      <c r="FU38" s="578" t="e">
        <f>+FT38/FS38</f>
        <v>#DIV/0!</v>
      </c>
      <c r="FV38" s="605">
        <f t="shared" ref="FV38:FW38" si="102">SUM(FV7:FV37)</f>
        <v>0</v>
      </c>
      <c r="FW38" s="605">
        <f t="shared" si="102"/>
        <v>0</v>
      </c>
      <c r="FX38" s="578" t="e">
        <f>+FW38/FV38</f>
        <v>#DIV/0!</v>
      </c>
      <c r="FY38" s="605">
        <f t="shared" ref="FY38:FZ38" si="103">SUM(FY7:FY37)</f>
        <v>0</v>
      </c>
      <c r="FZ38" s="605">
        <f t="shared" si="103"/>
        <v>0</v>
      </c>
      <c r="GA38" s="578" t="e">
        <f>+FZ38/FY38</f>
        <v>#DIV/0!</v>
      </c>
      <c r="GB38" s="582"/>
      <c r="GC38" s="605">
        <f t="shared" ref="GC38:GD38" si="104">SUM(GC7:GC37)</f>
        <v>0</v>
      </c>
      <c r="GD38" s="605">
        <f t="shared" si="104"/>
        <v>0</v>
      </c>
      <c r="GE38" s="578" t="e">
        <f>+GD38/GC38</f>
        <v>#DIV/0!</v>
      </c>
      <c r="GF38" s="615">
        <f>SUM(GF7:GF37)</f>
        <v>0</v>
      </c>
      <c r="GG38" s="615">
        <f>SUM(GG7:GG37)</f>
        <v>0</v>
      </c>
      <c r="GH38" s="619" t="e">
        <f>+GG38/GF38</f>
        <v>#DIV/0!</v>
      </c>
      <c r="GI38" s="615">
        <f>SUM(GI7:GI37)</f>
        <v>0</v>
      </c>
      <c r="GJ38" s="615">
        <f>SUM(GJ7:GJ37)</f>
        <v>0</v>
      </c>
      <c r="GK38" s="619" t="e">
        <f>+GJ38/GI38</f>
        <v>#DIV/0!</v>
      </c>
      <c r="GL38" s="615">
        <f>SUM(GL7:GL37)</f>
        <v>0</v>
      </c>
      <c r="GM38" s="615">
        <f>SUM(GM7:GM37)</f>
        <v>0</v>
      </c>
      <c r="GN38" s="583" t="e">
        <f>+GM38/GL38</f>
        <v>#DIV/0!</v>
      </c>
      <c r="GP38" s="580">
        <f>SUM(GP7:GP37)</f>
        <v>330</v>
      </c>
      <c r="GQ38" s="580">
        <f>SUM(GQ7:GQ37)</f>
        <v>0</v>
      </c>
      <c r="GR38" s="580">
        <f>SUM(GR7:GR37)</f>
        <v>17882.8</v>
      </c>
      <c r="GS38" s="583">
        <f>+GR38/GP38</f>
        <v>54.190303030303028</v>
      </c>
      <c r="GT38" s="749">
        <f>GQ38/GP38</f>
        <v>0</v>
      </c>
      <c r="GU38" s="582">
        <f>SUM(GU15:GU37)</f>
        <v>60</v>
      </c>
      <c r="GV38" s="580">
        <f>SUM(GV7:GV37)</f>
        <v>3233.5488187302908</v>
      </c>
      <c r="GW38" s="738">
        <f>GV38/GU38</f>
        <v>53.892480312171514</v>
      </c>
      <c r="GX38" s="742">
        <f>SUM(GX7:GX37)</f>
        <v>4157.1665544170419</v>
      </c>
      <c r="GY38" s="738">
        <f>GX38/GP38</f>
        <v>12.59747440732437</v>
      </c>
      <c r="GZ38" s="580">
        <f>SUM(GZ7:GZ37)</f>
        <v>1788.0804015074339</v>
      </c>
      <c r="HA38" s="738">
        <f t="shared" si="12"/>
        <v>5.4184254591134362</v>
      </c>
      <c r="HB38" s="580">
        <f>SUM(HB7:HB37)</f>
        <v>273.6793474280617</v>
      </c>
      <c r="HC38" s="738">
        <f>HB38/GP38</f>
        <v>0.8293313558426112</v>
      </c>
      <c r="HD38" s="145">
        <f>SUM(HD7:HD37)</f>
        <v>305.03542271171193</v>
      </c>
      <c r="HE38" s="583">
        <f t="shared" si="14"/>
        <v>0.92434976579306649</v>
      </c>
      <c r="HF38" s="742">
        <f>SUM(HF7:HF37)</f>
        <v>209</v>
      </c>
      <c r="HG38" s="742">
        <f>SUM(HG7:HG37)</f>
        <v>1905.6830577325518</v>
      </c>
      <c r="HH38" s="816">
        <f>HG38/HF38</f>
        <v>9.1181007547012047</v>
      </c>
      <c r="HI38" s="673"/>
      <c r="HJ38" s="664">
        <f t="shared" ref="HJ38:HP38" si="105">SUM(HJ7:HJ37)</f>
        <v>0</v>
      </c>
      <c r="HK38" s="664">
        <f t="shared" si="105"/>
        <v>0</v>
      </c>
      <c r="HL38" s="664">
        <f t="shared" si="105"/>
        <v>0</v>
      </c>
      <c r="HM38" s="665">
        <f t="shared" si="105"/>
        <v>0</v>
      </c>
      <c r="HN38" s="666">
        <f t="shared" si="105"/>
        <v>0</v>
      </c>
      <c r="HO38" s="666">
        <f t="shared" si="105"/>
        <v>0</v>
      </c>
      <c r="HP38" s="666">
        <f t="shared" si="105"/>
        <v>0</v>
      </c>
      <c r="HQ38" s="666" t="e">
        <f>HP38/HO38</f>
        <v>#DIV/0!</v>
      </c>
      <c r="HR38" s="666">
        <f>SUM(HR7:HR37)</f>
        <v>0</v>
      </c>
      <c r="HS38" s="666">
        <f>SUM(HS7:HS37)</f>
        <v>0</v>
      </c>
      <c r="HT38" s="666">
        <f>SUM(HT7:HT37)</f>
        <v>0</v>
      </c>
      <c r="HU38" s="666"/>
      <c r="HV38" s="666">
        <f t="shared" ref="HV38:HX38" si="106">SUM(HV7:HV37)</f>
        <v>0</v>
      </c>
      <c r="HW38" s="666">
        <f t="shared" si="106"/>
        <v>0</v>
      </c>
      <c r="HX38" s="666" t="e">
        <f t="shared" si="106"/>
        <v>#DIV/0!</v>
      </c>
    </row>
    <row r="42" spans="1:232">
      <c r="AL42" t="e">
        <f>AC38+AI38+AL38+AX38+BA38+#REF!</f>
        <v>#REF!</v>
      </c>
    </row>
  </sheetData>
  <mergeCells count="51">
    <mergeCell ref="B4:Z4"/>
    <mergeCell ref="AB4:BC4"/>
    <mergeCell ref="BE4:CA4"/>
    <mergeCell ref="CC4:CX4"/>
    <mergeCell ref="CZ4:DR4"/>
    <mergeCell ref="A1:AU1"/>
    <mergeCell ref="A2:AU2"/>
    <mergeCell ref="GC2:GN2"/>
    <mergeCell ref="A3:AU3"/>
    <mergeCell ref="GC3:GN3"/>
    <mergeCell ref="GI4:GK5"/>
    <mergeCell ref="DY5:EG5"/>
    <mergeCell ref="EH5:EQ5"/>
    <mergeCell ref="ER5:ET5"/>
    <mergeCell ref="EW5:EY5"/>
    <mergeCell ref="DT4:EU4"/>
    <mergeCell ref="EW4:FQ4"/>
    <mergeCell ref="FS4:GA5"/>
    <mergeCell ref="GC4:GE5"/>
    <mergeCell ref="GF4:GH5"/>
    <mergeCell ref="EZ5:FF5"/>
    <mergeCell ref="FG5:FL5"/>
    <mergeCell ref="FN5:FP5"/>
    <mergeCell ref="DT5:DX5"/>
    <mergeCell ref="A5:A6"/>
    <mergeCell ref="B5:D5"/>
    <mergeCell ref="E5:M5"/>
    <mergeCell ref="N5:U5"/>
    <mergeCell ref="W5:Y5"/>
    <mergeCell ref="GL4:GN5"/>
    <mergeCell ref="GP4:HE5"/>
    <mergeCell ref="HF4:HH5"/>
    <mergeCell ref="HJ4:HQ5"/>
    <mergeCell ref="HR4:HX5"/>
    <mergeCell ref="CM5:CT5"/>
    <mergeCell ref="AB5:AD5"/>
    <mergeCell ref="AE5:AM5"/>
    <mergeCell ref="AN5:AU5"/>
    <mergeCell ref="AW5:AY5"/>
    <mergeCell ref="AZ5:BB5"/>
    <mergeCell ref="BE5:BG5"/>
    <mergeCell ref="BH5:BO5"/>
    <mergeCell ref="BP5:BW5"/>
    <mergeCell ref="BX5:CA5"/>
    <mergeCell ref="CC5:CE5"/>
    <mergeCell ref="CF5:CL5"/>
    <mergeCell ref="CU5:CX5"/>
    <mergeCell ref="CZ5:DB5"/>
    <mergeCell ref="DC5:DL5"/>
    <mergeCell ref="DM5:DN5"/>
    <mergeCell ref="DO5:DQ5"/>
  </mergeCells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FCD6-C5D7-4E77-9723-F3D08374C76B}">
  <dimension ref="A1:IG42"/>
  <sheetViews>
    <sheetView topLeftCell="DZ1" workbookViewId="0">
      <pane ySplit="6" topLeftCell="A18" activePane="bottomLeft" state="frozen"/>
      <selection pane="bottomLeft" activeCell="EO38" sqref="EO38"/>
    </sheetView>
  </sheetViews>
  <sheetFormatPr defaultColWidth="9" defaultRowHeight="14.4"/>
  <cols>
    <col min="1" max="1" width="8.5546875" style="2" customWidth="1"/>
    <col min="5" max="7" width="9.33203125" hidden="1" customWidth="1"/>
    <col min="9" max="9" width="8.44140625" customWidth="1"/>
    <col min="10" max="10" width="7.33203125" customWidth="1"/>
    <col min="11" max="11" width="7.21875" customWidth="1"/>
    <col min="12" max="12" width="7" customWidth="1"/>
    <col min="13" max="13" width="7.88671875" customWidth="1"/>
    <col min="15" max="15" width="7.88671875" customWidth="1"/>
    <col min="16" max="18" width="8.6640625" customWidth="1"/>
    <col min="21" max="21" width="9.21875" customWidth="1"/>
    <col min="22" max="22" width="0.21875" customWidth="1"/>
    <col min="23" max="23" width="9" style="2"/>
    <col min="24" max="25" width="10.109375" customWidth="1"/>
    <col min="26" max="26" width="9.44140625" customWidth="1"/>
    <col min="27" max="27" width="1.44140625" customWidth="1"/>
    <col min="28" max="28" width="7.109375" customWidth="1"/>
    <col min="30" max="30" width="7.6640625" customWidth="1"/>
    <col min="31" max="33" width="9.109375" customWidth="1"/>
    <col min="34" max="34" width="6.33203125" customWidth="1"/>
    <col min="35" max="35" width="7.6640625" customWidth="1"/>
    <col min="36" max="36" width="6" customWidth="1"/>
    <col min="37" max="37" width="6.109375" style="2" customWidth="1"/>
    <col min="38" max="38" width="7.77734375" customWidth="1"/>
    <col min="39" max="39" width="8" customWidth="1"/>
    <col min="40" max="40" width="8.21875" customWidth="1"/>
    <col min="41" max="46" width="8" customWidth="1"/>
    <col min="47" max="47" width="7.6640625" customWidth="1"/>
    <col min="48" max="48" width="0.88671875" customWidth="1"/>
    <col min="49" max="49" width="6.88671875" customWidth="1"/>
    <col min="50" max="50" width="7.44140625" customWidth="1"/>
    <col min="51" max="51" width="7.77734375" customWidth="1"/>
    <col min="52" max="52" width="8.44140625" customWidth="1"/>
    <col min="53" max="57" width="7.77734375" customWidth="1"/>
    <col min="58" max="58" width="6.21875" customWidth="1"/>
    <col min="60" max="60" width="7.21875" customWidth="1"/>
    <col min="61" max="61" width="11.33203125" customWidth="1"/>
    <col min="62" max="62" width="1.6640625" customWidth="1"/>
    <col min="66" max="67" width="9.5546875" hidden="1" customWidth="1"/>
    <col min="69" max="69" width="8.44140625" customWidth="1"/>
    <col min="70" max="70" width="6" customWidth="1"/>
    <col min="71" max="71" width="5.33203125" hidden="1" customWidth="1"/>
    <col min="72" max="72" width="7" hidden="1" customWidth="1"/>
    <col min="73" max="73" width="8.33203125" hidden="1" customWidth="1"/>
    <col min="74" max="77" width="8.33203125" customWidth="1"/>
    <col min="78" max="78" width="8.33203125" hidden="1" customWidth="1"/>
    <col min="79" max="80" width="8.33203125" customWidth="1"/>
    <col min="81" max="81" width="8.44140625" customWidth="1"/>
    <col min="85" max="85" width="10.5546875" bestFit="1" customWidth="1"/>
    <col min="86" max="86" width="2" customWidth="1"/>
    <col min="92" max="92" width="9.109375" customWidth="1"/>
    <col min="94" max="94" width="8.44140625" customWidth="1"/>
    <col min="95" max="95" width="7" customWidth="1"/>
    <col min="96" max="96" width="10.33203125" customWidth="1"/>
    <col min="97" max="97" width="7" customWidth="1"/>
    <col min="98" max="98" width="6.5546875" customWidth="1"/>
    <col min="99" max="107" width="7.77734375" customWidth="1"/>
    <col min="108" max="108" width="8.21875" bestFit="1" customWidth="1"/>
    <col min="109" max="109" width="7.77734375" customWidth="1"/>
    <col min="110" max="110" width="11.5546875" customWidth="1"/>
    <col min="111" max="111" width="1.44140625" customWidth="1"/>
    <col min="119" max="119" width="8.88671875" customWidth="1"/>
    <col min="120" max="120" width="8.44140625" customWidth="1"/>
    <col min="121" max="121" width="7.109375" customWidth="1"/>
    <col min="122" max="122" width="8.109375" customWidth="1"/>
    <col min="123" max="123" width="8.44140625" customWidth="1"/>
    <col min="124" max="127" width="7.88671875" customWidth="1"/>
    <col min="128" max="128" width="8.5546875" bestFit="1" customWidth="1"/>
    <col min="129" max="129" width="7.88671875" customWidth="1"/>
    <col min="130" max="130" width="11.44140625" customWidth="1"/>
    <col min="131" max="131" width="1.44140625" style="374" customWidth="1"/>
    <col min="132" max="135" width="7.88671875" customWidth="1"/>
    <col min="136" max="136" width="11.44140625" customWidth="1"/>
    <col min="137" max="137" width="8.6640625" customWidth="1"/>
    <col min="138" max="138" width="10.6640625" customWidth="1"/>
    <col min="139" max="140" width="9.33203125" customWidth="1"/>
    <col min="141" max="141" width="10.88671875" customWidth="1"/>
    <col min="142" max="142" width="7.88671875" customWidth="1"/>
    <col min="143" max="143" width="9.44140625" customWidth="1"/>
    <col min="144" max="144" width="10.109375" customWidth="1"/>
    <col min="145" max="146" width="7.88671875" customWidth="1"/>
    <col min="147" max="147" width="7.88671875" hidden="1" customWidth="1"/>
    <col min="148" max="148" width="11.5546875" customWidth="1"/>
    <col min="149" max="149" width="10.21875" customWidth="1"/>
    <col min="150" max="150" width="7.88671875" customWidth="1"/>
    <col min="151" max="151" width="10" customWidth="1"/>
    <col min="152" max="153" width="11.109375" customWidth="1"/>
    <col min="154" max="154" width="9.33203125" customWidth="1"/>
    <col min="155" max="156" width="7.88671875" customWidth="1"/>
    <col min="157" max="157" width="9.109375" bestFit="1" customWidth="1"/>
    <col min="158" max="158" width="7.88671875" customWidth="1"/>
    <col min="159" max="159" width="10.109375" customWidth="1"/>
    <col min="160" max="160" width="1.21875" customWidth="1"/>
    <col min="162" max="162" width="9.21875" customWidth="1"/>
    <col min="164" max="164" width="8.33203125" hidden="1" customWidth="1"/>
    <col min="165" max="165" width="7.109375" customWidth="1"/>
    <col min="166" max="167" width="8.44140625" customWidth="1"/>
    <col min="168" max="168" width="7.44140625" customWidth="1"/>
    <col min="169" max="169" width="9.21875" customWidth="1"/>
    <col min="170" max="170" width="10.77734375" customWidth="1"/>
    <col min="173" max="174" width="11.21875" customWidth="1"/>
    <col min="175" max="175" width="8.44140625" customWidth="1"/>
    <col min="176" max="177" width="8.88671875" customWidth="1"/>
    <col min="181" max="181" width="10.77734375" customWidth="1"/>
    <col min="182" max="182" width="1" hidden="1" customWidth="1"/>
    <col min="183" max="183" width="7.44140625" hidden="1" customWidth="1"/>
    <col min="184" max="184" width="8" hidden="1" customWidth="1"/>
    <col min="185" max="185" width="7.77734375" hidden="1" customWidth="1"/>
    <col min="186" max="186" width="6.6640625" hidden="1" customWidth="1"/>
    <col min="187" max="187" width="7.33203125" hidden="1" customWidth="1"/>
    <col min="188" max="188" width="7.109375" hidden="1" customWidth="1"/>
    <col min="189" max="189" width="8.109375" hidden="1" customWidth="1"/>
    <col min="190" max="191" width="7.44140625" hidden="1" customWidth="1"/>
    <col min="192" max="192" width="0.88671875" hidden="1" customWidth="1"/>
    <col min="193" max="195" width="9" hidden="1" customWidth="1"/>
    <col min="196" max="201" width="0" hidden="1" customWidth="1"/>
    <col min="202" max="202" width="10.5546875" hidden="1" customWidth="1"/>
    <col min="203" max="204" width="0" hidden="1" customWidth="1"/>
    <col min="205" max="205" width="1.77734375" hidden="1" customWidth="1"/>
    <col min="206" max="206" width="7.6640625" hidden="1" customWidth="1"/>
    <col min="207" max="207" width="9.77734375" hidden="1" customWidth="1"/>
    <col min="208" max="208" width="8.5546875" hidden="1" customWidth="1"/>
    <col min="209" max="209" width="9.88671875" hidden="1" customWidth="1"/>
    <col min="210" max="210" width="9.33203125" hidden="1" customWidth="1"/>
    <col min="211" max="211" width="8.44140625" hidden="1" customWidth="1"/>
    <col min="212" max="212" width="7.21875" hidden="1" customWidth="1"/>
    <col min="213" max="213" width="9.33203125" hidden="1" customWidth="1"/>
    <col min="214" max="214" width="8.44140625" hidden="1" customWidth="1"/>
    <col min="215" max="215" width="9.33203125" hidden="1" customWidth="1"/>
    <col min="216" max="216" width="9.21875" hidden="1" customWidth="1"/>
    <col min="217" max="217" width="8.5546875" hidden="1" customWidth="1"/>
    <col min="218" max="218" width="7" hidden="1" customWidth="1"/>
    <col min="219" max="219" width="7.33203125" hidden="1" customWidth="1"/>
    <col min="220" max="220" width="10" hidden="1" customWidth="1"/>
    <col min="221" max="224" width="9.33203125" hidden="1" customWidth="1"/>
    <col min="225" max="225" width="0.88671875" style="674" hidden="1" customWidth="1"/>
    <col min="226" max="235" width="9" hidden="1" customWidth="1"/>
    <col min="236" max="236" width="11.21875" hidden="1" customWidth="1"/>
    <col min="237" max="240" width="9" hidden="1" customWidth="1"/>
    <col min="241" max="241" width="0.6640625" hidden="1" customWidth="1"/>
    <col min="242" max="242" width="0" hidden="1" customWidth="1"/>
  </cols>
  <sheetData>
    <row r="1" spans="1:240" ht="18">
      <c r="A1" s="1122" t="s">
        <v>159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2"/>
      <c r="AF1" s="1122"/>
      <c r="AG1" s="1122"/>
      <c r="AH1" s="1122"/>
      <c r="AI1" s="1122"/>
      <c r="AJ1" s="1122"/>
      <c r="AK1" s="1122"/>
      <c r="AL1" s="1122"/>
      <c r="AM1" s="1122"/>
      <c r="AN1" s="1122"/>
      <c r="AO1" s="1122"/>
      <c r="AP1" s="1122"/>
      <c r="AQ1" s="1122"/>
      <c r="AR1" s="1122"/>
      <c r="AS1" s="1122"/>
      <c r="AT1" s="1122"/>
      <c r="AU1" s="1122"/>
      <c r="AV1" s="962"/>
      <c r="AW1" s="962"/>
      <c r="AX1" s="962"/>
      <c r="AY1" s="962"/>
      <c r="AZ1" s="972"/>
      <c r="BA1" s="972"/>
      <c r="BB1" s="972"/>
      <c r="BC1" s="972"/>
      <c r="BD1" s="972"/>
      <c r="BE1" s="972"/>
      <c r="BF1" s="962"/>
      <c r="BG1" s="962"/>
      <c r="BH1" s="962"/>
      <c r="BI1" s="962"/>
      <c r="BJ1" s="962"/>
      <c r="BK1" s="962"/>
      <c r="BL1" s="962"/>
      <c r="BM1" s="962"/>
      <c r="BN1" s="962"/>
      <c r="BO1" s="962"/>
      <c r="BP1" s="962"/>
      <c r="BQ1" s="962"/>
      <c r="BR1" s="962"/>
      <c r="BS1" s="962"/>
      <c r="BT1" s="962"/>
      <c r="BU1" s="962"/>
      <c r="BV1" s="962"/>
      <c r="BW1" s="962"/>
      <c r="BX1" s="962"/>
      <c r="BY1" s="962"/>
      <c r="BZ1" s="962"/>
      <c r="CA1" s="962"/>
      <c r="CB1" s="962"/>
      <c r="CC1" s="962"/>
      <c r="CD1" s="962"/>
      <c r="CE1" s="962"/>
      <c r="CF1" s="962"/>
      <c r="CG1" s="962"/>
      <c r="CI1" s="962"/>
      <c r="CJ1" s="962"/>
      <c r="CK1" s="962"/>
      <c r="CL1" s="974"/>
      <c r="CM1" s="974"/>
      <c r="CN1" s="962"/>
      <c r="CO1" s="962"/>
      <c r="CP1" s="962"/>
      <c r="CQ1" s="962"/>
      <c r="CR1" s="962"/>
      <c r="CS1" s="962"/>
      <c r="CT1" s="962"/>
      <c r="CU1" s="962"/>
      <c r="CV1" s="962"/>
      <c r="CW1" s="962"/>
      <c r="CX1" s="962"/>
      <c r="CY1" s="962"/>
      <c r="CZ1" s="962"/>
      <c r="DA1" s="962"/>
      <c r="DB1" s="962"/>
      <c r="DC1" s="962"/>
      <c r="DD1" s="962"/>
      <c r="DE1" s="962"/>
      <c r="DF1" s="962"/>
      <c r="DH1" s="962"/>
      <c r="DI1" s="962"/>
      <c r="DJ1" s="962"/>
      <c r="DK1" s="962"/>
      <c r="DL1" s="962"/>
      <c r="DM1" s="962"/>
      <c r="DN1" s="962"/>
      <c r="DO1" s="962"/>
      <c r="DP1" s="962"/>
      <c r="DQ1" s="962"/>
      <c r="DR1" s="962"/>
      <c r="DS1" s="962"/>
      <c r="DT1" s="962"/>
      <c r="DU1" s="962"/>
      <c r="DV1" s="962"/>
      <c r="DW1" s="962"/>
      <c r="DX1" s="962"/>
      <c r="DY1" s="962"/>
      <c r="DZ1" s="962"/>
      <c r="EA1" s="725"/>
      <c r="EB1" s="962"/>
      <c r="EC1" s="962"/>
      <c r="ED1" s="962"/>
      <c r="EE1" s="962"/>
      <c r="EF1" s="962"/>
      <c r="EG1" s="962"/>
      <c r="EH1" s="962"/>
      <c r="EI1" s="962"/>
      <c r="EJ1" s="962"/>
      <c r="EK1" s="962"/>
      <c r="EL1" s="962"/>
      <c r="EM1" s="962"/>
      <c r="EN1" s="962"/>
      <c r="EO1" s="962"/>
      <c r="EP1" s="962"/>
      <c r="EQ1" s="962"/>
      <c r="ER1" s="962"/>
      <c r="ES1" s="962"/>
      <c r="ET1" s="962"/>
      <c r="EU1" s="962"/>
      <c r="EV1" s="962"/>
      <c r="EW1" s="962"/>
      <c r="EX1" s="962"/>
      <c r="EY1" s="962"/>
      <c r="EZ1" s="962"/>
      <c r="FA1" s="962"/>
      <c r="FB1" s="962"/>
      <c r="FC1" s="962"/>
      <c r="FD1" s="962"/>
      <c r="FE1" s="962"/>
      <c r="FF1" s="962"/>
      <c r="FG1" s="962"/>
      <c r="FH1" s="962"/>
      <c r="FI1" s="962"/>
      <c r="FJ1" s="962"/>
      <c r="FK1" s="962"/>
      <c r="FL1" s="962"/>
      <c r="FM1" s="962"/>
      <c r="FN1" s="962"/>
      <c r="FO1" s="962"/>
      <c r="FP1" s="962"/>
      <c r="FQ1" s="962"/>
      <c r="FR1" s="962"/>
      <c r="FS1" s="962"/>
      <c r="FT1" s="962"/>
      <c r="FU1" s="962"/>
      <c r="FV1" s="962"/>
      <c r="FW1" s="962"/>
      <c r="FX1" s="962"/>
      <c r="FY1" s="962"/>
      <c r="FZ1" s="962"/>
      <c r="GX1" s="962"/>
      <c r="GY1" s="962"/>
      <c r="GZ1" s="962"/>
      <c r="HA1" s="962"/>
      <c r="HB1" s="962"/>
      <c r="HC1" s="962"/>
      <c r="HD1" s="962"/>
      <c r="HE1" s="962"/>
      <c r="HF1" s="962"/>
      <c r="HG1" s="962"/>
      <c r="HH1" s="962"/>
      <c r="HI1" s="962"/>
      <c r="HJ1" s="962"/>
      <c r="HK1" s="962"/>
      <c r="HL1" s="962"/>
      <c r="HM1" s="962"/>
      <c r="HN1" s="962"/>
      <c r="HO1" s="962"/>
      <c r="HP1" s="962"/>
      <c r="HQ1" s="667"/>
    </row>
    <row r="2" spans="1:240" ht="18.600000000000001" customHeight="1">
      <c r="A2" s="1122" t="s">
        <v>161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  <c r="AA2" s="1122"/>
      <c r="AB2" s="1122"/>
      <c r="AC2" s="1122"/>
      <c r="AD2" s="1122"/>
      <c r="AE2" s="1122"/>
      <c r="AF2" s="1122"/>
      <c r="AG2" s="1122"/>
      <c r="AH2" s="1122"/>
      <c r="AI2" s="1122"/>
      <c r="AJ2" s="1122"/>
      <c r="AK2" s="1122"/>
      <c r="AL2" s="1122"/>
      <c r="AM2" s="1122"/>
      <c r="AN2" s="1122"/>
      <c r="AO2" s="1122"/>
      <c r="AP2" s="1122"/>
      <c r="AQ2" s="1122"/>
      <c r="AR2" s="1122"/>
      <c r="AS2" s="1122"/>
      <c r="AT2" s="1122"/>
      <c r="AU2" s="1122"/>
      <c r="AV2" s="964"/>
      <c r="AW2" s="964"/>
      <c r="AX2" s="964"/>
      <c r="AY2" s="964"/>
      <c r="AZ2" s="973"/>
      <c r="BA2" s="973"/>
      <c r="BB2" s="973"/>
      <c r="BC2" s="973"/>
      <c r="BD2" s="973"/>
      <c r="BE2" s="973"/>
      <c r="BF2" s="964"/>
      <c r="BG2" s="964"/>
      <c r="BH2" s="964"/>
      <c r="BI2" s="964"/>
      <c r="BJ2" s="964"/>
      <c r="EA2" s="726"/>
      <c r="GK2" s="1138"/>
      <c r="GL2" s="1138"/>
      <c r="GM2" s="1138"/>
      <c r="GN2" s="1138"/>
      <c r="GO2" s="1138"/>
      <c r="GP2" s="1138"/>
      <c r="GQ2" s="1138"/>
      <c r="GR2" s="1138"/>
      <c r="GS2" s="1138"/>
      <c r="GT2" s="1138"/>
      <c r="GU2" s="1138"/>
      <c r="GV2" s="1138"/>
      <c r="GX2" s="964"/>
      <c r="GY2" s="964"/>
      <c r="GZ2" s="964"/>
      <c r="HA2" s="964"/>
      <c r="HB2" s="964"/>
      <c r="HC2" s="964"/>
      <c r="HD2" s="964"/>
      <c r="HE2" s="964"/>
      <c r="HF2" s="964"/>
      <c r="HG2" s="964"/>
      <c r="HH2" s="964"/>
      <c r="HI2" s="964"/>
      <c r="HJ2" s="964"/>
      <c r="HK2" s="964"/>
      <c r="HL2" s="964"/>
      <c r="HM2" s="964"/>
      <c r="HN2" s="964"/>
      <c r="HO2" s="964"/>
      <c r="HP2" s="964"/>
      <c r="HQ2" s="668"/>
    </row>
    <row r="3" spans="1:240" ht="18.600000000000001" customHeight="1" thickBot="1">
      <c r="A3" s="1122" t="s">
        <v>255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  <c r="AA3" s="1122"/>
      <c r="AB3" s="1122"/>
      <c r="AC3" s="1122"/>
      <c r="AD3" s="1122"/>
      <c r="AE3" s="1122"/>
      <c r="AF3" s="1122"/>
      <c r="AG3" s="1122"/>
      <c r="AH3" s="1122"/>
      <c r="AI3" s="1122"/>
      <c r="AJ3" s="1122"/>
      <c r="AK3" s="1122"/>
      <c r="AL3" s="1122"/>
      <c r="AM3" s="1122"/>
      <c r="AN3" s="1122"/>
      <c r="AO3" s="1122"/>
      <c r="AP3" s="1122"/>
      <c r="AQ3" s="1122"/>
      <c r="AR3" s="1122"/>
      <c r="AS3" s="1122"/>
      <c r="AT3" s="1122"/>
      <c r="AU3" s="1122"/>
      <c r="AV3" s="964"/>
      <c r="AW3" s="964"/>
      <c r="AX3" s="964"/>
      <c r="AY3" s="964"/>
      <c r="AZ3" s="973"/>
      <c r="BA3" s="973"/>
      <c r="BB3" s="973"/>
      <c r="BC3" s="973"/>
      <c r="BD3" s="973"/>
      <c r="BE3" s="973"/>
      <c r="BF3" s="964"/>
      <c r="BG3" s="964"/>
      <c r="BH3" s="964"/>
      <c r="BI3" s="964"/>
      <c r="BJ3" s="964"/>
      <c r="EA3" s="726"/>
      <c r="GK3" s="1138"/>
      <c r="GL3" s="1138"/>
      <c r="GM3" s="1138"/>
      <c r="GN3" s="1138"/>
      <c r="GO3" s="1138"/>
      <c r="GP3" s="1138"/>
      <c r="GQ3" s="1138"/>
      <c r="GR3" s="1138"/>
      <c r="GS3" s="1138"/>
      <c r="GT3" s="1138"/>
      <c r="GU3" s="1138"/>
      <c r="GV3" s="1138"/>
      <c r="GX3" s="964"/>
      <c r="GY3" s="964"/>
      <c r="GZ3" s="964"/>
      <c r="HA3" s="964"/>
      <c r="HB3" s="964"/>
      <c r="HC3" s="964"/>
      <c r="HD3" s="964"/>
      <c r="HE3" s="964"/>
      <c r="HF3" s="964"/>
      <c r="HG3" s="964"/>
      <c r="HH3" s="964"/>
      <c r="HI3" s="964"/>
      <c r="HJ3" s="964"/>
      <c r="HK3" s="964"/>
      <c r="HL3" s="964"/>
      <c r="HM3" s="964"/>
      <c r="HN3" s="964"/>
      <c r="HO3" s="964"/>
      <c r="HP3" s="964"/>
      <c r="HQ3" s="668"/>
    </row>
    <row r="4" spans="1:240" ht="30" customHeight="1" thickTop="1" thickBot="1">
      <c r="A4" s="954"/>
      <c r="B4" s="1245" t="s">
        <v>94</v>
      </c>
      <c r="C4" s="1246"/>
      <c r="D4" s="1246"/>
      <c r="E4" s="1246"/>
      <c r="F4" s="1246"/>
      <c r="G4" s="1246"/>
      <c r="H4" s="1246"/>
      <c r="I4" s="1246"/>
      <c r="J4" s="1246"/>
      <c r="K4" s="1246"/>
      <c r="L4" s="1246"/>
      <c r="M4" s="1246"/>
      <c r="N4" s="1246"/>
      <c r="O4" s="1246"/>
      <c r="P4" s="1246"/>
      <c r="Q4" s="1246"/>
      <c r="R4" s="1246"/>
      <c r="S4" s="1246"/>
      <c r="T4" s="1246"/>
      <c r="U4" s="1246"/>
      <c r="V4" s="1246"/>
      <c r="W4" s="1246"/>
      <c r="X4" s="1246"/>
      <c r="Y4" s="1246"/>
      <c r="Z4" s="1247"/>
      <c r="AA4" s="962"/>
      <c r="AB4" s="1040" t="s">
        <v>95</v>
      </c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1"/>
      <c r="AV4" s="1041"/>
      <c r="AW4" s="1041"/>
      <c r="AX4" s="1041"/>
      <c r="AY4" s="1041"/>
      <c r="AZ4" s="1041"/>
      <c r="BA4" s="1041"/>
      <c r="BB4" s="1041"/>
      <c r="BC4" s="1041"/>
      <c r="BD4" s="1041"/>
      <c r="BE4" s="1041"/>
      <c r="BF4" s="1041"/>
      <c r="BG4" s="1041"/>
      <c r="BH4" s="1041"/>
      <c r="BI4" s="1042"/>
      <c r="BJ4" s="962"/>
      <c r="BK4" s="1196" t="s">
        <v>96</v>
      </c>
      <c r="BL4" s="1197"/>
      <c r="BM4" s="1197"/>
      <c r="BN4" s="1197"/>
      <c r="BO4" s="1197"/>
      <c r="BP4" s="1197"/>
      <c r="BQ4" s="1197"/>
      <c r="BR4" s="1197"/>
      <c r="BS4" s="1197"/>
      <c r="BT4" s="1197"/>
      <c r="BU4" s="1197"/>
      <c r="BV4" s="1197"/>
      <c r="BW4" s="1197"/>
      <c r="BX4" s="1197"/>
      <c r="BY4" s="1197"/>
      <c r="BZ4" s="1197"/>
      <c r="CA4" s="1197"/>
      <c r="CB4" s="1197"/>
      <c r="CC4" s="1197"/>
      <c r="CD4" s="1197"/>
      <c r="CE4" s="1197"/>
      <c r="CF4" s="1197"/>
      <c r="CG4" s="1198"/>
      <c r="CI4" s="1248" t="s">
        <v>97</v>
      </c>
      <c r="CJ4" s="1048"/>
      <c r="CK4" s="1048"/>
      <c r="CL4" s="1048"/>
      <c r="CM4" s="1048"/>
      <c r="CN4" s="1048"/>
      <c r="CO4" s="1048"/>
      <c r="CP4" s="1048"/>
      <c r="CQ4" s="1048"/>
      <c r="CR4" s="1048"/>
      <c r="CS4" s="1048"/>
      <c r="CT4" s="1048"/>
      <c r="CU4" s="1249"/>
      <c r="CV4" s="1249"/>
      <c r="CW4" s="1249"/>
      <c r="CX4" s="1249"/>
      <c r="CY4" s="1249"/>
      <c r="CZ4" s="1249"/>
      <c r="DA4" s="1249"/>
      <c r="DB4" s="1249"/>
      <c r="DC4" s="1249"/>
      <c r="DD4" s="1249"/>
      <c r="DE4" s="1249"/>
      <c r="DF4" s="1250"/>
      <c r="DH4" s="1187" t="s">
        <v>98</v>
      </c>
      <c r="DI4" s="1188"/>
      <c r="DJ4" s="1188"/>
      <c r="DK4" s="1188"/>
      <c r="DL4" s="1188"/>
      <c r="DM4" s="1188"/>
      <c r="DN4" s="1188"/>
      <c r="DO4" s="1188"/>
      <c r="DP4" s="1188"/>
      <c r="DQ4" s="1188"/>
      <c r="DR4" s="1188"/>
      <c r="DS4" s="1188"/>
      <c r="DT4" s="1188"/>
      <c r="DU4" s="1188"/>
      <c r="DV4" s="1188"/>
      <c r="DW4" s="1188"/>
      <c r="DX4" s="1188"/>
      <c r="DY4" s="1188"/>
      <c r="DZ4" s="1188"/>
      <c r="EA4" s="889"/>
      <c r="EB4" s="1187" t="s">
        <v>190</v>
      </c>
      <c r="EC4" s="1188"/>
      <c r="ED4" s="1188"/>
      <c r="EE4" s="1188"/>
      <c r="EF4" s="1188"/>
      <c r="EG4" s="1188"/>
      <c r="EH4" s="1188"/>
      <c r="EI4" s="1188"/>
      <c r="EJ4" s="1188"/>
      <c r="EK4" s="1188"/>
      <c r="EL4" s="1188"/>
      <c r="EM4" s="1188"/>
      <c r="EN4" s="1188"/>
      <c r="EO4" s="1188"/>
      <c r="EP4" s="1188"/>
      <c r="EQ4" s="1188"/>
      <c r="ER4" s="1188"/>
      <c r="ES4" s="1188"/>
      <c r="ET4" s="1188"/>
      <c r="EU4" s="1188"/>
      <c r="EV4" s="1188"/>
      <c r="EW4" s="1188"/>
      <c r="EX4" s="1188"/>
      <c r="EY4" s="1188"/>
      <c r="EZ4" s="1215"/>
      <c r="FA4" s="1215"/>
      <c r="FB4" s="1215"/>
      <c r="FC4" s="1216"/>
      <c r="FD4" s="686"/>
      <c r="FE4" s="1212" t="s">
        <v>99</v>
      </c>
      <c r="FF4" s="1213"/>
      <c r="FG4" s="1213"/>
      <c r="FH4" s="1213"/>
      <c r="FI4" s="1213"/>
      <c r="FJ4" s="1213"/>
      <c r="FK4" s="1213"/>
      <c r="FL4" s="1213"/>
      <c r="FM4" s="1213"/>
      <c r="FN4" s="1213"/>
      <c r="FO4" s="1213"/>
      <c r="FP4" s="1213"/>
      <c r="FQ4" s="1213"/>
      <c r="FR4" s="1213"/>
      <c r="FS4" s="1213"/>
      <c r="FT4" s="1213"/>
      <c r="FU4" s="1213"/>
      <c r="FV4" s="1213"/>
      <c r="FW4" s="1213"/>
      <c r="FX4" s="1213"/>
      <c r="FY4" s="1214"/>
      <c r="GA4" s="1139" t="s">
        <v>9</v>
      </c>
      <c r="GB4" s="1140"/>
      <c r="GC4" s="1140"/>
      <c r="GD4" s="1140"/>
      <c r="GE4" s="1140"/>
      <c r="GF4" s="1140"/>
      <c r="GG4" s="1140"/>
      <c r="GH4" s="1140"/>
      <c r="GI4" s="1141"/>
      <c r="GJ4" s="596"/>
      <c r="GK4" s="1165" t="s">
        <v>168</v>
      </c>
      <c r="GL4" s="1165"/>
      <c r="GM4" s="1165"/>
      <c r="GN4" s="1165" t="s">
        <v>169</v>
      </c>
      <c r="GO4" s="1165"/>
      <c r="GP4" s="1165"/>
      <c r="GQ4" s="1166" t="s">
        <v>170</v>
      </c>
      <c r="GR4" s="1166"/>
      <c r="GS4" s="1166"/>
      <c r="GT4" s="1167"/>
      <c r="GU4" s="1167"/>
      <c r="GV4" s="1167"/>
      <c r="GX4" s="1175" t="s">
        <v>189</v>
      </c>
      <c r="GY4" s="1176"/>
      <c r="GZ4" s="1176"/>
      <c r="HA4" s="1176"/>
      <c r="HB4" s="1176"/>
      <c r="HC4" s="1176"/>
      <c r="HD4" s="1176"/>
      <c r="HE4" s="1176"/>
      <c r="HF4" s="1176"/>
      <c r="HG4" s="1176"/>
      <c r="HH4" s="1176"/>
      <c r="HI4" s="1176"/>
      <c r="HJ4" s="1176"/>
      <c r="HK4" s="1176"/>
      <c r="HL4" s="1176"/>
      <c r="HM4" s="1177"/>
      <c r="HN4" s="1175" t="s">
        <v>229</v>
      </c>
      <c r="HO4" s="1176"/>
      <c r="HP4" s="1177"/>
      <c r="HQ4" s="669"/>
      <c r="HR4" s="1175" t="s">
        <v>191</v>
      </c>
      <c r="HS4" s="1176"/>
      <c r="HT4" s="1176"/>
      <c r="HU4" s="1176"/>
      <c r="HV4" s="1176"/>
      <c r="HW4" s="1176"/>
      <c r="HX4" s="1176"/>
      <c r="HY4" s="1177"/>
      <c r="HZ4" s="1181" t="s">
        <v>192</v>
      </c>
      <c r="IA4" s="1182"/>
      <c r="IB4" s="1182"/>
      <c r="IC4" s="1182"/>
      <c r="ID4" s="1182"/>
      <c r="IE4" s="1182"/>
      <c r="IF4" s="1183"/>
    </row>
    <row r="5" spans="1:240" s="495" customFormat="1" ht="30.6" customHeight="1" thickBot="1">
      <c r="A5" s="1031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239" t="s">
        <v>205</v>
      </c>
      <c r="O5" s="1240"/>
      <c r="P5" s="1240"/>
      <c r="Q5" s="1240"/>
      <c r="R5" s="1240"/>
      <c r="S5" s="1240"/>
      <c r="T5" s="1240"/>
      <c r="U5" s="1241"/>
      <c r="W5" s="1242" t="s">
        <v>229</v>
      </c>
      <c r="X5" s="1243"/>
      <c r="Y5" s="1244"/>
      <c r="Z5" s="797" t="s">
        <v>134</v>
      </c>
      <c r="AB5" s="1061" t="s">
        <v>100</v>
      </c>
      <c r="AC5" s="1062"/>
      <c r="AD5" s="1062"/>
      <c r="AE5" s="1232" t="s">
        <v>101</v>
      </c>
      <c r="AF5" s="1233"/>
      <c r="AG5" s="1233"/>
      <c r="AH5" s="1233"/>
      <c r="AI5" s="1233"/>
      <c r="AJ5" s="1233"/>
      <c r="AK5" s="1233"/>
      <c r="AL5" s="1233"/>
      <c r="AM5" s="1234"/>
      <c r="AN5" s="1232" t="s">
        <v>205</v>
      </c>
      <c r="AO5" s="1233"/>
      <c r="AP5" s="1233"/>
      <c r="AQ5" s="1233"/>
      <c r="AR5" s="1233"/>
      <c r="AS5" s="1233"/>
      <c r="AT5" s="1233"/>
      <c r="AU5" s="1234"/>
      <c r="AV5" s="496"/>
      <c r="AW5" s="1067" t="s">
        <v>103</v>
      </c>
      <c r="AX5" s="1068"/>
      <c r="AY5" s="1068"/>
      <c r="AZ5" s="1232" t="s">
        <v>258</v>
      </c>
      <c r="BA5" s="1233"/>
      <c r="BB5" s="1233"/>
      <c r="BC5" s="1233"/>
      <c r="BD5" s="1233"/>
      <c r="BE5" s="1234"/>
      <c r="BF5" s="1068" t="s">
        <v>229</v>
      </c>
      <c r="BG5" s="1068"/>
      <c r="BH5" s="1069"/>
      <c r="BI5" s="963" t="s">
        <v>134</v>
      </c>
      <c r="BK5" s="1154" t="s">
        <v>100</v>
      </c>
      <c r="BL5" s="1155"/>
      <c r="BM5" s="1155"/>
      <c r="BN5" s="1155" t="s">
        <v>101</v>
      </c>
      <c r="BO5" s="1155"/>
      <c r="BP5" s="1155"/>
      <c r="BQ5" s="1155"/>
      <c r="BR5" s="1155"/>
      <c r="BS5" s="1155"/>
      <c r="BT5" s="1155"/>
      <c r="BU5" s="1235"/>
      <c r="BV5" s="1202" t="s">
        <v>205</v>
      </c>
      <c r="BW5" s="1203"/>
      <c r="BX5" s="1203"/>
      <c r="BY5" s="1203"/>
      <c r="BZ5" s="1203"/>
      <c r="CA5" s="1203"/>
      <c r="CB5" s="1203"/>
      <c r="CC5" s="1204"/>
      <c r="CD5" s="1220" t="s">
        <v>229</v>
      </c>
      <c r="CE5" s="1221"/>
      <c r="CF5" s="1221"/>
      <c r="CG5" s="1222"/>
      <c r="CI5" s="1208" t="s">
        <v>100</v>
      </c>
      <c r="CJ5" s="1209"/>
      <c r="CK5" s="1251"/>
      <c r="CL5" s="1252" t="s">
        <v>101</v>
      </c>
      <c r="CM5" s="1253"/>
      <c r="CN5" s="1209"/>
      <c r="CO5" s="1209"/>
      <c r="CP5" s="1209"/>
      <c r="CQ5" s="1209"/>
      <c r="CR5" s="1209"/>
      <c r="CS5" s="1209"/>
      <c r="CT5" s="1211"/>
      <c r="CU5" s="1236" t="s">
        <v>205</v>
      </c>
      <c r="CV5" s="1237"/>
      <c r="CW5" s="1237"/>
      <c r="CX5" s="1237"/>
      <c r="CY5" s="1237"/>
      <c r="CZ5" s="1237"/>
      <c r="DA5" s="1237"/>
      <c r="DB5" s="1238"/>
      <c r="DC5" s="1236" t="s">
        <v>229</v>
      </c>
      <c r="DD5" s="1237"/>
      <c r="DE5" s="1237"/>
      <c r="DF5" s="1238"/>
      <c r="DH5" s="1193" t="s">
        <v>100</v>
      </c>
      <c r="DI5" s="1195"/>
      <c r="DJ5" s="1194"/>
      <c r="DK5" s="1193" t="s">
        <v>101</v>
      </c>
      <c r="DL5" s="1195"/>
      <c r="DM5" s="1195"/>
      <c r="DN5" s="1195"/>
      <c r="DO5" s="1195"/>
      <c r="DP5" s="1195"/>
      <c r="DQ5" s="1195"/>
      <c r="DR5" s="1195"/>
      <c r="DS5" s="1195"/>
      <c r="DT5" s="1194"/>
      <c r="DU5" s="1193" t="s">
        <v>205</v>
      </c>
      <c r="DV5" s="1194"/>
      <c r="DW5" s="1217" t="s">
        <v>240</v>
      </c>
      <c r="DX5" s="1218"/>
      <c r="DY5" s="1219"/>
      <c r="DZ5" s="843" t="s">
        <v>134</v>
      </c>
      <c r="EA5" s="839"/>
      <c r="EB5" s="1199" t="s">
        <v>190</v>
      </c>
      <c r="EC5" s="1200"/>
      <c r="ED5" s="1200"/>
      <c r="EE5" s="1200"/>
      <c r="EF5" s="1201"/>
      <c r="EG5" s="1199" t="s">
        <v>194</v>
      </c>
      <c r="EH5" s="1200"/>
      <c r="EI5" s="1200"/>
      <c r="EJ5" s="1200"/>
      <c r="EK5" s="1200"/>
      <c r="EL5" s="1200"/>
      <c r="EM5" s="1200"/>
      <c r="EN5" s="1200"/>
      <c r="EO5" s="1201"/>
      <c r="EP5" s="1199" t="s">
        <v>242</v>
      </c>
      <c r="EQ5" s="1200"/>
      <c r="ER5" s="1200"/>
      <c r="ES5" s="1200"/>
      <c r="ET5" s="1200"/>
      <c r="EU5" s="1200"/>
      <c r="EV5" s="1200"/>
      <c r="EW5" s="1200"/>
      <c r="EX5" s="1200"/>
      <c r="EY5" s="1200"/>
      <c r="EZ5" s="1199" t="s">
        <v>229</v>
      </c>
      <c r="FA5" s="1200"/>
      <c r="FB5" s="1201"/>
      <c r="FC5" s="897" t="s">
        <v>134</v>
      </c>
      <c r="FD5" s="497"/>
      <c r="FE5" s="1205" t="s">
        <v>100</v>
      </c>
      <c r="FF5" s="1206"/>
      <c r="FG5" s="1207"/>
      <c r="FH5" s="1210" t="s">
        <v>101</v>
      </c>
      <c r="FI5" s="1210"/>
      <c r="FJ5" s="1210"/>
      <c r="FK5" s="1210"/>
      <c r="FL5" s="1210"/>
      <c r="FM5" s="1210"/>
      <c r="FN5" s="1210"/>
      <c r="FO5" s="1205" t="s">
        <v>205</v>
      </c>
      <c r="FP5" s="1206"/>
      <c r="FQ5" s="1206"/>
      <c r="FR5" s="1206"/>
      <c r="FS5" s="1206"/>
      <c r="FT5" s="1207"/>
      <c r="FU5" s="965"/>
      <c r="FV5" s="1205" t="s">
        <v>229</v>
      </c>
      <c r="FW5" s="1206"/>
      <c r="FX5" s="1207"/>
      <c r="FY5" s="829" t="s">
        <v>134</v>
      </c>
      <c r="FZ5" s="497"/>
      <c r="GA5" s="1142"/>
      <c r="GB5" s="1143"/>
      <c r="GC5" s="1143"/>
      <c r="GD5" s="1143"/>
      <c r="GE5" s="1143"/>
      <c r="GF5" s="1143"/>
      <c r="GG5" s="1143"/>
      <c r="GH5" s="1143"/>
      <c r="GI5" s="1144"/>
      <c r="GJ5" s="597"/>
      <c r="GK5" s="1165"/>
      <c r="GL5" s="1165"/>
      <c r="GM5" s="1165"/>
      <c r="GN5" s="1165"/>
      <c r="GO5" s="1165"/>
      <c r="GP5" s="1165"/>
      <c r="GQ5" s="1166"/>
      <c r="GR5" s="1166"/>
      <c r="GS5" s="1166"/>
      <c r="GT5" s="1167"/>
      <c r="GU5" s="1167"/>
      <c r="GV5" s="1167"/>
      <c r="GX5" s="1178"/>
      <c r="GY5" s="1179"/>
      <c r="GZ5" s="1179"/>
      <c r="HA5" s="1179"/>
      <c r="HB5" s="1179"/>
      <c r="HC5" s="1179"/>
      <c r="HD5" s="1179"/>
      <c r="HE5" s="1179"/>
      <c r="HF5" s="1179"/>
      <c r="HG5" s="1179"/>
      <c r="HH5" s="1179"/>
      <c r="HI5" s="1179"/>
      <c r="HJ5" s="1179"/>
      <c r="HK5" s="1179"/>
      <c r="HL5" s="1179"/>
      <c r="HM5" s="1180"/>
      <c r="HN5" s="1178"/>
      <c r="HO5" s="1179"/>
      <c r="HP5" s="1180"/>
      <c r="HQ5" s="669"/>
      <c r="HR5" s="1178"/>
      <c r="HS5" s="1179"/>
      <c r="HT5" s="1179"/>
      <c r="HU5" s="1179"/>
      <c r="HV5" s="1179"/>
      <c r="HW5" s="1179"/>
      <c r="HX5" s="1179"/>
      <c r="HY5" s="1180"/>
      <c r="HZ5" s="1184"/>
      <c r="IA5" s="1185"/>
      <c r="IB5" s="1185"/>
      <c r="IC5" s="1185"/>
      <c r="ID5" s="1185"/>
      <c r="IE5" s="1185"/>
      <c r="IF5" s="1186"/>
    </row>
    <row r="6" spans="1:240" ht="36.6" customHeight="1" thickTop="1" thickBot="1">
      <c r="A6" s="1032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557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801" t="s">
        <v>221</v>
      </c>
      <c r="O6" s="65" t="s">
        <v>222</v>
      </c>
      <c r="P6" s="802" t="s">
        <v>223</v>
      </c>
      <c r="Q6" s="798" t="s">
        <v>224</v>
      </c>
      <c r="R6" s="806" t="s">
        <v>225</v>
      </c>
      <c r="S6" s="806" t="s">
        <v>226</v>
      </c>
      <c r="T6" s="807" t="s">
        <v>227</v>
      </c>
      <c r="U6" s="806" t="s">
        <v>228</v>
      </c>
      <c r="W6" s="560" t="s">
        <v>72</v>
      </c>
      <c r="X6" s="561" t="s">
        <v>141</v>
      </c>
      <c r="Y6" s="799" t="s">
        <v>185</v>
      </c>
      <c r="Z6" s="818" t="s">
        <v>134</v>
      </c>
      <c r="AB6" s="39" t="s">
        <v>54</v>
      </c>
      <c r="AC6" s="40" t="s">
        <v>22</v>
      </c>
      <c r="AD6" s="41" t="s">
        <v>112</v>
      </c>
      <c r="AE6" s="851" t="s">
        <v>246</v>
      </c>
      <c r="AF6" s="927" t="s">
        <v>247</v>
      </c>
      <c r="AG6" s="930" t="s">
        <v>248</v>
      </c>
      <c r="AH6" s="852" t="s">
        <v>113</v>
      </c>
      <c r="AI6" s="852" t="s">
        <v>114</v>
      </c>
      <c r="AJ6" s="625" t="s">
        <v>107</v>
      </c>
      <c r="AK6" s="852" t="s">
        <v>108</v>
      </c>
      <c r="AL6" s="852" t="s">
        <v>109</v>
      </c>
      <c r="AM6" s="625" t="s">
        <v>110</v>
      </c>
      <c r="AN6" s="853" t="s">
        <v>221</v>
      </c>
      <c r="AO6" s="65" t="s">
        <v>222</v>
      </c>
      <c r="AP6" s="66" t="s">
        <v>223</v>
      </c>
      <c r="AQ6" s="65" t="s">
        <v>224</v>
      </c>
      <c r="AR6" s="66" t="s">
        <v>225</v>
      </c>
      <c r="AS6" s="66" t="s">
        <v>226</v>
      </c>
      <c r="AT6" s="66" t="s">
        <v>227</v>
      </c>
      <c r="AU6" s="854" t="s">
        <v>228</v>
      </c>
      <c r="AV6" s="68"/>
      <c r="AW6" s="39" t="s">
        <v>54</v>
      </c>
      <c r="AX6" s="70" t="s">
        <v>22</v>
      </c>
      <c r="AY6" s="498" t="s">
        <v>90</v>
      </c>
      <c r="AZ6" s="854" t="s">
        <v>165</v>
      </c>
      <c r="BA6" s="854" t="s">
        <v>136</v>
      </c>
      <c r="BB6" s="854" t="s">
        <v>137</v>
      </c>
      <c r="BC6" s="65" t="s">
        <v>259</v>
      </c>
      <c r="BD6" s="854" t="s">
        <v>260</v>
      </c>
      <c r="BE6" s="65" t="s">
        <v>261</v>
      </c>
      <c r="BF6" s="69" t="s">
        <v>21</v>
      </c>
      <c r="BG6" s="70" t="s">
        <v>22</v>
      </c>
      <c r="BH6" s="67" t="s">
        <v>46</v>
      </c>
      <c r="BI6" s="821" t="s">
        <v>134</v>
      </c>
      <c r="BK6" s="643" t="s">
        <v>54</v>
      </c>
      <c r="BL6" s="76" t="s">
        <v>22</v>
      </c>
      <c r="BM6" s="728" t="s">
        <v>73</v>
      </c>
      <c r="BN6" s="82" t="s">
        <v>104</v>
      </c>
      <c r="BO6" s="82" t="s">
        <v>104</v>
      </c>
      <c r="BP6" s="624" t="s">
        <v>105</v>
      </c>
      <c r="BQ6" s="624" t="s">
        <v>106</v>
      </c>
      <c r="BR6" s="625" t="s">
        <v>107</v>
      </c>
      <c r="BS6" s="624" t="s">
        <v>108</v>
      </c>
      <c r="BT6" s="624" t="s">
        <v>109</v>
      </c>
      <c r="BU6" s="625" t="s">
        <v>110</v>
      </c>
      <c r="BV6" s="902" t="s">
        <v>221</v>
      </c>
      <c r="BW6" s="24" t="s">
        <v>222</v>
      </c>
      <c r="BX6" s="902" t="s">
        <v>223</v>
      </c>
      <c r="BY6" s="24" t="s">
        <v>224</v>
      </c>
      <c r="BZ6" s="902" t="s">
        <v>225</v>
      </c>
      <c r="CA6" s="902" t="s">
        <v>257</v>
      </c>
      <c r="CB6" s="902" t="s">
        <v>227</v>
      </c>
      <c r="CC6" s="901" t="s">
        <v>228</v>
      </c>
      <c r="CD6" s="900" t="s">
        <v>231</v>
      </c>
      <c r="CE6" s="90" t="s">
        <v>22</v>
      </c>
      <c r="CF6" s="644" t="s">
        <v>58</v>
      </c>
      <c r="CG6" s="823" t="s">
        <v>134</v>
      </c>
      <c r="CI6" s="103" t="s">
        <v>54</v>
      </c>
      <c r="CJ6" s="92" t="s">
        <v>22</v>
      </c>
      <c r="CK6" s="728" t="s">
        <v>73</v>
      </c>
      <c r="CL6" s="977" t="s">
        <v>246</v>
      </c>
      <c r="CM6" s="977" t="s">
        <v>247</v>
      </c>
      <c r="CN6" s="930" t="s">
        <v>248</v>
      </c>
      <c r="CO6" s="780" t="s">
        <v>105</v>
      </c>
      <c r="CP6" s="780" t="s">
        <v>115</v>
      </c>
      <c r="CQ6" s="625" t="s">
        <v>107</v>
      </c>
      <c r="CR6" s="780" t="s">
        <v>108</v>
      </c>
      <c r="CS6" s="780" t="s">
        <v>109</v>
      </c>
      <c r="CT6" s="784" t="s">
        <v>110</v>
      </c>
      <c r="CU6" s="792" t="s">
        <v>221</v>
      </c>
      <c r="CV6" s="793" t="s">
        <v>222</v>
      </c>
      <c r="CW6" s="792" t="s">
        <v>223</v>
      </c>
      <c r="CX6" s="793" t="s">
        <v>224</v>
      </c>
      <c r="CY6" s="792" t="s">
        <v>225</v>
      </c>
      <c r="CZ6" s="794" t="s">
        <v>226</v>
      </c>
      <c r="DA6" s="781" t="s">
        <v>227</v>
      </c>
      <c r="DB6" s="782" t="s">
        <v>228</v>
      </c>
      <c r="DC6" s="783" t="s">
        <v>149</v>
      </c>
      <c r="DD6" s="783" t="s">
        <v>230</v>
      </c>
      <c r="DE6" s="65" t="s">
        <v>154</v>
      </c>
      <c r="DF6" s="826" t="s">
        <v>134</v>
      </c>
      <c r="DH6" s="715" t="s">
        <v>54</v>
      </c>
      <c r="DI6" s="107" t="s">
        <v>22</v>
      </c>
      <c r="DJ6" s="498" t="s">
        <v>73</v>
      </c>
      <c r="DK6" s="713" t="s">
        <v>256</v>
      </c>
      <c r="DL6" s="955" t="s">
        <v>254</v>
      </c>
      <c r="DM6" s="955" t="s">
        <v>247</v>
      </c>
      <c r="DN6" s="930" t="s">
        <v>248</v>
      </c>
      <c r="DO6" s="714" t="s">
        <v>105</v>
      </c>
      <c r="DP6" s="714" t="s">
        <v>106</v>
      </c>
      <c r="DQ6" s="625" t="s">
        <v>107</v>
      </c>
      <c r="DR6" s="714" t="s">
        <v>250</v>
      </c>
      <c r="DS6" s="714" t="s">
        <v>251</v>
      </c>
      <c r="DT6" s="716" t="s">
        <v>252</v>
      </c>
      <c r="DU6" s="716" t="s">
        <v>203</v>
      </c>
      <c r="DV6" s="625" t="s">
        <v>204</v>
      </c>
      <c r="DW6" s="716" t="s">
        <v>234</v>
      </c>
      <c r="DX6" s="716" t="s">
        <v>233</v>
      </c>
      <c r="DY6" s="625" t="s">
        <v>154</v>
      </c>
      <c r="DZ6" s="847" t="s">
        <v>134</v>
      </c>
      <c r="EA6" s="840"/>
      <c r="EB6" s="887" t="s">
        <v>183</v>
      </c>
      <c r="EC6" s="392" t="s">
        <v>244</v>
      </c>
      <c r="ED6" s="924" t="s">
        <v>243</v>
      </c>
      <c r="EE6" s="925" t="s">
        <v>245</v>
      </c>
      <c r="EF6" s="750" t="s">
        <v>142</v>
      </c>
      <c r="EG6" s="392" t="s">
        <v>214</v>
      </c>
      <c r="EH6" s="888" t="s">
        <v>215</v>
      </c>
      <c r="EI6" s="767" t="s">
        <v>216</v>
      </c>
      <c r="EJ6" s="888" t="s">
        <v>217</v>
      </c>
      <c r="EK6" s="888" t="s">
        <v>143</v>
      </c>
      <c r="EL6" s="758" t="s">
        <v>144</v>
      </c>
      <c r="EM6" s="392" t="s">
        <v>108</v>
      </c>
      <c r="EN6" s="392" t="s">
        <v>145</v>
      </c>
      <c r="EO6" s="761" t="s">
        <v>46</v>
      </c>
      <c r="EP6" s="695" t="s">
        <v>226</v>
      </c>
      <c r="EQ6" s="680" t="s">
        <v>227</v>
      </c>
      <c r="ER6" s="680" t="s">
        <v>219</v>
      </c>
      <c r="ES6" s="680" t="s">
        <v>220</v>
      </c>
      <c r="ET6" s="767" t="s">
        <v>46</v>
      </c>
      <c r="EU6" s="680" t="s">
        <v>149</v>
      </c>
      <c r="EV6" s="680" t="s">
        <v>150</v>
      </c>
      <c r="EW6" s="764" t="s">
        <v>218</v>
      </c>
      <c r="EX6" s="696" t="s">
        <v>151</v>
      </c>
      <c r="EY6" s="890" t="s">
        <v>152</v>
      </c>
      <c r="EZ6" s="893" t="s">
        <v>234</v>
      </c>
      <c r="FA6" s="893" t="s">
        <v>233</v>
      </c>
      <c r="FB6" s="896" t="s">
        <v>154</v>
      </c>
      <c r="FC6" s="899" t="s">
        <v>134</v>
      </c>
      <c r="FD6" s="119"/>
      <c r="FE6" s="131" t="s">
        <v>54</v>
      </c>
      <c r="FF6" s="121" t="s">
        <v>22</v>
      </c>
      <c r="FG6" s="796" t="s">
        <v>73</v>
      </c>
      <c r="FH6" s="122" t="s">
        <v>104</v>
      </c>
      <c r="FI6" s="123" t="s">
        <v>116</v>
      </c>
      <c r="FJ6" s="123" t="s">
        <v>114</v>
      </c>
      <c r="FK6" s="11" t="s">
        <v>117</v>
      </c>
      <c r="FL6" s="123" t="s">
        <v>108</v>
      </c>
      <c r="FM6" s="123" t="s">
        <v>109</v>
      </c>
      <c r="FN6" s="11" t="s">
        <v>110</v>
      </c>
      <c r="FO6" s="131" t="s">
        <v>236</v>
      </c>
      <c r="FP6" s="835" t="s">
        <v>238</v>
      </c>
      <c r="FQ6" s="832" t="s">
        <v>237</v>
      </c>
      <c r="FR6" s="65" t="s">
        <v>239</v>
      </c>
      <c r="FS6" s="832" t="s">
        <v>241</v>
      </c>
      <c r="FT6" s="832" t="s">
        <v>225</v>
      </c>
      <c r="FU6" s="832" t="s">
        <v>249</v>
      </c>
      <c r="FV6" s="832" t="s">
        <v>234</v>
      </c>
      <c r="FW6" s="832" t="s">
        <v>233</v>
      </c>
      <c r="FX6" s="65" t="s">
        <v>154</v>
      </c>
      <c r="FY6" s="830" t="s">
        <v>235</v>
      </c>
      <c r="FZ6" s="119"/>
      <c r="GA6" s="598" t="s">
        <v>119</v>
      </c>
      <c r="GB6" s="599" t="s">
        <v>120</v>
      </c>
      <c r="GC6" s="541" t="s">
        <v>121</v>
      </c>
      <c r="GD6" s="599" t="s">
        <v>122</v>
      </c>
      <c r="GE6" s="599" t="s">
        <v>120</v>
      </c>
      <c r="GF6" s="541" t="s">
        <v>121</v>
      </c>
      <c r="GG6" s="599" t="s">
        <v>123</v>
      </c>
      <c r="GH6" s="599" t="s">
        <v>120</v>
      </c>
      <c r="GI6" s="544" t="s">
        <v>121</v>
      </c>
      <c r="GJ6" s="484"/>
      <c r="GK6" s="491" t="s">
        <v>140</v>
      </c>
      <c r="GL6" s="609" t="s">
        <v>141</v>
      </c>
      <c r="GM6" s="547" t="s">
        <v>142</v>
      </c>
      <c r="GN6" s="491" t="s">
        <v>140</v>
      </c>
      <c r="GO6" s="609" t="s">
        <v>141</v>
      </c>
      <c r="GP6" s="547" t="s">
        <v>142</v>
      </c>
      <c r="GQ6" s="620" t="s">
        <v>140</v>
      </c>
      <c r="GR6" s="621" t="s">
        <v>141</v>
      </c>
      <c r="GS6" s="547" t="s">
        <v>142</v>
      </c>
      <c r="GT6" s="620" t="s">
        <v>149</v>
      </c>
      <c r="GU6" s="620" t="s">
        <v>172</v>
      </c>
      <c r="GV6" s="550" t="s">
        <v>184</v>
      </c>
      <c r="GX6" s="487" t="s">
        <v>140</v>
      </c>
      <c r="GY6" s="487" t="s">
        <v>206</v>
      </c>
      <c r="GZ6" s="324" t="s">
        <v>141</v>
      </c>
      <c r="HA6" s="736" t="s">
        <v>142</v>
      </c>
      <c r="HB6" s="736" t="s">
        <v>207</v>
      </c>
      <c r="HC6" s="490" t="s">
        <v>208</v>
      </c>
      <c r="HD6" s="489" t="s">
        <v>209</v>
      </c>
      <c r="HE6" s="743" t="s">
        <v>210</v>
      </c>
      <c r="HF6" s="739" t="s">
        <v>211</v>
      </c>
      <c r="HG6" s="743" t="s">
        <v>212</v>
      </c>
      <c r="HH6" s="812" t="s">
        <v>196</v>
      </c>
      <c r="HI6" s="813" t="s">
        <v>197</v>
      </c>
      <c r="HJ6" s="814" t="s">
        <v>198</v>
      </c>
      <c r="HK6" s="815" t="s">
        <v>199</v>
      </c>
      <c r="HL6" s="746" t="s">
        <v>213</v>
      </c>
      <c r="HM6" s="556" t="s">
        <v>46</v>
      </c>
      <c r="HN6" s="817" t="s">
        <v>149</v>
      </c>
      <c r="HO6" s="817" t="s">
        <v>233</v>
      </c>
      <c r="HP6" s="885" t="s">
        <v>154</v>
      </c>
      <c r="HQ6" s="670"/>
      <c r="HR6" s="658" t="s">
        <v>135</v>
      </c>
      <c r="HS6" s="658" t="s">
        <v>136</v>
      </c>
      <c r="HT6" s="658" t="s">
        <v>137</v>
      </c>
      <c r="HU6" s="659" t="s">
        <v>138</v>
      </c>
      <c r="HV6" s="660" t="s">
        <v>139</v>
      </c>
      <c r="HW6" s="660" t="s">
        <v>140</v>
      </c>
      <c r="HX6" s="661" t="s">
        <v>141</v>
      </c>
      <c r="HY6" s="662" t="s">
        <v>142</v>
      </c>
      <c r="HZ6" s="387" t="s">
        <v>104</v>
      </c>
      <c r="IA6" s="388" t="s">
        <v>105</v>
      </c>
      <c r="IB6" s="388" t="s">
        <v>143</v>
      </c>
      <c r="IC6" s="388" t="s">
        <v>144</v>
      </c>
      <c r="ID6" s="389" t="s">
        <v>108</v>
      </c>
      <c r="IE6" s="389" t="s">
        <v>145</v>
      </c>
      <c r="IF6" s="390" t="s">
        <v>46</v>
      </c>
    </row>
    <row r="7" spans="1:240" ht="15" customHeight="1">
      <c r="A7" s="12">
        <v>1</v>
      </c>
      <c r="B7" s="13">
        <v>64</v>
      </c>
      <c r="C7" s="14">
        <v>4614.4169796361457</v>
      </c>
      <c r="D7" s="15">
        <f>+C7/B7</f>
        <v>72.100265306814777</v>
      </c>
      <c r="E7" s="16"/>
      <c r="F7" s="320"/>
      <c r="G7" s="558" t="e">
        <f>F7/E7</f>
        <v>#DIV/0!</v>
      </c>
      <c r="H7" s="17">
        <v>8</v>
      </c>
      <c r="I7" s="17">
        <v>117.08069831623142</v>
      </c>
      <c r="J7" s="18">
        <f>+I7/H7</f>
        <v>14.635087289528927</v>
      </c>
      <c r="K7" s="17"/>
      <c r="L7" s="17"/>
      <c r="M7" s="30" t="e">
        <f>+L7/K7</f>
        <v>#DIV/0!</v>
      </c>
      <c r="N7" s="945"/>
      <c r="O7" s="838">
        <f>N7/B7</f>
        <v>0</v>
      </c>
      <c r="P7" s="803">
        <v>371.02714961847744</v>
      </c>
      <c r="Q7" s="18">
        <f>P7/B7</f>
        <v>5.79729921278871</v>
      </c>
      <c r="R7" s="808">
        <v>250.82350200171194</v>
      </c>
      <c r="S7" s="809"/>
      <c r="T7" s="809"/>
      <c r="U7" s="808">
        <v>696.05279140898153</v>
      </c>
      <c r="V7" s="492"/>
      <c r="W7" s="952">
        <v>34</v>
      </c>
      <c r="X7" s="626">
        <v>339.53337449837795</v>
      </c>
      <c r="Y7" s="800">
        <f>X7/W7</f>
        <v>9.9862757205405277</v>
      </c>
      <c r="Z7" s="819">
        <f>C7+I7+N7+P7+U7+X7+R7+T7+L7</f>
        <v>6388.9344954799262</v>
      </c>
      <c r="AA7" s="492"/>
      <c r="AB7" s="966">
        <v>381.6</v>
      </c>
      <c r="AC7" s="71">
        <v>24970.912400000001</v>
      </c>
      <c r="AD7" s="83">
        <f>+AC7/AB7</f>
        <v>65.437401467505239</v>
      </c>
      <c r="AE7" s="50"/>
      <c r="AF7" s="50"/>
      <c r="AG7" s="932" t="e">
        <f t="shared" ref="AG7:AG12" si="0">AF7/AE7</f>
        <v>#DIV/0!</v>
      </c>
      <c r="AH7" s="50">
        <v>43</v>
      </c>
      <c r="AI7" s="50">
        <v>587.31999999999994</v>
      </c>
      <c r="AJ7" s="30">
        <f>+AI7/AH7</f>
        <v>13.65860465116279</v>
      </c>
      <c r="AK7" s="49">
        <v>273</v>
      </c>
      <c r="AL7" s="49">
        <v>1579.4499999999998</v>
      </c>
      <c r="AM7" s="30">
        <f>+AL7/AK7</f>
        <v>5.7855311355311345</v>
      </c>
      <c r="AN7" s="62">
        <v>473.78</v>
      </c>
      <c r="AO7" s="858">
        <f t="shared" ref="AO7:AO38" si="1">AN7/(AB7+AW7)</f>
        <v>1.1211074301940367</v>
      </c>
      <c r="AP7" s="47">
        <v>2289.96</v>
      </c>
      <c r="AQ7" s="858">
        <f t="shared" ref="AQ7:AQ38" si="2">AP7/AB7</f>
        <v>6.0009433962264147</v>
      </c>
      <c r="AR7" s="47"/>
      <c r="AS7" s="47"/>
      <c r="AT7" s="47"/>
      <c r="AU7" s="855"/>
      <c r="AV7" s="568"/>
      <c r="AW7" s="46">
        <v>41</v>
      </c>
      <c r="AX7" s="47">
        <v>2310.2249999999995</v>
      </c>
      <c r="AY7" s="83">
        <f>+AX7/AW7</f>
        <v>56.346951219512185</v>
      </c>
      <c r="AZ7" s="855"/>
      <c r="BA7" s="855"/>
      <c r="BB7" s="855"/>
      <c r="BC7" s="30"/>
      <c r="BD7" s="855"/>
      <c r="BE7" s="30"/>
      <c r="BF7" s="62">
        <v>106</v>
      </c>
      <c r="BG7" s="47">
        <v>1020.09</v>
      </c>
      <c r="BH7" s="48">
        <f>+BG7/BF7</f>
        <v>9.6234905660377361</v>
      </c>
      <c r="BI7" s="822">
        <f>AC7+AI7+AL7+AX7+BG7+AN7+AP7+AR7+AS7+AT7+AU7+AF7+BD7</f>
        <v>33231.737399999998</v>
      </c>
      <c r="BJ7" s="492"/>
      <c r="BK7" s="645">
        <v>92.600000000000009</v>
      </c>
      <c r="BL7" s="78">
        <v>4995.37</v>
      </c>
      <c r="BM7" s="30">
        <f>+BL7/BK7</f>
        <v>53.945680345572349</v>
      </c>
      <c r="BN7" s="85"/>
      <c r="BO7" s="85"/>
      <c r="BP7" s="85">
        <v>18</v>
      </c>
      <c r="BQ7" s="85">
        <v>118.69</v>
      </c>
      <c r="BR7" s="30">
        <f>+BQ7/BP7</f>
        <v>6.5938888888888885</v>
      </c>
      <c r="BS7" s="86">
        <v>0</v>
      </c>
      <c r="BT7" s="86"/>
      <c r="BU7" s="30" t="e">
        <f>+BT7/BS7</f>
        <v>#DIV/0!</v>
      </c>
      <c r="BV7" s="587">
        <v>169.95</v>
      </c>
      <c r="BW7" s="30">
        <f>BV7/BK7</f>
        <v>1.8353131749460041</v>
      </c>
      <c r="BX7" s="587">
        <v>294.68</v>
      </c>
      <c r="BY7" s="30">
        <f>BX7/BK7</f>
        <v>3.1822894168466522</v>
      </c>
      <c r="BZ7" s="587"/>
      <c r="CA7" s="587"/>
      <c r="CB7" s="587"/>
      <c r="CC7" s="907">
        <v>1478.18</v>
      </c>
      <c r="CD7" s="903">
        <v>32</v>
      </c>
      <c r="CE7" s="78">
        <v>312.8</v>
      </c>
      <c r="CF7" s="634">
        <f>+CE7/CD7</f>
        <v>9.7750000000000004</v>
      </c>
      <c r="CG7" s="824">
        <f>BL7+BQ7+CE7+BT7+BV7+BX7+BZ7+CA7+CB7+CC7</f>
        <v>7369.67</v>
      </c>
      <c r="CH7" s="492"/>
      <c r="CI7" s="93">
        <v>181.60000000000002</v>
      </c>
      <c r="CJ7" s="94">
        <v>11065.368370101531</v>
      </c>
      <c r="CK7" s="30">
        <f>+CJ7/CI7</f>
        <v>60.932645209810183</v>
      </c>
      <c r="CL7" s="787"/>
      <c r="CM7" s="787"/>
      <c r="CN7" s="932"/>
      <c r="CO7" s="101">
        <v>36</v>
      </c>
      <c r="CP7" s="101">
        <v>512.42460270748029</v>
      </c>
      <c r="CQ7" s="30">
        <f>+CP7/CO7</f>
        <v>14.234016741874452</v>
      </c>
      <c r="CR7" s="101">
        <v>65</v>
      </c>
      <c r="CS7" s="101">
        <v>389.33838996223915</v>
      </c>
      <c r="CT7" s="83">
        <f>+CS7/CR7</f>
        <v>5.9898213840344487</v>
      </c>
      <c r="CU7" s="787"/>
      <c r="CV7" s="30">
        <f t="shared" ref="CV7:CV13" si="3">CU7/CI7</f>
        <v>0</v>
      </c>
      <c r="CW7" s="950">
        <v>80.44178551896367</v>
      </c>
      <c r="CX7" s="30">
        <f>CW7/CI7</f>
        <v>0.44296137400310387</v>
      </c>
      <c r="CY7" s="950">
        <v>600.54680522257365</v>
      </c>
      <c r="CZ7" s="789"/>
      <c r="DA7" s="787"/>
      <c r="DB7" s="787"/>
      <c r="DC7" s="933">
        <v>50</v>
      </c>
      <c r="DD7" s="788">
        <v>481.2191856421797</v>
      </c>
      <c r="DE7" s="790">
        <f>DD7/DC7</f>
        <v>9.6243837128435938</v>
      </c>
      <c r="DF7" s="827">
        <f>CJ7+CP7+CS7+CW7+CU7+CY7+DD7+DA7+DB7+CM7</f>
        <v>13129.339139154967</v>
      </c>
      <c r="DG7" s="492"/>
      <c r="DH7" s="109">
        <v>159.19999999999999</v>
      </c>
      <c r="DI7" s="110">
        <v>13652.175224326375</v>
      </c>
      <c r="DJ7" s="83">
        <f>+DI7/DH7</f>
        <v>85.754869499537534</v>
      </c>
      <c r="DK7" s="113"/>
      <c r="DL7" s="956"/>
      <c r="DM7" s="956"/>
      <c r="DN7" s="958"/>
      <c r="DO7" s="114">
        <v>52</v>
      </c>
      <c r="DP7" s="114"/>
      <c r="DQ7" s="30">
        <f>+DP7/DO7</f>
        <v>0</v>
      </c>
      <c r="DR7" s="969">
        <v>1165.9332256922337</v>
      </c>
      <c r="DS7" s="114">
        <v>183.66711055947815</v>
      </c>
      <c r="DT7" s="937"/>
      <c r="DU7" s="712">
        <v>236.13076923076923</v>
      </c>
      <c r="DV7" s="759">
        <f t="shared" ref="DV7:DV37" si="4">+DU7/DH7</f>
        <v>1.4832334750676461</v>
      </c>
      <c r="DW7" s="846">
        <v>54</v>
      </c>
      <c r="DX7" s="846">
        <v>390.81231191932011</v>
      </c>
      <c r="DY7" s="760">
        <f>DX7/DW7</f>
        <v>7.2372650355429649</v>
      </c>
      <c r="DZ7" s="848">
        <f>DI7+DU7+DX7+DP7+DR7+DS7+DT7+DK7+DM7</f>
        <v>15628.718641728175</v>
      </c>
      <c r="EA7" s="841"/>
      <c r="EB7" s="859">
        <v>79</v>
      </c>
      <c r="EC7" s="860">
        <v>6436.9931024793405</v>
      </c>
      <c r="ED7" s="922"/>
      <c r="EE7" s="922">
        <f>EC7+ED7</f>
        <v>6436.9931024793405</v>
      </c>
      <c r="EF7" s="751">
        <f>EE7/EB7</f>
        <v>81.480925347839758</v>
      </c>
      <c r="EG7" s="866"/>
      <c r="EH7" s="866"/>
      <c r="EI7" s="756" t="e">
        <f t="shared" ref="EI7:EI38" si="5">EH7/EG7</f>
        <v>#DIV/0!</v>
      </c>
      <c r="EJ7" s="866">
        <v>79</v>
      </c>
      <c r="EK7" s="866">
        <v>1060.016295422236</v>
      </c>
      <c r="EL7" s="759">
        <f>EK7/EJ7</f>
        <v>13.417927790154886</v>
      </c>
      <c r="EM7" s="866">
        <f t="shared" ref="EM7:EM37" si="6">EB7</f>
        <v>79</v>
      </c>
      <c r="EN7" s="866">
        <v>4361.8972262029829</v>
      </c>
      <c r="EO7" s="762">
        <f>EN7/EM7</f>
        <v>55.213888939278263</v>
      </c>
      <c r="EP7" s="912"/>
      <c r="EQ7" s="913"/>
      <c r="ER7" s="872">
        <v>79</v>
      </c>
      <c r="ES7" s="921">
        <v>988.89151874430218</v>
      </c>
      <c r="ET7" s="765">
        <f>ES7/ER7</f>
        <v>12.51761416132028</v>
      </c>
      <c r="EU7" s="872">
        <f t="shared" ref="EU7:EU37" si="7">EB7</f>
        <v>79</v>
      </c>
      <c r="EV7" s="921">
        <v>396.75122168979402</v>
      </c>
      <c r="EW7" s="765">
        <f>EV7/EU7</f>
        <v>5.0221673631619499</v>
      </c>
      <c r="EX7" s="921"/>
      <c r="EY7" s="891">
        <f>EX7/EU7</f>
        <v>0</v>
      </c>
      <c r="EZ7" s="873">
        <v>30</v>
      </c>
      <c r="FA7" s="873">
        <v>327.69503808853392</v>
      </c>
      <c r="FB7" s="873">
        <f>FA7/EZ7</f>
        <v>10.923167936284464</v>
      </c>
      <c r="FC7" s="898">
        <f>EC7+EH7+EK7+EN7+ES7+EV7+EX7+FA7+EP7+EQ7+ED7</f>
        <v>13572.244402627188</v>
      </c>
      <c r="FD7" s="569"/>
      <c r="FE7" s="734">
        <v>57</v>
      </c>
      <c r="FF7" s="125">
        <v>4686.5268033030134</v>
      </c>
      <c r="FG7" s="15">
        <f>+FF7/FE7</f>
        <v>82.219768479000237</v>
      </c>
      <c r="FH7" s="126"/>
      <c r="FI7" s="127">
        <v>4</v>
      </c>
      <c r="FJ7" s="127">
        <v>24.29658272860619</v>
      </c>
      <c r="FK7" s="18">
        <v>20</v>
      </c>
      <c r="FL7" s="127"/>
      <c r="FM7" s="127"/>
      <c r="FN7" s="18" t="e">
        <f>+FM7/FL7</f>
        <v>#DIV/0!</v>
      </c>
      <c r="FO7" s="734">
        <v>107.04999537945723</v>
      </c>
      <c r="FP7" s="836">
        <f>FO7/FE7</f>
        <v>1.8780700943764426</v>
      </c>
      <c r="FQ7" s="125">
        <v>74.883642247719933</v>
      </c>
      <c r="FR7" s="837">
        <f t="shared" ref="FR7:FR38" si="8">FQ7/FE7</f>
        <v>1.3137481096091217</v>
      </c>
      <c r="FS7" s="125"/>
      <c r="FT7" s="125"/>
      <c r="FU7" s="125"/>
      <c r="FV7" s="127">
        <v>31</v>
      </c>
      <c r="FW7" s="127">
        <v>286.08443550003443</v>
      </c>
      <c r="FX7" s="30">
        <f>FW7/FV7</f>
        <v>9.2285301774204651</v>
      </c>
      <c r="FY7" s="831">
        <f>FF7+FJ7+FM7+FO7+FQ7+FW7+FS7+FT7+FU7</f>
        <v>5178.8414591588307</v>
      </c>
      <c r="FZ7" s="569"/>
      <c r="GA7" s="600"/>
      <c r="GB7" s="601"/>
      <c r="GC7" s="542" t="e">
        <f>+GB7/GA7</f>
        <v>#DIV/0!</v>
      </c>
      <c r="GD7" s="604"/>
      <c r="GE7" s="608"/>
      <c r="GF7" s="542" t="e">
        <f>+GE7/GD7</f>
        <v>#DIV/0!</v>
      </c>
      <c r="GG7" s="604"/>
      <c r="GH7" s="601"/>
      <c r="GI7" s="542" t="e">
        <f>+GH7/GG7</f>
        <v>#DIV/0!</v>
      </c>
      <c r="GJ7" s="485"/>
      <c r="GK7" s="610"/>
      <c r="GL7" s="611"/>
      <c r="GM7" s="548" t="e">
        <f>GL7/GK7</f>
        <v>#DIV/0!</v>
      </c>
      <c r="GN7" s="610"/>
      <c r="GO7" s="614"/>
      <c r="GP7" s="616" t="e">
        <f t="shared" ref="GP7:GP36" si="9">GO7/GN7</f>
        <v>#DIV/0!</v>
      </c>
      <c r="GQ7" s="603"/>
      <c r="GR7" s="603"/>
      <c r="GS7" s="622" t="e">
        <f>GR7/GQ7</f>
        <v>#DIV/0!</v>
      </c>
      <c r="GT7" s="603">
        <f>+(GN7+GQ7)*3</f>
        <v>0</v>
      </c>
      <c r="GU7" s="603"/>
      <c r="GV7" s="551" t="e">
        <f>+GU7/GT7</f>
        <v>#DIV/0!</v>
      </c>
      <c r="GX7" s="863">
        <v>30</v>
      </c>
      <c r="GY7" s="863"/>
      <c r="GZ7" s="862">
        <v>1655.02</v>
      </c>
      <c r="HA7" s="554">
        <f t="shared" ref="HA7:HA37" si="10">GZ7/GX7</f>
        <v>55.167333333333332</v>
      </c>
      <c r="HB7" s="554">
        <f t="shared" ref="HB7:HB14" si="11">GY7/GX7</f>
        <v>0</v>
      </c>
      <c r="HC7" s="875">
        <v>30</v>
      </c>
      <c r="HD7" s="875">
        <v>47.868020786947035</v>
      </c>
      <c r="HE7" s="737">
        <f t="shared" ref="HE7:HE14" si="12">HD7/HC7</f>
        <v>1.5956006928982345</v>
      </c>
      <c r="HF7" s="875">
        <v>102.62997401449492</v>
      </c>
      <c r="HG7" s="737">
        <f>HF7/GX7</f>
        <v>3.4209991338164971</v>
      </c>
      <c r="HH7" s="877"/>
      <c r="HI7" s="748">
        <f t="shared" ref="HI7:HI38" si="13">+HH7/GX7</f>
        <v>0</v>
      </c>
      <c r="HJ7" s="881"/>
      <c r="HK7" s="744">
        <f t="shared" ref="HK7:HK19" si="14">+HJ7/GX7</f>
        <v>0</v>
      </c>
      <c r="HL7" s="881"/>
      <c r="HM7" s="542">
        <f t="shared" ref="HM7:HM38" si="15">HL7/GX7</f>
        <v>0</v>
      </c>
      <c r="HN7" s="884">
        <v>19</v>
      </c>
      <c r="HO7" s="884">
        <v>173.17702607472532</v>
      </c>
      <c r="HP7" s="886">
        <f>HO7/HN7</f>
        <v>9.1145803197223856</v>
      </c>
      <c r="HQ7" s="671"/>
      <c r="HR7" s="400"/>
      <c r="HS7" s="400"/>
      <c r="HT7" s="400"/>
      <c r="HU7" s="433"/>
      <c r="HV7" s="400"/>
      <c r="HW7" s="400">
        <f>HR7*0.2+(SUM(HS7:HV7)*0.4)</f>
        <v>0</v>
      </c>
      <c r="HX7" s="401"/>
      <c r="HY7" s="402" t="e">
        <f>HX7/HW7</f>
        <v>#DIV/0!</v>
      </c>
      <c r="HZ7" s="399"/>
      <c r="IA7" s="400"/>
      <c r="IB7" s="400"/>
      <c r="IC7" s="403" t="e">
        <f>IB7/IA7</f>
        <v>#DIV/0!</v>
      </c>
      <c r="ID7" s="400"/>
      <c r="IE7" s="400"/>
      <c r="IF7" s="404" t="e">
        <f>IE7/ID7</f>
        <v>#DIV/0!</v>
      </c>
    </row>
    <row r="8" spans="1:240" ht="14.4" customHeight="1">
      <c r="A8" s="12">
        <v>2</v>
      </c>
      <c r="B8" s="13">
        <v>71.599999999999994</v>
      </c>
      <c r="C8" s="14">
        <v>4906.1960448192713</v>
      </c>
      <c r="D8" s="15">
        <f t="shared" ref="D8:D37" si="16">+C8/B8</f>
        <v>68.522291128760784</v>
      </c>
      <c r="E8" s="16"/>
      <c r="F8" s="320"/>
      <c r="G8" s="558" t="e">
        <f t="shared" ref="G8:G37" si="17">F8/E8</f>
        <v>#DIV/0!</v>
      </c>
      <c r="H8" s="17">
        <v>7</v>
      </c>
      <c r="I8" s="17">
        <v>117.34211165635926</v>
      </c>
      <c r="J8" s="18">
        <f>+I8/H8</f>
        <v>16.763158808051323</v>
      </c>
      <c r="K8" s="17"/>
      <c r="L8" s="17"/>
      <c r="M8" s="30" t="e">
        <f>+L8/K8</f>
        <v>#DIV/0!</v>
      </c>
      <c r="N8" s="945">
        <v>635.1072544524875</v>
      </c>
      <c r="O8" s="838">
        <f t="shared" ref="O8:O37" si="18">N8/B8</f>
        <v>8.8702130510123958</v>
      </c>
      <c r="P8" s="803">
        <v>450.04851383558866</v>
      </c>
      <c r="Q8" s="18">
        <f t="shared" ref="Q8:Q37" si="19">P8/B8</f>
        <v>6.2855937686534737</v>
      </c>
      <c r="R8" s="808">
        <v>221.16489570659741</v>
      </c>
      <c r="S8" s="809"/>
      <c r="T8" s="809"/>
      <c r="U8" s="808"/>
      <c r="V8" s="492"/>
      <c r="W8" s="570">
        <v>34</v>
      </c>
      <c r="X8" s="626">
        <v>331.71771852817221</v>
      </c>
      <c r="Y8" s="800">
        <f t="shared" ref="Y8:Y37" si="20">X8/W8</f>
        <v>9.7564034861227125</v>
      </c>
      <c r="Z8" s="819">
        <f t="shared" ref="Z8:Z37" si="21">C8+I8+N8+P8+U8+X8+R8+T8+L8</f>
        <v>6661.5765389984772</v>
      </c>
      <c r="AA8" s="492"/>
      <c r="AB8" s="966">
        <v>384.6</v>
      </c>
      <c r="AC8" s="71">
        <v>24453.040000000001</v>
      </c>
      <c r="AD8" s="83">
        <f t="shared" ref="AD8:AD37" si="22">+AC8/AB8</f>
        <v>63.580447217888711</v>
      </c>
      <c r="AE8" s="50"/>
      <c r="AF8" s="50"/>
      <c r="AG8" s="932" t="e">
        <f t="shared" si="0"/>
        <v>#DIV/0!</v>
      </c>
      <c r="AH8" s="50">
        <v>41</v>
      </c>
      <c r="AI8" s="50">
        <v>531.43999999999994</v>
      </c>
      <c r="AJ8" s="30">
        <f t="shared" ref="AJ8:AJ37" si="23">+AI8/AH8</f>
        <v>12.961951219512194</v>
      </c>
      <c r="AK8" s="49">
        <v>130</v>
      </c>
      <c r="AL8" s="49">
        <v>818.55</v>
      </c>
      <c r="AM8" s="30">
        <f>+AL8/AK8</f>
        <v>6.2965384615384608</v>
      </c>
      <c r="AN8" s="62">
        <v>324</v>
      </c>
      <c r="AO8" s="858">
        <f t="shared" si="1"/>
        <v>0.76127819548872178</v>
      </c>
      <c r="AP8" s="47">
        <v>2361.3000000000002</v>
      </c>
      <c r="AQ8" s="858">
        <f t="shared" si="2"/>
        <v>6.1396255850234009</v>
      </c>
      <c r="AR8" s="47">
        <v>224.26</v>
      </c>
      <c r="AS8" s="47"/>
      <c r="AT8" s="47"/>
      <c r="AU8" s="855"/>
      <c r="AV8" s="568"/>
      <c r="AW8" s="46">
        <v>41</v>
      </c>
      <c r="AX8" s="47">
        <v>2515.6149999999998</v>
      </c>
      <c r="AY8" s="83">
        <f t="shared" ref="AY8:AY37" si="24">+AX8/AW8</f>
        <v>61.356463414634142</v>
      </c>
      <c r="AZ8" s="855"/>
      <c r="BA8" s="855"/>
      <c r="BB8" s="855"/>
      <c r="BC8" s="30"/>
      <c r="BD8" s="855"/>
      <c r="BE8" s="30"/>
      <c r="BF8" s="62">
        <v>106</v>
      </c>
      <c r="BG8" s="47">
        <v>1043.9900000000002</v>
      </c>
      <c r="BH8" s="48">
        <f t="shared" ref="BH8:BH37" si="25">+BG8/BF8</f>
        <v>9.8489622641509449</v>
      </c>
      <c r="BI8" s="822">
        <f t="shared" ref="BI8:BI37" si="26">AC8+AI8+AL8+AX8+BG8+AN8+AP8+AR8+AS8+AT8+AU8+AF8+BD8</f>
        <v>32272.194999999996</v>
      </c>
      <c r="BJ8" s="492"/>
      <c r="BK8" s="645">
        <v>90.2</v>
      </c>
      <c r="BL8" s="78">
        <v>4973.95</v>
      </c>
      <c r="BM8" s="30">
        <f t="shared" ref="BM8:BM37" si="27">+BL8/BK8</f>
        <v>55.143569844789354</v>
      </c>
      <c r="BN8" s="85"/>
      <c r="BO8" s="85"/>
      <c r="BP8" s="85">
        <v>18</v>
      </c>
      <c r="BQ8" s="85">
        <v>122.47</v>
      </c>
      <c r="BR8" s="30">
        <f>+BQ8/BP8</f>
        <v>6.8038888888888884</v>
      </c>
      <c r="BS8" s="86">
        <v>0</v>
      </c>
      <c r="BT8" s="86"/>
      <c r="BU8" s="30" t="e">
        <f>+BT8/BS8</f>
        <v>#DIV/0!</v>
      </c>
      <c r="BV8" s="587">
        <v>0</v>
      </c>
      <c r="BW8" s="30">
        <f t="shared" ref="BW8:BW37" si="28">BV8/BK8</f>
        <v>0</v>
      </c>
      <c r="BX8" s="587">
        <v>451.29</v>
      </c>
      <c r="BY8" s="30">
        <f t="shared" ref="BY8:BY37" si="29">BX8/BK8</f>
        <v>5.0032150776053212</v>
      </c>
      <c r="BZ8" s="587"/>
      <c r="CA8" s="587"/>
      <c r="CB8" s="587"/>
      <c r="CC8" s="907"/>
      <c r="CD8" s="903">
        <v>32</v>
      </c>
      <c r="CE8" s="78">
        <v>316.62</v>
      </c>
      <c r="CF8" s="634">
        <f t="shared" ref="CF8:CF37" si="30">+CE8/CD8</f>
        <v>9.8943750000000001</v>
      </c>
      <c r="CG8" s="824">
        <f t="shared" ref="CG8:CG37" si="31">BL8+BQ8+CE8+BT8+BV8+BX8+BZ8+CA8+CB8+CC8</f>
        <v>5864.33</v>
      </c>
      <c r="CH8" s="492"/>
      <c r="CI8" s="93">
        <v>181.20000000000002</v>
      </c>
      <c r="CJ8" s="94">
        <v>11164.251031233323</v>
      </c>
      <c r="CK8" s="30">
        <f t="shared" ref="CK8:CK37" si="32">+CJ8/CI8</f>
        <v>61.612864410779927</v>
      </c>
      <c r="CL8" s="787"/>
      <c r="CM8" s="787"/>
      <c r="CN8" s="932"/>
      <c r="CO8" s="101">
        <v>36</v>
      </c>
      <c r="CP8" s="101">
        <v>260.43120550572803</v>
      </c>
      <c r="CQ8" s="30">
        <f>+CP8/CO8</f>
        <v>7.2342001529368893</v>
      </c>
      <c r="CR8" s="101">
        <v>65</v>
      </c>
      <c r="CS8" s="101">
        <v>385.25048819451649</v>
      </c>
      <c r="CT8" s="83">
        <f>+CS8/CR8</f>
        <v>5.9269305876079459</v>
      </c>
      <c r="CU8" s="787"/>
      <c r="CV8" s="30">
        <f t="shared" si="3"/>
        <v>0</v>
      </c>
      <c r="CW8" s="950">
        <v>62.186868423832635</v>
      </c>
      <c r="CX8" s="30">
        <f t="shared" ref="CX8:CX37" si="33">CW8/CI8</f>
        <v>0.34319463810062156</v>
      </c>
      <c r="CY8" s="950">
        <v>358.73548862758679</v>
      </c>
      <c r="CZ8" s="787"/>
      <c r="DA8" s="787"/>
      <c r="DB8" s="787"/>
      <c r="DC8" s="933">
        <v>50</v>
      </c>
      <c r="DD8" s="788">
        <v>472.69730158420867</v>
      </c>
      <c r="DE8" s="790">
        <f t="shared" ref="DE8:DE37" si="34">DD8/DC8</f>
        <v>9.4539460316841737</v>
      </c>
      <c r="DF8" s="827">
        <f t="shared" ref="DF8:DF37" si="35">CJ8+CP8+CS8+CW8+CU8+CY8+DD8+DA8+DB8+CM8</f>
        <v>12703.552383569197</v>
      </c>
      <c r="DG8" s="492"/>
      <c r="DH8" s="109">
        <v>163.6</v>
      </c>
      <c r="DI8" s="110">
        <v>14217.161303875831</v>
      </c>
      <c r="DJ8" s="83">
        <f t="shared" ref="DJ8:DJ37" si="36">+DI8/DH8</f>
        <v>86.901963960121222</v>
      </c>
      <c r="DK8" s="113"/>
      <c r="DL8" s="956"/>
      <c r="DM8" s="956"/>
      <c r="DN8" s="958"/>
      <c r="DO8" s="114">
        <v>52</v>
      </c>
      <c r="DP8" s="114"/>
      <c r="DQ8" s="30">
        <f t="shared" ref="DQ8:DQ37" si="37">+DP8/DO8</f>
        <v>0</v>
      </c>
      <c r="DR8" s="969">
        <v>920.17299926415978</v>
      </c>
      <c r="DS8" s="114">
        <v>370.17073334096546</v>
      </c>
      <c r="DT8" s="937"/>
      <c r="DU8" s="712">
        <v>188.38076923076923</v>
      </c>
      <c r="DV8" s="759">
        <f t="shared" si="4"/>
        <v>1.1514716945646042</v>
      </c>
      <c r="DW8" s="846">
        <v>54</v>
      </c>
      <c r="DX8" s="846">
        <v>444.68141734618519</v>
      </c>
      <c r="DY8" s="760">
        <f t="shared" ref="DY8:DY37" si="38">DX8/DW8</f>
        <v>8.2348410619663923</v>
      </c>
      <c r="DZ8" s="848">
        <f t="shared" ref="DZ8:DZ37" si="39">DI8+DU8+DX8+DP8+DR8+DS8+DT8+DK8+DM8</f>
        <v>16140.567223057909</v>
      </c>
      <c r="EA8" s="841"/>
      <c r="EB8" s="861">
        <v>69</v>
      </c>
      <c r="EC8" s="862">
        <v>2670.5958527748089</v>
      </c>
      <c r="ED8" s="923"/>
      <c r="EE8" s="922">
        <f t="shared" ref="EE8:EE37" si="40">EC8+ED8</f>
        <v>2670.5958527748089</v>
      </c>
      <c r="EF8" s="751">
        <f t="shared" ref="EF8:EF37" si="41">EE8/EB8</f>
        <v>38.704287721374044</v>
      </c>
      <c r="EG8" s="867">
        <v>69</v>
      </c>
      <c r="EH8" s="867">
        <v>4725.6172240674669</v>
      </c>
      <c r="EI8" s="756">
        <f t="shared" si="5"/>
        <v>68.487206145905319</v>
      </c>
      <c r="EJ8" s="867"/>
      <c r="EK8" s="869"/>
      <c r="EL8" s="759" t="e">
        <f t="shared" ref="EL8:EL37" si="42">EK8/EJ8</f>
        <v>#DIV/0!</v>
      </c>
      <c r="EM8" s="866">
        <f t="shared" si="6"/>
        <v>69</v>
      </c>
      <c r="EN8" s="867"/>
      <c r="EO8" s="763">
        <f t="shared" ref="EO8:EO37" si="43">EN8/EM8</f>
        <v>0</v>
      </c>
      <c r="EP8" s="914"/>
      <c r="EQ8" s="915"/>
      <c r="ER8" s="872">
        <v>69</v>
      </c>
      <c r="ES8" s="921">
        <v>458.96027895023894</v>
      </c>
      <c r="ET8" s="765">
        <f t="shared" ref="ET8:ET37" si="44">ES8/ER8</f>
        <v>6.6515982456556371</v>
      </c>
      <c r="EU8" s="872">
        <f t="shared" si="7"/>
        <v>69</v>
      </c>
      <c r="EV8" s="926">
        <v>419.96627691486106</v>
      </c>
      <c r="EW8" s="765">
        <f t="shared" ref="EW8:EW37" si="45">EV8/EU8</f>
        <v>6.0864677813747976</v>
      </c>
      <c r="EX8" s="926"/>
      <c r="EY8" s="891">
        <f t="shared" ref="EY8:EY37" si="46">EX8/EU8</f>
        <v>0</v>
      </c>
      <c r="EZ8" s="873">
        <v>30</v>
      </c>
      <c r="FA8" s="873">
        <v>301.79699582100244</v>
      </c>
      <c r="FB8" s="873">
        <f t="shared" ref="FB8:FB37" si="47">FA8/EZ8</f>
        <v>10.059899860700082</v>
      </c>
      <c r="FC8" s="898">
        <f t="shared" ref="FC8:FC36" si="48">EC8+EH8+EK8+EN8+ES8+EV8+EX8+FA8+EP8+EQ8+ED8</f>
        <v>8576.9366285283795</v>
      </c>
      <c r="FD8" s="569"/>
      <c r="FE8" s="734">
        <v>57.800000000000004</v>
      </c>
      <c r="FF8" s="125">
        <v>3486.3097132255753</v>
      </c>
      <c r="FG8" s="15">
        <f t="shared" ref="FG8:FG37" si="49">+FF8/FE8</f>
        <v>60.316777045425169</v>
      </c>
      <c r="FH8" s="126"/>
      <c r="FI8" s="127">
        <v>4</v>
      </c>
      <c r="FJ8" s="127">
        <v>24.29658272860619</v>
      </c>
      <c r="FK8" s="18">
        <v>32</v>
      </c>
      <c r="FL8" s="127"/>
      <c r="FM8" s="127"/>
      <c r="FN8" s="18" t="e">
        <f>+FM8/FL8</f>
        <v>#DIV/0!</v>
      </c>
      <c r="FO8" s="734">
        <v>103.74999948313041</v>
      </c>
      <c r="FP8" s="836">
        <f t="shared" ref="FP8:FP37" si="50">FO8/FE8</f>
        <v>1.7949826900195571</v>
      </c>
      <c r="FQ8" s="125">
        <v>461.12878730895636</v>
      </c>
      <c r="FR8" s="837">
        <f t="shared" si="8"/>
        <v>7.9780067008469953</v>
      </c>
      <c r="FS8" s="125"/>
      <c r="FT8" s="125"/>
      <c r="FU8" s="125"/>
      <c r="FV8" s="127">
        <v>31</v>
      </c>
      <c r="FW8" s="127">
        <v>270.08015373982295</v>
      </c>
      <c r="FX8" s="30">
        <f t="shared" ref="FX8:FX37" si="51">FW8/FV8</f>
        <v>8.7122630238652565</v>
      </c>
      <c r="FY8" s="831">
        <f t="shared" ref="FY8:FY33" si="52">FF8+FJ8+FM8+FO8+FQ8+FW8+FS8+FT8+FU8</f>
        <v>4345.5652364860916</v>
      </c>
      <c r="FZ8" s="569"/>
      <c r="GA8" s="600"/>
      <c r="GB8" s="601"/>
      <c r="GC8" s="542" t="e">
        <f t="shared" ref="GC8:GC37" si="53">+GB8/GA8</f>
        <v>#DIV/0!</v>
      </c>
      <c r="GD8" s="604"/>
      <c r="GE8" s="608"/>
      <c r="GF8" s="542" t="e">
        <f t="shared" ref="GF8:GF37" si="54">+GE8/GD8</f>
        <v>#DIV/0!</v>
      </c>
      <c r="GG8" s="604"/>
      <c r="GH8" s="601"/>
      <c r="GI8" s="542" t="e">
        <f t="shared" ref="GI8:GI37" si="55">+GH8/GG8</f>
        <v>#DIV/0!</v>
      </c>
      <c r="GJ8" s="485"/>
      <c r="GK8" s="610"/>
      <c r="GL8" s="612"/>
      <c r="GM8" s="548" t="e">
        <f t="shared" ref="GM8:GM36" si="56">GL8/GK8</f>
        <v>#DIV/0!</v>
      </c>
      <c r="GN8" s="610"/>
      <c r="GO8" s="614"/>
      <c r="GP8" s="616" t="e">
        <f t="shared" si="9"/>
        <v>#DIV/0!</v>
      </c>
      <c r="GQ8" s="603"/>
      <c r="GR8" s="603"/>
      <c r="GS8" s="622" t="e">
        <f t="shared" ref="GS8:GS36" si="57">GR8/GQ8</f>
        <v>#DIV/0!</v>
      </c>
      <c r="GT8" s="603">
        <f t="shared" ref="GT8:GT37" si="58">+(GN8+GQ8)*3</f>
        <v>0</v>
      </c>
      <c r="GU8" s="603"/>
      <c r="GV8" s="551" t="e">
        <f t="shared" ref="GV8:GV36" si="59">+GU8/GT8</f>
        <v>#DIV/0!</v>
      </c>
      <c r="GX8" s="863">
        <v>30</v>
      </c>
      <c r="GY8" s="863"/>
      <c r="GZ8" s="862">
        <v>1084.1600000000001</v>
      </c>
      <c r="HA8" s="554">
        <f t="shared" si="10"/>
        <v>36.138666666666673</v>
      </c>
      <c r="HB8" s="554">
        <f t="shared" si="11"/>
        <v>0</v>
      </c>
      <c r="HC8" s="875">
        <v>30</v>
      </c>
      <c r="HD8" s="875"/>
      <c r="HE8" s="737">
        <f t="shared" si="12"/>
        <v>0</v>
      </c>
      <c r="HF8" s="875"/>
      <c r="HG8" s="737">
        <f t="shared" ref="HG8:HG37" si="60">HF8/GX8</f>
        <v>0</v>
      </c>
      <c r="HH8" s="878">
        <v>214.40745317715056</v>
      </c>
      <c r="HI8" s="748">
        <f t="shared" si="13"/>
        <v>7.1469151059050189</v>
      </c>
      <c r="HJ8" s="882"/>
      <c r="HK8" s="744">
        <f t="shared" si="14"/>
        <v>0</v>
      </c>
      <c r="HL8" s="881"/>
      <c r="HM8" s="542">
        <f t="shared" si="15"/>
        <v>0</v>
      </c>
      <c r="HN8" s="884">
        <v>19</v>
      </c>
      <c r="HO8" s="884">
        <v>175.00048515481737</v>
      </c>
      <c r="HP8" s="886">
        <f t="shared" ref="HP8:HP37" si="61">HO8/HN8</f>
        <v>9.2105518502535464</v>
      </c>
      <c r="HQ8" s="671"/>
      <c r="HR8" s="400"/>
      <c r="HS8" s="400"/>
      <c r="HT8" s="400"/>
      <c r="HU8" s="433"/>
      <c r="HV8" s="411"/>
      <c r="HW8" s="400">
        <f t="shared" ref="HW8:HW37" si="62">HR8*0.2+(SUM(HS8:HV8)*0.4)</f>
        <v>0</v>
      </c>
      <c r="HX8" s="403"/>
      <c r="HY8" s="402" t="e">
        <f t="shared" ref="HY8:HY37" si="63">HX8/HW8</f>
        <v>#DIV/0!</v>
      </c>
      <c r="HZ8" s="412"/>
      <c r="IA8" s="400"/>
      <c r="IB8" s="400"/>
      <c r="IC8" s="403" t="e">
        <f t="shared" ref="IC8:IC37" si="64">IB8/IA8</f>
        <v>#DIV/0!</v>
      </c>
      <c r="ID8" s="400"/>
      <c r="IE8" s="400"/>
      <c r="IF8" s="404" t="e">
        <f t="shared" ref="IF8:IF37" si="65">IE8/ID8</f>
        <v>#DIV/0!</v>
      </c>
    </row>
    <row r="9" spans="1:240" ht="14.4" customHeight="1">
      <c r="A9" s="12">
        <v>3</v>
      </c>
      <c r="B9" s="13">
        <v>61.2</v>
      </c>
      <c r="C9" s="14">
        <v>4194.6838198480227</v>
      </c>
      <c r="D9" s="15">
        <f t="shared" si="16"/>
        <v>68.540585291634358</v>
      </c>
      <c r="E9" s="16"/>
      <c r="F9" s="320"/>
      <c r="G9" s="558" t="e">
        <f t="shared" si="17"/>
        <v>#DIV/0!</v>
      </c>
      <c r="H9" s="17">
        <v>7</v>
      </c>
      <c r="I9" s="17">
        <v>112.004588513355</v>
      </c>
      <c r="J9" s="18">
        <f t="shared" ref="J9:J37" si="66">+I9/H9</f>
        <v>16.000655501907858</v>
      </c>
      <c r="K9" s="17">
        <v>10</v>
      </c>
      <c r="L9" s="17">
        <v>159.2380707121815</v>
      </c>
      <c r="M9" s="30">
        <f t="shared" ref="M9:M37" si="67">+L9/K9</f>
        <v>15.92380707121815</v>
      </c>
      <c r="N9" s="945"/>
      <c r="O9" s="838">
        <f t="shared" si="18"/>
        <v>0</v>
      </c>
      <c r="P9" s="803">
        <v>406.22228170770126</v>
      </c>
      <c r="Q9" s="18">
        <f t="shared" si="19"/>
        <v>6.6376189821519809</v>
      </c>
      <c r="R9" s="808">
        <v>180.86542760204421</v>
      </c>
      <c r="S9" s="809"/>
      <c r="T9" s="809"/>
      <c r="U9" s="808"/>
      <c r="V9" s="492"/>
      <c r="W9" s="570">
        <v>34</v>
      </c>
      <c r="X9" s="626">
        <v>339.56683995959906</v>
      </c>
      <c r="Y9" s="800">
        <f t="shared" si="20"/>
        <v>9.9872599988117372</v>
      </c>
      <c r="Z9" s="819">
        <f t="shared" si="21"/>
        <v>5392.5810283429028</v>
      </c>
      <c r="AA9" s="492"/>
      <c r="AB9" s="966">
        <v>376.40000000000003</v>
      </c>
      <c r="AC9" s="71">
        <v>25072.924000000003</v>
      </c>
      <c r="AD9" s="83">
        <f t="shared" si="22"/>
        <v>66.612444208289062</v>
      </c>
      <c r="AE9" s="50"/>
      <c r="AF9" s="50"/>
      <c r="AG9" s="932" t="e">
        <f t="shared" si="0"/>
        <v>#DIV/0!</v>
      </c>
      <c r="AH9" s="50">
        <v>42</v>
      </c>
      <c r="AI9" s="318">
        <v>471.64000000000004</v>
      </c>
      <c r="AJ9" s="30">
        <f t="shared" si="23"/>
        <v>11.22952380952381</v>
      </c>
      <c r="AK9" s="49">
        <v>132</v>
      </c>
      <c r="AL9" s="49">
        <v>695.16</v>
      </c>
      <c r="AM9" s="30">
        <f t="shared" ref="AM9:AM37" si="68">+AL9/AK9</f>
        <v>5.2663636363636357</v>
      </c>
      <c r="AN9" s="62">
        <v>472</v>
      </c>
      <c r="AO9" s="858">
        <f t="shared" si="1"/>
        <v>1.1254172627563184</v>
      </c>
      <c r="AP9" s="47">
        <v>1782.56</v>
      </c>
      <c r="AQ9" s="858">
        <f t="shared" si="2"/>
        <v>4.7358129649309237</v>
      </c>
      <c r="AR9" s="47">
        <v>209.86</v>
      </c>
      <c r="AS9" s="47"/>
      <c r="AT9" s="47"/>
      <c r="AU9" s="855"/>
      <c r="AV9" s="568"/>
      <c r="AW9" s="46">
        <v>43</v>
      </c>
      <c r="AX9" s="47">
        <v>2580.014999999999</v>
      </c>
      <c r="AY9" s="83">
        <f t="shared" si="24"/>
        <v>60.00034883720928</v>
      </c>
      <c r="AZ9" s="855"/>
      <c r="BA9" s="855"/>
      <c r="BB9" s="855"/>
      <c r="BC9" s="30"/>
      <c r="BD9" s="855"/>
      <c r="BE9" s="30"/>
      <c r="BF9" s="62">
        <v>106</v>
      </c>
      <c r="BG9" s="47">
        <v>1062.1200000000001</v>
      </c>
      <c r="BH9" s="48">
        <f t="shared" si="25"/>
        <v>10.020000000000001</v>
      </c>
      <c r="BI9" s="822">
        <f t="shared" si="26"/>
        <v>32346.279000000002</v>
      </c>
      <c r="BJ9" s="492"/>
      <c r="BK9" s="645">
        <v>88.6</v>
      </c>
      <c r="BL9" s="78">
        <v>4851.4399999999996</v>
      </c>
      <c r="BM9" s="30">
        <f t="shared" si="27"/>
        <v>54.756659142212186</v>
      </c>
      <c r="BN9" s="85"/>
      <c r="BO9" s="85"/>
      <c r="BP9" s="85">
        <v>18</v>
      </c>
      <c r="BQ9" s="85">
        <v>124.17</v>
      </c>
      <c r="BR9" s="30">
        <f t="shared" ref="BR9:BR37" si="69">+BQ9/BP9</f>
        <v>6.8983333333333334</v>
      </c>
      <c r="BS9" s="86">
        <v>0</v>
      </c>
      <c r="BT9" s="86">
        <v>0</v>
      </c>
      <c r="BU9" s="30" t="e">
        <f t="shared" ref="BU9:BU37" si="70">+BT9/BS9</f>
        <v>#DIV/0!</v>
      </c>
      <c r="BV9" s="587">
        <v>120</v>
      </c>
      <c r="BW9" s="30">
        <f t="shared" si="28"/>
        <v>1.3544018058690745</v>
      </c>
      <c r="BX9" s="587">
        <v>372.77</v>
      </c>
      <c r="BY9" s="30">
        <f t="shared" si="29"/>
        <v>4.2073363431151245</v>
      </c>
      <c r="BZ9" s="587"/>
      <c r="CA9" s="587"/>
      <c r="CB9" s="587">
        <v>1046.92</v>
      </c>
      <c r="CC9" s="907"/>
      <c r="CD9" s="903">
        <v>32</v>
      </c>
      <c r="CE9" s="78">
        <v>309.42</v>
      </c>
      <c r="CF9" s="634">
        <f t="shared" si="30"/>
        <v>9.6693750000000005</v>
      </c>
      <c r="CG9" s="824">
        <f t="shared" si="31"/>
        <v>6824.7199999999993</v>
      </c>
      <c r="CH9" s="492"/>
      <c r="CI9" s="93">
        <v>182</v>
      </c>
      <c r="CJ9" s="94">
        <v>10943.683596356566</v>
      </c>
      <c r="CK9" s="30">
        <f t="shared" si="32"/>
        <v>60.130129650310806</v>
      </c>
      <c r="CL9" s="787"/>
      <c r="CM9" s="787"/>
      <c r="CN9" s="932"/>
      <c r="CO9" s="101">
        <v>21</v>
      </c>
      <c r="CP9" s="101">
        <v>365.41140134634293</v>
      </c>
      <c r="CQ9" s="30">
        <f t="shared" ref="CQ9:CQ37" si="71">+CP9/CO9</f>
        <v>17.400542921254424</v>
      </c>
      <c r="CR9" s="101">
        <v>65</v>
      </c>
      <c r="CS9" s="101">
        <v>412.84671728160129</v>
      </c>
      <c r="CT9" s="83">
        <f t="shared" ref="CT9:CT37" si="72">+CS9/CR9</f>
        <v>6.3514879581784811</v>
      </c>
      <c r="CU9" s="787"/>
      <c r="CV9" s="30">
        <f t="shared" si="3"/>
        <v>0</v>
      </c>
      <c r="CW9" s="950">
        <v>71.342443991329461</v>
      </c>
      <c r="CX9" s="30">
        <f t="shared" si="33"/>
        <v>0.39199145050181022</v>
      </c>
      <c r="CY9" s="950">
        <v>50.884549722930856</v>
      </c>
      <c r="CZ9" s="787"/>
      <c r="DA9" s="787"/>
      <c r="DB9" s="787"/>
      <c r="DC9" s="933">
        <v>50</v>
      </c>
      <c r="DD9" s="788">
        <v>507.03029106759089</v>
      </c>
      <c r="DE9" s="790">
        <f t="shared" si="34"/>
        <v>10.140605821351818</v>
      </c>
      <c r="DF9" s="827">
        <f t="shared" si="35"/>
        <v>12351.19899976636</v>
      </c>
      <c r="DG9" s="492"/>
      <c r="DH9" s="109">
        <v>158</v>
      </c>
      <c r="DI9" s="110">
        <v>12903.244910105981</v>
      </c>
      <c r="DJ9" s="83">
        <f t="shared" si="36"/>
        <v>81.666107025987216</v>
      </c>
      <c r="DK9" s="113"/>
      <c r="DL9" s="956"/>
      <c r="DM9" s="956"/>
      <c r="DN9" s="958"/>
      <c r="DO9" s="114">
        <v>47</v>
      </c>
      <c r="DP9" s="114">
        <v>2012.1852962938831</v>
      </c>
      <c r="DQ9" s="30">
        <f t="shared" si="37"/>
        <v>42.812453112635808</v>
      </c>
      <c r="DR9" s="969">
        <v>1019.2600975732717</v>
      </c>
      <c r="DS9" s="114">
        <v>199.80612827177171</v>
      </c>
      <c r="DT9" s="937">
        <v>288.44809899916572</v>
      </c>
      <c r="DU9" s="712">
        <v>247.13076923076923</v>
      </c>
      <c r="DV9" s="759">
        <f t="shared" si="4"/>
        <v>1.5641187925998052</v>
      </c>
      <c r="DW9" s="846">
        <v>54</v>
      </c>
      <c r="DX9" s="846">
        <v>431.14903960621467</v>
      </c>
      <c r="DY9" s="760">
        <f t="shared" si="38"/>
        <v>7.9842414741891607</v>
      </c>
      <c r="DZ9" s="848">
        <f t="shared" si="39"/>
        <v>17101.224340081055</v>
      </c>
      <c r="EA9" s="841"/>
      <c r="EB9" s="861">
        <v>69</v>
      </c>
      <c r="EC9" s="862">
        <v>3384.0192904793644</v>
      </c>
      <c r="ED9" s="923"/>
      <c r="EE9" s="922">
        <f t="shared" si="40"/>
        <v>3384.0192904793644</v>
      </c>
      <c r="EF9" s="751">
        <f t="shared" si="41"/>
        <v>49.043757833034263</v>
      </c>
      <c r="EG9" s="867"/>
      <c r="EH9" s="867"/>
      <c r="EI9" s="756" t="e">
        <f t="shared" si="5"/>
        <v>#DIV/0!</v>
      </c>
      <c r="EJ9" s="867"/>
      <c r="EK9" s="870"/>
      <c r="EL9" s="759" t="e">
        <f t="shared" si="42"/>
        <v>#DIV/0!</v>
      </c>
      <c r="EM9" s="866">
        <f t="shared" si="6"/>
        <v>69</v>
      </c>
      <c r="EN9" s="867"/>
      <c r="EO9" s="763">
        <f t="shared" si="43"/>
        <v>0</v>
      </c>
      <c r="EP9" s="914"/>
      <c r="EQ9" s="915"/>
      <c r="ER9" s="872">
        <v>69</v>
      </c>
      <c r="ES9" s="921">
        <v>361.79921082766316</v>
      </c>
      <c r="ET9" s="765">
        <f t="shared" si="44"/>
        <v>5.2434668235893209</v>
      </c>
      <c r="EU9" s="872">
        <f t="shared" si="7"/>
        <v>69</v>
      </c>
      <c r="EV9" s="926">
        <v>487.41534387455869</v>
      </c>
      <c r="EW9" s="765">
        <f t="shared" si="45"/>
        <v>7.063990490935633</v>
      </c>
      <c r="EX9" s="926">
        <v>120</v>
      </c>
      <c r="EY9" s="891">
        <f t="shared" si="46"/>
        <v>1.7391304347826086</v>
      </c>
      <c r="EZ9" s="873">
        <v>30</v>
      </c>
      <c r="FA9" s="873">
        <v>290.31039131019031</v>
      </c>
      <c r="FB9" s="873">
        <f t="shared" si="47"/>
        <v>9.6770130436730106</v>
      </c>
      <c r="FC9" s="898">
        <f t="shared" si="48"/>
        <v>4643.5442364917762</v>
      </c>
      <c r="FD9" s="569"/>
      <c r="FE9" s="734">
        <v>59.6</v>
      </c>
      <c r="FF9" s="125">
        <v>4329.2311386611964</v>
      </c>
      <c r="FG9" s="15">
        <f t="shared" si="49"/>
        <v>72.638106353375775</v>
      </c>
      <c r="FH9" s="126"/>
      <c r="FI9" s="127">
        <v>4</v>
      </c>
      <c r="FJ9" s="127">
        <v>24.29658272860619</v>
      </c>
      <c r="FK9" s="18">
        <v>28</v>
      </c>
      <c r="FL9" s="127"/>
      <c r="FM9" s="127"/>
      <c r="FN9" s="18" t="e">
        <f t="shared" ref="FN9:FN37" si="73">+FM9/FL9</f>
        <v>#DIV/0!</v>
      </c>
      <c r="FO9" s="734">
        <v>108.91666614979708</v>
      </c>
      <c r="FP9" s="836">
        <f t="shared" si="50"/>
        <v>1.8274608414395483</v>
      </c>
      <c r="FQ9" s="125">
        <v>33.045150353520107</v>
      </c>
      <c r="FR9" s="837">
        <f t="shared" si="8"/>
        <v>0.55444883143490109</v>
      </c>
      <c r="FS9" s="125"/>
      <c r="FT9" s="125"/>
      <c r="FU9" s="125"/>
      <c r="FV9" s="127">
        <v>31</v>
      </c>
      <c r="FW9" s="127">
        <v>230.72935381459681</v>
      </c>
      <c r="FX9" s="30">
        <f t="shared" si="51"/>
        <v>7.4428823811160258</v>
      </c>
      <c r="FY9" s="831">
        <f t="shared" si="52"/>
        <v>4726.2188917077174</v>
      </c>
      <c r="FZ9" s="569"/>
      <c r="GA9" s="600"/>
      <c r="GB9" s="601"/>
      <c r="GC9" s="542" t="e">
        <f t="shared" si="53"/>
        <v>#DIV/0!</v>
      </c>
      <c r="GD9" s="603"/>
      <c r="GE9" s="603"/>
      <c r="GF9" s="542" t="e">
        <f t="shared" si="54"/>
        <v>#DIV/0!</v>
      </c>
      <c r="GG9" s="604"/>
      <c r="GH9" s="601"/>
      <c r="GI9" s="542" t="e">
        <f t="shared" si="55"/>
        <v>#DIV/0!</v>
      </c>
      <c r="GJ9" s="485"/>
      <c r="GK9" s="610"/>
      <c r="GL9" s="612"/>
      <c r="GM9" s="548" t="e">
        <f t="shared" si="56"/>
        <v>#DIV/0!</v>
      </c>
      <c r="GN9" s="610"/>
      <c r="GO9" s="614"/>
      <c r="GP9" s="616" t="e">
        <f t="shared" si="9"/>
        <v>#DIV/0!</v>
      </c>
      <c r="GQ9" s="603"/>
      <c r="GR9" s="603"/>
      <c r="GS9" s="622" t="e">
        <f t="shared" si="57"/>
        <v>#DIV/0!</v>
      </c>
      <c r="GT9" s="603">
        <f t="shared" si="58"/>
        <v>0</v>
      </c>
      <c r="GU9" s="603"/>
      <c r="GV9" s="551" t="e">
        <f t="shared" si="59"/>
        <v>#DIV/0!</v>
      </c>
      <c r="GX9" s="863">
        <v>30</v>
      </c>
      <c r="GY9" s="863"/>
      <c r="GZ9" s="862">
        <v>1258.7099999999998</v>
      </c>
      <c r="HA9" s="554">
        <f t="shared" si="10"/>
        <v>41.956999999999994</v>
      </c>
      <c r="HB9" s="554">
        <f t="shared" si="11"/>
        <v>0</v>
      </c>
      <c r="HC9" s="875">
        <v>30</v>
      </c>
      <c r="HD9" s="875">
        <v>1516.9673856669569</v>
      </c>
      <c r="HE9" s="737">
        <f t="shared" si="12"/>
        <v>50.5655795222319</v>
      </c>
      <c r="HF9" s="875">
        <v>151.05047738690672</v>
      </c>
      <c r="HG9" s="737">
        <f t="shared" si="60"/>
        <v>5.035015912896891</v>
      </c>
      <c r="HH9" s="879">
        <v>1391.5483953725252</v>
      </c>
      <c r="HI9" s="748">
        <f t="shared" si="13"/>
        <v>46.384946512417507</v>
      </c>
      <c r="HJ9" s="882">
        <v>132.79797567481498</v>
      </c>
      <c r="HK9" s="744">
        <f t="shared" si="14"/>
        <v>4.4265991891604992</v>
      </c>
      <c r="HL9" s="881"/>
      <c r="HM9" s="542">
        <f t="shared" si="15"/>
        <v>0</v>
      </c>
      <c r="HN9" s="884">
        <v>19</v>
      </c>
      <c r="HO9" s="884">
        <v>171.69280207162066</v>
      </c>
      <c r="HP9" s="886">
        <f t="shared" si="61"/>
        <v>9.0364632669274041</v>
      </c>
      <c r="HQ9" s="671"/>
      <c r="HR9" s="400"/>
      <c r="HS9" s="400"/>
      <c r="HT9" s="400"/>
      <c r="HU9" s="433"/>
      <c r="HV9" s="411"/>
      <c r="HW9" s="400">
        <f t="shared" si="62"/>
        <v>0</v>
      </c>
      <c r="HX9" s="403"/>
      <c r="HY9" s="402" t="e">
        <f t="shared" si="63"/>
        <v>#DIV/0!</v>
      </c>
      <c r="HZ9" s="412"/>
      <c r="IA9" s="400"/>
      <c r="IB9" s="400"/>
      <c r="IC9" s="403" t="e">
        <f t="shared" si="64"/>
        <v>#DIV/0!</v>
      </c>
      <c r="ID9" s="400"/>
      <c r="IE9" s="400"/>
      <c r="IF9" s="404" t="e">
        <f t="shared" si="65"/>
        <v>#DIV/0!</v>
      </c>
    </row>
    <row r="10" spans="1:240" ht="14.4" customHeight="1">
      <c r="A10" s="12">
        <v>4</v>
      </c>
      <c r="B10" s="13">
        <v>59.800000000000004</v>
      </c>
      <c r="C10" s="14">
        <v>4639.65899632123</v>
      </c>
      <c r="D10" s="15">
        <f t="shared" si="16"/>
        <v>77.586270841492137</v>
      </c>
      <c r="E10" s="16"/>
      <c r="F10" s="320"/>
      <c r="G10" s="558" t="e">
        <f t="shared" si="17"/>
        <v>#DIV/0!</v>
      </c>
      <c r="H10" s="17">
        <v>7</v>
      </c>
      <c r="I10" s="17">
        <v>92.803801911065563</v>
      </c>
      <c r="J10" s="18">
        <f t="shared" si="66"/>
        <v>13.25768598729508</v>
      </c>
      <c r="K10" s="17">
        <v>5</v>
      </c>
      <c r="L10" s="17">
        <v>74.125891197553983</v>
      </c>
      <c r="M10" s="30">
        <f t="shared" si="67"/>
        <v>14.825178239510796</v>
      </c>
      <c r="N10" s="945"/>
      <c r="O10" s="838">
        <f t="shared" si="18"/>
        <v>0</v>
      </c>
      <c r="P10" s="803">
        <v>346.35738151427734</v>
      </c>
      <c r="Q10" s="18">
        <f t="shared" si="19"/>
        <v>5.7919294567604904</v>
      </c>
      <c r="R10" s="808">
        <v>224.47222591408718</v>
      </c>
      <c r="S10" s="809"/>
      <c r="T10" s="809"/>
      <c r="U10" s="808"/>
      <c r="V10" s="492"/>
      <c r="W10" s="570">
        <v>34</v>
      </c>
      <c r="X10" s="626">
        <v>368.15345297609991</v>
      </c>
      <c r="Y10" s="800">
        <f t="shared" si="20"/>
        <v>10.828042734591174</v>
      </c>
      <c r="Z10" s="819">
        <f t="shared" si="21"/>
        <v>5745.5717498343138</v>
      </c>
      <c r="AA10" s="492"/>
      <c r="AB10" s="966">
        <v>375.20000000000005</v>
      </c>
      <c r="AC10" s="71">
        <v>24494.014799999997</v>
      </c>
      <c r="AD10" s="83">
        <f t="shared" si="22"/>
        <v>65.2825554371002</v>
      </c>
      <c r="AE10" s="50"/>
      <c r="AF10" s="50"/>
      <c r="AG10" s="932" t="e">
        <f t="shared" si="0"/>
        <v>#DIV/0!</v>
      </c>
      <c r="AH10" s="50">
        <v>25</v>
      </c>
      <c r="AI10" s="318">
        <v>317.04999999999995</v>
      </c>
      <c r="AJ10" s="30">
        <f t="shared" si="23"/>
        <v>12.681999999999999</v>
      </c>
      <c r="AK10" s="49">
        <v>125</v>
      </c>
      <c r="AL10" s="49">
        <v>736.32000000000016</v>
      </c>
      <c r="AM10" s="30">
        <f t="shared" si="68"/>
        <v>5.8905600000000016</v>
      </c>
      <c r="AN10" s="62">
        <v>76</v>
      </c>
      <c r="AO10" s="858">
        <f t="shared" si="1"/>
        <v>0.18216682646212845</v>
      </c>
      <c r="AP10" s="47">
        <v>2426.4900000000002</v>
      </c>
      <c r="AQ10" s="858">
        <f t="shared" si="2"/>
        <v>6.4671908315565032</v>
      </c>
      <c r="AR10" s="47">
        <v>220.8</v>
      </c>
      <c r="AS10" s="47"/>
      <c r="AT10" s="47">
        <v>850</v>
      </c>
      <c r="AU10" s="855"/>
      <c r="AV10" s="568"/>
      <c r="AW10" s="46">
        <v>42</v>
      </c>
      <c r="AX10" s="71">
        <v>2175.73</v>
      </c>
      <c r="AY10" s="83">
        <f t="shared" si="24"/>
        <v>51.803095238095239</v>
      </c>
      <c r="AZ10" s="855"/>
      <c r="BA10" s="855"/>
      <c r="BB10" s="855"/>
      <c r="BC10" s="30"/>
      <c r="BD10" s="855"/>
      <c r="BE10" s="30"/>
      <c r="BF10" s="62">
        <v>106</v>
      </c>
      <c r="BG10" s="47">
        <v>1027.25</v>
      </c>
      <c r="BH10" s="48">
        <f t="shared" si="25"/>
        <v>9.691037735849056</v>
      </c>
      <c r="BI10" s="822">
        <f t="shared" si="26"/>
        <v>32323.654799999997</v>
      </c>
      <c r="BJ10" s="492"/>
      <c r="BK10" s="645">
        <v>90.2</v>
      </c>
      <c r="BL10" s="78">
        <v>4965.22</v>
      </c>
      <c r="BM10" s="30">
        <f t="shared" si="27"/>
        <v>55.046784922394679</v>
      </c>
      <c r="BN10" s="85"/>
      <c r="BO10" s="85"/>
      <c r="BP10" s="85">
        <v>18</v>
      </c>
      <c r="BQ10" s="85">
        <v>126.39</v>
      </c>
      <c r="BR10" s="30">
        <f t="shared" si="69"/>
        <v>7.0216666666666665</v>
      </c>
      <c r="BS10" s="86">
        <v>0</v>
      </c>
      <c r="BT10" s="86">
        <v>0</v>
      </c>
      <c r="BU10" s="30" t="e">
        <f t="shared" si="70"/>
        <v>#DIV/0!</v>
      </c>
      <c r="BV10" s="587">
        <v>0</v>
      </c>
      <c r="BW10" s="30">
        <f t="shared" si="28"/>
        <v>0</v>
      </c>
      <c r="BX10" s="587">
        <v>497.25</v>
      </c>
      <c r="BY10" s="30">
        <f t="shared" si="29"/>
        <v>5.5127494456762749</v>
      </c>
      <c r="BZ10" s="587"/>
      <c r="CA10" s="587"/>
      <c r="CB10" s="587"/>
      <c r="CC10" s="907">
        <v>60</v>
      </c>
      <c r="CD10" s="903">
        <v>32</v>
      </c>
      <c r="CE10" s="78">
        <v>304.14</v>
      </c>
      <c r="CF10" s="634">
        <f t="shared" si="30"/>
        <v>9.5043749999999996</v>
      </c>
      <c r="CG10" s="824">
        <f t="shared" si="31"/>
        <v>5953.0000000000009</v>
      </c>
      <c r="CH10" s="492"/>
      <c r="CI10" s="93">
        <v>180.8</v>
      </c>
      <c r="CJ10" s="94">
        <v>10763.903975165891</v>
      </c>
      <c r="CK10" s="30">
        <f t="shared" si="32"/>
        <v>59.534867119280371</v>
      </c>
      <c r="CL10" s="787"/>
      <c r="CM10" s="787"/>
      <c r="CN10" s="932"/>
      <c r="CO10" s="101">
        <v>36</v>
      </c>
      <c r="CP10" s="101">
        <v>480.93531948866155</v>
      </c>
      <c r="CQ10" s="30">
        <f t="shared" si="71"/>
        <v>13.359314430240598</v>
      </c>
      <c r="CR10" s="101">
        <v>65</v>
      </c>
      <c r="CS10" s="101">
        <v>431.50879033455624</v>
      </c>
      <c r="CT10" s="83">
        <f t="shared" si="72"/>
        <v>6.6385967743777883</v>
      </c>
      <c r="CU10" s="787">
        <v>1558.7326554967233</v>
      </c>
      <c r="CV10" s="30">
        <f t="shared" si="3"/>
        <v>8.6213089352694858</v>
      </c>
      <c r="CW10" s="950">
        <v>74.499999377166574</v>
      </c>
      <c r="CX10" s="30">
        <f t="shared" si="33"/>
        <v>0.41205751867901863</v>
      </c>
      <c r="CY10" s="950">
        <v>342.02813275422039</v>
      </c>
      <c r="CZ10" s="787"/>
      <c r="DA10" s="787"/>
      <c r="DB10" s="787">
        <v>6432.4807051844909</v>
      </c>
      <c r="DC10" s="933">
        <v>50</v>
      </c>
      <c r="DD10" s="788">
        <v>566.73304774024587</v>
      </c>
      <c r="DE10" s="790">
        <f t="shared" si="34"/>
        <v>11.334660954804917</v>
      </c>
      <c r="DF10" s="827">
        <f t="shared" si="35"/>
        <v>20650.822625541958</v>
      </c>
      <c r="DG10" s="492"/>
      <c r="DH10" s="109">
        <v>159.6</v>
      </c>
      <c r="DI10" s="110">
        <v>15503.485755835874</v>
      </c>
      <c r="DJ10" s="83">
        <f t="shared" si="36"/>
        <v>97.139635061628283</v>
      </c>
      <c r="DK10" s="113"/>
      <c r="DL10" s="956"/>
      <c r="DM10" s="956"/>
      <c r="DN10" s="958"/>
      <c r="DO10" s="114">
        <v>47</v>
      </c>
      <c r="DP10" s="114"/>
      <c r="DQ10" s="30">
        <f t="shared" si="37"/>
        <v>0</v>
      </c>
      <c r="DR10" s="969">
        <v>1263.8126370113278</v>
      </c>
      <c r="DS10" s="114">
        <v>148.87953985887964</v>
      </c>
      <c r="DT10" s="937">
        <v>659.37495598302303</v>
      </c>
      <c r="DU10" s="712">
        <v>389.01299145299146</v>
      </c>
      <c r="DV10" s="759">
        <f t="shared" si="4"/>
        <v>2.4374247584773903</v>
      </c>
      <c r="DW10" s="846">
        <v>54</v>
      </c>
      <c r="DX10" s="846">
        <v>518.21817856161488</v>
      </c>
      <c r="DY10" s="760">
        <f t="shared" si="38"/>
        <v>9.596632936326202</v>
      </c>
      <c r="DZ10" s="848">
        <f t="shared" si="39"/>
        <v>18482.784058703714</v>
      </c>
      <c r="EA10" s="841"/>
      <c r="EB10" s="861">
        <v>83</v>
      </c>
      <c r="EC10" s="862">
        <v>5766.6270234494968</v>
      </c>
      <c r="ED10" s="923"/>
      <c r="EE10" s="922">
        <f t="shared" si="40"/>
        <v>5766.6270234494968</v>
      </c>
      <c r="EF10" s="751">
        <f t="shared" si="41"/>
        <v>69.477434017463821</v>
      </c>
      <c r="EG10" s="867"/>
      <c r="EH10" s="867"/>
      <c r="EI10" s="756" t="e">
        <f t="shared" si="5"/>
        <v>#DIV/0!</v>
      </c>
      <c r="EJ10" s="867"/>
      <c r="EK10" s="870"/>
      <c r="EL10" s="759" t="e">
        <f t="shared" si="42"/>
        <v>#DIV/0!</v>
      </c>
      <c r="EM10" s="866">
        <f t="shared" si="6"/>
        <v>83</v>
      </c>
      <c r="EN10" s="867"/>
      <c r="EO10" s="763">
        <f t="shared" si="43"/>
        <v>0</v>
      </c>
      <c r="EP10" s="914">
        <v>1670.75</v>
      </c>
      <c r="EQ10" s="915"/>
      <c r="ER10" s="872">
        <v>79</v>
      </c>
      <c r="ES10" s="921">
        <v>591.08583397129019</v>
      </c>
      <c r="ET10" s="765">
        <f t="shared" si="44"/>
        <v>7.4820991641935466</v>
      </c>
      <c r="EU10" s="872">
        <f t="shared" si="7"/>
        <v>83</v>
      </c>
      <c r="EV10" s="926">
        <v>472.67507572441912</v>
      </c>
      <c r="EW10" s="765">
        <f t="shared" si="45"/>
        <v>5.6948804304146883</v>
      </c>
      <c r="EX10" s="926">
        <v>113.5</v>
      </c>
      <c r="EY10" s="891">
        <f t="shared" si="46"/>
        <v>1.3674698795180722</v>
      </c>
      <c r="EZ10" s="873">
        <v>30</v>
      </c>
      <c r="FA10" s="873">
        <v>298.03108913264549</v>
      </c>
      <c r="FB10" s="873">
        <f t="shared" si="47"/>
        <v>9.93436963775485</v>
      </c>
      <c r="FC10" s="898">
        <f t="shared" si="48"/>
        <v>8912.6690222778525</v>
      </c>
      <c r="FD10" s="569"/>
      <c r="FE10" s="734">
        <v>51</v>
      </c>
      <c r="FF10" s="125">
        <v>5830.2425887983163</v>
      </c>
      <c r="FG10" s="15">
        <f t="shared" si="49"/>
        <v>114.31848213330032</v>
      </c>
      <c r="FH10" s="126"/>
      <c r="FI10" s="127">
        <v>4</v>
      </c>
      <c r="FJ10" s="127">
        <v>24.29658272860619</v>
      </c>
      <c r="FK10" s="18">
        <v>36</v>
      </c>
      <c r="FL10" s="127"/>
      <c r="FM10" s="127"/>
      <c r="FN10" s="18" t="e">
        <f t="shared" si="73"/>
        <v>#DIV/0!</v>
      </c>
      <c r="FO10" s="734">
        <v>103.74999948313041</v>
      </c>
      <c r="FP10" s="836">
        <f t="shared" si="50"/>
        <v>2.0343137153554984</v>
      </c>
      <c r="FQ10" s="125">
        <v>81.820025644653555</v>
      </c>
      <c r="FR10" s="837">
        <f t="shared" si="8"/>
        <v>1.6043142283265404</v>
      </c>
      <c r="FS10" s="125"/>
      <c r="FT10" s="125"/>
      <c r="FU10" s="125"/>
      <c r="FV10" s="127">
        <v>31</v>
      </c>
      <c r="FW10" s="127">
        <v>277.89279748594385</v>
      </c>
      <c r="FX10" s="30">
        <f t="shared" si="51"/>
        <v>8.9642837898691567</v>
      </c>
      <c r="FY10" s="831">
        <f t="shared" si="52"/>
        <v>6318.0019941406499</v>
      </c>
      <c r="FZ10" s="569"/>
      <c r="GA10" s="600"/>
      <c r="GB10" s="601"/>
      <c r="GC10" s="542" t="e">
        <f t="shared" si="53"/>
        <v>#DIV/0!</v>
      </c>
      <c r="GD10" s="603"/>
      <c r="GE10" s="603"/>
      <c r="GF10" s="542" t="e">
        <f t="shared" si="54"/>
        <v>#DIV/0!</v>
      </c>
      <c r="GG10" s="604"/>
      <c r="GH10" s="601"/>
      <c r="GI10" s="542" t="e">
        <f t="shared" si="55"/>
        <v>#DIV/0!</v>
      </c>
      <c r="GJ10" s="485"/>
      <c r="GK10" s="610"/>
      <c r="GL10" s="612"/>
      <c r="GM10" s="548" t="e">
        <f t="shared" si="56"/>
        <v>#DIV/0!</v>
      </c>
      <c r="GN10" s="610"/>
      <c r="GO10" s="614"/>
      <c r="GP10" s="616" t="e">
        <f t="shared" si="9"/>
        <v>#DIV/0!</v>
      </c>
      <c r="GQ10" s="603"/>
      <c r="GR10" s="603"/>
      <c r="GS10" s="622" t="e">
        <f t="shared" si="57"/>
        <v>#DIV/0!</v>
      </c>
      <c r="GT10" s="603">
        <f t="shared" si="58"/>
        <v>0</v>
      </c>
      <c r="GU10" s="603"/>
      <c r="GV10" s="551" t="e">
        <f t="shared" si="59"/>
        <v>#DIV/0!</v>
      </c>
      <c r="GX10" s="863">
        <v>30</v>
      </c>
      <c r="GY10" s="863"/>
      <c r="GZ10" s="862">
        <v>1878.29</v>
      </c>
      <c r="HA10" s="554">
        <f t="shared" si="10"/>
        <v>62.609666666666662</v>
      </c>
      <c r="HB10" s="554">
        <f t="shared" si="11"/>
        <v>0</v>
      </c>
      <c r="HC10" s="875">
        <v>30</v>
      </c>
      <c r="HD10" s="875">
        <v>58.868020786947035</v>
      </c>
      <c r="HE10" s="737">
        <f t="shared" si="12"/>
        <v>1.9622673595649012</v>
      </c>
      <c r="HF10" s="875">
        <v>1166.5948344322378</v>
      </c>
      <c r="HG10" s="737">
        <f t="shared" si="60"/>
        <v>38.886494481074592</v>
      </c>
      <c r="HH10" s="867">
        <v>91.954552957758153</v>
      </c>
      <c r="HI10" s="748">
        <f t="shared" si="13"/>
        <v>3.0651517652586051</v>
      </c>
      <c r="HJ10" s="882"/>
      <c r="HK10" s="744">
        <f t="shared" si="14"/>
        <v>0</v>
      </c>
      <c r="HL10" s="881">
        <v>128.82437230524158</v>
      </c>
      <c r="HM10" s="542">
        <f t="shared" si="15"/>
        <v>4.2941457435080528</v>
      </c>
      <c r="HN10" s="884">
        <v>19</v>
      </c>
      <c r="HO10" s="884">
        <v>172.08417049278603</v>
      </c>
      <c r="HP10" s="886">
        <f t="shared" si="61"/>
        <v>9.0570616048834758</v>
      </c>
      <c r="HQ10" s="671"/>
      <c r="HR10" s="400"/>
      <c r="HS10" s="400"/>
      <c r="HT10" s="400"/>
      <c r="HU10" s="433"/>
      <c r="HV10" s="411"/>
      <c r="HW10" s="400">
        <f t="shared" si="62"/>
        <v>0</v>
      </c>
      <c r="HX10" s="403"/>
      <c r="HY10" s="402" t="e">
        <f t="shared" si="63"/>
        <v>#DIV/0!</v>
      </c>
      <c r="HZ10" s="412"/>
      <c r="IA10" s="400"/>
      <c r="IB10" s="403"/>
      <c r="IC10" s="403" t="e">
        <f t="shared" si="64"/>
        <v>#DIV/0!</v>
      </c>
      <c r="ID10" s="400"/>
      <c r="IE10" s="400"/>
      <c r="IF10" s="404" t="e">
        <f t="shared" si="65"/>
        <v>#DIV/0!</v>
      </c>
    </row>
    <row r="11" spans="1:240" ht="15" customHeight="1">
      <c r="A11" s="12">
        <v>5</v>
      </c>
      <c r="B11" s="13">
        <v>47.400000000000006</v>
      </c>
      <c r="C11" s="14">
        <v>2954.5604768283115</v>
      </c>
      <c r="D11" s="15">
        <f t="shared" si="16"/>
        <v>62.332499511145805</v>
      </c>
      <c r="E11" s="16"/>
      <c r="F11" s="320"/>
      <c r="G11" s="558" t="e">
        <f t="shared" si="17"/>
        <v>#DIV/0!</v>
      </c>
      <c r="H11" s="17">
        <v>4</v>
      </c>
      <c r="I11" s="17">
        <v>52.322629032758492</v>
      </c>
      <c r="J11" s="18">
        <f t="shared" si="66"/>
        <v>13.080657258189623</v>
      </c>
      <c r="K11" s="17">
        <v>5</v>
      </c>
      <c r="L11" s="17">
        <v>75.853832234585923</v>
      </c>
      <c r="M11" s="30">
        <f t="shared" si="67"/>
        <v>15.170766446917185</v>
      </c>
      <c r="N11" s="946"/>
      <c r="O11" s="838">
        <f t="shared" si="18"/>
        <v>0</v>
      </c>
      <c r="P11" s="803">
        <v>667.18600921993186</v>
      </c>
      <c r="Q11" s="18">
        <f t="shared" si="19"/>
        <v>14.075654202952148</v>
      </c>
      <c r="R11" s="808">
        <v>125.65596102128831</v>
      </c>
      <c r="S11" s="809"/>
      <c r="T11" s="809"/>
      <c r="U11" s="808"/>
      <c r="V11" s="492"/>
      <c r="W11" s="570">
        <v>34</v>
      </c>
      <c r="X11" s="626">
        <v>339.61611063221187</v>
      </c>
      <c r="Y11" s="800">
        <f t="shared" si="20"/>
        <v>9.9887091362415248</v>
      </c>
      <c r="Z11" s="819">
        <f t="shared" si="21"/>
        <v>4215.1950189690879</v>
      </c>
      <c r="AA11" s="492"/>
      <c r="AB11" s="966">
        <v>371.00000000000006</v>
      </c>
      <c r="AC11" s="71">
        <v>25007.61</v>
      </c>
      <c r="AD11" s="83">
        <f t="shared" si="22"/>
        <v>67.405956873315361</v>
      </c>
      <c r="AE11" s="50"/>
      <c r="AF11" s="50"/>
      <c r="AG11" s="932" t="e">
        <f t="shared" si="0"/>
        <v>#DIV/0!</v>
      </c>
      <c r="AH11" s="50">
        <v>10</v>
      </c>
      <c r="AI11" s="318">
        <v>340.12</v>
      </c>
      <c r="AJ11" s="30">
        <f t="shared" si="23"/>
        <v>34.012</v>
      </c>
      <c r="AK11" s="49">
        <v>128</v>
      </c>
      <c r="AL11" s="49">
        <v>807.2</v>
      </c>
      <c r="AM11" s="30">
        <f t="shared" si="68"/>
        <v>6.3062500000000004</v>
      </c>
      <c r="AN11" s="62">
        <v>338.2</v>
      </c>
      <c r="AO11" s="858">
        <f t="shared" si="1"/>
        <v>0.81888619854721534</v>
      </c>
      <c r="AP11" s="47">
        <v>2380.9700000000003</v>
      </c>
      <c r="AQ11" s="858">
        <f t="shared" si="2"/>
        <v>6.4177088948787056</v>
      </c>
      <c r="AR11" s="47">
        <v>400.45</v>
      </c>
      <c r="AS11" s="47"/>
      <c r="AT11" s="47"/>
      <c r="AU11" s="855"/>
      <c r="AV11" s="568"/>
      <c r="AW11" s="46">
        <v>42</v>
      </c>
      <c r="AX11" s="71">
        <v>2337.7049999999999</v>
      </c>
      <c r="AY11" s="83">
        <f t="shared" si="24"/>
        <v>55.659642857142856</v>
      </c>
      <c r="AZ11" s="855"/>
      <c r="BA11" s="855"/>
      <c r="BB11" s="855"/>
      <c r="BC11" s="30"/>
      <c r="BD11" s="855"/>
      <c r="BE11" s="30"/>
      <c r="BF11" s="62">
        <v>106</v>
      </c>
      <c r="BG11" s="47">
        <v>1067.99</v>
      </c>
      <c r="BH11" s="48">
        <f t="shared" si="25"/>
        <v>10.075377358490567</v>
      </c>
      <c r="BI11" s="822">
        <f t="shared" si="26"/>
        <v>32680.245000000006</v>
      </c>
      <c r="BJ11" s="492"/>
      <c r="BK11" s="645">
        <v>71.800000000000011</v>
      </c>
      <c r="BL11" s="78">
        <v>3602.26</v>
      </c>
      <c r="BM11" s="30">
        <f t="shared" si="27"/>
        <v>50.170752089136485</v>
      </c>
      <c r="BN11" s="85"/>
      <c r="BO11" s="85"/>
      <c r="BP11" s="85">
        <v>18</v>
      </c>
      <c r="BQ11" s="85">
        <v>125.25</v>
      </c>
      <c r="BR11" s="30">
        <f t="shared" si="69"/>
        <v>6.958333333333333</v>
      </c>
      <c r="BS11" s="86">
        <v>0</v>
      </c>
      <c r="BT11" s="86">
        <v>0</v>
      </c>
      <c r="BU11" s="30" t="e">
        <f t="shared" si="70"/>
        <v>#DIV/0!</v>
      </c>
      <c r="BV11" s="587">
        <v>0</v>
      </c>
      <c r="BW11" s="30">
        <f t="shared" si="28"/>
        <v>0</v>
      </c>
      <c r="BX11" s="587">
        <v>422.4</v>
      </c>
      <c r="BY11" s="30">
        <f t="shared" si="29"/>
        <v>5.8830083565459601</v>
      </c>
      <c r="BZ11" s="587"/>
      <c r="CA11" s="587"/>
      <c r="CB11" s="587">
        <v>296.85000000000002</v>
      </c>
      <c r="CC11" s="907"/>
      <c r="CD11" s="903">
        <v>32</v>
      </c>
      <c r="CE11" s="78">
        <v>307.63</v>
      </c>
      <c r="CF11" s="634">
        <f t="shared" si="30"/>
        <v>9.6134374999999999</v>
      </c>
      <c r="CG11" s="824">
        <f t="shared" si="31"/>
        <v>4754.3900000000003</v>
      </c>
      <c r="CH11" s="492"/>
      <c r="CI11" s="93">
        <v>180.8</v>
      </c>
      <c r="CJ11" s="94">
        <v>10766.488811486446</v>
      </c>
      <c r="CK11" s="30">
        <f t="shared" si="32"/>
        <v>59.549163780345381</v>
      </c>
      <c r="CL11" s="787"/>
      <c r="CM11" s="787"/>
      <c r="CN11" s="932"/>
      <c r="CO11" s="101">
        <v>41</v>
      </c>
      <c r="CP11" s="101">
        <v>440.37781886778293</v>
      </c>
      <c r="CQ11" s="30">
        <f t="shared" si="71"/>
        <v>10.74092241140934</v>
      </c>
      <c r="CR11" s="101">
        <v>65</v>
      </c>
      <c r="CS11" s="101">
        <v>321.42563042062665</v>
      </c>
      <c r="CT11" s="83">
        <f t="shared" si="72"/>
        <v>4.9450096987788719</v>
      </c>
      <c r="CU11" s="787"/>
      <c r="CV11" s="30">
        <f t="shared" si="3"/>
        <v>0</v>
      </c>
      <c r="CW11" s="950">
        <v>47.893885239531485</v>
      </c>
      <c r="CX11" s="30">
        <f t="shared" si="33"/>
        <v>0.26489980774077149</v>
      </c>
      <c r="CY11" s="950">
        <v>75.646825868851892</v>
      </c>
      <c r="CZ11" s="787"/>
      <c r="DA11" s="787"/>
      <c r="DB11" s="787"/>
      <c r="DC11" s="933">
        <v>50</v>
      </c>
      <c r="DD11" s="788">
        <v>438.37592081826472</v>
      </c>
      <c r="DE11" s="790">
        <f t="shared" si="34"/>
        <v>8.7675184163652951</v>
      </c>
      <c r="DF11" s="827">
        <f t="shared" si="35"/>
        <v>12090.208892701503</v>
      </c>
      <c r="DG11" s="492"/>
      <c r="DH11" s="109">
        <v>135.20000000000002</v>
      </c>
      <c r="DI11" s="110">
        <v>13439.215760132689</v>
      </c>
      <c r="DJ11" s="83">
        <f t="shared" si="36"/>
        <v>99.402483432934076</v>
      </c>
      <c r="DK11" s="113"/>
      <c r="DL11" s="956"/>
      <c r="DM11" s="956"/>
      <c r="DN11" s="958"/>
      <c r="DO11" s="114">
        <v>52</v>
      </c>
      <c r="DP11" s="114"/>
      <c r="DQ11" s="30">
        <f t="shared" si="37"/>
        <v>0</v>
      </c>
      <c r="DR11" s="969">
        <v>1108.9345288329725</v>
      </c>
      <c r="DS11" s="114">
        <v>274.05612949252708</v>
      </c>
      <c r="DT11" s="937">
        <v>390.91793712220385</v>
      </c>
      <c r="DU11" s="712">
        <v>212.13076923076923</v>
      </c>
      <c r="DV11" s="759">
        <f t="shared" si="4"/>
        <v>1.5690145653163403</v>
      </c>
      <c r="DW11" s="846">
        <v>54</v>
      </c>
      <c r="DX11" s="846">
        <v>513.98906820562797</v>
      </c>
      <c r="DY11" s="760">
        <f t="shared" si="38"/>
        <v>9.518316077882</v>
      </c>
      <c r="DZ11" s="848">
        <f t="shared" si="39"/>
        <v>15939.24419301679</v>
      </c>
      <c r="EA11" s="841"/>
      <c r="EB11" s="861">
        <v>69</v>
      </c>
      <c r="EC11" s="862">
        <v>3173.2521544922811</v>
      </c>
      <c r="ED11" s="923"/>
      <c r="EE11" s="922">
        <f t="shared" si="40"/>
        <v>3173.2521544922811</v>
      </c>
      <c r="EF11" s="751">
        <f t="shared" si="41"/>
        <v>45.989161659308422</v>
      </c>
      <c r="EG11" s="867"/>
      <c r="EH11" s="867"/>
      <c r="EI11" s="756" t="e">
        <f t="shared" si="5"/>
        <v>#DIV/0!</v>
      </c>
      <c r="EJ11" s="867"/>
      <c r="EK11" s="870"/>
      <c r="EL11" s="759" t="e">
        <f t="shared" si="42"/>
        <v>#DIV/0!</v>
      </c>
      <c r="EM11" s="866">
        <f t="shared" si="6"/>
        <v>69</v>
      </c>
      <c r="EN11" s="867"/>
      <c r="EO11" s="763">
        <f t="shared" si="43"/>
        <v>0</v>
      </c>
      <c r="EP11" s="914"/>
      <c r="EQ11" s="915"/>
      <c r="ER11" s="872">
        <v>69</v>
      </c>
      <c r="ES11" s="921">
        <v>415.31994806872029</v>
      </c>
      <c r="ET11" s="765">
        <f t="shared" si="44"/>
        <v>6.0191296821553664</v>
      </c>
      <c r="EU11" s="872">
        <f t="shared" si="7"/>
        <v>69</v>
      </c>
      <c r="EV11" s="926">
        <v>402.99004265071744</v>
      </c>
      <c r="EW11" s="765">
        <f t="shared" si="45"/>
        <v>5.8404354007350356</v>
      </c>
      <c r="EX11" s="926">
        <v>120</v>
      </c>
      <c r="EY11" s="891">
        <f t="shared" si="46"/>
        <v>1.7391304347826086</v>
      </c>
      <c r="EZ11" s="873">
        <v>30</v>
      </c>
      <c r="FA11" s="873">
        <v>295.82102428978675</v>
      </c>
      <c r="FB11" s="873">
        <f t="shared" si="47"/>
        <v>9.8607008096595585</v>
      </c>
      <c r="FC11" s="898">
        <f t="shared" si="48"/>
        <v>4407.383169501506</v>
      </c>
      <c r="FD11" s="569"/>
      <c r="FE11" s="734">
        <v>56.8</v>
      </c>
      <c r="FF11" s="125">
        <v>4648.1418100841702</v>
      </c>
      <c r="FG11" s="15">
        <f t="shared" si="49"/>
        <v>81.833482571904412</v>
      </c>
      <c r="FH11" s="126"/>
      <c r="FI11" s="127">
        <v>4</v>
      </c>
      <c r="FJ11" s="127">
        <v>47.536792295099062</v>
      </c>
      <c r="FK11" s="18">
        <v>23</v>
      </c>
      <c r="FL11" s="127"/>
      <c r="FM11" s="127"/>
      <c r="FN11" s="18" t="e">
        <f t="shared" si="73"/>
        <v>#DIV/0!</v>
      </c>
      <c r="FO11" s="734">
        <v>148.97504686518832</v>
      </c>
      <c r="FP11" s="836">
        <f t="shared" si="50"/>
        <v>2.6228001208659917</v>
      </c>
      <c r="FQ11" s="125">
        <v>333.72515503903645</v>
      </c>
      <c r="FR11" s="837">
        <f t="shared" si="8"/>
        <v>5.8754428704055712</v>
      </c>
      <c r="FS11" s="125"/>
      <c r="FT11" s="125"/>
      <c r="FU11" s="125">
        <v>-114.93780396558172</v>
      </c>
      <c r="FV11" s="127">
        <v>31</v>
      </c>
      <c r="FW11" s="127">
        <v>296.02810126593795</v>
      </c>
      <c r="FX11" s="30">
        <f t="shared" si="51"/>
        <v>9.5492935892238044</v>
      </c>
      <c r="FY11" s="831">
        <f t="shared" si="52"/>
        <v>5359.4691015838498</v>
      </c>
      <c r="FZ11" s="569"/>
      <c r="GA11" s="600"/>
      <c r="GB11" s="601"/>
      <c r="GC11" s="542" t="e">
        <f t="shared" si="53"/>
        <v>#DIV/0!</v>
      </c>
      <c r="GD11" s="603"/>
      <c r="GE11" s="603"/>
      <c r="GF11" s="542" t="e">
        <f t="shared" si="54"/>
        <v>#DIV/0!</v>
      </c>
      <c r="GG11" s="604"/>
      <c r="GH11" s="601"/>
      <c r="GI11" s="542" t="e">
        <f t="shared" si="55"/>
        <v>#DIV/0!</v>
      </c>
      <c r="GJ11" s="485"/>
      <c r="GK11" s="610"/>
      <c r="GL11" s="612"/>
      <c r="GM11" s="548" t="e">
        <f t="shared" si="56"/>
        <v>#DIV/0!</v>
      </c>
      <c r="GN11" s="610"/>
      <c r="GO11" s="614"/>
      <c r="GP11" s="617" t="e">
        <f t="shared" si="9"/>
        <v>#DIV/0!</v>
      </c>
      <c r="GQ11" s="603"/>
      <c r="GR11" s="603"/>
      <c r="GS11" s="622" t="e">
        <f t="shared" si="57"/>
        <v>#DIV/0!</v>
      </c>
      <c r="GT11" s="603">
        <f t="shared" si="58"/>
        <v>0</v>
      </c>
      <c r="GU11" s="603"/>
      <c r="GV11" s="551" t="e">
        <f t="shared" si="59"/>
        <v>#DIV/0!</v>
      </c>
      <c r="GX11" s="863">
        <v>30</v>
      </c>
      <c r="GY11" s="863"/>
      <c r="GZ11" s="862">
        <v>1942.94</v>
      </c>
      <c r="HA11" s="554">
        <f t="shared" si="10"/>
        <v>64.76466666666667</v>
      </c>
      <c r="HB11" s="554">
        <f t="shared" si="11"/>
        <v>0</v>
      </c>
      <c r="HC11" s="875">
        <v>30</v>
      </c>
      <c r="HD11" s="875"/>
      <c r="HE11" s="737">
        <f t="shared" si="12"/>
        <v>0</v>
      </c>
      <c r="HF11" s="875">
        <v>471.77512850887405</v>
      </c>
      <c r="HG11" s="737">
        <f t="shared" si="60"/>
        <v>15.725837616962469</v>
      </c>
      <c r="HH11" s="867"/>
      <c r="HI11" s="748">
        <f t="shared" si="13"/>
        <v>0</v>
      </c>
      <c r="HJ11" s="882"/>
      <c r="HK11" s="744">
        <f t="shared" si="14"/>
        <v>0</v>
      </c>
      <c r="HL11" s="881"/>
      <c r="HM11" s="542">
        <f t="shared" si="15"/>
        <v>0</v>
      </c>
      <c r="HN11" s="884">
        <v>19</v>
      </c>
      <c r="HO11" s="884">
        <v>176.03</v>
      </c>
      <c r="HP11" s="886">
        <f t="shared" si="61"/>
        <v>9.2647368421052629</v>
      </c>
      <c r="HQ11" s="671"/>
      <c r="HR11" s="400"/>
      <c r="HS11" s="400"/>
      <c r="HT11" s="400"/>
      <c r="HU11" s="433"/>
      <c r="HV11" s="411"/>
      <c r="HW11" s="400">
        <f t="shared" si="62"/>
        <v>0</v>
      </c>
      <c r="HX11" s="403"/>
      <c r="HY11" s="402" t="e">
        <f t="shared" si="63"/>
        <v>#DIV/0!</v>
      </c>
      <c r="HZ11" s="412"/>
      <c r="IA11" s="400"/>
      <c r="IB11" s="400"/>
      <c r="IC11" s="403" t="e">
        <f t="shared" si="64"/>
        <v>#DIV/0!</v>
      </c>
      <c r="ID11" s="400"/>
      <c r="IE11" s="400"/>
      <c r="IF11" s="404" t="e">
        <f t="shared" si="65"/>
        <v>#DIV/0!</v>
      </c>
    </row>
    <row r="12" spans="1:240" ht="15" customHeight="1">
      <c r="A12" s="12">
        <v>6</v>
      </c>
      <c r="B12" s="13">
        <v>36</v>
      </c>
      <c r="C12" s="14">
        <v>2218.7169313626973</v>
      </c>
      <c r="D12" s="15">
        <f t="shared" si="16"/>
        <v>61.63102587118604</v>
      </c>
      <c r="E12" s="16"/>
      <c r="F12" s="320"/>
      <c r="G12" s="558" t="e">
        <f t="shared" si="17"/>
        <v>#DIV/0!</v>
      </c>
      <c r="H12" s="17">
        <v>4</v>
      </c>
      <c r="I12" s="17">
        <v>51.202097606105141</v>
      </c>
      <c r="J12" s="18">
        <f t="shared" si="66"/>
        <v>12.800524401526285</v>
      </c>
      <c r="K12" s="17">
        <v>3</v>
      </c>
      <c r="L12" s="17">
        <v>72.335976958229992</v>
      </c>
      <c r="M12" s="30">
        <f t="shared" si="67"/>
        <v>24.111992319409996</v>
      </c>
      <c r="N12" s="946"/>
      <c r="O12" s="838">
        <f t="shared" si="18"/>
        <v>0</v>
      </c>
      <c r="P12" s="803">
        <v>317.28915181956586</v>
      </c>
      <c r="Q12" s="18">
        <f t="shared" si="19"/>
        <v>8.8135875505434953</v>
      </c>
      <c r="R12" s="808">
        <v>41.818905942070607</v>
      </c>
      <c r="S12" s="809"/>
      <c r="T12" s="809"/>
      <c r="U12" s="808"/>
      <c r="V12" s="492"/>
      <c r="W12" s="570">
        <v>34</v>
      </c>
      <c r="X12" s="626">
        <v>350.09994040398641</v>
      </c>
      <c r="Y12" s="800">
        <f t="shared" si="20"/>
        <v>10.297057070705483</v>
      </c>
      <c r="Z12" s="819">
        <f t="shared" si="21"/>
        <v>3051.4630040926554</v>
      </c>
      <c r="AA12" s="492"/>
      <c r="AB12" s="966">
        <v>235.60000000000002</v>
      </c>
      <c r="AC12" s="71">
        <v>17701.171599999998</v>
      </c>
      <c r="AD12" s="83">
        <f t="shared" si="22"/>
        <v>75.132307300509325</v>
      </c>
      <c r="AE12" s="50"/>
      <c r="AF12" s="50"/>
      <c r="AG12" s="932" t="e">
        <f t="shared" si="0"/>
        <v>#DIV/0!</v>
      </c>
      <c r="AH12" s="50">
        <v>7</v>
      </c>
      <c r="AI12" s="318">
        <v>99.28</v>
      </c>
      <c r="AJ12" s="30">
        <f t="shared" si="23"/>
        <v>14.182857142857143</v>
      </c>
      <c r="AK12" s="49">
        <v>2</v>
      </c>
      <c r="AL12" s="49">
        <v>14.6</v>
      </c>
      <c r="AM12" s="30">
        <f t="shared" si="68"/>
        <v>7.3</v>
      </c>
      <c r="AN12" s="62">
        <v>716</v>
      </c>
      <c r="AO12" s="858">
        <f t="shared" si="1"/>
        <v>2.5885755603759941</v>
      </c>
      <c r="AP12" s="47">
        <v>2177.7599999999998</v>
      </c>
      <c r="AQ12" s="858">
        <f t="shared" si="2"/>
        <v>9.243463497453309</v>
      </c>
      <c r="AR12" s="47">
        <v>603.07999999999993</v>
      </c>
      <c r="AS12" s="47"/>
      <c r="AT12" s="47"/>
      <c r="AU12" s="855"/>
      <c r="AV12" s="568"/>
      <c r="AW12" s="46">
        <v>41</v>
      </c>
      <c r="AX12" s="71">
        <v>2528.6949999999997</v>
      </c>
      <c r="AY12" s="83">
        <f t="shared" si="24"/>
        <v>61.675487804878038</v>
      </c>
      <c r="AZ12" s="855"/>
      <c r="BA12" s="855"/>
      <c r="BB12" s="855"/>
      <c r="BC12" s="30"/>
      <c r="BD12" s="855"/>
      <c r="BE12" s="30"/>
      <c r="BF12" s="62">
        <v>106</v>
      </c>
      <c r="BG12" s="47">
        <v>1001.0400000000001</v>
      </c>
      <c r="BH12" s="48">
        <f t="shared" si="25"/>
        <v>9.4437735849056619</v>
      </c>
      <c r="BI12" s="822">
        <f t="shared" si="26"/>
        <v>24841.626599999996</v>
      </c>
      <c r="BJ12" s="492"/>
      <c r="BK12" s="645">
        <v>63.400000000000006</v>
      </c>
      <c r="BL12" s="78">
        <v>3181.8</v>
      </c>
      <c r="BM12" s="30">
        <f t="shared" si="27"/>
        <v>50.186119873817034</v>
      </c>
      <c r="BN12" s="85"/>
      <c r="BO12" s="85"/>
      <c r="BP12" s="85">
        <v>3</v>
      </c>
      <c r="BQ12" s="85">
        <v>25.72</v>
      </c>
      <c r="BR12" s="30">
        <f t="shared" si="69"/>
        <v>8.5733333333333324</v>
      </c>
      <c r="BS12" s="86">
        <v>0</v>
      </c>
      <c r="BT12" s="86">
        <v>0</v>
      </c>
      <c r="BU12" s="30" t="e">
        <f t="shared" si="70"/>
        <v>#DIV/0!</v>
      </c>
      <c r="BV12" s="587">
        <v>0</v>
      </c>
      <c r="BW12" s="30">
        <f t="shared" si="28"/>
        <v>0</v>
      </c>
      <c r="BX12" s="587">
        <v>372.45</v>
      </c>
      <c r="BY12" s="30">
        <f t="shared" si="29"/>
        <v>5.8746056782334382</v>
      </c>
      <c r="BZ12" s="587"/>
      <c r="CA12" s="587"/>
      <c r="CB12" s="587"/>
      <c r="CC12" s="907"/>
      <c r="CD12" s="903">
        <v>32</v>
      </c>
      <c r="CE12" s="78">
        <v>295.20999999999998</v>
      </c>
      <c r="CF12" s="634">
        <f t="shared" si="30"/>
        <v>9.2253124999999994</v>
      </c>
      <c r="CG12" s="824">
        <f t="shared" si="31"/>
        <v>3875.18</v>
      </c>
      <c r="CH12" s="492"/>
      <c r="CI12" s="93">
        <v>133.80000000000001</v>
      </c>
      <c r="CJ12" s="94">
        <v>7808.567057835874</v>
      </c>
      <c r="CK12" s="30">
        <f t="shared" si="32"/>
        <v>58.359992958414601</v>
      </c>
      <c r="CL12" s="787"/>
      <c r="CM12" s="787"/>
      <c r="CN12" s="932"/>
      <c r="CO12" s="101">
        <v>3</v>
      </c>
      <c r="CP12" s="101">
        <v>39.22</v>
      </c>
      <c r="CQ12" s="30">
        <f t="shared" si="71"/>
        <v>13.073333333333332</v>
      </c>
      <c r="CR12" s="101">
        <v>60</v>
      </c>
      <c r="CS12" s="101">
        <v>409.19387974908801</v>
      </c>
      <c r="CT12" s="83">
        <f t="shared" si="72"/>
        <v>6.8198979958181338</v>
      </c>
      <c r="CU12" s="787"/>
      <c r="CV12" s="30">
        <f t="shared" si="3"/>
        <v>0</v>
      </c>
      <c r="CW12" s="950">
        <v>56.394329124021837</v>
      </c>
      <c r="CX12" s="30">
        <f t="shared" si="33"/>
        <v>0.42148228044859365</v>
      </c>
      <c r="CY12" s="787">
        <v>165.7889534883721</v>
      </c>
      <c r="CZ12" s="787"/>
      <c r="DA12" s="787"/>
      <c r="DB12" s="787"/>
      <c r="DC12" s="933">
        <v>50</v>
      </c>
      <c r="DD12" s="788">
        <v>458.79006772849971</v>
      </c>
      <c r="DE12" s="790">
        <f t="shared" si="34"/>
        <v>9.1758013545699946</v>
      </c>
      <c r="DF12" s="827">
        <f t="shared" si="35"/>
        <v>8937.9542879258552</v>
      </c>
      <c r="DG12" s="492"/>
      <c r="DH12" s="109">
        <v>133.20000000000002</v>
      </c>
      <c r="DI12" s="110">
        <v>10653.832536355989</v>
      </c>
      <c r="DJ12" s="83">
        <f t="shared" si="36"/>
        <v>79.983727750420329</v>
      </c>
      <c r="DK12" s="113"/>
      <c r="DL12" s="956"/>
      <c r="DM12" s="956"/>
      <c r="DN12" s="958"/>
      <c r="DO12" s="114">
        <v>25</v>
      </c>
      <c r="DP12" s="114"/>
      <c r="DQ12" s="30">
        <f t="shared" si="37"/>
        <v>0</v>
      </c>
      <c r="DR12" s="969">
        <v>1541.2408464805417</v>
      </c>
      <c r="DS12" s="114">
        <v>65.639018526130485</v>
      </c>
      <c r="DT12" s="937"/>
      <c r="DU12" s="712">
        <v>177.13076923076923</v>
      </c>
      <c r="DV12" s="759">
        <f t="shared" si="4"/>
        <v>1.3298105798105797</v>
      </c>
      <c r="DW12" s="846">
        <v>54</v>
      </c>
      <c r="DX12" s="846">
        <v>451.85821476584738</v>
      </c>
      <c r="DY12" s="760">
        <f t="shared" si="38"/>
        <v>8.3677447178860618</v>
      </c>
      <c r="DZ12" s="848">
        <f t="shared" si="39"/>
        <v>12889.701385359276</v>
      </c>
      <c r="EA12" s="841"/>
      <c r="EB12" s="861">
        <v>49</v>
      </c>
      <c r="EC12" s="862">
        <v>2230.2432782944843</v>
      </c>
      <c r="ED12" s="923"/>
      <c r="EE12" s="922">
        <f t="shared" si="40"/>
        <v>2230.2432782944843</v>
      </c>
      <c r="EF12" s="751">
        <f t="shared" si="41"/>
        <v>45.515168944785394</v>
      </c>
      <c r="EG12" s="867"/>
      <c r="EH12" s="867"/>
      <c r="EI12" s="756" t="e">
        <f t="shared" si="5"/>
        <v>#DIV/0!</v>
      </c>
      <c r="EJ12" s="867"/>
      <c r="EK12" s="870"/>
      <c r="EL12" s="759" t="e">
        <f t="shared" si="42"/>
        <v>#DIV/0!</v>
      </c>
      <c r="EM12" s="866">
        <f t="shared" si="6"/>
        <v>49</v>
      </c>
      <c r="EN12" s="870"/>
      <c r="EO12" s="763">
        <f t="shared" si="43"/>
        <v>0</v>
      </c>
      <c r="EP12" s="914"/>
      <c r="EQ12" s="915"/>
      <c r="ER12" s="872"/>
      <c r="ES12" s="921"/>
      <c r="ET12" s="765" t="e">
        <f t="shared" si="44"/>
        <v>#DIV/0!</v>
      </c>
      <c r="EU12" s="872">
        <f t="shared" si="7"/>
        <v>49</v>
      </c>
      <c r="EV12" s="926">
        <v>438.90067535563418</v>
      </c>
      <c r="EW12" s="765">
        <f t="shared" si="45"/>
        <v>8.9571566399109024</v>
      </c>
      <c r="EX12" s="926"/>
      <c r="EY12" s="891">
        <f t="shared" si="46"/>
        <v>0</v>
      </c>
      <c r="EZ12" s="873">
        <v>30</v>
      </c>
      <c r="FA12" s="873">
        <v>289.20766060241482</v>
      </c>
      <c r="FB12" s="873">
        <f t="shared" si="47"/>
        <v>9.6402553534138278</v>
      </c>
      <c r="FC12" s="898">
        <f t="shared" si="48"/>
        <v>2958.3516142525332</v>
      </c>
      <c r="FD12" s="569"/>
      <c r="FE12" s="734">
        <v>43.2</v>
      </c>
      <c r="FF12" s="125">
        <v>3187.7391615451038</v>
      </c>
      <c r="FG12" s="15">
        <f t="shared" si="49"/>
        <v>73.790258369099618</v>
      </c>
      <c r="FH12" s="126"/>
      <c r="FI12" s="127">
        <v>4</v>
      </c>
      <c r="FJ12" s="127">
        <v>44.367672808759124</v>
      </c>
      <c r="FK12" s="18">
        <v>38</v>
      </c>
      <c r="FL12" s="127"/>
      <c r="FM12" s="127"/>
      <c r="FN12" s="18" t="e">
        <f t="shared" si="73"/>
        <v>#DIV/0!</v>
      </c>
      <c r="FO12" s="734">
        <v>128.75</v>
      </c>
      <c r="FP12" s="836">
        <f t="shared" si="50"/>
        <v>2.980324074074074</v>
      </c>
      <c r="FQ12" s="125">
        <v>352.26138989650462</v>
      </c>
      <c r="FR12" s="837">
        <f t="shared" si="8"/>
        <v>8.1541988401968659</v>
      </c>
      <c r="FS12" s="125"/>
      <c r="FT12" s="125">
        <v>499.88108860099118</v>
      </c>
      <c r="FU12" s="125"/>
      <c r="FV12" s="127">
        <v>31</v>
      </c>
      <c r="FW12" s="127">
        <v>297.35538047554314</v>
      </c>
      <c r="FX12" s="30">
        <f t="shared" si="51"/>
        <v>9.5921090475981661</v>
      </c>
      <c r="FY12" s="831">
        <f t="shared" si="52"/>
        <v>4510.3546933269017</v>
      </c>
      <c r="FZ12" s="569"/>
      <c r="GA12" s="600"/>
      <c r="GB12" s="601"/>
      <c r="GC12" s="542" t="e">
        <f t="shared" si="53"/>
        <v>#DIV/0!</v>
      </c>
      <c r="GD12" s="603"/>
      <c r="GE12" s="603"/>
      <c r="GF12" s="542" t="e">
        <f t="shared" si="54"/>
        <v>#DIV/0!</v>
      </c>
      <c r="GG12" s="604"/>
      <c r="GH12" s="601"/>
      <c r="GI12" s="542" t="e">
        <f t="shared" si="55"/>
        <v>#DIV/0!</v>
      </c>
      <c r="GJ12" s="485"/>
      <c r="GK12" s="610"/>
      <c r="GL12" s="612"/>
      <c r="GM12" s="548" t="e">
        <f t="shared" si="56"/>
        <v>#DIV/0!</v>
      </c>
      <c r="GN12" s="610"/>
      <c r="GO12" s="614"/>
      <c r="GP12" s="617" t="e">
        <f t="shared" si="9"/>
        <v>#DIV/0!</v>
      </c>
      <c r="GQ12" s="603"/>
      <c r="GR12" s="612"/>
      <c r="GS12" s="622" t="e">
        <f t="shared" si="57"/>
        <v>#DIV/0!</v>
      </c>
      <c r="GT12" s="603">
        <f t="shared" si="58"/>
        <v>0</v>
      </c>
      <c r="GU12" s="603"/>
      <c r="GV12" s="551" t="e">
        <f t="shared" si="59"/>
        <v>#DIV/0!</v>
      </c>
      <c r="GX12" s="863">
        <v>30</v>
      </c>
      <c r="GY12" s="863"/>
      <c r="GZ12" s="862">
        <v>2473.46</v>
      </c>
      <c r="HA12" s="554">
        <f t="shared" si="10"/>
        <v>82.448666666666668</v>
      </c>
      <c r="HB12" s="554">
        <f t="shared" si="11"/>
        <v>0</v>
      </c>
      <c r="HC12" s="875">
        <v>30</v>
      </c>
      <c r="HD12" s="875">
        <v>58.868020786947035</v>
      </c>
      <c r="HE12" s="737">
        <f t="shared" si="12"/>
        <v>1.9622673595649012</v>
      </c>
      <c r="HF12" s="875">
        <v>417.74861391961321</v>
      </c>
      <c r="HG12" s="737">
        <f t="shared" si="60"/>
        <v>13.924953797320439</v>
      </c>
      <c r="HH12" s="867"/>
      <c r="HI12" s="748">
        <f t="shared" si="13"/>
        <v>0</v>
      </c>
      <c r="HJ12" s="882">
        <v>60</v>
      </c>
      <c r="HK12" s="744">
        <f t="shared" si="14"/>
        <v>2</v>
      </c>
      <c r="HL12" s="881">
        <v>24.196031746031746</v>
      </c>
      <c r="HM12" s="542">
        <f t="shared" si="15"/>
        <v>0.80653439153439155</v>
      </c>
      <c r="HN12" s="884">
        <v>19</v>
      </c>
      <c r="HO12" s="884">
        <v>173.04773320305227</v>
      </c>
      <c r="HP12" s="886">
        <f t="shared" si="61"/>
        <v>9.1077754317395936</v>
      </c>
      <c r="HQ12" s="671"/>
      <c r="HR12" s="400"/>
      <c r="HS12" s="400"/>
      <c r="HT12" s="400"/>
      <c r="HU12" s="433"/>
      <c r="HV12" s="411"/>
      <c r="HW12" s="400">
        <f t="shared" si="62"/>
        <v>0</v>
      </c>
      <c r="HX12" s="403"/>
      <c r="HY12" s="402" t="e">
        <f t="shared" si="63"/>
        <v>#DIV/0!</v>
      </c>
      <c r="HZ12" s="412"/>
      <c r="IA12" s="400"/>
      <c r="IB12" s="400"/>
      <c r="IC12" s="403" t="e">
        <f t="shared" si="64"/>
        <v>#DIV/0!</v>
      </c>
      <c r="ID12" s="400"/>
      <c r="IE12" s="400"/>
      <c r="IF12" s="404" t="e">
        <f t="shared" si="65"/>
        <v>#DIV/0!</v>
      </c>
    </row>
    <row r="13" spans="1:240" ht="14.4" customHeight="1">
      <c r="A13" s="12">
        <v>7</v>
      </c>
      <c r="B13" s="13">
        <v>35.200000000000003</v>
      </c>
      <c r="C13" s="14">
        <v>2334.831855366232</v>
      </c>
      <c r="D13" s="15">
        <f t="shared" si="16"/>
        <v>66.330450436540673</v>
      </c>
      <c r="E13" s="16"/>
      <c r="F13" s="320"/>
      <c r="G13" s="558" t="e">
        <f t="shared" si="17"/>
        <v>#DIV/0!</v>
      </c>
      <c r="H13" s="17">
        <v>4</v>
      </c>
      <c r="I13" s="17">
        <v>51.202097606105141</v>
      </c>
      <c r="J13" s="18">
        <f t="shared" si="66"/>
        <v>12.800524401526285</v>
      </c>
      <c r="K13" s="17">
        <v>3</v>
      </c>
      <c r="L13" s="17">
        <v>44.069473684210521</v>
      </c>
      <c r="M13" s="30">
        <f t="shared" si="67"/>
        <v>14.689824561403507</v>
      </c>
      <c r="N13" s="946"/>
      <c r="O13" s="838">
        <f t="shared" si="18"/>
        <v>0</v>
      </c>
      <c r="P13" s="803">
        <v>275.43182803916062</v>
      </c>
      <c r="Q13" s="18">
        <f t="shared" si="19"/>
        <v>7.8247678420216076</v>
      </c>
      <c r="R13" s="808">
        <v>128.90552146207537</v>
      </c>
      <c r="S13" s="809"/>
      <c r="T13" s="809"/>
      <c r="U13" s="808"/>
      <c r="V13" s="492"/>
      <c r="W13" s="570">
        <v>34</v>
      </c>
      <c r="X13" s="626">
        <v>336.82904669895754</v>
      </c>
      <c r="Y13" s="800">
        <f t="shared" si="20"/>
        <v>9.9067366676163982</v>
      </c>
      <c r="Z13" s="819">
        <f t="shared" si="21"/>
        <v>3171.2698228567415</v>
      </c>
      <c r="AA13" s="492"/>
      <c r="AB13" s="966">
        <v>241.8</v>
      </c>
      <c r="AC13" s="71">
        <v>17039.179099999994</v>
      </c>
      <c r="AD13" s="83">
        <f t="shared" si="22"/>
        <v>70.468069065343229</v>
      </c>
      <c r="AE13" s="50"/>
      <c r="AF13" s="50"/>
      <c r="AG13" s="932" t="e">
        <f t="shared" ref="AG13:AG27" si="74">AF13/AE13</f>
        <v>#DIV/0!</v>
      </c>
      <c r="AH13" s="50">
        <v>7</v>
      </c>
      <c r="AI13" s="318">
        <v>99.28</v>
      </c>
      <c r="AJ13" s="30">
        <f t="shared" si="23"/>
        <v>14.182857142857143</v>
      </c>
      <c r="AK13" s="49">
        <v>2</v>
      </c>
      <c r="AL13" s="49">
        <v>14.6</v>
      </c>
      <c r="AM13" s="30">
        <f t="shared" si="68"/>
        <v>7.3</v>
      </c>
      <c r="AN13" s="62">
        <v>468</v>
      </c>
      <c r="AO13" s="858">
        <f t="shared" si="1"/>
        <v>1.6548797736916547</v>
      </c>
      <c r="AP13" s="47">
        <v>2129.62</v>
      </c>
      <c r="AQ13" s="858">
        <f t="shared" si="2"/>
        <v>8.807361455748552</v>
      </c>
      <c r="AR13" s="47"/>
      <c r="AS13" s="47"/>
      <c r="AT13" s="47"/>
      <c r="AU13" s="855"/>
      <c r="AV13" s="568"/>
      <c r="AW13" s="46">
        <v>41</v>
      </c>
      <c r="AX13" s="71">
        <v>2403.67</v>
      </c>
      <c r="AY13" s="83">
        <f t="shared" si="24"/>
        <v>58.626097560975609</v>
      </c>
      <c r="AZ13" s="855"/>
      <c r="BA13" s="855"/>
      <c r="BB13" s="855"/>
      <c r="BC13" s="30"/>
      <c r="BD13" s="855"/>
      <c r="BE13" s="30"/>
      <c r="BF13" s="62">
        <v>106</v>
      </c>
      <c r="BG13" s="47">
        <v>1022.9100000000001</v>
      </c>
      <c r="BH13" s="48">
        <f t="shared" si="25"/>
        <v>9.6500943396226422</v>
      </c>
      <c r="BI13" s="822">
        <f t="shared" si="26"/>
        <v>23177.259099999988</v>
      </c>
      <c r="BJ13" s="492"/>
      <c r="BK13" s="645">
        <v>64.800000000000011</v>
      </c>
      <c r="BL13" s="78">
        <v>3332.21</v>
      </c>
      <c r="BM13" s="30">
        <f t="shared" si="27"/>
        <v>51.422993827160482</v>
      </c>
      <c r="BN13" s="85"/>
      <c r="BO13" s="85"/>
      <c r="BP13" s="85">
        <v>3</v>
      </c>
      <c r="BQ13" s="85">
        <v>28.31</v>
      </c>
      <c r="BR13" s="30">
        <f t="shared" si="69"/>
        <v>9.4366666666666656</v>
      </c>
      <c r="BS13" s="86">
        <v>0</v>
      </c>
      <c r="BT13" s="86">
        <v>0</v>
      </c>
      <c r="BU13" s="30" t="e">
        <f t="shared" si="70"/>
        <v>#DIV/0!</v>
      </c>
      <c r="BV13" s="587">
        <v>272.83</v>
      </c>
      <c r="BW13" s="30">
        <f t="shared" si="28"/>
        <v>4.2103395061728381</v>
      </c>
      <c r="BX13" s="587">
        <v>368.51</v>
      </c>
      <c r="BY13" s="30">
        <f t="shared" si="29"/>
        <v>5.6868827160493813</v>
      </c>
      <c r="BZ13" s="587"/>
      <c r="CA13" s="587"/>
      <c r="CB13" s="587"/>
      <c r="CC13" s="907"/>
      <c r="CD13" s="903">
        <v>32</v>
      </c>
      <c r="CE13" s="78">
        <v>296.51</v>
      </c>
      <c r="CF13" s="634">
        <f t="shared" si="30"/>
        <v>9.2659374999999997</v>
      </c>
      <c r="CG13" s="824">
        <f t="shared" si="31"/>
        <v>4298.37</v>
      </c>
      <c r="CH13" s="492"/>
      <c r="CI13" s="93">
        <v>135.4</v>
      </c>
      <c r="CJ13" s="94">
        <v>8137.4834631805361</v>
      </c>
      <c r="CK13" s="30">
        <f t="shared" si="32"/>
        <v>60.09958244594192</v>
      </c>
      <c r="CL13" s="787"/>
      <c r="CM13" s="787"/>
      <c r="CN13" s="932"/>
      <c r="CO13" s="101">
        <v>3</v>
      </c>
      <c r="CP13" s="101">
        <v>35.226652702323534</v>
      </c>
      <c r="CQ13" s="30">
        <f t="shared" si="71"/>
        <v>11.742217567441179</v>
      </c>
      <c r="CR13" s="101">
        <v>60</v>
      </c>
      <c r="CS13" s="101">
        <v>362.3695501245287</v>
      </c>
      <c r="CT13" s="83">
        <f t="shared" si="72"/>
        <v>6.0394925020754782</v>
      </c>
      <c r="CU13" s="787"/>
      <c r="CV13" s="30">
        <f t="shared" si="3"/>
        <v>0</v>
      </c>
      <c r="CW13" s="787">
        <v>93.484887982658933</v>
      </c>
      <c r="CX13" s="30">
        <f t="shared" si="33"/>
        <v>0.69043491863115902</v>
      </c>
      <c r="CY13" s="787">
        <v>122.80778717406622</v>
      </c>
      <c r="CZ13" s="787"/>
      <c r="DA13" s="787"/>
      <c r="DB13" s="787"/>
      <c r="DC13" s="934">
        <v>50</v>
      </c>
      <c r="DD13" s="787">
        <v>496.89971440691266</v>
      </c>
      <c r="DE13" s="790">
        <f t="shared" si="34"/>
        <v>9.9379942881382526</v>
      </c>
      <c r="DF13" s="827">
        <f t="shared" si="35"/>
        <v>9248.2720555710257</v>
      </c>
      <c r="DG13" s="492"/>
      <c r="DH13" s="109">
        <v>134</v>
      </c>
      <c r="DI13" s="110">
        <v>11674.017858477722</v>
      </c>
      <c r="DJ13" s="83">
        <f t="shared" si="36"/>
        <v>87.119536257296431</v>
      </c>
      <c r="DK13" s="113"/>
      <c r="DL13" s="956"/>
      <c r="DM13" s="956"/>
      <c r="DN13" s="958"/>
      <c r="DO13" s="114">
        <v>179</v>
      </c>
      <c r="DP13" s="114"/>
      <c r="DQ13" s="30">
        <f t="shared" si="37"/>
        <v>0</v>
      </c>
      <c r="DR13" s="969">
        <v>1039.7666540055702</v>
      </c>
      <c r="DS13" s="114">
        <v>288.08631204634952</v>
      </c>
      <c r="DT13" s="937"/>
      <c r="DU13" s="712">
        <v>128.38076923076923</v>
      </c>
      <c r="DV13" s="759">
        <f t="shared" si="4"/>
        <v>0.9580654420206659</v>
      </c>
      <c r="DW13" s="846">
        <v>54</v>
      </c>
      <c r="DX13" s="846">
        <v>516.98625661988774</v>
      </c>
      <c r="DY13" s="760">
        <f t="shared" si="38"/>
        <v>9.573819567034958</v>
      </c>
      <c r="DZ13" s="848">
        <f t="shared" si="39"/>
        <v>13647.237850380299</v>
      </c>
      <c r="EA13" s="841"/>
      <c r="EB13" s="861">
        <v>49</v>
      </c>
      <c r="EC13" s="862">
        <v>2283.3240526992527</v>
      </c>
      <c r="ED13" s="923"/>
      <c r="EE13" s="922">
        <f t="shared" si="40"/>
        <v>2283.3240526992527</v>
      </c>
      <c r="EF13" s="751">
        <f t="shared" si="41"/>
        <v>46.598450055086786</v>
      </c>
      <c r="EG13" s="867"/>
      <c r="EH13" s="867"/>
      <c r="EI13" s="756" t="e">
        <f t="shared" si="5"/>
        <v>#DIV/0!</v>
      </c>
      <c r="EJ13" s="867"/>
      <c r="EK13" s="870"/>
      <c r="EL13" s="759" t="e">
        <f t="shared" si="42"/>
        <v>#DIV/0!</v>
      </c>
      <c r="EM13" s="866">
        <f t="shared" si="6"/>
        <v>49</v>
      </c>
      <c r="EN13" s="867"/>
      <c r="EO13" s="763">
        <f t="shared" si="43"/>
        <v>0</v>
      </c>
      <c r="EP13" s="914"/>
      <c r="EQ13" s="915"/>
      <c r="ER13" s="872">
        <v>49</v>
      </c>
      <c r="ES13" s="921">
        <v>222.29556464646464</v>
      </c>
      <c r="ET13" s="765">
        <f t="shared" si="44"/>
        <v>4.536644176458462</v>
      </c>
      <c r="EU13" s="872">
        <f t="shared" si="7"/>
        <v>49</v>
      </c>
      <c r="EV13" s="926">
        <v>539.79258070776314</v>
      </c>
      <c r="EW13" s="765">
        <f t="shared" si="45"/>
        <v>11.016175116484963</v>
      </c>
      <c r="EX13" s="926"/>
      <c r="EY13" s="891">
        <f t="shared" si="46"/>
        <v>0</v>
      </c>
      <c r="EZ13" s="873">
        <v>30</v>
      </c>
      <c r="FA13" s="873">
        <v>295.92920565659415</v>
      </c>
      <c r="FB13" s="873">
        <f t="shared" si="47"/>
        <v>9.8643068552198052</v>
      </c>
      <c r="FC13" s="898">
        <f t="shared" si="48"/>
        <v>3341.3414037100747</v>
      </c>
      <c r="FD13" s="569"/>
      <c r="FE13" s="734">
        <v>46</v>
      </c>
      <c r="FF13" s="125">
        <v>3490.7899385932719</v>
      </c>
      <c r="FG13" s="15">
        <f t="shared" si="49"/>
        <v>75.886737795505908</v>
      </c>
      <c r="FH13" s="126"/>
      <c r="FI13" s="127">
        <v>4</v>
      </c>
      <c r="FJ13" s="127">
        <v>41.240798845502198</v>
      </c>
      <c r="FK13" s="18">
        <v>20</v>
      </c>
      <c r="FL13" s="127"/>
      <c r="FM13" s="127"/>
      <c r="FN13" s="18" t="e">
        <f t="shared" si="73"/>
        <v>#DIV/0!</v>
      </c>
      <c r="FO13" s="734">
        <v>172.46666204612387</v>
      </c>
      <c r="FP13" s="836">
        <f t="shared" si="50"/>
        <v>3.749275261872258</v>
      </c>
      <c r="FQ13" s="125">
        <v>168.67518080366614</v>
      </c>
      <c r="FR13" s="837">
        <f t="shared" si="8"/>
        <v>3.6668517566014378</v>
      </c>
      <c r="FS13" s="125"/>
      <c r="FT13" s="125"/>
      <c r="FU13" s="125"/>
      <c r="FV13" s="127">
        <v>31</v>
      </c>
      <c r="FW13" s="127">
        <v>295.78269558660884</v>
      </c>
      <c r="FX13" s="30">
        <f t="shared" si="51"/>
        <v>9.5413772769873813</v>
      </c>
      <c r="FY13" s="831">
        <f t="shared" si="52"/>
        <v>4168.9552758751724</v>
      </c>
      <c r="FZ13" s="569"/>
      <c r="GA13" s="602"/>
      <c r="GB13" s="603"/>
      <c r="GC13" s="542" t="e">
        <f t="shared" si="53"/>
        <v>#DIV/0!</v>
      </c>
      <c r="GD13" s="603"/>
      <c r="GE13" s="603"/>
      <c r="GF13" s="542" t="e">
        <f t="shared" si="54"/>
        <v>#DIV/0!</v>
      </c>
      <c r="GG13" s="604"/>
      <c r="GH13" s="603"/>
      <c r="GI13" s="542" t="e">
        <f t="shared" si="55"/>
        <v>#DIV/0!</v>
      </c>
      <c r="GJ13" s="485"/>
      <c r="GK13" s="610"/>
      <c r="GL13" s="612"/>
      <c r="GM13" s="548" t="e">
        <f t="shared" si="56"/>
        <v>#DIV/0!</v>
      </c>
      <c r="GN13" s="610"/>
      <c r="GO13" s="614"/>
      <c r="GP13" s="617" t="e">
        <f t="shared" si="9"/>
        <v>#DIV/0!</v>
      </c>
      <c r="GQ13" s="603"/>
      <c r="GR13" s="603"/>
      <c r="GS13" s="622" t="e">
        <f t="shared" si="57"/>
        <v>#DIV/0!</v>
      </c>
      <c r="GT13" s="603">
        <f t="shared" si="58"/>
        <v>0</v>
      </c>
      <c r="GU13" s="603"/>
      <c r="GV13" s="551" t="e">
        <f t="shared" si="59"/>
        <v>#DIV/0!</v>
      </c>
      <c r="GX13" s="863">
        <v>30</v>
      </c>
      <c r="GY13" s="863"/>
      <c r="GZ13" s="862">
        <v>1911.65</v>
      </c>
      <c r="HA13" s="554">
        <f t="shared" si="10"/>
        <v>63.721666666666671</v>
      </c>
      <c r="HB13" s="554">
        <f t="shared" si="11"/>
        <v>0</v>
      </c>
      <c r="HC13" s="875">
        <v>30</v>
      </c>
      <c r="HD13" s="875">
        <v>74.824027715929375</v>
      </c>
      <c r="HE13" s="737">
        <f t="shared" si="12"/>
        <v>2.4941342571976457</v>
      </c>
      <c r="HF13" s="875">
        <v>398.00611027425515</v>
      </c>
      <c r="HG13" s="737">
        <f t="shared" si="60"/>
        <v>13.266870342475171</v>
      </c>
      <c r="HH13" s="867"/>
      <c r="HI13" s="748">
        <f t="shared" si="13"/>
        <v>0</v>
      </c>
      <c r="HJ13" s="882"/>
      <c r="HK13" s="744">
        <f t="shared" si="14"/>
        <v>0</v>
      </c>
      <c r="HL13" s="881">
        <v>23.25</v>
      </c>
      <c r="HM13" s="542">
        <f t="shared" si="15"/>
        <v>0.77500000000000002</v>
      </c>
      <c r="HN13" s="884">
        <v>19</v>
      </c>
      <c r="HO13" s="884">
        <v>171.44416120678372</v>
      </c>
      <c r="HP13" s="886">
        <f t="shared" si="61"/>
        <v>9.0233769056201965</v>
      </c>
      <c r="HQ13" s="671"/>
      <c r="HR13" s="400"/>
      <c r="HS13" s="400"/>
      <c r="HT13" s="400"/>
      <c r="HU13" s="433"/>
      <c r="HV13" s="411"/>
      <c r="HW13" s="400">
        <f t="shared" si="62"/>
        <v>0</v>
      </c>
      <c r="HX13" s="403"/>
      <c r="HY13" s="402" t="e">
        <f t="shared" si="63"/>
        <v>#DIV/0!</v>
      </c>
      <c r="HZ13" s="412"/>
      <c r="IA13" s="400"/>
      <c r="IB13" s="400"/>
      <c r="IC13" s="403" t="e">
        <f t="shared" si="64"/>
        <v>#DIV/0!</v>
      </c>
      <c r="ID13" s="400"/>
      <c r="IE13" s="400"/>
      <c r="IF13" s="404" t="e">
        <f t="shared" si="65"/>
        <v>#DIV/0!</v>
      </c>
    </row>
    <row r="14" spans="1:240" ht="14.4" customHeight="1">
      <c r="A14" s="12">
        <v>8</v>
      </c>
      <c r="B14" s="13">
        <v>60.8</v>
      </c>
      <c r="C14" s="14">
        <v>4828.1644412181186</v>
      </c>
      <c r="D14" s="15">
        <f t="shared" si="16"/>
        <v>79.410599362140118</v>
      </c>
      <c r="E14" s="16"/>
      <c r="F14" s="320"/>
      <c r="G14" s="558" t="e">
        <f t="shared" si="17"/>
        <v>#DIV/0!</v>
      </c>
      <c r="H14" s="17">
        <v>5</v>
      </c>
      <c r="I14" s="17">
        <v>65.001311003815715</v>
      </c>
      <c r="J14" s="18">
        <f t="shared" si="66"/>
        <v>13.000262200763142</v>
      </c>
      <c r="K14" s="17">
        <v>7</v>
      </c>
      <c r="L14" s="17">
        <v>124.56019239351939</v>
      </c>
      <c r="M14" s="30">
        <f t="shared" si="67"/>
        <v>17.7943131990742</v>
      </c>
      <c r="N14" s="946"/>
      <c r="O14" s="838">
        <f t="shared" si="18"/>
        <v>0</v>
      </c>
      <c r="P14" s="803">
        <v>417.20972541439971</v>
      </c>
      <c r="Q14" s="18">
        <f t="shared" si="19"/>
        <v>6.8620020627368374</v>
      </c>
      <c r="R14" s="808">
        <v>232.34946976625878</v>
      </c>
      <c r="S14" s="809"/>
      <c r="T14" s="809"/>
      <c r="U14" s="808"/>
      <c r="V14" s="492"/>
      <c r="W14" s="570">
        <v>34</v>
      </c>
      <c r="X14" s="626">
        <v>324.42017002528769</v>
      </c>
      <c r="Y14" s="800">
        <f t="shared" si="20"/>
        <v>9.5417697066261091</v>
      </c>
      <c r="Z14" s="819">
        <f t="shared" si="21"/>
        <v>5991.7053098214001</v>
      </c>
      <c r="AA14" s="492"/>
      <c r="AB14" s="966">
        <v>397.20000000000005</v>
      </c>
      <c r="AC14" s="71">
        <v>27355.351900000005</v>
      </c>
      <c r="AD14" s="83">
        <f t="shared" si="22"/>
        <v>68.870473061430019</v>
      </c>
      <c r="AE14" s="500"/>
      <c r="AF14" s="500"/>
      <c r="AG14" s="932" t="e">
        <f t="shared" si="74"/>
        <v>#DIV/0!</v>
      </c>
      <c r="AH14" s="500">
        <v>43</v>
      </c>
      <c r="AI14" s="501">
        <v>560.28</v>
      </c>
      <c r="AJ14" s="30">
        <f t="shared" si="23"/>
        <v>13.029767441860464</v>
      </c>
      <c r="AK14" s="49">
        <v>275</v>
      </c>
      <c r="AL14" s="49">
        <v>1860.24</v>
      </c>
      <c r="AM14" s="30">
        <f t="shared" si="68"/>
        <v>6.7645090909090912</v>
      </c>
      <c r="AN14" s="62">
        <v>910</v>
      </c>
      <c r="AO14" s="858">
        <f t="shared" si="1"/>
        <v>2.0766773162939294</v>
      </c>
      <c r="AP14" s="47">
        <v>2310.3800000000006</v>
      </c>
      <c r="AQ14" s="858">
        <f t="shared" si="2"/>
        <v>5.8166666666666673</v>
      </c>
      <c r="AR14" s="47"/>
      <c r="AS14" s="47"/>
      <c r="AT14" s="47">
        <v>4400</v>
      </c>
      <c r="AU14" s="855"/>
      <c r="AV14" s="568"/>
      <c r="AW14" s="46">
        <v>41</v>
      </c>
      <c r="AX14" s="71">
        <v>2509.1549999999997</v>
      </c>
      <c r="AY14" s="83">
        <f t="shared" si="24"/>
        <v>61.198902439024387</v>
      </c>
      <c r="AZ14" s="855"/>
      <c r="BA14" s="855"/>
      <c r="BB14" s="855"/>
      <c r="BC14" s="30"/>
      <c r="BD14" s="855"/>
      <c r="BE14" s="30"/>
      <c r="BF14" s="62">
        <v>106</v>
      </c>
      <c r="BG14" s="47">
        <v>1062.2</v>
      </c>
      <c r="BH14" s="48">
        <f t="shared" si="25"/>
        <v>10.020754716981132</v>
      </c>
      <c r="BI14" s="822">
        <f t="shared" si="26"/>
        <v>40967.606899999999</v>
      </c>
      <c r="BJ14" s="492"/>
      <c r="BK14" s="645">
        <v>90.600000000000009</v>
      </c>
      <c r="BL14" s="78">
        <v>4872.6099999999997</v>
      </c>
      <c r="BM14" s="30">
        <f t="shared" si="27"/>
        <v>53.781567328918314</v>
      </c>
      <c r="BN14" s="85"/>
      <c r="BO14" s="85"/>
      <c r="BP14" s="85">
        <v>18</v>
      </c>
      <c r="BQ14" s="85">
        <v>119.99</v>
      </c>
      <c r="BR14" s="30">
        <f t="shared" si="69"/>
        <v>6.6661111111111104</v>
      </c>
      <c r="BS14" s="86">
        <v>0</v>
      </c>
      <c r="BT14" s="86">
        <v>0</v>
      </c>
      <c r="BU14" s="30" t="e">
        <f t="shared" si="70"/>
        <v>#DIV/0!</v>
      </c>
      <c r="BV14" s="587">
        <v>0</v>
      </c>
      <c r="BW14" s="30">
        <f t="shared" si="28"/>
        <v>0</v>
      </c>
      <c r="BX14" s="587">
        <v>476.34</v>
      </c>
      <c r="BY14" s="30">
        <f t="shared" si="29"/>
        <v>5.2576158940397342</v>
      </c>
      <c r="BZ14" s="587"/>
      <c r="CA14" s="587"/>
      <c r="CB14" s="587">
        <v>395.8</v>
      </c>
      <c r="CC14" s="907">
        <v>38.75</v>
      </c>
      <c r="CD14" s="903">
        <v>32</v>
      </c>
      <c r="CE14" s="78">
        <v>312.51</v>
      </c>
      <c r="CF14" s="634">
        <f t="shared" si="30"/>
        <v>9.7659374999999997</v>
      </c>
      <c r="CG14" s="824">
        <f t="shared" si="31"/>
        <v>6216</v>
      </c>
      <c r="CH14" s="492"/>
      <c r="CI14" s="93">
        <v>184.4</v>
      </c>
      <c r="CJ14" s="94">
        <v>11164.302846304188</v>
      </c>
      <c r="CK14" s="30">
        <f t="shared" si="32"/>
        <v>60.543941682777593</v>
      </c>
      <c r="CL14" s="787"/>
      <c r="CM14" s="787"/>
      <c r="CN14" s="932"/>
      <c r="CO14" s="101">
        <v>36</v>
      </c>
      <c r="CP14" s="101">
        <v>431.8818179073761</v>
      </c>
      <c r="CQ14" s="30">
        <f t="shared" si="71"/>
        <v>11.996717164093781</v>
      </c>
      <c r="CR14" s="101">
        <v>65</v>
      </c>
      <c r="CS14" s="101">
        <v>436.12650378676176</v>
      </c>
      <c r="CT14" s="83">
        <f t="shared" si="72"/>
        <v>6.7096385197963349</v>
      </c>
      <c r="CU14" s="787"/>
      <c r="CV14" s="30">
        <f>CU14/CI14</f>
        <v>0</v>
      </c>
      <c r="CW14" s="787">
        <v>75.142443991329458</v>
      </c>
      <c r="CX14" s="30">
        <f t="shared" si="33"/>
        <v>0.40749698476859791</v>
      </c>
      <c r="CY14" s="787">
        <v>151.23411012608022</v>
      </c>
      <c r="CZ14" s="787"/>
      <c r="DA14" s="787"/>
      <c r="DB14" s="787"/>
      <c r="DC14" s="934">
        <v>50</v>
      </c>
      <c r="DD14" s="787">
        <v>552.39971440691261</v>
      </c>
      <c r="DE14" s="790">
        <f t="shared" si="34"/>
        <v>11.047994288138252</v>
      </c>
      <c r="DF14" s="827">
        <f t="shared" si="35"/>
        <v>12811.08743652265</v>
      </c>
      <c r="DG14" s="492"/>
      <c r="DH14" s="109">
        <v>156.80000000000001</v>
      </c>
      <c r="DI14" s="110">
        <v>12802.430715410845</v>
      </c>
      <c r="DJ14" s="83">
        <f t="shared" si="36"/>
        <v>81.648155072773235</v>
      </c>
      <c r="DK14" s="113"/>
      <c r="DL14" s="956"/>
      <c r="DM14" s="956"/>
      <c r="DN14" s="958"/>
      <c r="DO14" s="114">
        <v>52</v>
      </c>
      <c r="DP14" s="114"/>
      <c r="DQ14" s="30">
        <f t="shared" si="37"/>
        <v>0</v>
      </c>
      <c r="DR14" s="969">
        <v>1246.4654242120064</v>
      </c>
      <c r="DS14" s="114">
        <v>209.47620784286897</v>
      </c>
      <c r="DT14" s="937"/>
      <c r="DU14" s="712">
        <v>290.02822417226577</v>
      </c>
      <c r="DV14" s="759">
        <f t="shared" si="4"/>
        <v>1.8496697970170008</v>
      </c>
      <c r="DW14" s="846">
        <v>54</v>
      </c>
      <c r="DX14" s="846">
        <v>559.3307388002678</v>
      </c>
      <c r="DY14" s="760">
        <f t="shared" si="38"/>
        <v>10.357976644449403</v>
      </c>
      <c r="DZ14" s="848">
        <f t="shared" si="39"/>
        <v>15107.731310438254</v>
      </c>
      <c r="EA14" s="841"/>
      <c r="EB14" s="861">
        <v>79</v>
      </c>
      <c r="EC14" s="862">
        <v>6201.9928027243241</v>
      </c>
      <c r="ED14" s="923"/>
      <c r="EE14" s="922">
        <f t="shared" si="40"/>
        <v>6201.9928027243241</v>
      </c>
      <c r="EF14" s="751">
        <f t="shared" si="41"/>
        <v>78.506238009168655</v>
      </c>
      <c r="EG14" s="867"/>
      <c r="EH14" s="867"/>
      <c r="EI14" s="756" t="e">
        <f t="shared" si="5"/>
        <v>#DIV/0!</v>
      </c>
      <c r="EJ14" s="867">
        <v>79</v>
      </c>
      <c r="EK14" s="870">
        <v>1087.3622768481819</v>
      </c>
      <c r="EL14" s="759">
        <f t="shared" si="42"/>
        <v>13.764079453774453</v>
      </c>
      <c r="EM14" s="866">
        <f t="shared" si="6"/>
        <v>79</v>
      </c>
      <c r="EN14" s="867">
        <v>3371.0669526576762</v>
      </c>
      <c r="EO14" s="763">
        <f t="shared" si="43"/>
        <v>42.671733577945268</v>
      </c>
      <c r="EP14" s="914"/>
      <c r="EQ14" s="915"/>
      <c r="ER14" s="872">
        <v>79</v>
      </c>
      <c r="ES14" s="921">
        <v>1067.0351930995582</v>
      </c>
      <c r="ET14" s="765">
        <f t="shared" si="44"/>
        <v>13.506774596196939</v>
      </c>
      <c r="EU14" s="872">
        <f t="shared" si="7"/>
        <v>79</v>
      </c>
      <c r="EV14" s="926">
        <v>462.59971588828699</v>
      </c>
      <c r="EW14" s="765">
        <f t="shared" si="45"/>
        <v>5.8556926061808481</v>
      </c>
      <c r="EX14" s="926">
        <v>186.5</v>
      </c>
      <c r="EY14" s="891">
        <f t="shared" si="46"/>
        <v>2.3607594936708862</v>
      </c>
      <c r="EZ14" s="873">
        <v>30</v>
      </c>
      <c r="FA14" s="873">
        <v>294.05458936345366</v>
      </c>
      <c r="FB14" s="873">
        <f t="shared" si="47"/>
        <v>9.8018196454484556</v>
      </c>
      <c r="FC14" s="898">
        <f t="shared" si="48"/>
        <v>12670.611530581482</v>
      </c>
      <c r="FD14" s="569"/>
      <c r="FE14" s="734">
        <v>59.400000000000006</v>
      </c>
      <c r="FF14" s="125">
        <v>5175.4339916735398</v>
      </c>
      <c r="FG14" s="15">
        <f t="shared" si="49"/>
        <v>87.128518378342406</v>
      </c>
      <c r="FH14" s="126"/>
      <c r="FI14" s="127">
        <v>4</v>
      </c>
      <c r="FJ14" s="127">
        <v>42.254926484532504</v>
      </c>
      <c r="FK14" s="18">
        <v>28</v>
      </c>
      <c r="FL14" s="127"/>
      <c r="FM14" s="127"/>
      <c r="FN14" s="18" t="e">
        <f t="shared" si="73"/>
        <v>#DIV/0!</v>
      </c>
      <c r="FO14" s="734">
        <v>135.41666614979707</v>
      </c>
      <c r="FP14" s="836">
        <f t="shared" si="50"/>
        <v>2.2797418543736878</v>
      </c>
      <c r="FQ14" s="125">
        <v>223.30421566067758</v>
      </c>
      <c r="FR14" s="837">
        <f t="shared" si="8"/>
        <v>3.7593302299777367</v>
      </c>
      <c r="FS14" s="125"/>
      <c r="FT14" s="125"/>
      <c r="FU14" s="125"/>
      <c r="FV14" s="127">
        <v>31</v>
      </c>
      <c r="FW14" s="127">
        <v>278.26132406175702</v>
      </c>
      <c r="FX14" s="30">
        <f t="shared" si="51"/>
        <v>8.9761717439276456</v>
      </c>
      <c r="FY14" s="831">
        <f t="shared" si="52"/>
        <v>5854.6711240303048</v>
      </c>
      <c r="FZ14" s="569"/>
      <c r="GA14" s="602"/>
      <c r="GB14" s="603"/>
      <c r="GC14" s="542" t="e">
        <f t="shared" si="53"/>
        <v>#DIV/0!</v>
      </c>
      <c r="GD14" s="603"/>
      <c r="GE14" s="603"/>
      <c r="GF14" s="542" t="e">
        <f t="shared" si="54"/>
        <v>#DIV/0!</v>
      </c>
      <c r="GG14" s="603"/>
      <c r="GH14" s="603"/>
      <c r="GI14" s="542" t="e">
        <f t="shared" si="55"/>
        <v>#DIV/0!</v>
      </c>
      <c r="GJ14" s="485"/>
      <c r="GK14" s="610"/>
      <c r="GL14" s="612"/>
      <c r="GM14" s="548" t="e">
        <f t="shared" si="56"/>
        <v>#DIV/0!</v>
      </c>
      <c r="GN14" s="610"/>
      <c r="GO14" s="614"/>
      <c r="GP14" s="616" t="e">
        <f t="shared" si="9"/>
        <v>#DIV/0!</v>
      </c>
      <c r="GQ14" s="603"/>
      <c r="GR14" s="603"/>
      <c r="GS14" s="622" t="e">
        <f t="shared" si="57"/>
        <v>#DIV/0!</v>
      </c>
      <c r="GT14" s="603">
        <f t="shared" si="58"/>
        <v>0</v>
      </c>
      <c r="GU14" s="603"/>
      <c r="GV14" s="551" t="e">
        <f t="shared" si="59"/>
        <v>#DIV/0!</v>
      </c>
      <c r="GX14" s="863">
        <v>30</v>
      </c>
      <c r="GY14" s="863"/>
      <c r="GZ14" s="862">
        <v>1699.42</v>
      </c>
      <c r="HA14" s="554">
        <f t="shared" si="10"/>
        <v>56.647333333333336</v>
      </c>
      <c r="HB14" s="554">
        <f t="shared" si="11"/>
        <v>0</v>
      </c>
      <c r="HC14" s="875">
        <v>30</v>
      </c>
      <c r="HD14" s="875">
        <v>74.824027715929375</v>
      </c>
      <c r="HE14" s="737">
        <f t="shared" si="12"/>
        <v>2.4941342571976457</v>
      </c>
      <c r="HF14" s="875">
        <v>174.68234065405827</v>
      </c>
      <c r="HG14" s="737">
        <f t="shared" si="60"/>
        <v>5.8227446884686085</v>
      </c>
      <c r="HH14" s="867"/>
      <c r="HI14" s="748">
        <f t="shared" si="13"/>
        <v>0</v>
      </c>
      <c r="HJ14" s="882"/>
      <c r="HK14" s="744">
        <f t="shared" si="14"/>
        <v>0</v>
      </c>
      <c r="HL14" s="881">
        <v>22.642721130515518</v>
      </c>
      <c r="HM14" s="542">
        <f t="shared" si="15"/>
        <v>0.75475737101718399</v>
      </c>
      <c r="HN14" s="884">
        <v>19</v>
      </c>
      <c r="HO14" s="884">
        <v>173.18811786077157</v>
      </c>
      <c r="HP14" s="886">
        <f t="shared" si="61"/>
        <v>9.1151640979353452</v>
      </c>
      <c r="HQ14" s="671"/>
      <c r="HR14" s="400"/>
      <c r="HS14" s="400"/>
      <c r="HT14" s="400"/>
      <c r="HU14" s="433"/>
      <c r="HV14" s="411"/>
      <c r="HW14" s="400">
        <f t="shared" si="62"/>
        <v>0</v>
      </c>
      <c r="HX14" s="403"/>
      <c r="HY14" s="402" t="e">
        <f t="shared" si="63"/>
        <v>#DIV/0!</v>
      </c>
      <c r="HZ14" s="412"/>
      <c r="IA14" s="400"/>
      <c r="IB14" s="400"/>
      <c r="IC14" s="403" t="e">
        <f t="shared" si="64"/>
        <v>#DIV/0!</v>
      </c>
      <c r="ID14" s="400"/>
      <c r="IE14" s="400"/>
      <c r="IF14" s="404" t="e">
        <f t="shared" si="65"/>
        <v>#DIV/0!</v>
      </c>
    </row>
    <row r="15" spans="1:240" ht="14.4" customHeight="1">
      <c r="A15" s="12">
        <v>9</v>
      </c>
      <c r="B15" s="13">
        <v>97.000000000000014</v>
      </c>
      <c r="C15" s="14">
        <v>6013.4877551965064</v>
      </c>
      <c r="D15" s="15">
        <f t="shared" si="16"/>
        <v>61.99471912573717</v>
      </c>
      <c r="E15" s="16"/>
      <c r="F15" s="320"/>
      <c r="G15" s="558" t="e">
        <f t="shared" si="17"/>
        <v>#DIV/0!</v>
      </c>
      <c r="H15" s="17">
        <v>5</v>
      </c>
      <c r="I15" s="17">
        <v>64.804571712787563</v>
      </c>
      <c r="J15" s="18">
        <f t="shared" si="66"/>
        <v>12.960914342557512</v>
      </c>
      <c r="K15" s="17">
        <v>7</v>
      </c>
      <c r="L15" s="17">
        <v>106.79707234853831</v>
      </c>
      <c r="M15" s="30">
        <f t="shared" si="67"/>
        <v>15.256724621219758</v>
      </c>
      <c r="N15" s="946">
        <v>550.23973102916341</v>
      </c>
      <c r="O15" s="838">
        <f t="shared" si="18"/>
        <v>5.6725745466924051</v>
      </c>
      <c r="P15" s="803">
        <v>624.78762132923862</v>
      </c>
      <c r="Q15" s="18">
        <f t="shared" si="19"/>
        <v>6.4411094982395722</v>
      </c>
      <c r="R15" s="808">
        <v>133.4792568964026</v>
      </c>
      <c r="S15" s="809"/>
      <c r="T15" s="809">
        <v>1041</v>
      </c>
      <c r="U15" s="808"/>
      <c r="V15" s="492"/>
      <c r="W15" s="570">
        <v>34</v>
      </c>
      <c r="X15" s="626">
        <v>349.06228036540239</v>
      </c>
      <c r="Y15" s="800">
        <f t="shared" si="20"/>
        <v>10.266537657805953</v>
      </c>
      <c r="Z15" s="819">
        <f t="shared" si="21"/>
        <v>8883.6582888780395</v>
      </c>
      <c r="AA15" s="492"/>
      <c r="AB15" s="966">
        <v>424.6</v>
      </c>
      <c r="AC15" s="71">
        <v>27688.849999999991</v>
      </c>
      <c r="AD15" s="83">
        <f t="shared" si="22"/>
        <v>65.211610927932142</v>
      </c>
      <c r="AE15" s="500"/>
      <c r="AF15" s="500"/>
      <c r="AG15" s="932" t="e">
        <f t="shared" si="74"/>
        <v>#DIV/0!</v>
      </c>
      <c r="AH15" s="500">
        <v>49</v>
      </c>
      <c r="AI15" s="501">
        <v>823.4</v>
      </c>
      <c r="AJ15" s="30">
        <f t="shared" si="23"/>
        <v>16.804081632653062</v>
      </c>
      <c r="AK15" s="63">
        <v>130</v>
      </c>
      <c r="AL15" s="55">
        <v>891.4</v>
      </c>
      <c r="AM15" s="30">
        <f t="shared" si="68"/>
        <v>6.8569230769230769</v>
      </c>
      <c r="AN15" s="62">
        <v>403</v>
      </c>
      <c r="AO15" s="858">
        <f t="shared" si="1"/>
        <v>0.86369481354479205</v>
      </c>
      <c r="AP15" s="47">
        <v>2464.5100000000002</v>
      </c>
      <c r="AQ15" s="858">
        <f t="shared" si="2"/>
        <v>5.8043099387658978</v>
      </c>
      <c r="AR15" s="47"/>
      <c r="AS15" s="47"/>
      <c r="AT15" s="47">
        <v>531.86</v>
      </c>
      <c r="AU15" s="855"/>
      <c r="AV15" s="568"/>
      <c r="AW15" s="46">
        <v>42</v>
      </c>
      <c r="AX15" s="71">
        <v>2451.0150000000003</v>
      </c>
      <c r="AY15" s="83">
        <f t="shared" si="24"/>
        <v>58.357500000000009</v>
      </c>
      <c r="AZ15" s="855"/>
      <c r="BA15" s="855"/>
      <c r="BB15" s="855"/>
      <c r="BC15" s="30"/>
      <c r="BD15" s="855"/>
      <c r="BE15" s="30"/>
      <c r="BF15" s="62">
        <v>106</v>
      </c>
      <c r="BG15" s="47">
        <v>1054.1600000000001</v>
      </c>
      <c r="BH15" s="48">
        <f t="shared" si="25"/>
        <v>9.9449056603773585</v>
      </c>
      <c r="BI15" s="822">
        <f t="shared" si="26"/>
        <v>36308.195</v>
      </c>
      <c r="BJ15" s="492"/>
      <c r="BK15" s="645">
        <v>86.8</v>
      </c>
      <c r="BL15" s="78">
        <v>4621.57</v>
      </c>
      <c r="BM15" s="30">
        <f t="shared" si="27"/>
        <v>53.243894009216589</v>
      </c>
      <c r="BN15" s="85"/>
      <c r="BO15" s="85"/>
      <c r="BP15" s="85">
        <v>18</v>
      </c>
      <c r="BQ15" s="85">
        <v>107.83</v>
      </c>
      <c r="BR15" s="30">
        <f t="shared" si="69"/>
        <v>5.9905555555555559</v>
      </c>
      <c r="BS15" s="86">
        <v>0</v>
      </c>
      <c r="BT15" s="86">
        <v>0</v>
      </c>
      <c r="BU15" s="30" t="e">
        <f t="shared" si="70"/>
        <v>#DIV/0!</v>
      </c>
      <c r="BV15" s="587">
        <v>0</v>
      </c>
      <c r="BW15" s="30">
        <f t="shared" si="28"/>
        <v>0</v>
      </c>
      <c r="BX15" s="587">
        <v>472.46</v>
      </c>
      <c r="BY15" s="30">
        <f t="shared" si="29"/>
        <v>5.443087557603687</v>
      </c>
      <c r="BZ15" s="587"/>
      <c r="CA15" s="587"/>
      <c r="CB15" s="587"/>
      <c r="CC15" s="907"/>
      <c r="CD15" s="903">
        <v>32</v>
      </c>
      <c r="CE15" s="78">
        <v>318.17</v>
      </c>
      <c r="CF15" s="634">
        <f t="shared" si="30"/>
        <v>9.9428125000000005</v>
      </c>
      <c r="CG15" s="824">
        <f t="shared" si="31"/>
        <v>5520.03</v>
      </c>
      <c r="CH15" s="492"/>
      <c r="CI15" s="93">
        <v>220.4</v>
      </c>
      <c r="CJ15" s="94">
        <v>13538.365514724679</v>
      </c>
      <c r="CK15" s="30">
        <f t="shared" si="32"/>
        <v>61.426340810910517</v>
      </c>
      <c r="CL15" s="787"/>
      <c r="CM15" s="787"/>
      <c r="CN15" s="932"/>
      <c r="CO15" s="101">
        <v>26</v>
      </c>
      <c r="CP15" s="101">
        <v>384.38106682431015</v>
      </c>
      <c r="CQ15" s="30">
        <f t="shared" si="71"/>
        <v>14.783887185550391</v>
      </c>
      <c r="CR15" s="101">
        <v>25</v>
      </c>
      <c r="CS15" s="101">
        <v>353.61507302412213</v>
      </c>
      <c r="CT15" s="83">
        <f t="shared" si="72"/>
        <v>14.144602920964886</v>
      </c>
      <c r="CU15" s="787"/>
      <c r="CV15" s="30">
        <f t="shared" ref="CV15:CV37" si="75">CU15/CI15</f>
        <v>0</v>
      </c>
      <c r="CW15" s="787">
        <v>48.484887982658925</v>
      </c>
      <c r="CX15" s="30">
        <f t="shared" si="33"/>
        <v>0.21998588013910583</v>
      </c>
      <c r="CY15" s="787">
        <v>229.81739682636996</v>
      </c>
      <c r="CZ15" s="787"/>
      <c r="DA15" s="787"/>
      <c r="DB15" s="787"/>
      <c r="DC15" s="934">
        <v>50</v>
      </c>
      <c r="DD15" s="787">
        <v>489.82296876676151</v>
      </c>
      <c r="DE15" s="790">
        <f t="shared" si="34"/>
        <v>9.79645937533523</v>
      </c>
      <c r="DF15" s="827">
        <f t="shared" si="35"/>
        <v>15044.4869081489</v>
      </c>
      <c r="DG15" s="492"/>
      <c r="DH15" s="109">
        <v>197.20000000000002</v>
      </c>
      <c r="DI15" s="110">
        <v>15892.297616971187</v>
      </c>
      <c r="DJ15" s="83">
        <f t="shared" si="36"/>
        <v>80.589744507967481</v>
      </c>
      <c r="DK15" s="113"/>
      <c r="DL15" s="956"/>
      <c r="DM15" s="956"/>
      <c r="DN15" s="958"/>
      <c r="DO15" s="114">
        <v>52</v>
      </c>
      <c r="DP15" s="114">
        <v>543.36201121605677</v>
      </c>
      <c r="DQ15" s="30">
        <f t="shared" si="37"/>
        <v>10.44926944646263</v>
      </c>
      <c r="DR15" s="115">
        <v>1129.087605982081</v>
      </c>
      <c r="DS15" s="114">
        <v>223.26711121054768</v>
      </c>
      <c r="DT15" s="937">
        <v>146.14653741743172</v>
      </c>
      <c r="DU15" s="712">
        <v>177.78153846153847</v>
      </c>
      <c r="DV15" s="759">
        <f t="shared" si="4"/>
        <v>0.90152909970354189</v>
      </c>
      <c r="DW15" s="846">
        <v>54</v>
      </c>
      <c r="DX15" s="846">
        <v>537.3374160984207</v>
      </c>
      <c r="DY15" s="760">
        <f t="shared" si="38"/>
        <v>9.950692890711494</v>
      </c>
      <c r="DZ15" s="848">
        <f t="shared" si="39"/>
        <v>18649.279837357266</v>
      </c>
      <c r="EA15" s="841"/>
      <c r="EB15" s="861">
        <v>81.400000000000006</v>
      </c>
      <c r="EC15" s="862">
        <v>3506.2262442765523</v>
      </c>
      <c r="ED15" s="923"/>
      <c r="EE15" s="922">
        <f t="shared" si="40"/>
        <v>3506.2262442765523</v>
      </c>
      <c r="EF15" s="751">
        <f t="shared" si="41"/>
        <v>43.074032484969926</v>
      </c>
      <c r="EG15" s="867">
        <v>79</v>
      </c>
      <c r="EH15" s="867">
        <v>4895.0648609670225</v>
      </c>
      <c r="EI15" s="756">
        <f t="shared" si="5"/>
        <v>61.962846341354712</v>
      </c>
      <c r="EJ15" s="867"/>
      <c r="EK15" s="870"/>
      <c r="EL15" s="759" t="e">
        <f t="shared" si="42"/>
        <v>#DIV/0!</v>
      </c>
      <c r="EM15" s="866">
        <f t="shared" si="6"/>
        <v>81.400000000000006</v>
      </c>
      <c r="EN15" s="867"/>
      <c r="EO15" s="763">
        <f t="shared" si="43"/>
        <v>0</v>
      </c>
      <c r="EP15" s="914"/>
      <c r="EQ15" s="915"/>
      <c r="ER15" s="872">
        <v>79</v>
      </c>
      <c r="ES15" s="921">
        <v>414.41434278571774</v>
      </c>
      <c r="ET15" s="765">
        <f t="shared" si="44"/>
        <v>5.2457511745027565</v>
      </c>
      <c r="EU15" s="872">
        <f t="shared" si="7"/>
        <v>81.400000000000006</v>
      </c>
      <c r="EV15" s="926">
        <v>590.63454874348508</v>
      </c>
      <c r="EW15" s="765">
        <f t="shared" si="45"/>
        <v>7.2559526872664009</v>
      </c>
      <c r="EX15" s="926"/>
      <c r="EY15" s="891">
        <f t="shared" si="46"/>
        <v>0</v>
      </c>
      <c r="EZ15" s="873">
        <v>30</v>
      </c>
      <c r="FA15" s="873">
        <v>297.31965329632288</v>
      </c>
      <c r="FB15" s="873">
        <f t="shared" si="47"/>
        <v>9.91065510987743</v>
      </c>
      <c r="FC15" s="898">
        <f t="shared" si="48"/>
        <v>9703.6596500690994</v>
      </c>
      <c r="FD15" s="569"/>
      <c r="FE15" s="734">
        <v>85.4</v>
      </c>
      <c r="FF15" s="125">
        <v>5685.8678203006402</v>
      </c>
      <c r="FG15" s="15">
        <f t="shared" si="49"/>
        <v>66.579248481272131</v>
      </c>
      <c r="FH15" s="126"/>
      <c r="FI15" s="127">
        <v>4</v>
      </c>
      <c r="FJ15" s="127">
        <v>46.480419132985752</v>
      </c>
      <c r="FK15" s="18">
        <v>20</v>
      </c>
      <c r="FL15" s="127"/>
      <c r="FM15" s="127"/>
      <c r="FN15" s="18" t="e">
        <f t="shared" si="73"/>
        <v>#DIV/0!</v>
      </c>
      <c r="FO15" s="734">
        <v>103.74999948313041</v>
      </c>
      <c r="FP15" s="836">
        <f t="shared" si="50"/>
        <v>1.214871188327054</v>
      </c>
      <c r="FQ15" s="125">
        <v>104.61516780750088</v>
      </c>
      <c r="FR15" s="837">
        <f t="shared" si="8"/>
        <v>1.2250019649590267</v>
      </c>
      <c r="FS15" s="125"/>
      <c r="FT15" s="125"/>
      <c r="FU15" s="125"/>
      <c r="FV15" s="127">
        <v>31</v>
      </c>
      <c r="FW15" s="127">
        <v>296.77260881576808</v>
      </c>
      <c r="FX15" s="30">
        <f t="shared" si="51"/>
        <v>9.5733099617989712</v>
      </c>
      <c r="FY15" s="831">
        <f t="shared" si="52"/>
        <v>6237.4860155400256</v>
      </c>
      <c r="FZ15" s="569"/>
      <c r="GA15" s="603"/>
      <c r="GB15" s="603"/>
      <c r="GC15" s="542" t="e">
        <f t="shared" si="53"/>
        <v>#DIV/0!</v>
      </c>
      <c r="GD15" s="603"/>
      <c r="GE15" s="603"/>
      <c r="GF15" s="542" t="e">
        <f t="shared" si="54"/>
        <v>#DIV/0!</v>
      </c>
      <c r="GG15" s="603"/>
      <c r="GH15" s="603"/>
      <c r="GI15" s="542" t="e">
        <f t="shared" si="55"/>
        <v>#DIV/0!</v>
      </c>
      <c r="GJ15" s="485"/>
      <c r="GK15" s="610"/>
      <c r="GL15" s="612"/>
      <c r="GM15" s="548" t="e">
        <f t="shared" si="56"/>
        <v>#DIV/0!</v>
      </c>
      <c r="GN15" s="610"/>
      <c r="GO15" s="614"/>
      <c r="GP15" s="616" t="e">
        <f t="shared" si="9"/>
        <v>#DIV/0!</v>
      </c>
      <c r="GQ15" s="603"/>
      <c r="GR15" s="603"/>
      <c r="GS15" s="622" t="e">
        <f t="shared" si="57"/>
        <v>#DIV/0!</v>
      </c>
      <c r="GT15" s="603">
        <f t="shared" si="58"/>
        <v>0</v>
      </c>
      <c r="GU15" s="603"/>
      <c r="GV15" s="551" t="e">
        <f t="shared" si="59"/>
        <v>#DIV/0!</v>
      </c>
      <c r="GX15" s="863">
        <v>30</v>
      </c>
      <c r="GY15" s="863"/>
      <c r="GZ15" s="862">
        <v>1179.05</v>
      </c>
      <c r="HA15" s="554">
        <f t="shared" si="10"/>
        <v>39.301666666666662</v>
      </c>
      <c r="HB15" s="554">
        <f>GY15/GX15</f>
        <v>0</v>
      </c>
      <c r="HC15" s="875">
        <v>30</v>
      </c>
      <c r="HD15" s="875"/>
      <c r="HE15" s="737">
        <f>HD15/HC15</f>
        <v>0</v>
      </c>
      <c r="HF15" s="875"/>
      <c r="HG15" s="737">
        <f t="shared" si="60"/>
        <v>0</v>
      </c>
      <c r="HH15" s="867">
        <v>90.17</v>
      </c>
      <c r="HI15" s="748">
        <f t="shared" si="13"/>
        <v>3.0056666666666669</v>
      </c>
      <c r="HJ15" s="882"/>
      <c r="HK15" s="744">
        <f t="shared" si="14"/>
        <v>0</v>
      </c>
      <c r="HL15" s="881"/>
      <c r="HM15" s="542">
        <f t="shared" si="15"/>
        <v>0</v>
      </c>
      <c r="HN15" s="875">
        <v>19</v>
      </c>
      <c r="HO15" s="875">
        <v>172.42495545894778</v>
      </c>
      <c r="HP15" s="886">
        <f t="shared" si="61"/>
        <v>9.0749976557340943</v>
      </c>
      <c r="HQ15" s="672"/>
      <c r="HR15" s="411"/>
      <c r="HS15" s="411"/>
      <c r="HT15" s="411"/>
      <c r="HU15" s="433"/>
      <c r="HV15" s="411"/>
      <c r="HW15" s="400">
        <f t="shared" si="62"/>
        <v>0</v>
      </c>
      <c r="HX15" s="403"/>
      <c r="HY15" s="402" t="e">
        <f t="shared" si="63"/>
        <v>#DIV/0!</v>
      </c>
      <c r="HZ15" s="412"/>
      <c r="IA15" s="400"/>
      <c r="IB15" s="400"/>
      <c r="IC15" s="403" t="e">
        <f t="shared" si="64"/>
        <v>#DIV/0!</v>
      </c>
      <c r="ID15" s="400"/>
      <c r="IE15" s="400"/>
      <c r="IF15" s="404" t="e">
        <f t="shared" si="65"/>
        <v>#DIV/0!</v>
      </c>
    </row>
    <row r="16" spans="1:240" ht="14.4" customHeight="1">
      <c r="A16" s="12">
        <v>10</v>
      </c>
      <c r="B16" s="13">
        <v>70.400000000000006</v>
      </c>
      <c r="C16" s="14">
        <v>6231.9095409125766</v>
      </c>
      <c r="D16" s="15">
        <f t="shared" si="16"/>
        <v>88.52144234250818</v>
      </c>
      <c r="E16" s="16"/>
      <c r="F16" s="320"/>
      <c r="G16" s="558" t="e">
        <f t="shared" si="17"/>
        <v>#DIV/0!</v>
      </c>
      <c r="H16" s="17">
        <v>5</v>
      </c>
      <c r="I16" s="17">
        <v>140</v>
      </c>
      <c r="J16" s="18">
        <f t="shared" si="66"/>
        <v>28</v>
      </c>
      <c r="K16" s="17">
        <v>7</v>
      </c>
      <c r="L16" s="17">
        <v>79.5</v>
      </c>
      <c r="M16" s="30">
        <f t="shared" si="67"/>
        <v>11.357142857142858</v>
      </c>
      <c r="N16" s="946"/>
      <c r="O16" s="838">
        <f t="shared" si="18"/>
        <v>0</v>
      </c>
      <c r="P16" s="803">
        <v>402.56138985081054</v>
      </c>
      <c r="Q16" s="18">
        <f t="shared" si="19"/>
        <v>5.7182015603808312</v>
      </c>
      <c r="R16" s="808">
        <v>219.43537586333872</v>
      </c>
      <c r="S16" s="809"/>
      <c r="T16" s="809"/>
      <c r="U16" s="808"/>
      <c r="V16" s="492"/>
      <c r="W16" s="570">
        <v>34</v>
      </c>
      <c r="X16" s="626">
        <v>366.40944090205716</v>
      </c>
      <c r="Y16" s="800">
        <f t="shared" si="20"/>
        <v>10.77674826182521</v>
      </c>
      <c r="Z16" s="819">
        <f t="shared" si="21"/>
        <v>7439.8157475287835</v>
      </c>
      <c r="AA16" s="492"/>
      <c r="AB16" s="966">
        <v>377.6</v>
      </c>
      <c r="AC16" s="71">
        <v>24938.884800000003</v>
      </c>
      <c r="AD16" s="30">
        <f t="shared" si="22"/>
        <v>66.045775423728813</v>
      </c>
      <c r="AE16" s="502"/>
      <c r="AF16" s="501"/>
      <c r="AG16" s="932" t="e">
        <f t="shared" si="74"/>
        <v>#DIV/0!</v>
      </c>
      <c r="AH16" s="500">
        <v>40</v>
      </c>
      <c r="AI16" s="500">
        <v>567.55999999999995</v>
      </c>
      <c r="AJ16" s="30">
        <f t="shared" si="23"/>
        <v>14.188999999999998</v>
      </c>
      <c r="AK16" s="63">
        <v>132</v>
      </c>
      <c r="AL16" s="55">
        <v>940.86999999999989</v>
      </c>
      <c r="AM16" s="30">
        <f t="shared" si="68"/>
        <v>7.1278030303030295</v>
      </c>
      <c r="AN16" s="62">
        <v>365.34</v>
      </c>
      <c r="AO16" s="858">
        <f t="shared" si="1"/>
        <v>0.86861626248216828</v>
      </c>
      <c r="AP16" s="47">
        <v>2464.5600000000004</v>
      </c>
      <c r="AQ16" s="858">
        <f t="shared" si="2"/>
        <v>6.5269067796610178</v>
      </c>
      <c r="AR16" s="47">
        <v>303.06</v>
      </c>
      <c r="AS16" s="47"/>
      <c r="AT16" s="47"/>
      <c r="AU16" s="855">
        <v>413.09999999999997</v>
      </c>
      <c r="AV16" s="568"/>
      <c r="AW16" s="46">
        <v>43</v>
      </c>
      <c r="AX16" s="71">
        <v>2791.5300000000007</v>
      </c>
      <c r="AY16" s="83">
        <f t="shared" si="24"/>
        <v>64.919302325581413</v>
      </c>
      <c r="AZ16" s="855"/>
      <c r="BA16" s="855"/>
      <c r="BB16" s="855"/>
      <c r="BC16" s="30"/>
      <c r="BD16" s="855"/>
      <c r="BE16" s="30"/>
      <c r="BF16" s="62">
        <v>106</v>
      </c>
      <c r="BG16" s="47">
        <v>1022.9300000000001</v>
      </c>
      <c r="BH16" s="48">
        <f t="shared" si="25"/>
        <v>9.6502830188679258</v>
      </c>
      <c r="BI16" s="822">
        <f t="shared" si="26"/>
        <v>33807.834800000004</v>
      </c>
      <c r="BJ16" s="492"/>
      <c r="BK16" s="645">
        <v>80.600000000000009</v>
      </c>
      <c r="BL16" s="78">
        <v>4824.6000000000004</v>
      </c>
      <c r="BM16" s="30">
        <f t="shared" si="27"/>
        <v>59.858560794044664</v>
      </c>
      <c r="BN16" s="85"/>
      <c r="BO16" s="85"/>
      <c r="BP16" s="85">
        <v>18</v>
      </c>
      <c r="BQ16" s="85">
        <v>119.21</v>
      </c>
      <c r="BR16" s="30">
        <f t="shared" si="69"/>
        <v>6.6227777777777774</v>
      </c>
      <c r="BS16" s="86">
        <v>0</v>
      </c>
      <c r="BT16" s="86">
        <v>0</v>
      </c>
      <c r="BU16" s="30" t="e">
        <f t="shared" si="70"/>
        <v>#DIV/0!</v>
      </c>
      <c r="BV16" s="587">
        <v>0</v>
      </c>
      <c r="BW16" s="30">
        <f t="shared" si="28"/>
        <v>0</v>
      </c>
      <c r="BX16" s="587">
        <v>331.5</v>
      </c>
      <c r="BY16" s="30">
        <f t="shared" si="29"/>
        <v>4.1129032258064511</v>
      </c>
      <c r="BZ16" s="587"/>
      <c r="CA16" s="587"/>
      <c r="CB16" s="587">
        <v>296.85000000000002</v>
      </c>
      <c r="CC16" s="907"/>
      <c r="CD16" s="903">
        <v>32</v>
      </c>
      <c r="CE16" s="78">
        <v>315.22000000000003</v>
      </c>
      <c r="CF16" s="634">
        <f t="shared" si="30"/>
        <v>9.8506250000000009</v>
      </c>
      <c r="CG16" s="824">
        <f t="shared" si="31"/>
        <v>5887.380000000001</v>
      </c>
      <c r="CH16" s="492"/>
      <c r="CI16" s="93">
        <v>200</v>
      </c>
      <c r="CJ16" s="94">
        <v>11372.444373976425</v>
      </c>
      <c r="CK16" s="30">
        <f t="shared" si="32"/>
        <v>56.86222186988212</v>
      </c>
      <c r="CL16" s="787"/>
      <c r="CM16" s="787"/>
      <c r="CN16" s="932"/>
      <c r="CO16" s="101">
        <v>21</v>
      </c>
      <c r="CP16" s="101">
        <v>277.57481324341643</v>
      </c>
      <c r="CQ16" s="30">
        <f t="shared" si="71"/>
        <v>13.217848249686497</v>
      </c>
      <c r="CR16" s="101">
        <v>20</v>
      </c>
      <c r="CS16" s="101">
        <v>90.649647932907655</v>
      </c>
      <c r="CT16" s="83">
        <f t="shared" si="72"/>
        <v>4.5324823966453831</v>
      </c>
      <c r="CU16" s="787"/>
      <c r="CV16" s="30">
        <f t="shared" si="75"/>
        <v>0</v>
      </c>
      <c r="CW16" s="787">
        <v>69.242443991329466</v>
      </c>
      <c r="CX16" s="30">
        <f t="shared" si="33"/>
        <v>0.3462122199566473</v>
      </c>
      <c r="CY16" s="787">
        <v>119.03831552316504</v>
      </c>
      <c r="CZ16" s="787"/>
      <c r="DA16" s="795"/>
      <c r="DB16" s="787"/>
      <c r="DC16" s="934">
        <v>50</v>
      </c>
      <c r="DD16" s="787">
        <v>475.83130434782606</v>
      </c>
      <c r="DE16" s="790">
        <f t="shared" si="34"/>
        <v>9.5166260869565207</v>
      </c>
      <c r="DF16" s="827">
        <f t="shared" si="35"/>
        <v>12404.78089901507</v>
      </c>
      <c r="DG16" s="492"/>
      <c r="DH16" s="109">
        <v>176</v>
      </c>
      <c r="DI16" s="110">
        <v>17587.710149509188</v>
      </c>
      <c r="DJ16" s="83">
        <f t="shared" si="36"/>
        <v>99.930171304029486</v>
      </c>
      <c r="DK16" s="113"/>
      <c r="DL16" s="956"/>
      <c r="DM16" s="956"/>
      <c r="DN16" s="958"/>
      <c r="DO16" s="114">
        <v>47</v>
      </c>
      <c r="DP16" s="114"/>
      <c r="DQ16" s="30">
        <f t="shared" si="37"/>
        <v>0</v>
      </c>
      <c r="DR16" s="115">
        <v>1370.0477726533193</v>
      </c>
      <c r="DS16" s="114">
        <v>185.67073334096548</v>
      </c>
      <c r="DT16" s="937"/>
      <c r="DU16" s="712">
        <v>238.38076923076923</v>
      </c>
      <c r="DV16" s="759">
        <f t="shared" si="4"/>
        <v>1.3544361888111889</v>
      </c>
      <c r="DW16" s="846">
        <v>54</v>
      </c>
      <c r="DX16" s="846">
        <v>564.01438920371186</v>
      </c>
      <c r="DY16" s="760">
        <f t="shared" si="38"/>
        <v>10.444710911179849</v>
      </c>
      <c r="DZ16" s="848">
        <f t="shared" si="39"/>
        <v>19945.823813937957</v>
      </c>
      <c r="EA16" s="841"/>
      <c r="EB16" s="861">
        <v>69</v>
      </c>
      <c r="EC16" s="862">
        <v>3389.8651610594375</v>
      </c>
      <c r="ED16" s="923"/>
      <c r="EE16" s="922">
        <f t="shared" si="40"/>
        <v>3389.8651610594375</v>
      </c>
      <c r="EF16" s="751">
        <f t="shared" si="41"/>
        <v>49.12848059506431</v>
      </c>
      <c r="EG16" s="867"/>
      <c r="EH16" s="867"/>
      <c r="EI16" s="756" t="e">
        <f t="shared" si="5"/>
        <v>#DIV/0!</v>
      </c>
      <c r="EJ16" s="867"/>
      <c r="EK16" s="870"/>
      <c r="EL16" s="759" t="e">
        <f t="shared" si="42"/>
        <v>#DIV/0!</v>
      </c>
      <c r="EM16" s="866">
        <f t="shared" si="6"/>
        <v>69</v>
      </c>
      <c r="EN16" s="867"/>
      <c r="EO16" s="763">
        <f t="shared" si="43"/>
        <v>0</v>
      </c>
      <c r="EP16" s="914"/>
      <c r="EQ16" s="915"/>
      <c r="ER16" s="872">
        <v>69</v>
      </c>
      <c r="ES16" s="921">
        <v>377.60323052437457</v>
      </c>
      <c r="ET16" s="765">
        <f t="shared" si="44"/>
        <v>5.4725105873097766</v>
      </c>
      <c r="EU16" s="872">
        <f t="shared" si="7"/>
        <v>69</v>
      </c>
      <c r="EV16" s="926">
        <v>646.00486589759907</v>
      </c>
      <c r="EW16" s="765">
        <f t="shared" si="45"/>
        <v>9.3623893608347686</v>
      </c>
      <c r="EX16" s="926">
        <v>145</v>
      </c>
      <c r="EY16" s="891">
        <f t="shared" si="46"/>
        <v>2.1014492753623188</v>
      </c>
      <c r="EZ16" s="873">
        <v>30</v>
      </c>
      <c r="FA16" s="873">
        <v>297.71304155669111</v>
      </c>
      <c r="FB16" s="873">
        <f t="shared" si="47"/>
        <v>9.923768051889704</v>
      </c>
      <c r="FC16" s="898">
        <f t="shared" si="48"/>
        <v>4856.1862990381023</v>
      </c>
      <c r="FD16" s="569"/>
      <c r="FE16" s="734">
        <v>103.4</v>
      </c>
      <c r="FF16" s="125">
        <v>9186.9061768767715</v>
      </c>
      <c r="FG16" s="15">
        <f t="shared" si="49"/>
        <v>88.848222213508421</v>
      </c>
      <c r="FH16" s="126"/>
      <c r="FI16" s="127">
        <v>4</v>
      </c>
      <c r="FJ16" s="127">
        <v>41.198553322419187</v>
      </c>
      <c r="FK16" s="18">
        <v>19</v>
      </c>
      <c r="FL16" s="127"/>
      <c r="FM16" s="127"/>
      <c r="FN16" s="18" t="e">
        <f t="shared" si="73"/>
        <v>#DIV/0!</v>
      </c>
      <c r="FO16" s="734">
        <v>197.71666204612387</v>
      </c>
      <c r="FP16" s="836">
        <f t="shared" si="50"/>
        <v>1.9121534047013913</v>
      </c>
      <c r="FQ16" s="125">
        <v>656.1917478502462</v>
      </c>
      <c r="FR16" s="837">
        <f t="shared" si="8"/>
        <v>6.3461484318205628</v>
      </c>
      <c r="FS16" s="125"/>
      <c r="FT16" s="125"/>
      <c r="FU16" s="125"/>
      <c r="FV16" s="127">
        <v>31</v>
      </c>
      <c r="FW16" s="127">
        <v>293.72297387278223</v>
      </c>
      <c r="FX16" s="30">
        <f t="shared" si="51"/>
        <v>9.4749346410574908</v>
      </c>
      <c r="FY16" s="831">
        <f t="shared" si="52"/>
        <v>10375.736113968342</v>
      </c>
      <c r="FZ16" s="569"/>
      <c r="GA16" s="604"/>
      <c r="GB16" s="605"/>
      <c r="GC16" s="542" t="e">
        <f t="shared" si="53"/>
        <v>#DIV/0!</v>
      </c>
      <c r="GD16" s="603"/>
      <c r="GE16" s="603"/>
      <c r="GF16" s="542" t="e">
        <f t="shared" si="54"/>
        <v>#DIV/0!</v>
      </c>
      <c r="GG16" s="603"/>
      <c r="GH16" s="603"/>
      <c r="GI16" s="542" t="e">
        <f t="shared" si="55"/>
        <v>#DIV/0!</v>
      </c>
      <c r="GJ16" s="485"/>
      <c r="GK16" s="610"/>
      <c r="GL16" s="612"/>
      <c r="GM16" s="548" t="e">
        <f t="shared" si="56"/>
        <v>#DIV/0!</v>
      </c>
      <c r="GN16" s="610"/>
      <c r="GO16" s="614"/>
      <c r="GP16" s="616" t="e">
        <f t="shared" si="9"/>
        <v>#DIV/0!</v>
      </c>
      <c r="GQ16" s="603"/>
      <c r="GR16" s="603"/>
      <c r="GS16" s="622" t="e">
        <f t="shared" si="57"/>
        <v>#DIV/0!</v>
      </c>
      <c r="GT16" s="603">
        <f t="shared" si="58"/>
        <v>0</v>
      </c>
      <c r="GU16" s="603"/>
      <c r="GV16" s="551" t="e">
        <f t="shared" si="59"/>
        <v>#DIV/0!</v>
      </c>
      <c r="GX16" s="863">
        <v>30</v>
      </c>
      <c r="GY16" s="863"/>
      <c r="GZ16" s="862">
        <v>1259.57</v>
      </c>
      <c r="HA16" s="554">
        <f t="shared" si="10"/>
        <v>41.985666666666667</v>
      </c>
      <c r="HB16" s="554">
        <f t="shared" ref="HB16:HB37" si="76">GY16/GX16</f>
        <v>0</v>
      </c>
      <c r="HC16" s="875">
        <v>30</v>
      </c>
      <c r="HD16" s="875">
        <v>1401.3293152706344</v>
      </c>
      <c r="HE16" s="737">
        <f t="shared" ref="HE16:HE37" si="77">HD16/HC16</f>
        <v>46.710977175687816</v>
      </c>
      <c r="HF16" s="875">
        <v>98.799382490576789</v>
      </c>
      <c r="HG16" s="737">
        <f t="shared" si="60"/>
        <v>3.2933127496858932</v>
      </c>
      <c r="HH16" s="867"/>
      <c r="HI16" s="748">
        <f t="shared" si="13"/>
        <v>0</v>
      </c>
      <c r="HJ16" s="882"/>
      <c r="HK16" s="744">
        <f t="shared" si="14"/>
        <v>0</v>
      </c>
      <c r="HL16" s="881"/>
      <c r="HM16" s="542">
        <f t="shared" si="15"/>
        <v>0</v>
      </c>
      <c r="HN16" s="875">
        <v>19</v>
      </c>
      <c r="HO16" s="875">
        <v>172.44</v>
      </c>
      <c r="HP16" s="886">
        <f t="shared" si="61"/>
        <v>9.0757894736842104</v>
      </c>
      <c r="HQ16" s="672"/>
      <c r="HR16" s="411"/>
      <c r="HS16" s="411"/>
      <c r="HT16" s="411"/>
      <c r="HU16" s="433"/>
      <c r="HV16" s="411"/>
      <c r="HW16" s="400">
        <f t="shared" si="62"/>
        <v>0</v>
      </c>
      <c r="HX16" s="403"/>
      <c r="HY16" s="402" t="e">
        <f t="shared" si="63"/>
        <v>#DIV/0!</v>
      </c>
      <c r="HZ16" s="412"/>
      <c r="IA16" s="400"/>
      <c r="IB16" s="400"/>
      <c r="IC16" s="403" t="e">
        <f t="shared" si="64"/>
        <v>#DIV/0!</v>
      </c>
      <c r="ID16" s="400"/>
      <c r="IE16" s="400"/>
      <c r="IF16" s="404" t="e">
        <f t="shared" si="65"/>
        <v>#DIV/0!</v>
      </c>
    </row>
    <row r="17" spans="1:240" ht="14.4" customHeight="1">
      <c r="A17" s="12">
        <v>11</v>
      </c>
      <c r="B17" s="13">
        <v>64.2</v>
      </c>
      <c r="C17" s="14">
        <v>6022.4307574148343</v>
      </c>
      <c r="D17" s="15">
        <f t="shared" si="16"/>
        <v>93.807332670012997</v>
      </c>
      <c r="E17" s="16"/>
      <c r="F17" s="320"/>
      <c r="G17" s="558" t="e">
        <f t="shared" si="17"/>
        <v>#DIV/0!</v>
      </c>
      <c r="H17" s="17">
        <v>5</v>
      </c>
      <c r="I17" s="17">
        <v>66.104210526315782</v>
      </c>
      <c r="J17" s="18">
        <f t="shared" si="66"/>
        <v>13.220842105263156</v>
      </c>
      <c r="K17" s="17">
        <v>5</v>
      </c>
      <c r="L17" s="17">
        <v>74.367236842105257</v>
      </c>
      <c r="M17" s="30">
        <f t="shared" si="67"/>
        <v>14.873447368421051</v>
      </c>
      <c r="N17" s="946">
        <v>234.32038070647135</v>
      </c>
      <c r="O17" s="838">
        <f t="shared" si="18"/>
        <v>3.6498501667674663</v>
      </c>
      <c r="P17" s="803">
        <v>363.78445190949412</v>
      </c>
      <c r="Q17" s="18">
        <f t="shared" si="19"/>
        <v>5.666424484571559</v>
      </c>
      <c r="R17" s="808">
        <v>203.03588390719511</v>
      </c>
      <c r="S17" s="809"/>
      <c r="T17" s="809">
        <v>4000</v>
      </c>
      <c r="U17" s="808">
        <v>835.26334969077789</v>
      </c>
      <c r="V17" s="492"/>
      <c r="W17" s="570">
        <v>33</v>
      </c>
      <c r="X17" s="626">
        <v>349.19050307107864</v>
      </c>
      <c r="Y17" s="800">
        <f t="shared" si="20"/>
        <v>10.581530396093292</v>
      </c>
      <c r="Z17" s="819">
        <f t="shared" si="21"/>
        <v>12148.496774068271</v>
      </c>
      <c r="AA17" s="492"/>
      <c r="AB17" s="966">
        <v>376.6</v>
      </c>
      <c r="AC17" s="71">
        <v>27232.097999999991</v>
      </c>
      <c r="AD17" s="30">
        <f t="shared" si="22"/>
        <v>72.310403611258607</v>
      </c>
      <c r="AE17" s="502"/>
      <c r="AF17" s="501"/>
      <c r="AG17" s="932" t="e">
        <f t="shared" si="74"/>
        <v>#DIV/0!</v>
      </c>
      <c r="AH17" s="500">
        <v>25</v>
      </c>
      <c r="AI17" s="500">
        <v>349.78</v>
      </c>
      <c r="AJ17" s="30">
        <f t="shared" si="23"/>
        <v>13.991199999999999</v>
      </c>
      <c r="AK17" s="63">
        <v>123</v>
      </c>
      <c r="AL17" s="55">
        <v>853.75</v>
      </c>
      <c r="AM17" s="30">
        <f t="shared" si="68"/>
        <v>6.941056910569106</v>
      </c>
      <c r="AN17" s="62">
        <v>787.3</v>
      </c>
      <c r="AO17" s="858">
        <f t="shared" si="1"/>
        <v>1.8763107721639656</v>
      </c>
      <c r="AP17" s="47">
        <v>2686.04</v>
      </c>
      <c r="AQ17" s="858">
        <f t="shared" si="2"/>
        <v>7.1323420074349437</v>
      </c>
      <c r="AR17" s="47">
        <v>265.47000000000003</v>
      </c>
      <c r="AS17" s="47"/>
      <c r="AT17" s="47">
        <v>562.08000000000004</v>
      </c>
      <c r="AU17" s="855">
        <v>6885</v>
      </c>
      <c r="AV17" s="568"/>
      <c r="AW17" s="46">
        <v>43</v>
      </c>
      <c r="AX17" s="71">
        <v>2593.1200000000008</v>
      </c>
      <c r="AY17" s="83">
        <f t="shared" si="24"/>
        <v>60.305116279069786</v>
      </c>
      <c r="AZ17" s="855"/>
      <c r="BA17" s="855"/>
      <c r="BB17" s="855"/>
      <c r="BC17" s="30"/>
      <c r="BD17" s="855"/>
      <c r="BE17" s="30"/>
      <c r="BF17" s="62">
        <v>106</v>
      </c>
      <c r="BG17" s="47">
        <v>1187.95</v>
      </c>
      <c r="BH17" s="48">
        <f t="shared" si="25"/>
        <v>11.207075471698113</v>
      </c>
      <c r="BI17" s="822">
        <f t="shared" si="26"/>
        <v>43402.587999999996</v>
      </c>
      <c r="BJ17" s="492"/>
      <c r="BK17" s="645">
        <v>81.8</v>
      </c>
      <c r="BL17" s="78">
        <v>4734.6400000000003</v>
      </c>
      <c r="BM17" s="30">
        <f t="shared" si="27"/>
        <v>57.880684596577026</v>
      </c>
      <c r="BN17" s="85"/>
      <c r="BO17" s="85"/>
      <c r="BP17" s="85">
        <v>18</v>
      </c>
      <c r="BQ17" s="85">
        <v>116.25</v>
      </c>
      <c r="BR17" s="30">
        <f t="shared" si="69"/>
        <v>6.458333333333333</v>
      </c>
      <c r="BS17" s="86">
        <v>0</v>
      </c>
      <c r="BT17" s="86">
        <v>0</v>
      </c>
      <c r="BU17" s="30" t="e">
        <f t="shared" si="70"/>
        <v>#DIV/0!</v>
      </c>
      <c r="BV17" s="587">
        <v>0</v>
      </c>
      <c r="BW17" s="30">
        <f t="shared" si="28"/>
        <v>0</v>
      </c>
      <c r="BX17" s="587">
        <v>250.82</v>
      </c>
      <c r="BY17" s="30">
        <f t="shared" si="29"/>
        <v>3.0662591687041565</v>
      </c>
      <c r="BZ17" s="587"/>
      <c r="CA17" s="587"/>
      <c r="CB17" s="587"/>
      <c r="CC17" s="907"/>
      <c r="CD17" s="903">
        <v>32</v>
      </c>
      <c r="CE17" s="78">
        <v>311.73</v>
      </c>
      <c r="CF17" s="634">
        <f t="shared" si="30"/>
        <v>9.7415625000000006</v>
      </c>
      <c r="CG17" s="824">
        <f t="shared" si="31"/>
        <v>5413.4400000000005</v>
      </c>
      <c r="CH17" s="492"/>
      <c r="CI17" s="93">
        <v>182.8</v>
      </c>
      <c r="CJ17" s="94">
        <v>11194.229292935712</v>
      </c>
      <c r="CK17" s="30">
        <f t="shared" si="32"/>
        <v>61.237578188926207</v>
      </c>
      <c r="CL17" s="787"/>
      <c r="CM17" s="787"/>
      <c r="CN17" s="932"/>
      <c r="CO17" s="101">
        <v>26</v>
      </c>
      <c r="CP17" s="101">
        <v>340.26101846346842</v>
      </c>
      <c r="CQ17" s="30">
        <f t="shared" si="71"/>
        <v>13.08696224859494</v>
      </c>
      <c r="CR17" s="101">
        <v>25</v>
      </c>
      <c r="CS17" s="101">
        <v>355.94693488570357</v>
      </c>
      <c r="CT17" s="83">
        <f t="shared" si="72"/>
        <v>14.237877395428143</v>
      </c>
      <c r="CU17" s="787">
        <v>1840.7413206614622</v>
      </c>
      <c r="CV17" s="30">
        <f t="shared" si="75"/>
        <v>10.069700878892025</v>
      </c>
      <c r="CW17" s="787">
        <v>72.727331973988385</v>
      </c>
      <c r="CX17" s="30">
        <f t="shared" si="33"/>
        <v>0.39785192545945502</v>
      </c>
      <c r="CY17" s="787">
        <v>306.25798041920314</v>
      </c>
      <c r="CZ17" s="787"/>
      <c r="DA17" s="787"/>
      <c r="DB17" s="787"/>
      <c r="DC17" s="934">
        <v>50</v>
      </c>
      <c r="DD17" s="787">
        <v>462.74986317889397</v>
      </c>
      <c r="DE17" s="790">
        <f t="shared" si="34"/>
        <v>9.254997263577879</v>
      </c>
      <c r="DF17" s="827">
        <f t="shared" si="35"/>
        <v>14572.913742518431</v>
      </c>
      <c r="DG17" s="492"/>
      <c r="DH17" s="109">
        <v>172.8</v>
      </c>
      <c r="DI17" s="110">
        <v>13742.005851319936</v>
      </c>
      <c r="DJ17" s="83">
        <f t="shared" si="36"/>
        <v>79.52549682476814</v>
      </c>
      <c r="DK17" s="113">
        <v>571.59999999999991</v>
      </c>
      <c r="DL17" s="956">
        <v>40</v>
      </c>
      <c r="DM17" s="956">
        <v>3796.0649411110885</v>
      </c>
      <c r="DN17" s="958"/>
      <c r="DO17" s="114">
        <v>47</v>
      </c>
      <c r="DP17" s="114"/>
      <c r="DQ17" s="30">
        <f t="shared" si="37"/>
        <v>0</v>
      </c>
      <c r="DR17" s="115">
        <v>1537.8487915679736</v>
      </c>
      <c r="DS17" s="114">
        <v>274.25131275743666</v>
      </c>
      <c r="DT17" s="937"/>
      <c r="DU17" s="712">
        <v>93.75</v>
      </c>
      <c r="DV17" s="759">
        <f t="shared" si="4"/>
        <v>0.54253472222222221</v>
      </c>
      <c r="DW17" s="846">
        <v>54</v>
      </c>
      <c r="DX17" s="846">
        <v>489.28357259542571</v>
      </c>
      <c r="DY17" s="760">
        <f t="shared" si="38"/>
        <v>9.0608068999152902</v>
      </c>
      <c r="DZ17" s="848">
        <f t="shared" si="39"/>
        <v>20504.804469351864</v>
      </c>
      <c r="EA17" s="841"/>
      <c r="EB17" s="861">
        <v>79</v>
      </c>
      <c r="EC17" s="862">
        <v>6494.4436241624653</v>
      </c>
      <c r="ED17" s="923"/>
      <c r="EE17" s="922">
        <f t="shared" si="40"/>
        <v>6494.4436241624653</v>
      </c>
      <c r="EF17" s="751">
        <f t="shared" si="41"/>
        <v>82.208147141297033</v>
      </c>
      <c r="EG17" s="867"/>
      <c r="EH17" s="867"/>
      <c r="EI17" s="756" t="e">
        <f t="shared" si="5"/>
        <v>#DIV/0!</v>
      </c>
      <c r="EJ17" s="867"/>
      <c r="EK17" s="870"/>
      <c r="EL17" s="759" t="e">
        <f t="shared" si="42"/>
        <v>#DIV/0!</v>
      </c>
      <c r="EM17" s="866">
        <f t="shared" si="6"/>
        <v>79</v>
      </c>
      <c r="EN17" s="867"/>
      <c r="EO17" s="763">
        <f t="shared" si="43"/>
        <v>0</v>
      </c>
      <c r="EP17" s="914"/>
      <c r="EQ17" s="915"/>
      <c r="ER17" s="872">
        <v>79</v>
      </c>
      <c r="ES17" s="921">
        <v>483.30497518204652</v>
      </c>
      <c r="ET17" s="765">
        <f t="shared" si="44"/>
        <v>6.1177844959752727</v>
      </c>
      <c r="EU17" s="872">
        <f t="shared" si="7"/>
        <v>79</v>
      </c>
      <c r="EV17" s="926">
        <v>512.11229669675481</v>
      </c>
      <c r="EW17" s="765">
        <f t="shared" si="45"/>
        <v>6.4824341354019595</v>
      </c>
      <c r="EX17" s="926">
        <v>74.056181324605319</v>
      </c>
      <c r="EY17" s="891">
        <f t="shared" si="46"/>
        <v>0.93742001676715592</v>
      </c>
      <c r="EZ17" s="873">
        <v>30</v>
      </c>
      <c r="FA17" s="873">
        <v>299.70150362665396</v>
      </c>
      <c r="FB17" s="873">
        <f t="shared" si="47"/>
        <v>9.9900501208884656</v>
      </c>
      <c r="FC17" s="898">
        <f t="shared" si="48"/>
        <v>7863.6185809925255</v>
      </c>
      <c r="FD17" s="569"/>
      <c r="FE17" s="734">
        <v>46.400000000000006</v>
      </c>
      <c r="FF17" s="125">
        <v>6031.8436208562398</v>
      </c>
      <c r="FG17" s="15">
        <f t="shared" si="49"/>
        <v>129.99662975983273</v>
      </c>
      <c r="FH17" s="126"/>
      <c r="FI17" s="127">
        <v>4</v>
      </c>
      <c r="FJ17" s="127">
        <v>40.710796379766251</v>
      </c>
      <c r="FK17" s="18">
        <v>31</v>
      </c>
      <c r="FL17" s="127"/>
      <c r="FM17" s="127"/>
      <c r="FN17" s="18" t="e">
        <f t="shared" si="73"/>
        <v>#DIV/0!</v>
      </c>
      <c r="FO17" s="734">
        <v>169.16666614979707</v>
      </c>
      <c r="FP17" s="836">
        <f t="shared" si="50"/>
        <v>3.6458333221939019</v>
      </c>
      <c r="FQ17" s="125">
        <v>381.75183535853375</v>
      </c>
      <c r="FR17" s="837">
        <f t="shared" si="8"/>
        <v>8.2274102447959852</v>
      </c>
      <c r="FS17" s="125"/>
      <c r="FT17" s="125"/>
      <c r="FU17" s="125"/>
      <c r="FV17" s="127">
        <v>31</v>
      </c>
      <c r="FW17" s="127">
        <v>293.76840796320215</v>
      </c>
      <c r="FX17" s="30">
        <f t="shared" si="51"/>
        <v>9.4764002568774881</v>
      </c>
      <c r="FY17" s="831">
        <f t="shared" si="52"/>
        <v>6917.241326707539</v>
      </c>
      <c r="FZ17" s="569"/>
      <c r="GA17" s="603"/>
      <c r="GB17" s="603"/>
      <c r="GC17" s="542" t="e">
        <f>+GB17/GA17</f>
        <v>#DIV/0!</v>
      </c>
      <c r="GD17" s="603"/>
      <c r="GE17" s="603"/>
      <c r="GF17" s="542" t="e">
        <f>+GE17/GD17</f>
        <v>#DIV/0!</v>
      </c>
      <c r="GG17" s="603"/>
      <c r="GH17" s="603"/>
      <c r="GI17" s="542" t="e">
        <f t="shared" si="55"/>
        <v>#DIV/0!</v>
      </c>
      <c r="GJ17" s="485"/>
      <c r="GK17" s="610"/>
      <c r="GL17" s="612"/>
      <c r="GM17" s="548" t="e">
        <f t="shared" si="56"/>
        <v>#DIV/0!</v>
      </c>
      <c r="GN17" s="610"/>
      <c r="GO17" s="614"/>
      <c r="GP17" s="616" t="e">
        <f t="shared" si="9"/>
        <v>#DIV/0!</v>
      </c>
      <c r="GQ17" s="603"/>
      <c r="GR17" s="603"/>
      <c r="GS17" s="622" t="e">
        <f t="shared" si="57"/>
        <v>#DIV/0!</v>
      </c>
      <c r="GT17" s="603">
        <f t="shared" si="58"/>
        <v>0</v>
      </c>
      <c r="GU17" s="603"/>
      <c r="GV17" s="551" t="e">
        <f t="shared" si="59"/>
        <v>#DIV/0!</v>
      </c>
      <c r="GX17" s="863">
        <v>30</v>
      </c>
      <c r="GY17" s="863"/>
      <c r="GZ17" s="862">
        <v>1540.53</v>
      </c>
      <c r="HA17" s="554">
        <f t="shared" si="10"/>
        <v>51.350999999999999</v>
      </c>
      <c r="HB17" s="554">
        <f t="shared" si="76"/>
        <v>0</v>
      </c>
      <c r="HC17" s="875"/>
      <c r="HD17" s="875"/>
      <c r="HE17" s="737" t="e">
        <f t="shared" si="77"/>
        <v>#DIV/0!</v>
      </c>
      <c r="HF17" s="875">
        <v>1175.8796927360249</v>
      </c>
      <c r="HG17" s="737">
        <f t="shared" si="60"/>
        <v>39.195989757867501</v>
      </c>
      <c r="HH17" s="867"/>
      <c r="HI17" s="748">
        <f t="shared" si="13"/>
        <v>0</v>
      </c>
      <c r="HJ17" s="882">
        <v>80.881371753246739</v>
      </c>
      <c r="HK17" s="744">
        <f t="shared" si="14"/>
        <v>2.6960457251082248</v>
      </c>
      <c r="HL17" s="881">
        <v>106.12229752992306</v>
      </c>
      <c r="HM17" s="542">
        <f t="shared" si="15"/>
        <v>3.5374099176641018</v>
      </c>
      <c r="HN17" s="875">
        <v>19</v>
      </c>
      <c r="HO17" s="875">
        <v>175.15360620904701</v>
      </c>
      <c r="HP17" s="886">
        <f t="shared" si="61"/>
        <v>9.2186108531077373</v>
      </c>
      <c r="HQ17" s="672"/>
      <c r="HR17" s="411"/>
      <c r="HS17" s="411"/>
      <c r="HT17" s="411"/>
      <c r="HU17" s="433"/>
      <c r="HV17" s="411"/>
      <c r="HW17" s="400">
        <f t="shared" si="62"/>
        <v>0</v>
      </c>
      <c r="HX17" s="403"/>
      <c r="HY17" s="402" t="e">
        <f t="shared" si="63"/>
        <v>#DIV/0!</v>
      </c>
      <c r="HZ17" s="412"/>
      <c r="IA17" s="411"/>
      <c r="IB17" s="403"/>
      <c r="IC17" s="403" t="e">
        <f t="shared" si="64"/>
        <v>#DIV/0!</v>
      </c>
      <c r="ID17" s="400"/>
      <c r="IE17" s="400"/>
      <c r="IF17" s="404" t="e">
        <f t="shared" si="65"/>
        <v>#DIV/0!</v>
      </c>
    </row>
    <row r="18" spans="1:240" ht="14.4" customHeight="1">
      <c r="A18" s="12">
        <v>12</v>
      </c>
      <c r="B18" s="13">
        <v>47</v>
      </c>
      <c r="C18" s="14">
        <v>3838.7652921065246</v>
      </c>
      <c r="D18" s="15">
        <f t="shared" si="16"/>
        <v>81.675857278862225</v>
      </c>
      <c r="E18" s="16"/>
      <c r="F18" s="320"/>
      <c r="G18" s="558" t="e">
        <f t="shared" si="17"/>
        <v>#DIV/0!</v>
      </c>
      <c r="H18" s="17">
        <v>4</v>
      </c>
      <c r="I18" s="17">
        <v>52.800000000000004</v>
      </c>
      <c r="J18" s="18">
        <f t="shared" si="66"/>
        <v>13.200000000000001</v>
      </c>
      <c r="K18" s="17">
        <v>3</v>
      </c>
      <c r="L18" s="17">
        <v>45</v>
      </c>
      <c r="M18" s="30">
        <f t="shared" si="67"/>
        <v>15</v>
      </c>
      <c r="N18" s="946"/>
      <c r="O18" s="838">
        <f t="shared" si="18"/>
        <v>0</v>
      </c>
      <c r="P18" s="803">
        <v>334.81145897342577</v>
      </c>
      <c r="Q18" s="18">
        <f t="shared" si="19"/>
        <v>7.1236480632643779</v>
      </c>
      <c r="R18" s="808">
        <v>194.41454770609064</v>
      </c>
      <c r="S18" s="809"/>
      <c r="T18" s="809"/>
      <c r="U18" s="808"/>
      <c r="V18" s="492"/>
      <c r="W18" s="570">
        <v>33</v>
      </c>
      <c r="X18" s="626">
        <v>335.01465885836694</v>
      </c>
      <c r="Y18" s="800">
        <f t="shared" si="20"/>
        <v>10.151959359344453</v>
      </c>
      <c r="Z18" s="819">
        <f t="shared" si="21"/>
        <v>4800.8059576444084</v>
      </c>
      <c r="AA18" s="492"/>
      <c r="AB18" s="966">
        <v>370.00000000000006</v>
      </c>
      <c r="AC18" s="71">
        <v>24969.219250000002</v>
      </c>
      <c r="AD18" s="30">
        <f t="shared" si="22"/>
        <v>67.484376351351344</v>
      </c>
      <c r="AE18" s="502"/>
      <c r="AF18" s="501"/>
      <c r="AG18" s="932" t="e">
        <f t="shared" si="74"/>
        <v>#DIV/0!</v>
      </c>
      <c r="AH18" s="572">
        <v>10</v>
      </c>
      <c r="AI18" s="572">
        <v>146</v>
      </c>
      <c r="AJ18" s="30">
        <f t="shared" si="23"/>
        <v>14.6</v>
      </c>
      <c r="AK18" s="63">
        <v>128</v>
      </c>
      <c r="AL18" s="55">
        <v>866.37000000000012</v>
      </c>
      <c r="AM18" s="30">
        <f t="shared" si="68"/>
        <v>6.7685156250000009</v>
      </c>
      <c r="AN18" s="62">
        <v>408</v>
      </c>
      <c r="AO18" s="858">
        <f t="shared" si="1"/>
        <v>0.98789346246973353</v>
      </c>
      <c r="AP18" s="47">
        <v>1995.04</v>
      </c>
      <c r="AQ18" s="858">
        <f t="shared" si="2"/>
        <v>5.3919999999999995</v>
      </c>
      <c r="AR18" s="47"/>
      <c r="AS18" s="47"/>
      <c r="AT18" s="47">
        <v>4942.83</v>
      </c>
      <c r="AU18" s="855"/>
      <c r="AV18" s="568"/>
      <c r="AW18" s="50">
        <v>43</v>
      </c>
      <c r="AX18" s="50">
        <v>2468.6099999999997</v>
      </c>
      <c r="AY18" s="83">
        <f t="shared" si="24"/>
        <v>57.409534883720923</v>
      </c>
      <c r="AZ18" s="855"/>
      <c r="BA18" s="855"/>
      <c r="BB18" s="855"/>
      <c r="BC18" s="30"/>
      <c r="BD18" s="855"/>
      <c r="BE18" s="30"/>
      <c r="BF18" s="62">
        <v>106</v>
      </c>
      <c r="BG18" s="47">
        <v>1063.71</v>
      </c>
      <c r="BH18" s="48">
        <f t="shared" si="25"/>
        <v>10.035</v>
      </c>
      <c r="BI18" s="822">
        <f t="shared" si="26"/>
        <v>36859.77925</v>
      </c>
      <c r="BJ18" s="492"/>
      <c r="BK18" s="645">
        <v>70.400000000000006</v>
      </c>
      <c r="BL18" s="78">
        <v>3885.18</v>
      </c>
      <c r="BM18" s="30">
        <f t="shared" si="27"/>
        <v>55.187215909090902</v>
      </c>
      <c r="BN18" s="85"/>
      <c r="BO18" s="85"/>
      <c r="BP18" s="85">
        <v>18</v>
      </c>
      <c r="BQ18" s="85">
        <v>109.78</v>
      </c>
      <c r="BR18" s="30">
        <f t="shared" si="69"/>
        <v>6.0988888888888892</v>
      </c>
      <c r="BS18" s="86">
        <v>0</v>
      </c>
      <c r="BT18" s="86">
        <v>0</v>
      </c>
      <c r="BU18" s="30" t="e">
        <f t="shared" si="70"/>
        <v>#DIV/0!</v>
      </c>
      <c r="BV18" s="587">
        <v>187.95</v>
      </c>
      <c r="BW18" s="30">
        <f t="shared" si="28"/>
        <v>2.6697443181818179</v>
      </c>
      <c r="BX18" s="587">
        <v>303.56</v>
      </c>
      <c r="BY18" s="30">
        <f t="shared" si="29"/>
        <v>4.3119318181818178</v>
      </c>
      <c r="BZ18" s="587"/>
      <c r="CA18" s="587"/>
      <c r="CB18" s="587"/>
      <c r="CC18" s="907"/>
      <c r="CD18" s="903">
        <v>32</v>
      </c>
      <c r="CE18" s="78">
        <v>316.33999999999997</v>
      </c>
      <c r="CF18" s="634">
        <f t="shared" si="30"/>
        <v>9.8856249999999992</v>
      </c>
      <c r="CG18" s="824">
        <f t="shared" si="31"/>
        <v>4802.8100000000004</v>
      </c>
      <c r="CH18" s="492"/>
      <c r="CI18" s="93">
        <v>180.8</v>
      </c>
      <c r="CJ18" s="94">
        <v>11211.920724195035</v>
      </c>
      <c r="CK18" s="30">
        <f t="shared" si="32"/>
        <v>62.012835863910588</v>
      </c>
      <c r="CL18" s="787"/>
      <c r="CM18" s="787"/>
      <c r="CN18" s="932"/>
      <c r="CO18" s="101">
        <v>41</v>
      </c>
      <c r="CP18" s="101">
        <v>322.06679892380674</v>
      </c>
      <c r="CQ18" s="30">
        <f t="shared" si="71"/>
        <v>7.8552877786294326</v>
      </c>
      <c r="CR18" s="101">
        <v>20</v>
      </c>
      <c r="CS18" s="101">
        <v>52.997014925373136</v>
      </c>
      <c r="CT18" s="83">
        <f t="shared" si="72"/>
        <v>2.6498507462686569</v>
      </c>
      <c r="CU18" s="787"/>
      <c r="CV18" s="30">
        <f t="shared" si="75"/>
        <v>0</v>
      </c>
      <c r="CW18" s="787">
        <v>48.484887982658925</v>
      </c>
      <c r="CX18" s="30">
        <f t="shared" si="33"/>
        <v>0.26816862822267101</v>
      </c>
      <c r="CY18" s="787">
        <v>180.10784237726097</v>
      </c>
      <c r="CZ18" s="787"/>
      <c r="DA18" s="787"/>
      <c r="DB18" s="787"/>
      <c r="DC18" s="934">
        <v>50</v>
      </c>
      <c r="DD18" s="787">
        <v>506.19730158420867</v>
      </c>
      <c r="DE18" s="790">
        <f t="shared" si="34"/>
        <v>10.123946031684174</v>
      </c>
      <c r="DF18" s="827">
        <f t="shared" si="35"/>
        <v>12321.774569988344</v>
      </c>
      <c r="DG18" s="492"/>
      <c r="DH18" s="109">
        <v>141.6</v>
      </c>
      <c r="DI18" s="110">
        <v>12035.31712554866</v>
      </c>
      <c r="DJ18" s="83">
        <f t="shared" si="36"/>
        <v>84.995177440315402</v>
      </c>
      <c r="DK18" s="113"/>
      <c r="DL18" s="956"/>
      <c r="DM18" s="956"/>
      <c r="DN18" s="958"/>
      <c r="DO18" s="114">
        <v>52</v>
      </c>
      <c r="DP18" s="114"/>
      <c r="DQ18" s="30">
        <f t="shared" si="37"/>
        <v>0</v>
      </c>
      <c r="DR18" s="115">
        <v>1105.3889912755717</v>
      </c>
      <c r="DS18" s="114">
        <v>221.80975105325905</v>
      </c>
      <c r="DT18" s="937"/>
      <c r="DU18" s="712">
        <v>247.13076923076923</v>
      </c>
      <c r="DV18" s="759">
        <f t="shared" si="4"/>
        <v>1.7452737940026077</v>
      </c>
      <c r="DW18" s="846">
        <v>54</v>
      </c>
      <c r="DX18" s="951">
        <v>440.31761434317508</v>
      </c>
      <c r="DY18" s="760">
        <f t="shared" si="38"/>
        <v>8.1540298952439834</v>
      </c>
      <c r="DZ18" s="848">
        <f t="shared" si="39"/>
        <v>14049.964251451434</v>
      </c>
      <c r="EA18" s="841"/>
      <c r="EB18" s="861">
        <v>69</v>
      </c>
      <c r="EC18" s="862">
        <v>3261.823297010817</v>
      </c>
      <c r="ED18" s="923"/>
      <c r="EE18" s="922">
        <f t="shared" si="40"/>
        <v>3261.823297010817</v>
      </c>
      <c r="EF18" s="751">
        <f t="shared" si="41"/>
        <v>47.272801405953871</v>
      </c>
      <c r="EG18" s="867"/>
      <c r="EH18" s="867"/>
      <c r="EI18" s="756" t="e">
        <f t="shared" si="5"/>
        <v>#DIV/0!</v>
      </c>
      <c r="EJ18" s="867"/>
      <c r="EK18" s="870"/>
      <c r="EL18" s="759" t="e">
        <f t="shared" si="42"/>
        <v>#DIV/0!</v>
      </c>
      <c r="EM18" s="866">
        <f t="shared" si="6"/>
        <v>69</v>
      </c>
      <c r="EN18" s="867"/>
      <c r="EO18" s="763">
        <f t="shared" si="43"/>
        <v>0</v>
      </c>
      <c r="EP18" s="914"/>
      <c r="EQ18" s="915"/>
      <c r="ER18" s="872">
        <v>69</v>
      </c>
      <c r="ES18" s="921">
        <v>483.67791874890753</v>
      </c>
      <c r="ET18" s="765">
        <f t="shared" si="44"/>
        <v>7.0098249094044567</v>
      </c>
      <c r="EU18" s="872">
        <f t="shared" si="7"/>
        <v>69</v>
      </c>
      <c r="EV18" s="926">
        <v>485.80022984720625</v>
      </c>
      <c r="EW18" s="765">
        <f t="shared" si="45"/>
        <v>7.0405830412638588</v>
      </c>
      <c r="EX18" s="926">
        <v>145</v>
      </c>
      <c r="EY18" s="891">
        <f t="shared" si="46"/>
        <v>2.1014492753623188</v>
      </c>
      <c r="EZ18" s="873">
        <v>30</v>
      </c>
      <c r="FA18" s="873">
        <v>299.23828048830023</v>
      </c>
      <c r="FB18" s="873">
        <f t="shared" si="47"/>
        <v>9.9746093496100077</v>
      </c>
      <c r="FC18" s="898">
        <f t="shared" si="48"/>
        <v>4675.5397260952304</v>
      </c>
      <c r="FD18" s="569"/>
      <c r="FE18" s="734">
        <v>31.6</v>
      </c>
      <c r="FF18" s="125">
        <v>3519.4617617479353</v>
      </c>
      <c r="FG18" s="15">
        <f t="shared" si="49"/>
        <v>111.37537220721313</v>
      </c>
      <c r="FH18" s="126"/>
      <c r="FI18" s="127">
        <v>4</v>
      </c>
      <c r="FJ18" s="127">
        <v>43.954404526998744</v>
      </c>
      <c r="FK18" s="18">
        <v>20</v>
      </c>
      <c r="FL18" s="127"/>
      <c r="FM18" s="127"/>
      <c r="FN18" s="18" t="e">
        <f t="shared" si="73"/>
        <v>#DIV/0!</v>
      </c>
      <c r="FO18" s="734">
        <v>164.47065388284159</v>
      </c>
      <c r="FP18" s="836">
        <f t="shared" si="50"/>
        <v>5.2047675279380243</v>
      </c>
      <c r="FQ18" s="125">
        <v>374.22682033583004</v>
      </c>
      <c r="FR18" s="837">
        <f t="shared" si="8"/>
        <v>11.842620896703481</v>
      </c>
      <c r="FS18" s="125"/>
      <c r="FT18" s="125"/>
      <c r="FU18" s="125"/>
      <c r="FV18" s="127">
        <v>31</v>
      </c>
      <c r="FW18" s="127">
        <v>297.89429657712827</v>
      </c>
      <c r="FX18" s="30">
        <f t="shared" si="51"/>
        <v>9.6094934379718797</v>
      </c>
      <c r="FY18" s="831">
        <f t="shared" si="52"/>
        <v>4400.0079370707335</v>
      </c>
      <c r="FZ18" s="569"/>
      <c r="GA18" s="603"/>
      <c r="GB18" s="603"/>
      <c r="GC18" s="542" t="e">
        <f t="shared" si="53"/>
        <v>#DIV/0!</v>
      </c>
      <c r="GD18" s="603"/>
      <c r="GE18" s="603"/>
      <c r="GF18" s="542" t="e">
        <f t="shared" si="54"/>
        <v>#DIV/0!</v>
      </c>
      <c r="GG18" s="603"/>
      <c r="GH18" s="603"/>
      <c r="GI18" s="542" t="e">
        <f t="shared" si="55"/>
        <v>#DIV/0!</v>
      </c>
      <c r="GJ18" s="485"/>
      <c r="GK18" s="610"/>
      <c r="GL18" s="612"/>
      <c r="GM18" s="548" t="e">
        <f t="shared" si="56"/>
        <v>#DIV/0!</v>
      </c>
      <c r="GN18" s="610"/>
      <c r="GO18" s="614"/>
      <c r="GP18" s="616" t="e">
        <f t="shared" si="9"/>
        <v>#DIV/0!</v>
      </c>
      <c r="GQ18" s="603"/>
      <c r="GR18" s="603"/>
      <c r="GS18" s="622" t="e">
        <f t="shared" si="57"/>
        <v>#DIV/0!</v>
      </c>
      <c r="GT18" s="603">
        <f t="shared" si="58"/>
        <v>0</v>
      </c>
      <c r="GU18" s="603"/>
      <c r="GV18" s="551" t="e">
        <f t="shared" si="59"/>
        <v>#DIV/0!</v>
      </c>
      <c r="GX18" s="863"/>
      <c r="GY18" s="863"/>
      <c r="GZ18" s="862"/>
      <c r="HA18" s="554" t="e">
        <f t="shared" si="10"/>
        <v>#DIV/0!</v>
      </c>
      <c r="HB18" s="554" t="e">
        <f t="shared" si="76"/>
        <v>#DIV/0!</v>
      </c>
      <c r="HC18" s="875"/>
      <c r="HD18" s="875"/>
      <c r="HE18" s="737" t="e">
        <f t="shared" si="77"/>
        <v>#DIV/0!</v>
      </c>
      <c r="HF18" s="875"/>
      <c r="HG18" s="737" t="e">
        <f t="shared" si="60"/>
        <v>#DIV/0!</v>
      </c>
      <c r="HH18" s="867"/>
      <c r="HI18" s="748" t="e">
        <f t="shared" si="13"/>
        <v>#DIV/0!</v>
      </c>
      <c r="HJ18" s="882"/>
      <c r="HK18" s="744" t="e">
        <f t="shared" si="14"/>
        <v>#DIV/0!</v>
      </c>
      <c r="HL18" s="881"/>
      <c r="HM18" s="542" t="e">
        <f t="shared" si="15"/>
        <v>#DIV/0!</v>
      </c>
      <c r="HN18" s="875"/>
      <c r="HO18" s="875"/>
      <c r="HP18" s="886" t="e">
        <f t="shared" si="61"/>
        <v>#DIV/0!</v>
      </c>
      <c r="HQ18" s="672"/>
      <c r="HR18" s="411"/>
      <c r="HS18" s="411"/>
      <c r="HT18" s="411"/>
      <c r="HU18" s="433"/>
      <c r="HV18" s="411"/>
      <c r="HW18" s="400">
        <f t="shared" si="62"/>
        <v>0</v>
      </c>
      <c r="HX18" s="403"/>
      <c r="HY18" s="402" t="e">
        <f t="shared" si="63"/>
        <v>#DIV/0!</v>
      </c>
      <c r="HZ18" s="412"/>
      <c r="IA18" s="411"/>
      <c r="IB18" s="400"/>
      <c r="IC18" s="403" t="e">
        <f t="shared" si="64"/>
        <v>#DIV/0!</v>
      </c>
      <c r="ID18" s="400"/>
      <c r="IE18" s="400"/>
      <c r="IF18" s="404" t="e">
        <f t="shared" si="65"/>
        <v>#DIV/0!</v>
      </c>
    </row>
    <row r="19" spans="1:240" ht="14.4" customHeight="1">
      <c r="A19" s="12">
        <v>13</v>
      </c>
      <c r="B19" s="13">
        <v>32.799999999999997</v>
      </c>
      <c r="C19" s="14">
        <v>2866.7514526189602</v>
      </c>
      <c r="D19" s="15">
        <f t="shared" si="16"/>
        <v>87.400958921309766</v>
      </c>
      <c r="E19" s="16"/>
      <c r="F19" s="320"/>
      <c r="G19" s="558" t="e">
        <f t="shared" si="17"/>
        <v>#DIV/0!</v>
      </c>
      <c r="H19" s="17">
        <v>4</v>
      </c>
      <c r="I19" s="17">
        <v>52.800000000000004</v>
      </c>
      <c r="J19" s="18">
        <f t="shared" si="66"/>
        <v>13.200000000000001</v>
      </c>
      <c r="K19" s="17">
        <v>3</v>
      </c>
      <c r="L19" s="17">
        <v>44.800000000000004</v>
      </c>
      <c r="M19" s="30">
        <f t="shared" si="67"/>
        <v>14.933333333333335</v>
      </c>
      <c r="N19" s="946"/>
      <c r="O19" s="838">
        <f t="shared" si="18"/>
        <v>0</v>
      </c>
      <c r="P19" s="803">
        <v>263.7669706382249</v>
      </c>
      <c r="Q19" s="18">
        <f t="shared" si="19"/>
        <v>8.0416759340922237</v>
      </c>
      <c r="R19" s="808">
        <v>115.40528812577509</v>
      </c>
      <c r="S19" s="809"/>
      <c r="T19" s="809"/>
      <c r="U19" s="808"/>
      <c r="V19" s="492"/>
      <c r="W19" s="570">
        <v>33</v>
      </c>
      <c r="X19" s="626">
        <v>319.3069365885483</v>
      </c>
      <c r="Y19" s="800">
        <f t="shared" si="20"/>
        <v>9.6759677754105553</v>
      </c>
      <c r="Z19" s="819">
        <f t="shared" si="21"/>
        <v>3662.8306479715084</v>
      </c>
      <c r="AA19" s="492"/>
      <c r="AB19" s="966">
        <v>240.6</v>
      </c>
      <c r="AC19" s="71">
        <v>15922.25</v>
      </c>
      <c r="AD19" s="30">
        <f t="shared" si="22"/>
        <v>66.17726517040731</v>
      </c>
      <c r="AE19" s="502"/>
      <c r="AF19" s="501"/>
      <c r="AG19" s="932" t="e">
        <f t="shared" si="74"/>
        <v>#DIV/0!</v>
      </c>
      <c r="AH19" s="572">
        <v>7</v>
      </c>
      <c r="AI19" s="572">
        <v>99.28</v>
      </c>
      <c r="AJ19" s="30">
        <f t="shared" si="23"/>
        <v>14.182857142857143</v>
      </c>
      <c r="AK19" s="55">
        <v>2</v>
      </c>
      <c r="AL19" s="55">
        <v>14.6</v>
      </c>
      <c r="AM19" s="30">
        <f t="shared" si="68"/>
        <v>7.3</v>
      </c>
      <c r="AN19" s="62">
        <v>621</v>
      </c>
      <c r="AO19" s="858">
        <f t="shared" si="1"/>
        <v>2.2210300429184548</v>
      </c>
      <c r="AP19" s="47">
        <v>1818.5599999999997</v>
      </c>
      <c r="AQ19" s="858">
        <f t="shared" si="2"/>
        <v>7.5584372402327507</v>
      </c>
      <c r="AR19" s="47">
        <v>293.63</v>
      </c>
      <c r="AS19" s="47"/>
      <c r="AT19" s="47"/>
      <c r="AU19" s="855"/>
      <c r="AV19" s="568"/>
      <c r="AW19" s="50">
        <v>39</v>
      </c>
      <c r="AX19" s="50">
        <v>2513.5650000000005</v>
      </c>
      <c r="AY19" s="83">
        <f t="shared" si="24"/>
        <v>64.450384615384635</v>
      </c>
      <c r="AZ19" s="855"/>
      <c r="BA19" s="855"/>
      <c r="BB19" s="855"/>
      <c r="BC19" s="30"/>
      <c r="BD19" s="855"/>
      <c r="BE19" s="30"/>
      <c r="BF19" s="62">
        <v>106</v>
      </c>
      <c r="BG19" s="47">
        <v>1130.42</v>
      </c>
      <c r="BH19" s="48">
        <f t="shared" si="25"/>
        <v>10.66433962264151</v>
      </c>
      <c r="BI19" s="822">
        <f t="shared" si="26"/>
        <v>22413.305</v>
      </c>
      <c r="BJ19" s="492"/>
      <c r="BK19" s="645">
        <v>65.800000000000011</v>
      </c>
      <c r="BL19" s="78">
        <v>3225.91</v>
      </c>
      <c r="BM19" s="30">
        <f t="shared" si="27"/>
        <v>49.02598784194528</v>
      </c>
      <c r="BN19" s="85"/>
      <c r="BO19" s="85"/>
      <c r="BP19" s="85">
        <v>3</v>
      </c>
      <c r="BQ19" s="85">
        <v>21.94</v>
      </c>
      <c r="BR19" s="30">
        <f t="shared" si="69"/>
        <v>7.3133333333333335</v>
      </c>
      <c r="BS19" s="86">
        <v>0</v>
      </c>
      <c r="BT19" s="86">
        <v>0</v>
      </c>
      <c r="BU19" s="30" t="e">
        <f t="shared" si="70"/>
        <v>#DIV/0!</v>
      </c>
      <c r="BV19" s="587">
        <v>0</v>
      </c>
      <c r="BW19" s="30">
        <f t="shared" si="28"/>
        <v>0</v>
      </c>
      <c r="BX19" s="587">
        <v>458.86</v>
      </c>
      <c r="BY19" s="30">
        <f t="shared" si="29"/>
        <v>6.9735562310030383</v>
      </c>
      <c r="BZ19" s="587"/>
      <c r="CA19" s="587"/>
      <c r="CB19" s="587"/>
      <c r="CC19" s="907"/>
      <c r="CD19" s="903">
        <v>32</v>
      </c>
      <c r="CE19" s="78">
        <v>315.18</v>
      </c>
      <c r="CF19" s="634">
        <f t="shared" si="30"/>
        <v>9.8493750000000002</v>
      </c>
      <c r="CG19" s="824">
        <f t="shared" si="31"/>
        <v>4021.89</v>
      </c>
      <c r="CH19" s="492"/>
      <c r="CI19" s="93">
        <v>130.60000000000002</v>
      </c>
      <c r="CJ19" s="94">
        <v>7980.7309362174337</v>
      </c>
      <c r="CK19" s="30">
        <f t="shared" si="32"/>
        <v>61.108200124176356</v>
      </c>
      <c r="CL19" s="787"/>
      <c r="CM19" s="787"/>
      <c r="CN19" s="932"/>
      <c r="CO19" s="101">
        <v>3</v>
      </c>
      <c r="CP19" s="101">
        <v>131.71771204201514</v>
      </c>
      <c r="CQ19" s="30">
        <f t="shared" si="71"/>
        <v>43.905904014005046</v>
      </c>
      <c r="CR19" s="101">
        <v>20</v>
      </c>
      <c r="CS19" s="101">
        <v>64.505359596885015</v>
      </c>
      <c r="CT19" s="83">
        <f t="shared" si="72"/>
        <v>3.2252679798442507</v>
      </c>
      <c r="CU19" s="787"/>
      <c r="CV19" s="30">
        <f t="shared" si="75"/>
        <v>0</v>
      </c>
      <c r="CW19" s="787">
        <v>90</v>
      </c>
      <c r="CX19" s="30">
        <f t="shared" si="33"/>
        <v>0.68912710566615609</v>
      </c>
      <c r="CY19" s="787">
        <v>270.35475591081035</v>
      </c>
      <c r="CZ19" s="787"/>
      <c r="DA19" s="787"/>
      <c r="DB19" s="787"/>
      <c r="DC19" s="934">
        <v>50</v>
      </c>
      <c r="DD19" s="787">
        <v>484.4473015842085</v>
      </c>
      <c r="DE19" s="790">
        <f t="shared" si="34"/>
        <v>9.6889460316841696</v>
      </c>
      <c r="DF19" s="827">
        <f t="shared" si="35"/>
        <v>9021.7560653513519</v>
      </c>
      <c r="DG19" s="492"/>
      <c r="DH19" s="109">
        <v>132.4</v>
      </c>
      <c r="DI19" s="110">
        <v>12216.305638238711</v>
      </c>
      <c r="DJ19" s="83">
        <f t="shared" si="36"/>
        <v>92.268169473102049</v>
      </c>
      <c r="DK19" s="113">
        <v>714.5</v>
      </c>
      <c r="DL19" s="956"/>
      <c r="DM19" s="956"/>
      <c r="DN19" s="958" t="e">
        <f>DM19/DL19</f>
        <v>#DIV/0!</v>
      </c>
      <c r="DO19" s="114">
        <v>25</v>
      </c>
      <c r="DP19" s="114"/>
      <c r="DQ19" s="30">
        <f t="shared" si="37"/>
        <v>0</v>
      </c>
      <c r="DR19" s="115">
        <v>935.78545362320995</v>
      </c>
      <c r="DS19" s="114">
        <v>115.59261342970225</v>
      </c>
      <c r="DT19" s="937"/>
      <c r="DU19" s="708">
        <v>178.38076923076923</v>
      </c>
      <c r="DV19" s="759">
        <f t="shared" si="4"/>
        <v>1.3472867766674412</v>
      </c>
      <c r="DW19" s="846">
        <v>54</v>
      </c>
      <c r="DX19" s="846">
        <v>455.67740860212018</v>
      </c>
      <c r="DY19" s="760">
        <f t="shared" si="38"/>
        <v>8.4384705296688924</v>
      </c>
      <c r="DZ19" s="848">
        <f t="shared" si="39"/>
        <v>14616.241883124512</v>
      </c>
      <c r="EA19" s="841"/>
      <c r="EB19" s="861">
        <v>49</v>
      </c>
      <c r="EC19" s="862">
        <v>2253.9991033080109</v>
      </c>
      <c r="ED19" s="862"/>
      <c r="EE19" s="922">
        <f t="shared" si="40"/>
        <v>2253.9991033080109</v>
      </c>
      <c r="EF19" s="751">
        <f t="shared" si="41"/>
        <v>45.999981700163488</v>
      </c>
      <c r="EG19" s="867"/>
      <c r="EH19" s="867"/>
      <c r="EI19" s="756" t="e">
        <f t="shared" si="5"/>
        <v>#DIV/0!</v>
      </c>
      <c r="EJ19" s="867"/>
      <c r="EK19" s="870"/>
      <c r="EL19" s="759" t="e">
        <f t="shared" si="42"/>
        <v>#DIV/0!</v>
      </c>
      <c r="EM19" s="866">
        <f t="shared" si="6"/>
        <v>49</v>
      </c>
      <c r="EN19" s="870"/>
      <c r="EO19" s="763">
        <f t="shared" si="43"/>
        <v>0</v>
      </c>
      <c r="EP19" s="916"/>
      <c r="EQ19" s="915"/>
      <c r="ER19" s="872"/>
      <c r="ES19" s="921"/>
      <c r="ET19" s="765" t="e">
        <f t="shared" si="44"/>
        <v>#DIV/0!</v>
      </c>
      <c r="EU19" s="872">
        <f t="shared" si="7"/>
        <v>49</v>
      </c>
      <c r="EV19" s="926">
        <v>413.71833854114607</v>
      </c>
      <c r="EW19" s="765">
        <f t="shared" si="45"/>
        <v>8.4432313987988987</v>
      </c>
      <c r="EX19" s="926"/>
      <c r="EY19" s="891">
        <f t="shared" si="46"/>
        <v>0</v>
      </c>
      <c r="EZ19" s="873">
        <v>30</v>
      </c>
      <c r="FA19" s="873">
        <v>297.01734283527185</v>
      </c>
      <c r="FB19" s="873">
        <f t="shared" si="47"/>
        <v>9.9005780945090613</v>
      </c>
      <c r="FC19" s="898">
        <f t="shared" si="48"/>
        <v>2964.7347846844286</v>
      </c>
      <c r="FD19" s="569"/>
      <c r="FE19" s="734">
        <v>31.600000000000005</v>
      </c>
      <c r="FF19" s="125">
        <v>3140.1604765750667</v>
      </c>
      <c r="FG19" s="15">
        <f t="shared" si="49"/>
        <v>99.372166980223611</v>
      </c>
      <c r="FH19" s="126"/>
      <c r="FI19" s="127">
        <v>4</v>
      </c>
      <c r="FJ19" s="127">
        <v>39.654423217652933</v>
      </c>
      <c r="FK19" s="18">
        <v>32</v>
      </c>
      <c r="FL19" s="127"/>
      <c r="FM19" s="127"/>
      <c r="FN19" s="18" t="e">
        <f t="shared" si="73"/>
        <v>#DIV/0!</v>
      </c>
      <c r="FO19" s="734">
        <v>204.16666614979709</v>
      </c>
      <c r="FP19" s="836">
        <f t="shared" si="50"/>
        <v>6.4609704477783882</v>
      </c>
      <c r="FQ19" s="125">
        <v>103.72724203604703</v>
      </c>
      <c r="FR19" s="837">
        <f t="shared" si="8"/>
        <v>3.2825076593685765</v>
      </c>
      <c r="FS19" s="125"/>
      <c r="FT19" s="125">
        <v>934.38939068100365</v>
      </c>
      <c r="FU19" s="125"/>
      <c r="FV19" s="127">
        <v>31</v>
      </c>
      <c r="FW19" s="127">
        <v>311.28455863739981</v>
      </c>
      <c r="FX19" s="30">
        <f t="shared" si="51"/>
        <v>10.041437375399994</v>
      </c>
      <c r="FY19" s="831">
        <f t="shared" si="52"/>
        <v>4733.3827572969667</v>
      </c>
      <c r="FZ19" s="569"/>
      <c r="GA19" s="602"/>
      <c r="GB19" s="603"/>
      <c r="GC19" s="542" t="e">
        <f t="shared" si="53"/>
        <v>#DIV/0!</v>
      </c>
      <c r="GD19" s="603"/>
      <c r="GE19" s="603"/>
      <c r="GF19" s="542" t="e">
        <f t="shared" si="54"/>
        <v>#DIV/0!</v>
      </c>
      <c r="GG19" s="603"/>
      <c r="GH19" s="603"/>
      <c r="GI19" s="542" t="e">
        <f t="shared" si="55"/>
        <v>#DIV/0!</v>
      </c>
      <c r="GJ19" s="485"/>
      <c r="GK19" s="610"/>
      <c r="GL19" s="612"/>
      <c r="GM19" s="548" t="e">
        <f t="shared" si="56"/>
        <v>#DIV/0!</v>
      </c>
      <c r="GN19" s="610"/>
      <c r="GO19" s="614"/>
      <c r="GP19" s="616" t="e">
        <f t="shared" si="9"/>
        <v>#DIV/0!</v>
      </c>
      <c r="GQ19" s="603"/>
      <c r="GR19" s="612"/>
      <c r="GS19" s="622" t="e">
        <f t="shared" si="57"/>
        <v>#DIV/0!</v>
      </c>
      <c r="GT19" s="603">
        <f t="shared" si="58"/>
        <v>0</v>
      </c>
      <c r="GU19" s="603"/>
      <c r="GV19" s="551" t="e">
        <f t="shared" si="59"/>
        <v>#DIV/0!</v>
      </c>
      <c r="GX19" s="863"/>
      <c r="GY19" s="863"/>
      <c r="GZ19" s="862"/>
      <c r="HA19" s="554" t="e">
        <f t="shared" si="10"/>
        <v>#DIV/0!</v>
      </c>
      <c r="HB19" s="554" t="e">
        <f t="shared" si="76"/>
        <v>#DIV/0!</v>
      </c>
      <c r="HC19" s="875"/>
      <c r="HD19" s="875"/>
      <c r="HE19" s="737" t="e">
        <f t="shared" si="77"/>
        <v>#DIV/0!</v>
      </c>
      <c r="HF19" s="875"/>
      <c r="HG19" s="737" t="e">
        <f t="shared" si="60"/>
        <v>#DIV/0!</v>
      </c>
      <c r="HH19" s="867"/>
      <c r="HI19" s="748" t="e">
        <f t="shared" si="13"/>
        <v>#DIV/0!</v>
      </c>
      <c r="HJ19" s="882"/>
      <c r="HK19" s="744" t="e">
        <f t="shared" si="14"/>
        <v>#DIV/0!</v>
      </c>
      <c r="HL19" s="881"/>
      <c r="HM19" s="542" t="e">
        <f t="shared" si="15"/>
        <v>#DIV/0!</v>
      </c>
      <c r="HN19" s="875"/>
      <c r="HO19" s="875"/>
      <c r="HP19" s="886" t="e">
        <f t="shared" si="61"/>
        <v>#DIV/0!</v>
      </c>
      <c r="HQ19" s="672"/>
      <c r="HR19" s="411"/>
      <c r="HS19" s="411"/>
      <c r="HT19" s="411"/>
      <c r="HU19" s="433"/>
      <c r="HV19" s="411"/>
      <c r="HW19" s="400">
        <f t="shared" si="62"/>
        <v>0</v>
      </c>
      <c r="HX19" s="403"/>
      <c r="HY19" s="402" t="e">
        <f t="shared" si="63"/>
        <v>#DIV/0!</v>
      </c>
      <c r="HZ19" s="412"/>
      <c r="IA19" s="411"/>
      <c r="IB19" s="400"/>
      <c r="IC19" s="403" t="e">
        <f t="shared" si="64"/>
        <v>#DIV/0!</v>
      </c>
      <c r="ID19" s="400"/>
      <c r="IE19" s="400"/>
      <c r="IF19" s="404" t="e">
        <f t="shared" si="65"/>
        <v>#DIV/0!</v>
      </c>
    </row>
    <row r="20" spans="1:240" ht="14.4" customHeight="1">
      <c r="A20" s="12">
        <v>14</v>
      </c>
      <c r="B20" s="13">
        <v>33.200000000000003</v>
      </c>
      <c r="C20" s="14">
        <v>3051.2240837485469</v>
      </c>
      <c r="D20" s="15">
        <f t="shared" si="16"/>
        <v>91.904339871944174</v>
      </c>
      <c r="E20" s="16"/>
      <c r="F20" s="320"/>
      <c r="G20" s="558" t="e">
        <f t="shared" si="17"/>
        <v>#DIV/0!</v>
      </c>
      <c r="H20" s="17">
        <v>4</v>
      </c>
      <c r="I20" s="17">
        <v>57.600000000000009</v>
      </c>
      <c r="J20" s="18">
        <f t="shared" si="66"/>
        <v>14.400000000000002</v>
      </c>
      <c r="K20" s="17">
        <v>3</v>
      </c>
      <c r="L20" s="17">
        <v>46</v>
      </c>
      <c r="M20" s="30">
        <f t="shared" si="67"/>
        <v>15.333333333333334</v>
      </c>
      <c r="N20" s="946">
        <v>220</v>
      </c>
      <c r="O20" s="838">
        <f t="shared" si="18"/>
        <v>6.6265060240963853</v>
      </c>
      <c r="P20" s="803">
        <v>220.04358079675094</v>
      </c>
      <c r="Q20" s="18">
        <f t="shared" si="19"/>
        <v>6.6278186986973173</v>
      </c>
      <c r="R20" s="808">
        <v>89.816406464522188</v>
      </c>
      <c r="S20" s="809"/>
      <c r="T20" s="809">
        <v>11196.431807786319</v>
      </c>
      <c r="U20" s="808"/>
      <c r="V20" s="492"/>
      <c r="W20" s="570">
        <v>33</v>
      </c>
      <c r="X20" s="626">
        <v>335.85953590812301</v>
      </c>
      <c r="Y20" s="800">
        <f t="shared" si="20"/>
        <v>10.177561694185545</v>
      </c>
      <c r="Z20" s="819">
        <f t="shared" si="21"/>
        <v>15216.975414704262</v>
      </c>
      <c r="AA20" s="492"/>
      <c r="AB20" s="966">
        <v>240.20000000000002</v>
      </c>
      <c r="AC20" s="71">
        <v>17209.670000000002</v>
      </c>
      <c r="AD20" s="30">
        <f t="shared" si="22"/>
        <v>71.647252289758541</v>
      </c>
      <c r="AE20" s="502"/>
      <c r="AF20" s="970">
        <v>16465.3459</v>
      </c>
      <c r="AG20" s="932" t="e">
        <f t="shared" si="74"/>
        <v>#DIV/0!</v>
      </c>
      <c r="AH20" s="572">
        <v>7</v>
      </c>
      <c r="AI20" s="572">
        <v>99.28</v>
      </c>
      <c r="AJ20" s="30">
        <f t="shared" si="23"/>
        <v>14.182857142857143</v>
      </c>
      <c r="AK20" s="55">
        <v>2</v>
      </c>
      <c r="AL20" s="55">
        <v>14.6</v>
      </c>
      <c r="AM20" s="30">
        <f t="shared" si="68"/>
        <v>7.3</v>
      </c>
      <c r="AN20" s="62">
        <v>308</v>
      </c>
      <c r="AO20" s="858">
        <f t="shared" si="1"/>
        <v>1.0875706214689265</v>
      </c>
      <c r="AP20" s="47">
        <v>1529.1599999999999</v>
      </c>
      <c r="AQ20" s="858">
        <f t="shared" si="2"/>
        <v>6.3661948376353026</v>
      </c>
      <c r="AR20" s="47"/>
      <c r="AS20" s="47"/>
      <c r="AT20" s="47">
        <v>36181.743999999999</v>
      </c>
      <c r="AU20" s="855"/>
      <c r="AV20" s="568"/>
      <c r="AW20" s="50">
        <v>43</v>
      </c>
      <c r="AX20" s="50">
        <v>2563.1538500000001</v>
      </c>
      <c r="AY20" s="83">
        <f t="shared" si="24"/>
        <v>59.608229069767447</v>
      </c>
      <c r="AZ20" s="855"/>
      <c r="BA20" s="855"/>
      <c r="BB20" s="855"/>
      <c r="BC20" s="30"/>
      <c r="BD20" s="855"/>
      <c r="BE20" s="30"/>
      <c r="BF20" s="62">
        <v>106</v>
      </c>
      <c r="BG20" s="47">
        <v>1084.3899999999999</v>
      </c>
      <c r="BH20" s="48">
        <f t="shared" si="25"/>
        <v>10.23009433962264</v>
      </c>
      <c r="BI20" s="822">
        <f t="shared" si="26"/>
        <v>75455.34375</v>
      </c>
      <c r="BJ20" s="492"/>
      <c r="BK20" s="645">
        <v>66.400000000000006</v>
      </c>
      <c r="BL20" s="78">
        <v>3668.19</v>
      </c>
      <c r="BM20" s="30">
        <f t="shared" si="27"/>
        <v>55.243825301204815</v>
      </c>
      <c r="BN20" s="85"/>
      <c r="BO20" s="85"/>
      <c r="BP20" s="85">
        <v>3</v>
      </c>
      <c r="BQ20" s="85">
        <v>25.14</v>
      </c>
      <c r="BR20" s="30">
        <f t="shared" si="69"/>
        <v>8.3800000000000008</v>
      </c>
      <c r="BS20" s="86">
        <v>0</v>
      </c>
      <c r="BT20" s="86">
        <v>0</v>
      </c>
      <c r="BU20" s="30" t="e">
        <f t="shared" si="70"/>
        <v>#DIV/0!</v>
      </c>
      <c r="BV20" s="587">
        <v>0</v>
      </c>
      <c r="BW20" s="30">
        <f t="shared" si="28"/>
        <v>0</v>
      </c>
      <c r="BX20" s="587">
        <v>240.02</v>
      </c>
      <c r="BY20" s="30">
        <f t="shared" si="29"/>
        <v>3.6147590361445783</v>
      </c>
      <c r="BZ20" s="587"/>
      <c r="CA20" s="587"/>
      <c r="CB20" s="587"/>
      <c r="CC20" s="907"/>
      <c r="CD20" s="903">
        <v>32</v>
      </c>
      <c r="CE20" s="78">
        <v>311.33999999999997</v>
      </c>
      <c r="CF20" s="634">
        <f t="shared" si="30"/>
        <v>9.7293749999999992</v>
      </c>
      <c r="CG20" s="824">
        <f t="shared" si="31"/>
        <v>4244.6900000000005</v>
      </c>
      <c r="CH20" s="492"/>
      <c r="CI20" s="93">
        <v>132.19999999999999</v>
      </c>
      <c r="CJ20" s="94">
        <v>7992.8147069942361</v>
      </c>
      <c r="CK20" s="30">
        <f t="shared" si="32"/>
        <v>60.460020476507083</v>
      </c>
      <c r="CL20" s="787"/>
      <c r="CM20" s="787"/>
      <c r="CN20" s="958"/>
      <c r="CO20" s="101">
        <v>3</v>
      </c>
      <c r="CP20" s="101">
        <v>36.735305837155799</v>
      </c>
      <c r="CQ20" s="30">
        <f t="shared" si="71"/>
        <v>12.2451019457186</v>
      </c>
      <c r="CR20" s="101">
        <v>20</v>
      </c>
      <c r="CS20" s="101">
        <v>40.576651803231051</v>
      </c>
      <c r="CT20" s="83">
        <f t="shared" si="72"/>
        <v>2.0288325901615525</v>
      </c>
      <c r="CU20" s="787"/>
      <c r="CV20" s="30">
        <f t="shared" si="75"/>
        <v>0</v>
      </c>
      <c r="CW20" s="787">
        <v>69.242443991329466</v>
      </c>
      <c r="CX20" s="30">
        <f t="shared" si="33"/>
        <v>0.52377037814923955</v>
      </c>
      <c r="CY20" s="787">
        <v>550.19995794809051</v>
      </c>
      <c r="CZ20" s="787"/>
      <c r="DA20" s="787"/>
      <c r="DB20" s="787"/>
      <c r="DC20" s="934">
        <v>50</v>
      </c>
      <c r="DD20" s="787">
        <v>529.51897254938308</v>
      </c>
      <c r="DE20" s="790">
        <f t="shared" si="34"/>
        <v>10.590379450987662</v>
      </c>
      <c r="DF20" s="827">
        <f t="shared" si="35"/>
        <v>9219.0880391234259</v>
      </c>
      <c r="DG20" s="492"/>
      <c r="DH20" s="109">
        <v>135.20000000000002</v>
      </c>
      <c r="DI20" s="110">
        <v>12393.791516272295</v>
      </c>
      <c r="DJ20" s="83">
        <f t="shared" si="36"/>
        <v>91.670055593729984</v>
      </c>
      <c r="DK20" s="113"/>
      <c r="DL20" s="956"/>
      <c r="DM20" s="956"/>
      <c r="DN20" s="958"/>
      <c r="DO20" s="114">
        <v>179</v>
      </c>
      <c r="DP20" s="114"/>
      <c r="DQ20" s="30">
        <f t="shared" si="37"/>
        <v>0</v>
      </c>
      <c r="DR20" s="115">
        <v>1292.2154240355007</v>
      </c>
      <c r="DS20" s="114">
        <v>347.13091162269552</v>
      </c>
      <c r="DT20" s="937">
        <v>334.95960787440146</v>
      </c>
      <c r="DU20" s="708">
        <v>237.13076923076923</v>
      </c>
      <c r="DV20" s="759">
        <f t="shared" si="4"/>
        <v>1.7539258079198905</v>
      </c>
      <c r="DW20" s="846">
        <v>54</v>
      </c>
      <c r="DX20" s="846">
        <v>543.69644806635711</v>
      </c>
      <c r="DY20" s="760">
        <f t="shared" si="38"/>
        <v>10.068452741969576</v>
      </c>
      <c r="DZ20" s="848">
        <f t="shared" si="39"/>
        <v>15148.924677102019</v>
      </c>
      <c r="EA20" s="841"/>
      <c r="EB20" s="861">
        <v>49</v>
      </c>
      <c r="EC20" s="862">
        <v>2512.0966581050416</v>
      </c>
      <c r="ED20" s="862"/>
      <c r="EE20" s="922">
        <f t="shared" si="40"/>
        <v>2512.0966581050416</v>
      </c>
      <c r="EF20" s="751">
        <f t="shared" si="41"/>
        <v>51.267278736837582</v>
      </c>
      <c r="EG20" s="867"/>
      <c r="EH20" s="867"/>
      <c r="EI20" s="756" t="e">
        <f t="shared" si="5"/>
        <v>#DIV/0!</v>
      </c>
      <c r="EJ20" s="867"/>
      <c r="EK20" s="870"/>
      <c r="EL20" s="759" t="e">
        <f t="shared" si="42"/>
        <v>#DIV/0!</v>
      </c>
      <c r="EM20" s="866">
        <f t="shared" si="6"/>
        <v>49</v>
      </c>
      <c r="EN20" s="867"/>
      <c r="EO20" s="763">
        <f t="shared" si="43"/>
        <v>0</v>
      </c>
      <c r="EP20" s="916">
        <v>416.64</v>
      </c>
      <c r="EQ20" s="915"/>
      <c r="ER20" s="872">
        <v>49</v>
      </c>
      <c r="ES20" s="921">
        <v>267.23319391914134</v>
      </c>
      <c r="ET20" s="765">
        <f t="shared" si="44"/>
        <v>5.4537386514110482</v>
      </c>
      <c r="EU20" s="872">
        <f t="shared" si="7"/>
        <v>49</v>
      </c>
      <c r="EV20" s="926">
        <v>515.71033653189204</v>
      </c>
      <c r="EW20" s="765">
        <f t="shared" si="45"/>
        <v>10.524700745548817</v>
      </c>
      <c r="EX20" s="926">
        <v>132.5</v>
      </c>
      <c r="EY20" s="891">
        <f t="shared" si="46"/>
        <v>2.704081632653061</v>
      </c>
      <c r="EZ20" s="873">
        <v>30</v>
      </c>
      <c r="FA20" s="873">
        <v>297.93667601680028</v>
      </c>
      <c r="FB20" s="873">
        <f t="shared" si="47"/>
        <v>9.931222533893342</v>
      </c>
      <c r="FC20" s="898">
        <f t="shared" si="48"/>
        <v>4142.1168645728758</v>
      </c>
      <c r="FD20" s="569"/>
      <c r="FE20" s="734">
        <v>28.200000000000003</v>
      </c>
      <c r="FF20" s="125">
        <v>2366.3226521131596</v>
      </c>
      <c r="FG20" s="15">
        <f t="shared" si="49"/>
        <v>83.912150784154591</v>
      </c>
      <c r="FH20" s="126"/>
      <c r="FI20" s="127">
        <v>4</v>
      </c>
      <c r="FJ20" s="127">
        <v>39.715530990973583</v>
      </c>
      <c r="FK20" s="18">
        <v>19</v>
      </c>
      <c r="FL20" s="127"/>
      <c r="FM20" s="127"/>
      <c r="FN20" s="18" t="e">
        <f t="shared" si="73"/>
        <v>#DIV/0!</v>
      </c>
      <c r="FO20" s="734">
        <v>142.58333281646375</v>
      </c>
      <c r="FP20" s="836">
        <f t="shared" si="50"/>
        <v>5.0561465537753101</v>
      </c>
      <c r="FQ20" s="125">
        <v>224.92726865075454</v>
      </c>
      <c r="FR20" s="837">
        <f t="shared" si="8"/>
        <v>7.9761442783955507</v>
      </c>
      <c r="FS20" s="125"/>
      <c r="FT20" s="125"/>
      <c r="FU20" s="125"/>
      <c r="FV20" s="127">
        <v>31</v>
      </c>
      <c r="FW20" s="127">
        <v>285.86742365312148</v>
      </c>
      <c r="FX20" s="30">
        <f t="shared" si="51"/>
        <v>9.2215297952619828</v>
      </c>
      <c r="FY20" s="831">
        <f t="shared" si="52"/>
        <v>3059.4162082244729</v>
      </c>
      <c r="FZ20" s="569"/>
      <c r="GA20" s="602"/>
      <c r="GB20" s="603"/>
      <c r="GC20" s="542" t="e">
        <f t="shared" si="53"/>
        <v>#DIV/0!</v>
      </c>
      <c r="GD20" s="603"/>
      <c r="GE20" s="603"/>
      <c r="GF20" s="542" t="e">
        <f t="shared" si="54"/>
        <v>#DIV/0!</v>
      </c>
      <c r="GG20" s="603"/>
      <c r="GH20" s="603"/>
      <c r="GI20" s="542" t="e">
        <f t="shared" si="55"/>
        <v>#DIV/0!</v>
      </c>
      <c r="GJ20" s="485"/>
      <c r="GK20" s="610"/>
      <c r="GL20" s="612"/>
      <c r="GM20" s="548" t="e">
        <f t="shared" si="56"/>
        <v>#DIV/0!</v>
      </c>
      <c r="GN20" s="610"/>
      <c r="GO20" s="614"/>
      <c r="GP20" s="616" t="e">
        <f t="shared" si="9"/>
        <v>#DIV/0!</v>
      </c>
      <c r="GQ20" s="603"/>
      <c r="GR20" s="603"/>
      <c r="GS20" s="622" t="e">
        <f t="shared" si="57"/>
        <v>#DIV/0!</v>
      </c>
      <c r="GT20" s="603">
        <f t="shared" si="58"/>
        <v>0</v>
      </c>
      <c r="GU20" s="603"/>
      <c r="GV20" s="551" t="e">
        <f t="shared" si="59"/>
        <v>#DIV/0!</v>
      </c>
      <c r="GX20" s="863"/>
      <c r="GY20" s="863"/>
      <c r="GZ20" s="862"/>
      <c r="HA20" s="554" t="e">
        <f t="shared" si="10"/>
        <v>#DIV/0!</v>
      </c>
      <c r="HB20" s="554" t="e">
        <f t="shared" si="76"/>
        <v>#DIV/0!</v>
      </c>
      <c r="HC20" s="875"/>
      <c r="HD20" s="875"/>
      <c r="HE20" s="737" t="e">
        <f t="shared" si="77"/>
        <v>#DIV/0!</v>
      </c>
      <c r="HF20" s="875"/>
      <c r="HG20" s="737" t="e">
        <f t="shared" si="60"/>
        <v>#DIV/0!</v>
      </c>
      <c r="HH20" s="867"/>
      <c r="HI20" s="748" t="e">
        <f t="shared" si="13"/>
        <v>#DIV/0!</v>
      </c>
      <c r="HJ20" s="882"/>
      <c r="HK20" s="744" t="e">
        <f t="shared" ref="HK20:HK37" si="78">+HJ20/HD20</f>
        <v>#DIV/0!</v>
      </c>
      <c r="HL20" s="881"/>
      <c r="HM20" s="542" t="e">
        <f t="shared" si="15"/>
        <v>#DIV/0!</v>
      </c>
      <c r="HN20" s="875"/>
      <c r="HO20" s="875"/>
      <c r="HP20" s="886" t="e">
        <f t="shared" si="61"/>
        <v>#DIV/0!</v>
      </c>
      <c r="HQ20" s="672"/>
      <c r="HR20" s="663"/>
      <c r="HS20" s="663"/>
      <c r="HT20" s="663"/>
      <c r="HU20" s="433"/>
      <c r="HV20" s="411"/>
      <c r="HW20" s="400">
        <f t="shared" si="62"/>
        <v>0</v>
      </c>
      <c r="HX20" s="403"/>
      <c r="HY20" s="402" t="e">
        <f t="shared" si="63"/>
        <v>#DIV/0!</v>
      </c>
      <c r="HZ20" s="412"/>
      <c r="IA20" s="411"/>
      <c r="IB20" s="400"/>
      <c r="IC20" s="403" t="e">
        <f t="shared" si="64"/>
        <v>#DIV/0!</v>
      </c>
      <c r="ID20" s="400"/>
      <c r="IE20" s="400"/>
      <c r="IF20" s="404" t="e">
        <f t="shared" si="65"/>
        <v>#DIV/0!</v>
      </c>
    </row>
    <row r="21" spans="1:240" ht="14.4" customHeight="1">
      <c r="A21" s="12">
        <v>15</v>
      </c>
      <c r="B21" s="13">
        <v>62.400000000000006</v>
      </c>
      <c r="C21" s="14">
        <v>4989.4487861725256</v>
      </c>
      <c r="D21" s="15">
        <f t="shared" si="16"/>
        <v>79.959115163021238</v>
      </c>
      <c r="E21" s="16"/>
      <c r="F21" s="320"/>
      <c r="G21" s="558" t="e">
        <f t="shared" si="17"/>
        <v>#DIV/0!</v>
      </c>
      <c r="H21" s="17">
        <v>5</v>
      </c>
      <c r="I21" s="17">
        <v>76.5</v>
      </c>
      <c r="J21" s="18">
        <f t="shared" si="66"/>
        <v>15.3</v>
      </c>
      <c r="K21" s="17">
        <v>5</v>
      </c>
      <c r="L21" s="17">
        <v>74.583333333333329</v>
      </c>
      <c r="M21" s="30">
        <f t="shared" si="67"/>
        <v>14.916666666666666</v>
      </c>
      <c r="N21" s="946"/>
      <c r="O21" s="838">
        <f t="shared" si="18"/>
        <v>0</v>
      </c>
      <c r="P21" s="803">
        <v>359.76203807966715</v>
      </c>
      <c r="Q21" s="18">
        <f t="shared" si="19"/>
        <v>5.7654172769177423</v>
      </c>
      <c r="R21" s="808">
        <v>237.41860103200025</v>
      </c>
      <c r="S21" s="809"/>
      <c r="T21" s="809"/>
      <c r="U21" s="808"/>
      <c r="V21" s="492"/>
      <c r="W21" s="570">
        <v>33</v>
      </c>
      <c r="X21" s="626">
        <v>331.18142954124954</v>
      </c>
      <c r="Y21" s="800">
        <f t="shared" si="20"/>
        <v>10.03580089518938</v>
      </c>
      <c r="Z21" s="819">
        <f t="shared" si="21"/>
        <v>6068.8941881587753</v>
      </c>
      <c r="AA21" s="492"/>
      <c r="AB21" s="966">
        <v>389.8</v>
      </c>
      <c r="AC21" s="71">
        <v>26633.759999999995</v>
      </c>
      <c r="AD21" s="30">
        <f t="shared" si="22"/>
        <v>68.326731657260112</v>
      </c>
      <c r="AE21" s="49"/>
      <c r="AF21" s="318"/>
      <c r="AG21" s="932" t="e">
        <f t="shared" si="74"/>
        <v>#DIV/0!</v>
      </c>
      <c r="AH21" s="50">
        <v>40</v>
      </c>
      <c r="AI21" s="50">
        <v>571.9</v>
      </c>
      <c r="AJ21" s="30">
        <f t="shared" si="23"/>
        <v>14.297499999999999</v>
      </c>
      <c r="AK21" s="55">
        <v>274</v>
      </c>
      <c r="AL21" s="55">
        <v>1885.56</v>
      </c>
      <c r="AM21" s="30">
        <f t="shared" si="68"/>
        <v>6.881605839416058</v>
      </c>
      <c r="AN21" s="62">
        <v>322.19</v>
      </c>
      <c r="AO21" s="858">
        <f t="shared" si="1"/>
        <v>0.7461556276053728</v>
      </c>
      <c r="AP21" s="47">
        <v>2099.9900000000002</v>
      </c>
      <c r="AQ21" s="858">
        <f t="shared" si="2"/>
        <v>5.387352488455619</v>
      </c>
      <c r="AR21" s="47"/>
      <c r="AS21" s="47"/>
      <c r="AT21" s="47">
        <v>1176</v>
      </c>
      <c r="AU21" s="855">
        <v>1377</v>
      </c>
      <c r="AV21" s="568"/>
      <c r="AW21" s="46">
        <v>42</v>
      </c>
      <c r="AX21" s="71">
        <v>2135.585</v>
      </c>
      <c r="AY21" s="83">
        <f t="shared" si="24"/>
        <v>50.847261904761908</v>
      </c>
      <c r="AZ21" s="855">
        <v>1</v>
      </c>
      <c r="BA21" s="855">
        <v>2</v>
      </c>
      <c r="BB21" s="855">
        <v>2</v>
      </c>
      <c r="BC21" s="760">
        <f t="shared" ref="BC21:BC37" si="79">+AZ21*20%+BB21*40%+BA21*40%</f>
        <v>1.8</v>
      </c>
      <c r="BD21" s="855">
        <v>98.3</v>
      </c>
      <c r="BE21" s="30">
        <f>BD21/BC21</f>
        <v>54.611111111111107</v>
      </c>
      <c r="BF21" s="62">
        <v>106</v>
      </c>
      <c r="BG21" s="47">
        <v>1060.3800000000001</v>
      </c>
      <c r="BH21" s="48">
        <f t="shared" si="25"/>
        <v>10.003584905660379</v>
      </c>
      <c r="BI21" s="822">
        <f t="shared" si="26"/>
        <v>37360.665000000001</v>
      </c>
      <c r="BJ21" s="492"/>
      <c r="BK21" s="645">
        <v>84.600000000000009</v>
      </c>
      <c r="BL21" s="78">
        <v>4558.71</v>
      </c>
      <c r="BM21" s="30">
        <f t="shared" si="27"/>
        <v>53.885460992907795</v>
      </c>
      <c r="BN21" s="85"/>
      <c r="BO21" s="85"/>
      <c r="BP21" s="85">
        <v>18</v>
      </c>
      <c r="BQ21" s="85">
        <v>128.30000000000001</v>
      </c>
      <c r="BR21" s="30">
        <f t="shared" si="69"/>
        <v>7.1277777777777782</v>
      </c>
      <c r="BS21" s="86">
        <v>0</v>
      </c>
      <c r="BT21" s="86">
        <v>0</v>
      </c>
      <c r="BU21" s="30" t="e">
        <f t="shared" si="70"/>
        <v>#DIV/0!</v>
      </c>
      <c r="BV21" s="587">
        <v>0</v>
      </c>
      <c r="BW21" s="30">
        <f t="shared" si="28"/>
        <v>0</v>
      </c>
      <c r="BX21" s="587">
        <v>519.46</v>
      </c>
      <c r="BY21" s="30">
        <f t="shared" si="29"/>
        <v>6.1401891252955076</v>
      </c>
      <c r="BZ21" s="587"/>
      <c r="CA21" s="587"/>
      <c r="CB21" s="587"/>
      <c r="CC21" s="907"/>
      <c r="CD21" s="903">
        <v>32</v>
      </c>
      <c r="CE21" s="78">
        <v>317.61</v>
      </c>
      <c r="CF21" s="634">
        <f t="shared" si="30"/>
        <v>9.9253125000000004</v>
      </c>
      <c r="CG21" s="824">
        <f t="shared" si="31"/>
        <v>5524.08</v>
      </c>
      <c r="CH21" s="492"/>
      <c r="CI21" s="93">
        <v>185.60000000000002</v>
      </c>
      <c r="CJ21" s="94">
        <v>11305.228835072625</v>
      </c>
      <c r="CK21" s="30">
        <f t="shared" si="32"/>
        <v>60.911793292417151</v>
      </c>
      <c r="CL21" s="787"/>
      <c r="CM21" s="787"/>
      <c r="CN21" s="958"/>
      <c r="CO21" s="101">
        <v>36</v>
      </c>
      <c r="CP21" s="101">
        <v>470.2137978619628</v>
      </c>
      <c r="CQ21" s="30">
        <f t="shared" si="71"/>
        <v>13.061494385054523</v>
      </c>
      <c r="CR21" s="101">
        <v>20</v>
      </c>
      <c r="CS21" s="101">
        <v>39.985355531543831</v>
      </c>
      <c r="CT21" s="83">
        <f t="shared" si="72"/>
        <v>1.9992677765771916</v>
      </c>
      <c r="CU21" s="787"/>
      <c r="CV21" s="30">
        <f t="shared" si="75"/>
        <v>0</v>
      </c>
      <c r="CW21" s="787">
        <v>58.384887982658924</v>
      </c>
      <c r="CX21" s="30">
        <f t="shared" si="33"/>
        <v>0.31457374990656745</v>
      </c>
      <c r="CY21" s="787">
        <v>237.43478304951992</v>
      </c>
      <c r="CZ21" s="787"/>
      <c r="DA21" s="787"/>
      <c r="DB21" s="787"/>
      <c r="DC21" s="934">
        <v>50</v>
      </c>
      <c r="DD21" s="787">
        <v>499.00256271171679</v>
      </c>
      <c r="DE21" s="790">
        <f t="shared" si="34"/>
        <v>9.9800512542343363</v>
      </c>
      <c r="DF21" s="827">
        <f t="shared" si="35"/>
        <v>12610.250222210028</v>
      </c>
      <c r="DG21" s="492"/>
      <c r="DH21" s="109">
        <v>157.6</v>
      </c>
      <c r="DI21" s="110">
        <v>13011.141664124589</v>
      </c>
      <c r="DJ21" s="83">
        <f t="shared" si="36"/>
        <v>82.558005483024047</v>
      </c>
      <c r="DK21" s="113"/>
      <c r="DL21" s="956"/>
      <c r="DM21" s="956"/>
      <c r="DN21" s="958"/>
      <c r="DO21" s="114">
        <v>52</v>
      </c>
      <c r="DP21" s="114"/>
      <c r="DQ21" s="30">
        <f t="shared" si="37"/>
        <v>0</v>
      </c>
      <c r="DR21" s="115">
        <v>1262.6017021835733</v>
      </c>
      <c r="DS21" s="114">
        <v>298.42073334096551</v>
      </c>
      <c r="DT21" s="938"/>
      <c r="DU21" s="708">
        <v>177.13076923076923</v>
      </c>
      <c r="DV21" s="759">
        <f t="shared" si="4"/>
        <v>1.1239262007028505</v>
      </c>
      <c r="DW21" s="846">
        <v>54</v>
      </c>
      <c r="DX21" s="846">
        <v>507.14102121012439</v>
      </c>
      <c r="DY21" s="760">
        <f t="shared" si="38"/>
        <v>9.3915003927800811</v>
      </c>
      <c r="DZ21" s="848">
        <f t="shared" si="39"/>
        <v>15256.435890090019</v>
      </c>
      <c r="EA21" s="841"/>
      <c r="EB21" s="859">
        <v>79</v>
      </c>
      <c r="EC21" s="862">
        <v>5697.1473886566855</v>
      </c>
      <c r="ED21" s="862"/>
      <c r="EE21" s="922">
        <f t="shared" si="40"/>
        <v>5697.1473886566855</v>
      </c>
      <c r="EF21" s="751">
        <f t="shared" si="41"/>
        <v>72.115789729831462</v>
      </c>
      <c r="EG21" s="867"/>
      <c r="EH21" s="867"/>
      <c r="EI21" s="756" t="e">
        <f t="shared" si="5"/>
        <v>#DIV/0!</v>
      </c>
      <c r="EJ21" s="867">
        <v>79</v>
      </c>
      <c r="EK21" s="870">
        <v>1157.5872597888438</v>
      </c>
      <c r="EL21" s="759">
        <f t="shared" si="42"/>
        <v>14.653003288466376</v>
      </c>
      <c r="EM21" s="866">
        <f t="shared" si="6"/>
        <v>79</v>
      </c>
      <c r="EN21" s="867">
        <v>4340.9914608229519</v>
      </c>
      <c r="EO21" s="763">
        <f t="shared" si="43"/>
        <v>54.949258997758882</v>
      </c>
      <c r="EP21" s="916">
        <v>110</v>
      </c>
      <c r="EQ21" s="915"/>
      <c r="ER21" s="872">
        <v>79</v>
      </c>
      <c r="ES21" s="921">
        <v>1215.411959202846</v>
      </c>
      <c r="ET21" s="765">
        <f t="shared" si="44"/>
        <v>15.384961508896785</v>
      </c>
      <c r="EU21" s="872">
        <f t="shared" si="7"/>
        <v>79</v>
      </c>
      <c r="EV21" s="926">
        <v>515.52242603241518</v>
      </c>
      <c r="EW21" s="765">
        <f t="shared" si="45"/>
        <v>6.5256003295242424</v>
      </c>
      <c r="EX21" s="926"/>
      <c r="EY21" s="891">
        <f t="shared" si="46"/>
        <v>0</v>
      </c>
      <c r="EZ21" s="873">
        <v>30</v>
      </c>
      <c r="FA21" s="873">
        <v>300.22865640117868</v>
      </c>
      <c r="FB21" s="873">
        <f t="shared" si="47"/>
        <v>10.00762188003929</v>
      </c>
      <c r="FC21" s="898">
        <f t="shared" si="48"/>
        <v>13336.889150904923</v>
      </c>
      <c r="FD21" s="569"/>
      <c r="FE21" s="734">
        <v>40.799999999999997</v>
      </c>
      <c r="FF21" s="125">
        <v>4518.3074343996595</v>
      </c>
      <c r="FG21" s="15">
        <f t="shared" si="49"/>
        <v>110.74282927450146</v>
      </c>
      <c r="FH21" s="126"/>
      <c r="FI21" s="127">
        <v>4</v>
      </c>
      <c r="FJ21" s="127">
        <v>39.8214015121495</v>
      </c>
      <c r="FK21" s="18">
        <v>28</v>
      </c>
      <c r="FL21" s="127"/>
      <c r="FM21" s="127"/>
      <c r="FN21" s="18" t="e">
        <f t="shared" si="73"/>
        <v>#DIV/0!</v>
      </c>
      <c r="FO21" s="734">
        <v>49.583333333333336</v>
      </c>
      <c r="FP21" s="836">
        <f t="shared" si="50"/>
        <v>1.2152777777777779</v>
      </c>
      <c r="FQ21" s="125">
        <v>550.10732021800754</v>
      </c>
      <c r="FR21" s="837">
        <f t="shared" si="8"/>
        <v>13.483022554362931</v>
      </c>
      <c r="FS21" s="125"/>
      <c r="FT21" s="125">
        <v>211.79354838709676</v>
      </c>
      <c r="FU21" s="125"/>
      <c r="FV21" s="127">
        <v>31</v>
      </c>
      <c r="FW21" s="127">
        <v>296.14498312207479</v>
      </c>
      <c r="FX21" s="30">
        <f t="shared" si="51"/>
        <v>9.5530639716798316</v>
      </c>
      <c r="FY21" s="831">
        <f t="shared" si="52"/>
        <v>5665.7580209723219</v>
      </c>
      <c r="FZ21" s="569"/>
      <c r="GA21" s="602"/>
      <c r="GB21" s="603"/>
      <c r="GC21" s="542" t="e">
        <f t="shared" si="53"/>
        <v>#DIV/0!</v>
      </c>
      <c r="GD21" s="603"/>
      <c r="GE21" s="603"/>
      <c r="GF21" s="542" t="e">
        <f t="shared" si="54"/>
        <v>#DIV/0!</v>
      </c>
      <c r="GG21" s="603"/>
      <c r="GH21" s="603"/>
      <c r="GI21" s="542" t="e">
        <f t="shared" si="55"/>
        <v>#DIV/0!</v>
      </c>
      <c r="GJ21" s="485"/>
      <c r="GK21" s="610"/>
      <c r="GL21" s="612"/>
      <c r="GM21" s="548" t="e">
        <f t="shared" si="56"/>
        <v>#DIV/0!</v>
      </c>
      <c r="GN21" s="610"/>
      <c r="GO21" s="614"/>
      <c r="GP21" s="616" t="e">
        <f t="shared" si="9"/>
        <v>#DIV/0!</v>
      </c>
      <c r="GQ21" s="603"/>
      <c r="GR21" s="603"/>
      <c r="GS21" s="622" t="e">
        <f t="shared" si="57"/>
        <v>#DIV/0!</v>
      </c>
      <c r="GT21" s="603">
        <f t="shared" si="58"/>
        <v>0</v>
      </c>
      <c r="GU21" s="603"/>
      <c r="GV21" s="551" t="e">
        <f t="shared" si="59"/>
        <v>#DIV/0!</v>
      </c>
      <c r="GX21" s="863"/>
      <c r="GY21" s="863"/>
      <c r="GZ21" s="862"/>
      <c r="HA21" s="554" t="e">
        <f t="shared" si="10"/>
        <v>#DIV/0!</v>
      </c>
      <c r="HB21" s="554" t="e">
        <f t="shared" si="76"/>
        <v>#DIV/0!</v>
      </c>
      <c r="HC21" s="875"/>
      <c r="HD21" s="875"/>
      <c r="HE21" s="737" t="e">
        <f t="shared" si="77"/>
        <v>#DIV/0!</v>
      </c>
      <c r="HF21" s="875"/>
      <c r="HG21" s="737" t="e">
        <f t="shared" si="60"/>
        <v>#DIV/0!</v>
      </c>
      <c r="HH21" s="867"/>
      <c r="HI21" s="748" t="e">
        <f t="shared" si="13"/>
        <v>#DIV/0!</v>
      </c>
      <c r="HJ21" s="882"/>
      <c r="HK21" s="744" t="e">
        <f t="shared" si="78"/>
        <v>#DIV/0!</v>
      </c>
      <c r="HL21" s="881"/>
      <c r="HM21" s="542" t="e">
        <f t="shared" si="15"/>
        <v>#DIV/0!</v>
      </c>
      <c r="HN21" s="875"/>
      <c r="HO21" s="875"/>
      <c r="HP21" s="886" t="e">
        <f t="shared" si="61"/>
        <v>#DIV/0!</v>
      </c>
      <c r="HQ21" s="672"/>
      <c r="HR21" s="411"/>
      <c r="HS21" s="411"/>
      <c r="HT21" s="411"/>
      <c r="HU21" s="433"/>
      <c r="HV21" s="411"/>
      <c r="HW21" s="400">
        <f t="shared" si="62"/>
        <v>0</v>
      </c>
      <c r="HX21" s="403"/>
      <c r="HY21" s="402" t="e">
        <f t="shared" si="63"/>
        <v>#DIV/0!</v>
      </c>
      <c r="HZ21" s="412"/>
      <c r="IA21" s="411"/>
      <c r="IB21" s="400"/>
      <c r="IC21" s="403" t="e">
        <f t="shared" si="64"/>
        <v>#DIV/0!</v>
      </c>
      <c r="ID21" s="400"/>
      <c r="IE21" s="400"/>
      <c r="IF21" s="404" t="e">
        <f t="shared" si="65"/>
        <v>#DIV/0!</v>
      </c>
    </row>
    <row r="22" spans="1:240" ht="14.4" customHeight="1">
      <c r="A22" s="12">
        <v>16</v>
      </c>
      <c r="B22" s="13">
        <v>70.800000000000011</v>
      </c>
      <c r="C22" s="14">
        <v>5449.5721181596264</v>
      </c>
      <c r="D22" s="15">
        <f t="shared" si="16"/>
        <v>76.971357601124652</v>
      </c>
      <c r="E22" s="16"/>
      <c r="F22" s="320"/>
      <c r="G22" s="558" t="e">
        <f t="shared" si="17"/>
        <v>#DIV/0!</v>
      </c>
      <c r="H22" s="17">
        <v>5</v>
      </c>
      <c r="I22" s="17">
        <v>82.026398855648452</v>
      </c>
      <c r="J22" s="18">
        <f t="shared" si="66"/>
        <v>16.405279771129692</v>
      </c>
      <c r="K22" s="17">
        <v>4</v>
      </c>
      <c r="L22" s="17">
        <v>66</v>
      </c>
      <c r="M22" s="30">
        <f t="shared" si="67"/>
        <v>16.5</v>
      </c>
      <c r="N22" s="946">
        <v>770.83587432006573</v>
      </c>
      <c r="O22" s="838">
        <f t="shared" si="18"/>
        <v>10.88751234915347</v>
      </c>
      <c r="P22" s="803">
        <v>513.8567019201364</v>
      </c>
      <c r="Q22" s="18">
        <f t="shared" si="19"/>
        <v>7.2578630214708522</v>
      </c>
      <c r="R22" s="808">
        <v>142.1934821771699</v>
      </c>
      <c r="S22" s="809"/>
      <c r="T22" s="809"/>
      <c r="U22" s="808"/>
      <c r="V22" s="492"/>
      <c r="W22" s="570">
        <v>33</v>
      </c>
      <c r="X22" s="626">
        <v>339.17481781353814</v>
      </c>
      <c r="Y22" s="800">
        <f t="shared" si="20"/>
        <v>10.278024782228428</v>
      </c>
      <c r="Z22" s="819">
        <f t="shared" si="21"/>
        <v>7363.6593932461856</v>
      </c>
      <c r="AA22" s="492"/>
      <c r="AB22" s="966">
        <v>384.00000000000006</v>
      </c>
      <c r="AC22" s="71">
        <v>24931.840499999998</v>
      </c>
      <c r="AD22" s="30">
        <f t="shared" si="22"/>
        <v>64.926667968749982</v>
      </c>
      <c r="AE22" s="49"/>
      <c r="AF22" s="318"/>
      <c r="AG22" s="932" t="e">
        <f t="shared" si="74"/>
        <v>#DIV/0!</v>
      </c>
      <c r="AH22" s="50">
        <v>43</v>
      </c>
      <c r="AI22" s="50">
        <v>561.94000000000005</v>
      </c>
      <c r="AJ22" s="30">
        <f t="shared" si="23"/>
        <v>13.068372093023257</v>
      </c>
      <c r="AK22" s="55">
        <v>130</v>
      </c>
      <c r="AL22" s="55">
        <v>881.11</v>
      </c>
      <c r="AM22" s="30">
        <f t="shared" si="68"/>
        <v>6.7777692307692305</v>
      </c>
      <c r="AN22" s="62">
        <v>238</v>
      </c>
      <c r="AO22" s="858">
        <f t="shared" si="1"/>
        <v>0.55607476635514008</v>
      </c>
      <c r="AP22" s="47">
        <v>1688.2899999999997</v>
      </c>
      <c r="AQ22" s="858">
        <f t="shared" si="2"/>
        <v>4.3965885416666657</v>
      </c>
      <c r="AR22" s="47">
        <v>291.98</v>
      </c>
      <c r="AS22" s="47"/>
      <c r="AT22" s="47">
        <v>423.3</v>
      </c>
      <c r="AU22" s="855"/>
      <c r="AV22" s="568"/>
      <c r="AW22" s="46">
        <v>44</v>
      </c>
      <c r="AX22" s="71">
        <v>2291.42</v>
      </c>
      <c r="AY22" s="83">
        <f t="shared" si="24"/>
        <v>52.077727272727273</v>
      </c>
      <c r="AZ22" s="855">
        <v>2</v>
      </c>
      <c r="BA22" s="855">
        <v>2</v>
      </c>
      <c r="BB22" s="855">
        <v>2</v>
      </c>
      <c r="BC22" s="760">
        <f t="shared" si="79"/>
        <v>2</v>
      </c>
      <c r="BD22" s="855">
        <v>128.35</v>
      </c>
      <c r="BE22" s="30">
        <f t="shared" ref="BE22:BE37" si="80">BD22/BC22</f>
        <v>64.174999999999997</v>
      </c>
      <c r="BF22" s="62">
        <v>106</v>
      </c>
      <c r="BG22" s="47">
        <v>1026.1100000000001</v>
      </c>
      <c r="BH22" s="48">
        <f t="shared" si="25"/>
        <v>9.6802830188679252</v>
      </c>
      <c r="BI22" s="822">
        <f t="shared" si="26"/>
        <v>32462.340499999998</v>
      </c>
      <c r="BJ22" s="492"/>
      <c r="BK22" s="645">
        <v>87.600000000000009</v>
      </c>
      <c r="BL22" s="78">
        <v>4740.84</v>
      </c>
      <c r="BM22" s="30">
        <f t="shared" si="27"/>
        <v>54.11917808219178</v>
      </c>
      <c r="BN22" s="85"/>
      <c r="BO22" s="85"/>
      <c r="BP22" s="85">
        <v>18</v>
      </c>
      <c r="BQ22" s="85">
        <v>127.89</v>
      </c>
      <c r="BR22" s="30">
        <f t="shared" si="69"/>
        <v>7.1050000000000004</v>
      </c>
      <c r="BS22" s="86"/>
      <c r="BT22" s="86"/>
      <c r="BU22" s="30" t="e">
        <f t="shared" si="70"/>
        <v>#DIV/0!</v>
      </c>
      <c r="BV22" s="587">
        <v>235.95</v>
      </c>
      <c r="BW22" s="30">
        <f t="shared" si="28"/>
        <v>2.6934931506849313</v>
      </c>
      <c r="BX22" s="587">
        <v>458.67</v>
      </c>
      <c r="BY22" s="30">
        <f t="shared" si="29"/>
        <v>5.2359589041095891</v>
      </c>
      <c r="BZ22" s="587"/>
      <c r="CA22" s="587"/>
      <c r="CB22" s="587"/>
      <c r="CC22" s="907"/>
      <c r="CD22" s="903">
        <v>32</v>
      </c>
      <c r="CE22" s="78">
        <v>317.77999999999997</v>
      </c>
      <c r="CF22" s="634">
        <f t="shared" si="30"/>
        <v>9.9306249999999991</v>
      </c>
      <c r="CG22" s="824">
        <f t="shared" si="31"/>
        <v>5881.13</v>
      </c>
      <c r="CH22" s="492"/>
      <c r="CI22" s="93">
        <v>188</v>
      </c>
      <c r="CJ22" s="94">
        <v>11212.407243018635</v>
      </c>
      <c r="CK22" s="30">
        <f t="shared" si="32"/>
        <v>59.640464058609759</v>
      </c>
      <c r="CL22" s="787">
        <v>116</v>
      </c>
      <c r="CM22" s="787">
        <v>12160.807316377261</v>
      </c>
      <c r="CN22" s="958">
        <f>CM22/CL22</f>
        <v>104.83454583083845</v>
      </c>
      <c r="CO22" s="101">
        <v>26</v>
      </c>
      <c r="CP22" s="101">
        <v>288.07919491069424</v>
      </c>
      <c r="CQ22" s="30">
        <f t="shared" si="71"/>
        <v>11.079969035026702</v>
      </c>
      <c r="CR22" s="101">
        <v>20</v>
      </c>
      <c r="CS22" s="101">
        <v>29.696737981129239</v>
      </c>
      <c r="CT22" s="83">
        <f t="shared" si="72"/>
        <v>1.484836899056462</v>
      </c>
      <c r="CU22" s="787"/>
      <c r="CV22" s="30">
        <f t="shared" si="75"/>
        <v>0</v>
      </c>
      <c r="CW22" s="787">
        <v>74.999999003673238</v>
      </c>
      <c r="CX22" s="30">
        <f t="shared" si="33"/>
        <v>0.39893616491315553</v>
      </c>
      <c r="CY22" s="787">
        <v>65.829124004756736</v>
      </c>
      <c r="CZ22" s="787"/>
      <c r="DA22" s="787">
        <v>459.57178528007387</v>
      </c>
      <c r="DB22" s="787"/>
      <c r="DC22" s="934">
        <v>50</v>
      </c>
      <c r="DD22" s="787">
        <v>462.47537985570233</v>
      </c>
      <c r="DE22" s="790">
        <f t="shared" si="34"/>
        <v>9.2495075971140466</v>
      </c>
      <c r="DF22" s="827">
        <f t="shared" si="35"/>
        <v>24753.866780431927</v>
      </c>
      <c r="DG22" s="492"/>
      <c r="DH22" s="109">
        <v>166</v>
      </c>
      <c r="DI22" s="110">
        <v>10893.078268207528</v>
      </c>
      <c r="DJ22" s="83">
        <f t="shared" si="36"/>
        <v>65.620953422936921</v>
      </c>
      <c r="DK22" s="113"/>
      <c r="DL22" s="956"/>
      <c r="DM22" s="956"/>
      <c r="DN22" s="958"/>
      <c r="DO22" s="114">
        <v>52</v>
      </c>
      <c r="DP22" s="114"/>
      <c r="DQ22" s="30">
        <f t="shared" si="37"/>
        <v>0</v>
      </c>
      <c r="DR22" s="115">
        <v>1250.8639830265911</v>
      </c>
      <c r="DS22" s="114">
        <v>230.86258857961275</v>
      </c>
      <c r="DT22" s="938"/>
      <c r="DU22" s="708">
        <v>372.5</v>
      </c>
      <c r="DV22" s="759">
        <f t="shared" si="4"/>
        <v>2.2439759036144578</v>
      </c>
      <c r="DW22" s="846">
        <v>54</v>
      </c>
      <c r="DX22" s="846">
        <v>425.58512462371016</v>
      </c>
      <c r="DY22" s="760">
        <f t="shared" si="38"/>
        <v>7.8812060115501881</v>
      </c>
      <c r="DZ22" s="848">
        <f t="shared" si="39"/>
        <v>13172.889964437443</v>
      </c>
      <c r="EA22" s="841"/>
      <c r="EB22" s="859">
        <v>79</v>
      </c>
      <c r="EC22" s="862">
        <v>2793.2613251661096</v>
      </c>
      <c r="ED22" s="862"/>
      <c r="EE22" s="922">
        <f t="shared" si="40"/>
        <v>2793.2613251661096</v>
      </c>
      <c r="EF22" s="751">
        <f t="shared" si="41"/>
        <v>35.357738293241894</v>
      </c>
      <c r="EG22" s="867">
        <v>79</v>
      </c>
      <c r="EH22" s="867">
        <v>4554.4134851061763</v>
      </c>
      <c r="EI22" s="756">
        <f t="shared" si="5"/>
        <v>57.650803608938944</v>
      </c>
      <c r="EJ22" s="867"/>
      <c r="EK22" s="870"/>
      <c r="EL22" s="759" t="e">
        <f t="shared" si="42"/>
        <v>#DIV/0!</v>
      </c>
      <c r="EM22" s="866">
        <f t="shared" si="6"/>
        <v>79</v>
      </c>
      <c r="EN22" s="867"/>
      <c r="EO22" s="763">
        <f t="shared" si="43"/>
        <v>0</v>
      </c>
      <c r="EP22" s="916"/>
      <c r="EQ22" s="915"/>
      <c r="ER22" s="872">
        <v>79</v>
      </c>
      <c r="ES22" s="921">
        <v>389.57566950888474</v>
      </c>
      <c r="ET22" s="765">
        <f t="shared" si="44"/>
        <v>4.9313375887200603</v>
      </c>
      <c r="EU22" s="872">
        <f t="shared" si="7"/>
        <v>79</v>
      </c>
      <c r="EV22" s="873">
        <v>443.36263401595011</v>
      </c>
      <c r="EW22" s="765">
        <f t="shared" si="45"/>
        <v>5.6121852407082295</v>
      </c>
      <c r="EX22" s="873">
        <v>168</v>
      </c>
      <c r="EY22" s="891">
        <f t="shared" si="46"/>
        <v>2.1265822784810124</v>
      </c>
      <c r="EZ22" s="873">
        <v>30</v>
      </c>
      <c r="FA22" s="873">
        <v>297.85297715584409</v>
      </c>
      <c r="FB22" s="873">
        <f t="shared" si="47"/>
        <v>9.9284325718614692</v>
      </c>
      <c r="FC22" s="898">
        <f t="shared" si="48"/>
        <v>8646.4660909529648</v>
      </c>
      <c r="FD22" s="569"/>
      <c r="FE22" s="734">
        <v>40</v>
      </c>
      <c r="FF22" s="125">
        <v>2973.555874365763</v>
      </c>
      <c r="FG22" s="15">
        <f t="shared" si="49"/>
        <v>74.338896859144072</v>
      </c>
      <c r="FH22" s="126"/>
      <c r="FI22" s="127">
        <v>4</v>
      </c>
      <c r="FJ22" s="127">
        <v>44.24600168016611</v>
      </c>
      <c r="FK22" s="18">
        <f t="shared" ref="FK22:FK37" si="81">+FJ22/FI22</f>
        <v>11.061500420041527</v>
      </c>
      <c r="FL22" s="127"/>
      <c r="FM22" s="127"/>
      <c r="FN22" s="18" t="e">
        <f t="shared" si="73"/>
        <v>#DIV/0!</v>
      </c>
      <c r="FO22" s="734">
        <v>49.583333333333336</v>
      </c>
      <c r="FP22" s="836">
        <f t="shared" si="50"/>
        <v>1.2395833333333335</v>
      </c>
      <c r="FQ22" s="125">
        <v>248.55271003142585</v>
      </c>
      <c r="FR22" s="837">
        <f t="shared" si="8"/>
        <v>6.2138177507856458</v>
      </c>
      <c r="FS22" s="125"/>
      <c r="FT22" s="125">
        <v>31.793548387096774</v>
      </c>
      <c r="FU22" s="125"/>
      <c r="FV22" s="127">
        <v>31</v>
      </c>
      <c r="FW22" s="127">
        <v>254.41542234533566</v>
      </c>
      <c r="FX22" s="30">
        <f t="shared" si="51"/>
        <v>8.2069491079140526</v>
      </c>
      <c r="FY22" s="831">
        <f t="shared" si="52"/>
        <v>3602.1468901431208</v>
      </c>
      <c r="FZ22" s="569"/>
      <c r="GA22" s="602"/>
      <c r="GB22" s="603"/>
      <c r="GC22" s="542" t="e">
        <f t="shared" si="53"/>
        <v>#DIV/0!</v>
      </c>
      <c r="GD22" s="603"/>
      <c r="GE22" s="603"/>
      <c r="GF22" s="542" t="e">
        <f t="shared" si="54"/>
        <v>#DIV/0!</v>
      </c>
      <c r="GG22" s="603"/>
      <c r="GH22" s="603"/>
      <c r="GI22" s="542" t="e">
        <f t="shared" si="55"/>
        <v>#DIV/0!</v>
      </c>
      <c r="GJ22" s="485"/>
      <c r="GK22" s="610"/>
      <c r="GL22" s="612"/>
      <c r="GM22" s="548" t="e">
        <f t="shared" si="56"/>
        <v>#DIV/0!</v>
      </c>
      <c r="GN22" s="610"/>
      <c r="GO22" s="614"/>
      <c r="GP22" s="616" t="e">
        <f t="shared" si="9"/>
        <v>#DIV/0!</v>
      </c>
      <c r="GQ22" s="603"/>
      <c r="GR22" s="603"/>
      <c r="GS22" s="622" t="e">
        <f t="shared" si="57"/>
        <v>#DIV/0!</v>
      </c>
      <c r="GT22" s="603">
        <f t="shared" si="58"/>
        <v>0</v>
      </c>
      <c r="GU22" s="603"/>
      <c r="GV22" s="551" t="e">
        <f t="shared" si="59"/>
        <v>#DIV/0!</v>
      </c>
      <c r="GX22" s="863"/>
      <c r="GY22" s="863"/>
      <c r="GZ22" s="862"/>
      <c r="HA22" s="554" t="e">
        <f t="shared" si="10"/>
        <v>#DIV/0!</v>
      </c>
      <c r="HB22" s="554" t="e">
        <f t="shared" si="76"/>
        <v>#DIV/0!</v>
      </c>
      <c r="HC22" s="875"/>
      <c r="HD22" s="875"/>
      <c r="HE22" s="737" t="e">
        <f t="shared" si="77"/>
        <v>#DIV/0!</v>
      </c>
      <c r="HF22" s="875"/>
      <c r="HG22" s="737" t="e">
        <f t="shared" si="60"/>
        <v>#DIV/0!</v>
      </c>
      <c r="HH22" s="867"/>
      <c r="HI22" s="748" t="e">
        <f t="shared" si="13"/>
        <v>#DIV/0!</v>
      </c>
      <c r="HJ22" s="882"/>
      <c r="HK22" s="744" t="e">
        <f t="shared" si="78"/>
        <v>#DIV/0!</v>
      </c>
      <c r="HL22" s="881"/>
      <c r="HM22" s="542" t="e">
        <f t="shared" si="15"/>
        <v>#DIV/0!</v>
      </c>
      <c r="HN22" s="875"/>
      <c r="HO22" s="875"/>
      <c r="HP22" s="886" t="e">
        <f t="shared" si="61"/>
        <v>#DIV/0!</v>
      </c>
      <c r="HQ22" s="672"/>
      <c r="HR22" s="411"/>
      <c r="HS22" s="411"/>
      <c r="HT22" s="411"/>
      <c r="HU22" s="433"/>
      <c r="HV22" s="411"/>
      <c r="HW22" s="400">
        <f t="shared" si="62"/>
        <v>0</v>
      </c>
      <c r="HX22" s="403"/>
      <c r="HY22" s="402" t="e">
        <f t="shared" si="63"/>
        <v>#DIV/0!</v>
      </c>
      <c r="HZ22" s="412"/>
      <c r="IA22" s="411"/>
      <c r="IB22" s="403"/>
      <c r="IC22" s="403" t="e">
        <f t="shared" si="64"/>
        <v>#DIV/0!</v>
      </c>
      <c r="ID22" s="400"/>
      <c r="IE22" s="400"/>
      <c r="IF22" s="404" t="e">
        <f t="shared" si="65"/>
        <v>#DIV/0!</v>
      </c>
    </row>
    <row r="23" spans="1:240" ht="14.4" customHeight="1">
      <c r="A23" s="12">
        <v>17</v>
      </c>
      <c r="B23" s="13">
        <v>73.2</v>
      </c>
      <c r="C23" s="14">
        <v>5797.5956875444108</v>
      </c>
      <c r="D23" s="15">
        <f t="shared" si="16"/>
        <v>79.202126879022003</v>
      </c>
      <c r="E23" s="16"/>
      <c r="F23" s="320"/>
      <c r="G23" s="558" t="e">
        <f t="shared" si="17"/>
        <v>#DIV/0!</v>
      </c>
      <c r="H23" s="17">
        <v>5</v>
      </c>
      <c r="I23" s="17">
        <v>64</v>
      </c>
      <c r="J23" s="18">
        <f t="shared" si="66"/>
        <v>12.8</v>
      </c>
      <c r="K23" s="17">
        <v>8</v>
      </c>
      <c r="L23" s="17">
        <v>118</v>
      </c>
      <c r="M23" s="30">
        <f t="shared" si="67"/>
        <v>14.75</v>
      </c>
      <c r="N23" s="946"/>
      <c r="O23" s="838">
        <f t="shared" si="18"/>
        <v>0</v>
      </c>
      <c r="P23" s="803">
        <v>399.92387409717139</v>
      </c>
      <c r="Q23" s="18">
        <f t="shared" si="19"/>
        <v>5.4634409029668225</v>
      </c>
      <c r="R23" s="808">
        <v>206.73229563570385</v>
      </c>
      <c r="S23" s="809"/>
      <c r="T23" s="809"/>
      <c r="U23" s="808">
        <v>556.84223312718518</v>
      </c>
      <c r="V23" s="492"/>
      <c r="W23" s="570">
        <v>33</v>
      </c>
      <c r="X23" s="626">
        <v>349.15558917131881</v>
      </c>
      <c r="Y23" s="800">
        <f t="shared" si="20"/>
        <v>10.580472399130873</v>
      </c>
      <c r="Z23" s="819">
        <f t="shared" si="21"/>
        <v>7492.2496795757897</v>
      </c>
      <c r="AA23" s="492"/>
      <c r="AB23" s="966">
        <v>387.8</v>
      </c>
      <c r="AC23" s="71">
        <v>28968.760000000002</v>
      </c>
      <c r="AD23" s="30">
        <f t="shared" si="22"/>
        <v>74.700257864878807</v>
      </c>
      <c r="AE23" s="49">
        <v>70</v>
      </c>
      <c r="AF23" s="318">
        <v>4303.3599999999997</v>
      </c>
      <c r="AG23" s="932">
        <f t="shared" si="74"/>
        <v>61.476571428571425</v>
      </c>
      <c r="AH23" s="50">
        <v>62</v>
      </c>
      <c r="AI23" s="50">
        <v>946.05</v>
      </c>
      <c r="AJ23" s="30">
        <f t="shared" si="23"/>
        <v>15.258870967741935</v>
      </c>
      <c r="AK23" s="55">
        <v>132</v>
      </c>
      <c r="AL23" s="55">
        <v>850.85</v>
      </c>
      <c r="AM23" s="30">
        <f t="shared" si="68"/>
        <v>6.4458333333333337</v>
      </c>
      <c r="AN23" s="62">
        <v>635.78</v>
      </c>
      <c r="AO23" s="858">
        <f t="shared" si="1"/>
        <v>1.4723946271421953</v>
      </c>
      <c r="AP23" s="47">
        <v>2255.6999999999998</v>
      </c>
      <c r="AQ23" s="858">
        <f t="shared" si="2"/>
        <v>5.8166580711707061</v>
      </c>
      <c r="AR23" s="47"/>
      <c r="AS23" s="47"/>
      <c r="AT23" s="47">
        <v>1170.9000000000001</v>
      </c>
      <c r="AU23" s="855"/>
      <c r="AV23" s="568"/>
      <c r="AW23" s="72">
        <v>44</v>
      </c>
      <c r="AX23" s="73">
        <v>2565.1250000000005</v>
      </c>
      <c r="AY23" s="83">
        <f t="shared" si="24"/>
        <v>58.298295454545467</v>
      </c>
      <c r="AZ23" s="855">
        <v>3</v>
      </c>
      <c r="BA23" s="855">
        <v>3</v>
      </c>
      <c r="BB23" s="855">
        <v>3</v>
      </c>
      <c r="BC23" s="760">
        <f t="shared" si="79"/>
        <v>3.0000000000000004</v>
      </c>
      <c r="BD23" s="855">
        <v>161.4</v>
      </c>
      <c r="BE23" s="30">
        <f t="shared" si="80"/>
        <v>53.8</v>
      </c>
      <c r="BF23" s="62">
        <v>106</v>
      </c>
      <c r="BG23" s="47">
        <v>1012.11</v>
      </c>
      <c r="BH23" s="48">
        <f t="shared" si="25"/>
        <v>9.5482075471698113</v>
      </c>
      <c r="BI23" s="822">
        <f t="shared" si="26"/>
        <v>42870.035000000003</v>
      </c>
      <c r="BJ23" s="492"/>
      <c r="BK23" s="645">
        <v>83.800000000000011</v>
      </c>
      <c r="BL23" s="78">
        <v>4800.01</v>
      </c>
      <c r="BM23" s="30">
        <f t="shared" si="27"/>
        <v>57.279355608591878</v>
      </c>
      <c r="BN23" s="85"/>
      <c r="BO23" s="85"/>
      <c r="BP23" s="85">
        <v>18</v>
      </c>
      <c r="BQ23" s="85">
        <v>128.09</v>
      </c>
      <c r="BR23" s="30">
        <f t="shared" si="69"/>
        <v>7.1161111111111115</v>
      </c>
      <c r="BS23" s="86"/>
      <c r="BT23" s="86"/>
      <c r="BU23" s="30" t="e">
        <f t="shared" si="70"/>
        <v>#DIV/0!</v>
      </c>
      <c r="BV23" s="587">
        <v>0</v>
      </c>
      <c r="BW23" s="30">
        <f t="shared" si="28"/>
        <v>0</v>
      </c>
      <c r="BX23" s="587">
        <v>144.08000000000001</v>
      </c>
      <c r="BY23" s="30">
        <f t="shared" si="29"/>
        <v>1.7193317422434367</v>
      </c>
      <c r="BZ23" s="587"/>
      <c r="CA23" s="587"/>
      <c r="CB23" s="587"/>
      <c r="CC23" s="907"/>
      <c r="CD23" s="903">
        <v>32</v>
      </c>
      <c r="CE23" s="78">
        <v>316.33999999999997</v>
      </c>
      <c r="CF23" s="634">
        <f t="shared" si="30"/>
        <v>9.8856249999999992</v>
      </c>
      <c r="CG23" s="824">
        <f t="shared" si="31"/>
        <v>5388.52</v>
      </c>
      <c r="CH23" s="492"/>
      <c r="CI23" s="93">
        <v>184.8</v>
      </c>
      <c r="CJ23" s="94">
        <v>11255.377536139982</v>
      </c>
      <c r="CK23" s="30">
        <f t="shared" si="32"/>
        <v>60.905722598160075</v>
      </c>
      <c r="CL23" s="787"/>
      <c r="CM23" s="787"/>
      <c r="CN23" s="958" t="e">
        <f t="shared" ref="CN23:CN37" si="82">CM23/CL23</f>
        <v>#DIV/0!</v>
      </c>
      <c r="CO23" s="101">
        <v>21</v>
      </c>
      <c r="CP23" s="101">
        <v>274.71900393004819</v>
      </c>
      <c r="CQ23" s="30">
        <f t="shared" si="71"/>
        <v>13.081857330002295</v>
      </c>
      <c r="CR23" s="101">
        <v>20</v>
      </c>
      <c r="CS23" s="101">
        <v>43.615213704934604</v>
      </c>
      <c r="CT23" s="83">
        <f t="shared" si="72"/>
        <v>2.1807606852467303</v>
      </c>
      <c r="CU23" s="787"/>
      <c r="CV23" s="30">
        <f t="shared" si="75"/>
        <v>0</v>
      </c>
      <c r="CW23" s="787">
        <v>54.2</v>
      </c>
      <c r="CX23" s="30">
        <f t="shared" si="33"/>
        <v>0.29329004329004327</v>
      </c>
      <c r="CY23" s="787">
        <v>388.30297649564426</v>
      </c>
      <c r="CZ23" s="787"/>
      <c r="DA23" s="787"/>
      <c r="DB23" s="787"/>
      <c r="DC23" s="934">
        <v>50</v>
      </c>
      <c r="DD23" s="787">
        <v>423.14730158420866</v>
      </c>
      <c r="DE23" s="790">
        <f t="shared" si="34"/>
        <v>8.462946031684174</v>
      </c>
      <c r="DF23" s="827">
        <f t="shared" si="35"/>
        <v>12439.362031854818</v>
      </c>
      <c r="DG23" s="492"/>
      <c r="DH23" s="109">
        <v>168</v>
      </c>
      <c r="DI23" s="110">
        <v>11605.370996212243</v>
      </c>
      <c r="DJ23" s="83">
        <f t="shared" si="36"/>
        <v>69.079589263168117</v>
      </c>
      <c r="DK23" s="113">
        <v>285.79999999999995</v>
      </c>
      <c r="DL23" s="956"/>
      <c r="DM23" s="956"/>
      <c r="DN23" s="958"/>
      <c r="DO23" s="114">
        <v>47</v>
      </c>
      <c r="DP23" s="114">
        <v>1156.1144526676646</v>
      </c>
      <c r="DQ23" s="30">
        <f t="shared" si="37"/>
        <v>24.598179843992863</v>
      </c>
      <c r="DR23" s="115">
        <v>1112.0757980317806</v>
      </c>
      <c r="DS23" s="114">
        <v>331.87930042496504</v>
      </c>
      <c r="DT23" s="938"/>
      <c r="DU23" s="708">
        <v>262.41825690151757</v>
      </c>
      <c r="DV23" s="759">
        <f t="shared" si="4"/>
        <v>1.5620134339376046</v>
      </c>
      <c r="DW23" s="846">
        <v>54</v>
      </c>
      <c r="DX23" s="846">
        <v>536.50820375698538</v>
      </c>
      <c r="DY23" s="760">
        <f t="shared" si="38"/>
        <v>9.9353371066108398</v>
      </c>
      <c r="DZ23" s="848">
        <f t="shared" si="39"/>
        <v>15290.167007995156</v>
      </c>
      <c r="EA23" s="841"/>
      <c r="EB23" s="859">
        <v>87</v>
      </c>
      <c r="EC23" s="862">
        <v>8878.7265927918779</v>
      </c>
      <c r="ED23" s="862"/>
      <c r="EE23" s="922">
        <f t="shared" si="40"/>
        <v>8878.7265927918779</v>
      </c>
      <c r="EF23" s="751">
        <f t="shared" si="41"/>
        <v>102.0543286527802</v>
      </c>
      <c r="EG23" s="867"/>
      <c r="EH23" s="867"/>
      <c r="EI23" s="756" t="e">
        <f t="shared" si="5"/>
        <v>#DIV/0!</v>
      </c>
      <c r="EJ23" s="867"/>
      <c r="EK23" s="870"/>
      <c r="EL23" s="759" t="e">
        <f t="shared" si="42"/>
        <v>#DIV/0!</v>
      </c>
      <c r="EM23" s="866">
        <f t="shared" si="6"/>
        <v>87</v>
      </c>
      <c r="EN23" s="867"/>
      <c r="EO23" s="763">
        <f t="shared" si="43"/>
        <v>0</v>
      </c>
      <c r="EP23" s="916"/>
      <c r="EQ23" s="915"/>
      <c r="ER23" s="872">
        <v>79</v>
      </c>
      <c r="ES23" s="921">
        <v>558.00119962733913</v>
      </c>
      <c r="ET23" s="765">
        <f t="shared" si="44"/>
        <v>7.0633063243966978</v>
      </c>
      <c r="EU23" s="872">
        <f t="shared" si="7"/>
        <v>87</v>
      </c>
      <c r="EV23" s="873">
        <v>297.64901200075826</v>
      </c>
      <c r="EW23" s="765">
        <f t="shared" si="45"/>
        <v>3.4212530115029685</v>
      </c>
      <c r="EX23" s="873"/>
      <c r="EY23" s="891">
        <f t="shared" si="46"/>
        <v>0</v>
      </c>
      <c r="EZ23" s="873">
        <v>30</v>
      </c>
      <c r="FA23" s="873">
        <v>300.89971153678732</v>
      </c>
      <c r="FB23" s="873">
        <f t="shared" si="47"/>
        <v>10.029990384559577</v>
      </c>
      <c r="FC23" s="898">
        <f t="shared" si="48"/>
        <v>10035.276515956763</v>
      </c>
      <c r="FD23" s="569"/>
      <c r="FE23" s="734">
        <v>41</v>
      </c>
      <c r="FF23" s="125">
        <v>2871.2262051526068</v>
      </c>
      <c r="FG23" s="15">
        <f t="shared" si="49"/>
        <v>70.029907442746506</v>
      </c>
      <c r="FH23" s="126"/>
      <c r="FI23" s="127">
        <v>4</v>
      </c>
      <c r="FJ23" s="127">
        <v>45.262201762713772</v>
      </c>
      <c r="FK23" s="18">
        <f t="shared" si="81"/>
        <v>11.315550440678443</v>
      </c>
      <c r="FL23" s="127"/>
      <c r="FM23" s="127"/>
      <c r="FN23" s="18" t="e">
        <f t="shared" si="73"/>
        <v>#DIV/0!</v>
      </c>
      <c r="FO23" s="734">
        <v>119.58333281646375</v>
      </c>
      <c r="FP23" s="836">
        <f t="shared" si="50"/>
        <v>2.9166666540600916</v>
      </c>
      <c r="FQ23" s="125">
        <v>267.35922895331464</v>
      </c>
      <c r="FR23" s="837">
        <f t="shared" si="8"/>
        <v>6.5209568037393817</v>
      </c>
      <c r="FS23" s="125"/>
      <c r="FT23" s="125">
        <v>13.126891197977548</v>
      </c>
      <c r="FU23" s="125"/>
      <c r="FV23" s="127">
        <v>31</v>
      </c>
      <c r="FW23" s="127">
        <v>273.700885697687</v>
      </c>
      <c r="FX23" s="30">
        <f t="shared" si="51"/>
        <v>8.8290608289576458</v>
      </c>
      <c r="FY23" s="831">
        <f t="shared" si="52"/>
        <v>3590.2587455807629</v>
      </c>
      <c r="FZ23" s="569"/>
      <c r="GA23" s="602"/>
      <c r="GB23" s="603"/>
      <c r="GC23" s="542" t="e">
        <f t="shared" si="53"/>
        <v>#DIV/0!</v>
      </c>
      <c r="GD23" s="603"/>
      <c r="GE23" s="603"/>
      <c r="GF23" s="542" t="e">
        <f t="shared" si="54"/>
        <v>#DIV/0!</v>
      </c>
      <c r="GG23" s="603"/>
      <c r="GH23" s="603"/>
      <c r="GI23" s="542" t="e">
        <f t="shared" si="55"/>
        <v>#DIV/0!</v>
      </c>
      <c r="GJ23" s="485"/>
      <c r="GK23" s="610"/>
      <c r="GL23" s="612"/>
      <c r="GM23" s="548" t="e">
        <f t="shared" si="56"/>
        <v>#DIV/0!</v>
      </c>
      <c r="GN23" s="610"/>
      <c r="GO23" s="614"/>
      <c r="GP23" s="616" t="e">
        <f t="shared" si="9"/>
        <v>#DIV/0!</v>
      </c>
      <c r="GQ23" s="603"/>
      <c r="GR23" s="603"/>
      <c r="GS23" s="622" t="e">
        <f t="shared" si="57"/>
        <v>#DIV/0!</v>
      </c>
      <c r="GT23" s="603">
        <f t="shared" si="58"/>
        <v>0</v>
      </c>
      <c r="GU23" s="603"/>
      <c r="GV23" s="551" t="e">
        <f t="shared" si="59"/>
        <v>#DIV/0!</v>
      </c>
      <c r="GX23" s="863"/>
      <c r="GY23" s="863"/>
      <c r="GZ23" s="862"/>
      <c r="HA23" s="554" t="e">
        <f t="shared" si="10"/>
        <v>#DIV/0!</v>
      </c>
      <c r="HB23" s="554" t="e">
        <f t="shared" si="76"/>
        <v>#DIV/0!</v>
      </c>
      <c r="HC23" s="875"/>
      <c r="HD23" s="875"/>
      <c r="HE23" s="737" t="e">
        <f t="shared" si="77"/>
        <v>#DIV/0!</v>
      </c>
      <c r="HF23" s="875"/>
      <c r="HG23" s="737" t="e">
        <f t="shared" si="60"/>
        <v>#DIV/0!</v>
      </c>
      <c r="HH23" s="867"/>
      <c r="HI23" s="748" t="e">
        <f t="shared" si="13"/>
        <v>#DIV/0!</v>
      </c>
      <c r="HJ23" s="882"/>
      <c r="HK23" s="744" t="e">
        <f t="shared" si="78"/>
        <v>#DIV/0!</v>
      </c>
      <c r="HL23" s="881"/>
      <c r="HM23" s="542" t="e">
        <f t="shared" si="15"/>
        <v>#DIV/0!</v>
      </c>
      <c r="HN23" s="875"/>
      <c r="HO23" s="875"/>
      <c r="HP23" s="886" t="e">
        <f t="shared" si="61"/>
        <v>#DIV/0!</v>
      </c>
      <c r="HQ23" s="672"/>
      <c r="HR23" s="411"/>
      <c r="HS23" s="411"/>
      <c r="HT23" s="411"/>
      <c r="HU23" s="433"/>
      <c r="HV23" s="411"/>
      <c r="HW23" s="400">
        <f t="shared" si="62"/>
        <v>0</v>
      </c>
      <c r="HX23" s="403"/>
      <c r="HY23" s="402" t="e">
        <f t="shared" si="63"/>
        <v>#DIV/0!</v>
      </c>
      <c r="HZ23" s="412"/>
      <c r="IA23" s="411"/>
      <c r="IB23" s="400"/>
      <c r="IC23" s="403" t="e">
        <f t="shared" si="64"/>
        <v>#DIV/0!</v>
      </c>
      <c r="ID23" s="400"/>
      <c r="IE23" s="400"/>
      <c r="IF23" s="404" t="e">
        <f t="shared" si="65"/>
        <v>#DIV/0!</v>
      </c>
    </row>
    <row r="24" spans="1:240" ht="14.4" customHeight="1">
      <c r="A24" s="12">
        <v>18</v>
      </c>
      <c r="B24" s="13">
        <v>48.800000000000004</v>
      </c>
      <c r="C24" s="14">
        <v>6346.0755061493619</v>
      </c>
      <c r="D24" s="15">
        <f t="shared" si="16"/>
        <v>130.04253086371642</v>
      </c>
      <c r="E24" s="16"/>
      <c r="F24" s="320"/>
      <c r="G24" s="558" t="e">
        <f t="shared" si="17"/>
        <v>#DIV/0!</v>
      </c>
      <c r="H24" s="17"/>
      <c r="I24" s="17"/>
      <c r="J24" s="18" t="e">
        <f t="shared" si="66"/>
        <v>#DIV/0!</v>
      </c>
      <c r="K24" s="17">
        <v>5</v>
      </c>
      <c r="L24" s="17">
        <v>73.733333333333334</v>
      </c>
      <c r="M24" s="30">
        <f t="shared" si="67"/>
        <v>14.746666666666666</v>
      </c>
      <c r="N24" s="946"/>
      <c r="O24" s="838">
        <f t="shared" si="18"/>
        <v>0</v>
      </c>
      <c r="P24" s="803">
        <v>571.95470281644634</v>
      </c>
      <c r="Q24" s="18">
        <f t="shared" si="19"/>
        <v>11.720383254435374</v>
      </c>
      <c r="R24" s="808">
        <v>200.79449509896781</v>
      </c>
      <c r="S24" s="809"/>
      <c r="T24" s="976">
        <v>430.16988941431373</v>
      </c>
      <c r="U24" s="808"/>
      <c r="V24" s="492"/>
      <c r="W24" s="570">
        <v>34</v>
      </c>
      <c r="X24" s="626">
        <v>334.6261365433503</v>
      </c>
      <c r="Y24" s="800">
        <f t="shared" si="20"/>
        <v>9.8419451924514796</v>
      </c>
      <c r="Z24" s="819">
        <f t="shared" si="21"/>
        <v>7957.3540633557732</v>
      </c>
      <c r="AA24" s="492"/>
      <c r="AB24" s="966">
        <v>376.20000000000005</v>
      </c>
      <c r="AC24" s="71">
        <v>25528.899999999998</v>
      </c>
      <c r="AD24" s="30">
        <f t="shared" si="22"/>
        <v>67.859914938862289</v>
      </c>
      <c r="AE24" s="49"/>
      <c r="AF24" s="318"/>
      <c r="AG24" s="932" t="e">
        <f t="shared" si="74"/>
        <v>#DIV/0!</v>
      </c>
      <c r="AH24" s="50">
        <v>40</v>
      </c>
      <c r="AI24" s="50">
        <v>664.47</v>
      </c>
      <c r="AJ24" s="30">
        <f t="shared" si="23"/>
        <v>16.611750000000001</v>
      </c>
      <c r="AK24" s="55">
        <v>132</v>
      </c>
      <c r="AL24" s="55">
        <v>1011.38</v>
      </c>
      <c r="AM24" s="30">
        <f t="shared" si="68"/>
        <v>7.6619696969696971</v>
      </c>
      <c r="AN24" s="62">
        <v>382</v>
      </c>
      <c r="AO24" s="858">
        <f t="shared" si="1"/>
        <v>0.90909090909090895</v>
      </c>
      <c r="AP24" s="47">
        <v>2157.64</v>
      </c>
      <c r="AQ24" s="858">
        <f t="shared" si="2"/>
        <v>5.7353535353535348</v>
      </c>
      <c r="AR24" s="47">
        <v>331.46000000000004</v>
      </c>
      <c r="AS24" s="47"/>
      <c r="AT24" s="47"/>
      <c r="AU24" s="855"/>
      <c r="AV24" s="568"/>
      <c r="AW24" s="72">
        <v>44</v>
      </c>
      <c r="AX24" s="74">
        <v>2541.5500000000006</v>
      </c>
      <c r="AY24" s="83">
        <f t="shared" si="24"/>
        <v>57.762500000000017</v>
      </c>
      <c r="AZ24" s="855">
        <v>3</v>
      </c>
      <c r="BA24" s="855">
        <v>3</v>
      </c>
      <c r="BB24" s="855">
        <v>3</v>
      </c>
      <c r="BC24" s="760">
        <f t="shared" si="79"/>
        <v>3.0000000000000004</v>
      </c>
      <c r="BD24" s="855">
        <v>164.9</v>
      </c>
      <c r="BE24" s="30">
        <f t="shared" si="80"/>
        <v>54.966666666666661</v>
      </c>
      <c r="BF24" s="62">
        <v>106</v>
      </c>
      <c r="BG24" s="47">
        <v>1033.25</v>
      </c>
      <c r="BH24" s="48">
        <f t="shared" si="25"/>
        <v>9.7476415094339615</v>
      </c>
      <c r="BI24" s="822">
        <f t="shared" si="26"/>
        <v>33815.550000000003</v>
      </c>
      <c r="BJ24" s="492"/>
      <c r="BK24" s="645">
        <v>67.2</v>
      </c>
      <c r="BL24" s="78">
        <v>4157.3999999999996</v>
      </c>
      <c r="BM24" s="30">
        <f t="shared" si="27"/>
        <v>61.866071428571423</v>
      </c>
      <c r="BN24" s="85"/>
      <c r="BO24" s="85"/>
      <c r="BP24" s="85">
        <v>18</v>
      </c>
      <c r="BQ24" s="85">
        <v>144.18</v>
      </c>
      <c r="BR24" s="30">
        <f t="shared" si="69"/>
        <v>8.01</v>
      </c>
      <c r="BS24" s="86"/>
      <c r="BT24" s="86"/>
      <c r="BU24" s="30" t="e">
        <f t="shared" si="70"/>
        <v>#DIV/0!</v>
      </c>
      <c r="BV24" s="587">
        <v>0</v>
      </c>
      <c r="BW24" s="30">
        <f t="shared" si="28"/>
        <v>0</v>
      </c>
      <c r="BX24" s="587">
        <v>182.16</v>
      </c>
      <c r="BY24" s="30">
        <f t="shared" si="29"/>
        <v>2.7107142857142854</v>
      </c>
      <c r="BZ24" s="587"/>
      <c r="CA24" s="587"/>
      <c r="CB24" s="587"/>
      <c r="CC24" s="907"/>
      <c r="CD24" s="903">
        <v>32</v>
      </c>
      <c r="CE24" s="78">
        <v>304.77</v>
      </c>
      <c r="CF24" s="634">
        <f t="shared" si="30"/>
        <v>9.5240624999999994</v>
      </c>
      <c r="CG24" s="824">
        <f t="shared" si="31"/>
        <v>4788.51</v>
      </c>
      <c r="CH24" s="492"/>
      <c r="CI24" s="93">
        <v>197.60000000000002</v>
      </c>
      <c r="CJ24" s="94">
        <v>11719.825109656458</v>
      </c>
      <c r="CK24" s="30">
        <f t="shared" si="32"/>
        <v>59.310855818099476</v>
      </c>
      <c r="CL24" s="787"/>
      <c r="CM24" s="787"/>
      <c r="CN24" s="958" t="e">
        <f t="shared" si="82"/>
        <v>#DIV/0!</v>
      </c>
      <c r="CO24" s="101">
        <v>5</v>
      </c>
      <c r="CP24" s="101">
        <v>280.06897756844546</v>
      </c>
      <c r="CQ24" s="30">
        <f t="shared" si="71"/>
        <v>56.013795513689089</v>
      </c>
      <c r="CR24" s="101">
        <v>20</v>
      </c>
      <c r="CS24" s="101">
        <v>224.56080726779004</v>
      </c>
      <c r="CT24" s="83">
        <f t="shared" si="72"/>
        <v>11.228040363389502</v>
      </c>
      <c r="CU24" s="787"/>
      <c r="CV24" s="30">
        <f t="shared" si="75"/>
        <v>0</v>
      </c>
      <c r="CW24" s="787">
        <v>90</v>
      </c>
      <c r="CX24" s="30">
        <f t="shared" si="33"/>
        <v>0.45546558704453438</v>
      </c>
      <c r="CY24" s="787">
        <v>104.03512605413221</v>
      </c>
      <c r="CZ24" s="787"/>
      <c r="DA24" s="787"/>
      <c r="DB24" s="787"/>
      <c r="DC24" s="934">
        <v>50</v>
      </c>
      <c r="DD24" s="787">
        <v>600.24106694348359</v>
      </c>
      <c r="DE24" s="790">
        <f t="shared" si="34"/>
        <v>12.004821338869672</v>
      </c>
      <c r="DF24" s="827">
        <f t="shared" si="35"/>
        <v>13018.731087490309</v>
      </c>
      <c r="DG24" s="492"/>
      <c r="DH24" s="109">
        <v>185.6</v>
      </c>
      <c r="DI24" s="110">
        <v>15437.579633095193</v>
      </c>
      <c r="DJ24" s="83">
        <f t="shared" si="36"/>
        <v>83.176614402452543</v>
      </c>
      <c r="DK24" s="113">
        <v>7573.7</v>
      </c>
      <c r="DL24" s="956"/>
      <c r="DM24" s="956"/>
      <c r="DN24" s="958"/>
      <c r="DO24" s="114">
        <v>47</v>
      </c>
      <c r="DP24" s="114">
        <v>1434.6179477023124</v>
      </c>
      <c r="DQ24" s="30">
        <f t="shared" si="37"/>
        <v>30.523786121325795</v>
      </c>
      <c r="DR24" s="115">
        <v>1543.3031777474719</v>
      </c>
      <c r="DS24" s="114">
        <v>201.80975105325905</v>
      </c>
      <c r="DT24" s="938">
        <v>877.40471254027898</v>
      </c>
      <c r="DU24" s="708">
        <v>157.5</v>
      </c>
      <c r="DV24" s="759">
        <f t="shared" si="4"/>
        <v>0.84859913793103448</v>
      </c>
      <c r="DW24" s="846">
        <v>54</v>
      </c>
      <c r="DX24" s="846">
        <v>433.25000712532858</v>
      </c>
      <c r="DY24" s="760">
        <f t="shared" si="38"/>
        <v>8.0231482800986775</v>
      </c>
      <c r="DZ24" s="848">
        <f t="shared" si="39"/>
        <v>27659.165229263846</v>
      </c>
      <c r="EA24" s="841"/>
      <c r="EB24" s="859">
        <v>79</v>
      </c>
      <c r="EC24" s="862">
        <v>3655.4291040906364</v>
      </c>
      <c r="ED24" s="862"/>
      <c r="EE24" s="922">
        <f t="shared" si="40"/>
        <v>3655.4291040906364</v>
      </c>
      <c r="EF24" s="751">
        <f t="shared" si="41"/>
        <v>46.271254482159954</v>
      </c>
      <c r="EG24" s="867"/>
      <c r="EH24" s="867"/>
      <c r="EI24" s="756" t="e">
        <f t="shared" si="5"/>
        <v>#DIV/0!</v>
      </c>
      <c r="EJ24" s="867"/>
      <c r="EK24" s="870"/>
      <c r="EL24" s="759" t="e">
        <f t="shared" si="42"/>
        <v>#DIV/0!</v>
      </c>
      <c r="EM24" s="866">
        <f t="shared" si="6"/>
        <v>79</v>
      </c>
      <c r="EN24" s="870"/>
      <c r="EO24" s="763">
        <f t="shared" si="43"/>
        <v>0</v>
      </c>
      <c r="EP24" s="916"/>
      <c r="EQ24" s="915"/>
      <c r="ER24" s="872">
        <v>79</v>
      </c>
      <c r="ES24" s="921">
        <v>440.39462059995299</v>
      </c>
      <c r="ET24" s="765">
        <f t="shared" si="44"/>
        <v>5.574615450632316</v>
      </c>
      <c r="EU24" s="872">
        <f t="shared" si="7"/>
        <v>79</v>
      </c>
      <c r="EV24" s="873">
        <v>557.79978767117666</v>
      </c>
      <c r="EW24" s="765">
        <f t="shared" si="45"/>
        <v>7.0607568059642611</v>
      </c>
      <c r="EX24" s="873">
        <v>180</v>
      </c>
      <c r="EY24" s="891">
        <f t="shared" si="46"/>
        <v>2.278481012658228</v>
      </c>
      <c r="EZ24" s="873">
        <v>30</v>
      </c>
      <c r="FA24" s="873">
        <v>302.50284966690094</v>
      </c>
      <c r="FB24" s="873">
        <f t="shared" si="47"/>
        <v>10.083428322230031</v>
      </c>
      <c r="FC24" s="898">
        <f t="shared" si="48"/>
        <v>5136.1263620286672</v>
      </c>
      <c r="FD24" s="569"/>
      <c r="FE24" s="734">
        <v>26.000000000000004</v>
      </c>
      <c r="FF24" s="125">
        <v>3493.9528564713132</v>
      </c>
      <c r="FG24" s="15">
        <f t="shared" si="49"/>
        <v>134.38280217197357</v>
      </c>
      <c r="FH24" s="126"/>
      <c r="FI24" s="127">
        <v>4</v>
      </c>
      <c r="FJ24" s="127">
        <v>35.552257051540174</v>
      </c>
      <c r="FK24" s="18">
        <f t="shared" si="81"/>
        <v>8.8880642628850435</v>
      </c>
      <c r="FL24" s="127"/>
      <c r="FM24" s="127"/>
      <c r="FN24" s="18" t="e">
        <f t="shared" si="73"/>
        <v>#DIV/0!</v>
      </c>
      <c r="FO24" s="734">
        <v>49.583333333333336</v>
      </c>
      <c r="FP24" s="836">
        <f t="shared" si="50"/>
        <v>1.9070512820512819</v>
      </c>
      <c r="FQ24" s="125">
        <v>217.29593458022671</v>
      </c>
      <c r="FR24" s="837">
        <f t="shared" si="8"/>
        <v>8.3575359453933338</v>
      </c>
      <c r="FS24" s="125"/>
      <c r="FT24" s="125">
        <v>167.66876705727199</v>
      </c>
      <c r="FU24" s="125"/>
      <c r="FV24" s="127">
        <v>31</v>
      </c>
      <c r="FW24" s="127">
        <v>284.81542234533561</v>
      </c>
      <c r="FX24" s="30">
        <f t="shared" si="51"/>
        <v>9.1875942692043751</v>
      </c>
      <c r="FY24" s="831">
        <f t="shared" si="52"/>
        <v>4248.8685708390212</v>
      </c>
      <c r="FZ24" s="569"/>
      <c r="GA24" s="602"/>
      <c r="GB24" s="603"/>
      <c r="GC24" s="542" t="e">
        <f t="shared" si="53"/>
        <v>#DIV/0!</v>
      </c>
      <c r="GD24" s="603"/>
      <c r="GE24" s="603"/>
      <c r="GF24" s="542" t="e">
        <f t="shared" si="54"/>
        <v>#DIV/0!</v>
      </c>
      <c r="GG24" s="603"/>
      <c r="GH24" s="603"/>
      <c r="GI24" s="542" t="e">
        <f t="shared" si="55"/>
        <v>#DIV/0!</v>
      </c>
      <c r="GJ24" s="485"/>
      <c r="GK24" s="610"/>
      <c r="GL24" s="612"/>
      <c r="GM24" s="548" t="e">
        <f t="shared" si="56"/>
        <v>#DIV/0!</v>
      </c>
      <c r="GN24" s="610"/>
      <c r="GO24" s="614"/>
      <c r="GP24" s="616" t="e">
        <f t="shared" si="9"/>
        <v>#DIV/0!</v>
      </c>
      <c r="GQ24" s="603"/>
      <c r="GR24" s="612"/>
      <c r="GS24" s="622" t="e">
        <f t="shared" si="57"/>
        <v>#DIV/0!</v>
      </c>
      <c r="GT24" s="603">
        <f t="shared" si="58"/>
        <v>0</v>
      </c>
      <c r="GU24" s="603"/>
      <c r="GV24" s="551" t="e">
        <f t="shared" si="59"/>
        <v>#DIV/0!</v>
      </c>
      <c r="GX24" s="863"/>
      <c r="GY24" s="863"/>
      <c r="GZ24" s="862"/>
      <c r="HA24" s="554" t="e">
        <f t="shared" si="10"/>
        <v>#DIV/0!</v>
      </c>
      <c r="HB24" s="554" t="e">
        <f t="shared" si="76"/>
        <v>#DIV/0!</v>
      </c>
      <c r="HC24" s="875"/>
      <c r="HD24" s="875"/>
      <c r="HE24" s="737" t="e">
        <f t="shared" si="77"/>
        <v>#DIV/0!</v>
      </c>
      <c r="HF24" s="875"/>
      <c r="HG24" s="737" t="e">
        <f t="shared" si="60"/>
        <v>#DIV/0!</v>
      </c>
      <c r="HH24" s="867"/>
      <c r="HI24" s="748" t="e">
        <f t="shared" si="13"/>
        <v>#DIV/0!</v>
      </c>
      <c r="HJ24" s="882"/>
      <c r="HK24" s="744" t="e">
        <f t="shared" si="78"/>
        <v>#DIV/0!</v>
      </c>
      <c r="HL24" s="881"/>
      <c r="HM24" s="542" t="e">
        <f t="shared" si="15"/>
        <v>#DIV/0!</v>
      </c>
      <c r="HN24" s="875"/>
      <c r="HO24" s="875"/>
      <c r="HP24" s="886" t="e">
        <f t="shared" si="61"/>
        <v>#DIV/0!</v>
      </c>
      <c r="HQ24" s="672"/>
      <c r="HR24" s="411"/>
      <c r="HS24" s="411"/>
      <c r="HT24" s="411"/>
      <c r="HU24" s="433"/>
      <c r="HV24" s="411"/>
      <c r="HW24" s="400">
        <f t="shared" si="62"/>
        <v>0</v>
      </c>
      <c r="HX24" s="403"/>
      <c r="HY24" s="402" t="e">
        <f t="shared" si="63"/>
        <v>#DIV/0!</v>
      </c>
      <c r="HZ24" s="412"/>
      <c r="IA24" s="411"/>
      <c r="IB24" s="403"/>
      <c r="IC24" s="403" t="e">
        <f t="shared" si="64"/>
        <v>#DIV/0!</v>
      </c>
      <c r="ID24" s="400"/>
      <c r="IE24" s="400"/>
      <c r="IF24" s="404" t="e">
        <f t="shared" si="65"/>
        <v>#DIV/0!</v>
      </c>
    </row>
    <row r="25" spans="1:240" ht="14.4" customHeight="1">
      <c r="A25" s="12">
        <v>19</v>
      </c>
      <c r="B25" s="13">
        <v>46.800000000000004</v>
      </c>
      <c r="C25" s="14">
        <v>3816.2645155337063</v>
      </c>
      <c r="D25" s="15">
        <f t="shared" si="16"/>
        <v>81.544113579780046</v>
      </c>
      <c r="E25" s="16"/>
      <c r="F25" s="320"/>
      <c r="G25" s="558" t="e">
        <f t="shared" si="17"/>
        <v>#DIV/0!</v>
      </c>
      <c r="H25" s="17"/>
      <c r="I25" s="17"/>
      <c r="J25" s="18" t="e">
        <f t="shared" si="66"/>
        <v>#DIV/0!</v>
      </c>
      <c r="K25" s="17">
        <v>5</v>
      </c>
      <c r="L25" s="17">
        <v>76.745184527490053</v>
      </c>
      <c r="M25" s="30">
        <f t="shared" si="67"/>
        <v>15.349036905498011</v>
      </c>
      <c r="N25" s="946"/>
      <c r="O25" s="838">
        <f t="shared" si="18"/>
        <v>0</v>
      </c>
      <c r="P25" s="803">
        <v>390.15053381979806</v>
      </c>
      <c r="Q25" s="18">
        <f t="shared" si="19"/>
        <v>8.3365498679444023</v>
      </c>
      <c r="R25" s="808">
        <v>168.86922178955572</v>
      </c>
      <c r="S25" s="809"/>
      <c r="T25" s="976">
        <v>403.08646424420624</v>
      </c>
      <c r="U25" s="808"/>
      <c r="V25" s="492"/>
      <c r="W25" s="570">
        <v>34</v>
      </c>
      <c r="X25" s="626">
        <v>348.94625112904401</v>
      </c>
      <c r="Y25" s="800">
        <f t="shared" si="20"/>
        <v>10.263125033207176</v>
      </c>
      <c r="Z25" s="819">
        <f t="shared" si="21"/>
        <v>5204.0621710438008</v>
      </c>
      <c r="AA25" s="492"/>
      <c r="AB25" s="966">
        <v>364.40000000000003</v>
      </c>
      <c r="AC25" s="71">
        <v>32719.54</v>
      </c>
      <c r="AD25" s="30">
        <f t="shared" si="22"/>
        <v>89.790175631174534</v>
      </c>
      <c r="AE25" s="49"/>
      <c r="AF25" s="318"/>
      <c r="AG25" s="932" t="e">
        <f t="shared" si="74"/>
        <v>#DIV/0!</v>
      </c>
      <c r="AH25" s="50"/>
      <c r="AI25" s="50"/>
      <c r="AJ25" s="30" t="e">
        <f t="shared" si="23"/>
        <v>#DIV/0!</v>
      </c>
      <c r="AK25" s="55">
        <v>0</v>
      </c>
      <c r="AL25" s="55"/>
      <c r="AM25" s="30" t="e">
        <f t="shared" si="68"/>
        <v>#DIV/0!</v>
      </c>
      <c r="AN25" s="62">
        <v>471.3</v>
      </c>
      <c r="AO25" s="858">
        <f t="shared" si="1"/>
        <v>1.1596948818897637</v>
      </c>
      <c r="AP25" s="47">
        <v>1693.58</v>
      </c>
      <c r="AQ25" s="858">
        <f t="shared" si="2"/>
        <v>4.6475850713501643</v>
      </c>
      <c r="AR25" s="47"/>
      <c r="AS25" s="47"/>
      <c r="AT25" s="47"/>
      <c r="AU25" s="855"/>
      <c r="AV25" s="568"/>
      <c r="AW25" s="46">
        <v>42</v>
      </c>
      <c r="AX25" s="71">
        <v>2500.2749999999996</v>
      </c>
      <c r="AY25" s="83">
        <f t="shared" si="24"/>
        <v>59.530357142857135</v>
      </c>
      <c r="AZ25" s="855">
        <v>2</v>
      </c>
      <c r="BA25" s="855">
        <v>2</v>
      </c>
      <c r="BB25" s="855">
        <v>2</v>
      </c>
      <c r="BC25" s="760">
        <f t="shared" si="79"/>
        <v>2</v>
      </c>
      <c r="BD25" s="855">
        <v>127</v>
      </c>
      <c r="BE25" s="30">
        <f t="shared" si="80"/>
        <v>63.5</v>
      </c>
      <c r="BF25" s="62">
        <v>106</v>
      </c>
      <c r="BG25" s="47">
        <v>1270.78575</v>
      </c>
      <c r="BH25" s="48">
        <f t="shared" si="25"/>
        <v>11.988544811320756</v>
      </c>
      <c r="BI25" s="822">
        <f t="shared" si="26"/>
        <v>38782.48075000001</v>
      </c>
      <c r="BJ25" s="492"/>
      <c r="BK25" s="645">
        <v>65.600000000000009</v>
      </c>
      <c r="BL25" s="78">
        <v>3360.93</v>
      </c>
      <c r="BM25" s="30">
        <f t="shared" si="27"/>
        <v>51.233689024390237</v>
      </c>
      <c r="BN25" s="85"/>
      <c r="BO25" s="85"/>
      <c r="BP25" s="85">
        <v>18</v>
      </c>
      <c r="BQ25" s="85">
        <v>116.42</v>
      </c>
      <c r="BR25" s="30">
        <f t="shared" si="69"/>
        <v>6.4677777777777781</v>
      </c>
      <c r="BS25" s="86"/>
      <c r="BT25" s="86"/>
      <c r="BU25" s="30" t="e">
        <f t="shared" si="70"/>
        <v>#DIV/0!</v>
      </c>
      <c r="BV25" s="587">
        <v>0</v>
      </c>
      <c r="BW25" s="30">
        <f t="shared" si="28"/>
        <v>0</v>
      </c>
      <c r="BX25" s="587">
        <v>539.17999999999995</v>
      </c>
      <c r="BY25" s="30">
        <f t="shared" si="29"/>
        <v>8.2192073170731685</v>
      </c>
      <c r="BZ25" s="587"/>
      <c r="CA25" s="587"/>
      <c r="CB25" s="587"/>
      <c r="CC25" s="907"/>
      <c r="CD25" s="903">
        <v>32</v>
      </c>
      <c r="CE25" s="78">
        <v>320.36</v>
      </c>
      <c r="CF25" s="634">
        <f t="shared" si="30"/>
        <v>10.01125</v>
      </c>
      <c r="CG25" s="824">
        <f t="shared" si="31"/>
        <v>4336.8900000000003</v>
      </c>
      <c r="CH25" s="492"/>
      <c r="CI25" s="93">
        <v>196.4</v>
      </c>
      <c r="CJ25" s="94">
        <v>11988.033773362391</v>
      </c>
      <c r="CK25" s="30">
        <f t="shared" si="32"/>
        <v>61.038868499808508</v>
      </c>
      <c r="CL25" s="787"/>
      <c r="CM25" s="787"/>
      <c r="CN25" s="958" t="e">
        <f t="shared" si="82"/>
        <v>#DIV/0!</v>
      </c>
      <c r="CO25" s="101">
        <v>5</v>
      </c>
      <c r="CP25" s="101"/>
      <c r="CQ25" s="30">
        <f t="shared" si="71"/>
        <v>0</v>
      </c>
      <c r="CR25" s="101">
        <v>20</v>
      </c>
      <c r="CS25" s="101">
        <v>339.25</v>
      </c>
      <c r="CT25" s="83">
        <f t="shared" si="72"/>
        <v>16.962499999999999</v>
      </c>
      <c r="CU25" s="787"/>
      <c r="CV25" s="30">
        <f t="shared" si="75"/>
        <v>0</v>
      </c>
      <c r="CW25" s="787">
        <v>72.727331973988385</v>
      </c>
      <c r="CX25" s="30">
        <f t="shared" si="33"/>
        <v>0.3703020976272321</v>
      </c>
      <c r="CY25" s="787">
        <v>283.22926545297628</v>
      </c>
      <c r="CZ25" s="787"/>
      <c r="DA25" s="787"/>
      <c r="DB25" s="787"/>
      <c r="DC25" s="934">
        <v>50</v>
      </c>
      <c r="DD25" s="787">
        <v>539.23599367131885</v>
      </c>
      <c r="DE25" s="790">
        <f t="shared" si="34"/>
        <v>10.784719873426377</v>
      </c>
      <c r="DF25" s="827">
        <f t="shared" si="35"/>
        <v>13222.476364460674</v>
      </c>
      <c r="DG25" s="492"/>
      <c r="DH25" s="109">
        <v>162</v>
      </c>
      <c r="DI25" s="110">
        <v>11769.686417156203</v>
      </c>
      <c r="DJ25" s="83">
        <f t="shared" si="36"/>
        <v>72.652385291087668</v>
      </c>
      <c r="DK25" s="113"/>
      <c r="DL25" s="956"/>
      <c r="DM25" s="956"/>
      <c r="DN25" s="958"/>
      <c r="DO25" s="114">
        <v>52</v>
      </c>
      <c r="DP25" s="114">
        <v>1432.535204274267</v>
      </c>
      <c r="DQ25" s="30">
        <f t="shared" si="37"/>
        <v>27.548753928351289</v>
      </c>
      <c r="DR25" s="115">
        <v>1224.9282578148079</v>
      </c>
      <c r="DS25" s="114">
        <v>142.78549986088598</v>
      </c>
      <c r="DT25" s="938"/>
      <c r="DU25" s="708">
        <v>330.43076923076927</v>
      </c>
      <c r="DV25" s="759">
        <f t="shared" si="4"/>
        <v>2.0396961063627734</v>
      </c>
      <c r="DW25" s="846">
        <v>54</v>
      </c>
      <c r="DX25" s="846">
        <v>607.25988775889164</v>
      </c>
      <c r="DY25" s="760">
        <f t="shared" si="38"/>
        <v>11.245553477016513</v>
      </c>
      <c r="DZ25" s="848">
        <f t="shared" si="39"/>
        <v>15507.626036095824</v>
      </c>
      <c r="EA25" s="841"/>
      <c r="EB25" s="859">
        <v>69</v>
      </c>
      <c r="EC25" s="862">
        <v>3322.2111464759623</v>
      </c>
      <c r="ED25" s="862"/>
      <c r="EE25" s="922">
        <f t="shared" si="40"/>
        <v>3322.2111464759623</v>
      </c>
      <c r="EF25" s="751">
        <f t="shared" si="41"/>
        <v>48.147987630086412</v>
      </c>
      <c r="EG25" s="867"/>
      <c r="EH25" s="867"/>
      <c r="EI25" s="756" t="e">
        <f t="shared" si="5"/>
        <v>#DIV/0!</v>
      </c>
      <c r="EJ25" s="867"/>
      <c r="EK25" s="870"/>
      <c r="EL25" s="759" t="e">
        <f t="shared" si="42"/>
        <v>#DIV/0!</v>
      </c>
      <c r="EM25" s="866">
        <f t="shared" si="6"/>
        <v>69</v>
      </c>
      <c r="EN25" s="867"/>
      <c r="EO25" s="763">
        <f t="shared" si="43"/>
        <v>0</v>
      </c>
      <c r="EP25" s="916">
        <v>119.49</v>
      </c>
      <c r="EQ25" s="915"/>
      <c r="ER25" s="872">
        <v>69</v>
      </c>
      <c r="ES25" s="921">
        <v>148.5138399189463</v>
      </c>
      <c r="ET25" s="765">
        <f t="shared" si="44"/>
        <v>2.1523744915789318</v>
      </c>
      <c r="EU25" s="872">
        <f t="shared" si="7"/>
        <v>69</v>
      </c>
      <c r="EV25" s="873">
        <v>245.70940960290798</v>
      </c>
      <c r="EW25" s="765">
        <f t="shared" si="45"/>
        <v>3.5610059362740287</v>
      </c>
      <c r="EX25" s="873"/>
      <c r="EY25" s="891">
        <f t="shared" si="46"/>
        <v>0</v>
      </c>
      <c r="EZ25" s="873">
        <v>30</v>
      </c>
      <c r="FA25" s="873">
        <v>295.17676663425232</v>
      </c>
      <c r="FB25" s="873">
        <f t="shared" si="47"/>
        <v>9.8392255544750764</v>
      </c>
      <c r="FC25" s="898">
        <f t="shared" si="48"/>
        <v>4131.1011626320687</v>
      </c>
      <c r="FD25" s="569"/>
      <c r="FE25" s="734">
        <v>31.200000000000003</v>
      </c>
      <c r="FF25" s="125">
        <v>2340.663948379366</v>
      </c>
      <c r="FG25" s="15">
        <f t="shared" si="49"/>
        <v>75.021280396774543</v>
      </c>
      <c r="FH25" s="126"/>
      <c r="FI25" s="127">
        <v>4</v>
      </c>
      <c r="FJ25" s="127">
        <v>44.24600168016611</v>
      </c>
      <c r="FK25" s="18">
        <f t="shared" si="81"/>
        <v>11.061500420041527</v>
      </c>
      <c r="FL25" s="127"/>
      <c r="FM25" s="127"/>
      <c r="FN25" s="18" t="e">
        <f t="shared" si="73"/>
        <v>#DIV/0!</v>
      </c>
      <c r="FO25" s="734">
        <v>49.583333333333336</v>
      </c>
      <c r="FP25" s="836">
        <f t="shared" si="50"/>
        <v>1.5892094017094016</v>
      </c>
      <c r="FQ25" s="125">
        <v>1005.194981863344</v>
      </c>
      <c r="FR25" s="837">
        <f t="shared" si="8"/>
        <v>32.217787880235377</v>
      </c>
      <c r="FS25" s="125"/>
      <c r="FT25" s="125">
        <v>13.400989279494221</v>
      </c>
      <c r="FU25" s="125"/>
      <c r="FV25" s="127">
        <v>31</v>
      </c>
      <c r="FW25" s="127">
        <v>281.86245031681699</v>
      </c>
      <c r="FX25" s="30">
        <f t="shared" si="51"/>
        <v>9.0923371069940959</v>
      </c>
      <c r="FY25" s="831">
        <f t="shared" si="52"/>
        <v>3734.9517048525208</v>
      </c>
      <c r="FZ25" s="569"/>
      <c r="GA25" s="602"/>
      <c r="GB25" s="603"/>
      <c r="GC25" s="542" t="e">
        <f t="shared" si="53"/>
        <v>#DIV/0!</v>
      </c>
      <c r="GD25" s="603"/>
      <c r="GE25" s="603"/>
      <c r="GF25" s="542" t="e">
        <f t="shared" si="54"/>
        <v>#DIV/0!</v>
      </c>
      <c r="GG25" s="603"/>
      <c r="GH25" s="603"/>
      <c r="GI25" s="542" t="e">
        <f t="shared" si="55"/>
        <v>#DIV/0!</v>
      </c>
      <c r="GJ25" s="485"/>
      <c r="GK25" s="610"/>
      <c r="GL25" s="612"/>
      <c r="GM25" s="548" t="e">
        <f t="shared" si="56"/>
        <v>#DIV/0!</v>
      </c>
      <c r="GN25" s="610"/>
      <c r="GO25" s="614"/>
      <c r="GP25" s="616" t="e">
        <f t="shared" si="9"/>
        <v>#DIV/0!</v>
      </c>
      <c r="GQ25" s="603"/>
      <c r="GR25" s="603"/>
      <c r="GS25" s="622" t="e">
        <f t="shared" si="57"/>
        <v>#DIV/0!</v>
      </c>
      <c r="GT25" s="603">
        <f t="shared" si="58"/>
        <v>0</v>
      </c>
      <c r="GU25" s="603"/>
      <c r="GV25" s="551" t="e">
        <f t="shared" si="59"/>
        <v>#DIV/0!</v>
      </c>
      <c r="GX25" s="863"/>
      <c r="GY25" s="863"/>
      <c r="GZ25" s="862"/>
      <c r="HA25" s="554" t="e">
        <f t="shared" si="10"/>
        <v>#DIV/0!</v>
      </c>
      <c r="HB25" s="554" t="e">
        <f t="shared" si="76"/>
        <v>#DIV/0!</v>
      </c>
      <c r="HC25" s="875"/>
      <c r="HD25" s="875"/>
      <c r="HE25" s="737" t="e">
        <f t="shared" si="77"/>
        <v>#DIV/0!</v>
      </c>
      <c r="HF25" s="875"/>
      <c r="HG25" s="737" t="e">
        <f t="shared" si="60"/>
        <v>#DIV/0!</v>
      </c>
      <c r="HH25" s="867"/>
      <c r="HI25" s="748" t="e">
        <f t="shared" si="13"/>
        <v>#DIV/0!</v>
      </c>
      <c r="HJ25" s="882"/>
      <c r="HK25" s="744" t="e">
        <f t="shared" si="78"/>
        <v>#DIV/0!</v>
      </c>
      <c r="HL25" s="881"/>
      <c r="HM25" s="542" t="e">
        <f t="shared" si="15"/>
        <v>#DIV/0!</v>
      </c>
      <c r="HN25" s="875"/>
      <c r="HO25" s="875"/>
      <c r="HP25" s="886" t="e">
        <f t="shared" si="61"/>
        <v>#DIV/0!</v>
      </c>
      <c r="HQ25" s="672"/>
      <c r="HR25" s="411"/>
      <c r="HS25" s="411"/>
      <c r="HT25" s="411"/>
      <c r="HU25" s="433"/>
      <c r="HV25" s="411"/>
      <c r="HW25" s="400">
        <f t="shared" si="62"/>
        <v>0</v>
      </c>
      <c r="HX25" s="403"/>
      <c r="HY25" s="402" t="e">
        <f t="shared" si="63"/>
        <v>#DIV/0!</v>
      </c>
      <c r="HZ25" s="412"/>
      <c r="IA25" s="411"/>
      <c r="IB25" s="400"/>
      <c r="IC25" s="403" t="e">
        <f t="shared" si="64"/>
        <v>#DIV/0!</v>
      </c>
      <c r="ID25" s="400"/>
      <c r="IE25" s="400"/>
      <c r="IF25" s="404" t="e">
        <f t="shared" si="65"/>
        <v>#DIV/0!</v>
      </c>
    </row>
    <row r="26" spans="1:240" ht="14.4" customHeight="1">
      <c r="A26" s="12">
        <v>20</v>
      </c>
      <c r="B26" s="13">
        <v>35.200000000000003</v>
      </c>
      <c r="C26" s="14">
        <v>3843.8385683536067</v>
      </c>
      <c r="D26" s="15">
        <f t="shared" si="16"/>
        <v>109.19995932822745</v>
      </c>
      <c r="E26" s="16"/>
      <c r="F26" s="320"/>
      <c r="G26" s="558" t="e">
        <f t="shared" si="17"/>
        <v>#DIV/0!</v>
      </c>
      <c r="H26" s="17"/>
      <c r="I26" s="17"/>
      <c r="J26" s="18" t="e">
        <f t="shared" si="66"/>
        <v>#DIV/0!</v>
      </c>
      <c r="K26" s="17">
        <v>5</v>
      </c>
      <c r="L26" s="17">
        <v>69.605279140898148</v>
      </c>
      <c r="M26" s="30">
        <f t="shared" si="67"/>
        <v>13.921055828179629</v>
      </c>
      <c r="N26" s="946"/>
      <c r="O26" s="838">
        <f t="shared" si="18"/>
        <v>0</v>
      </c>
      <c r="P26" s="803">
        <v>321.37356869104906</v>
      </c>
      <c r="Q26" s="18">
        <f t="shared" si="19"/>
        <v>9.1299309287229846</v>
      </c>
      <c r="R26" s="808">
        <v>51.550871375071864</v>
      </c>
      <c r="S26" s="809"/>
      <c r="T26" s="976">
        <v>355.09881720107234</v>
      </c>
      <c r="U26" s="808"/>
      <c r="V26" s="492"/>
      <c r="W26" s="570">
        <v>34</v>
      </c>
      <c r="X26" s="626">
        <v>330.62164127322114</v>
      </c>
      <c r="Y26" s="800">
        <f t="shared" si="20"/>
        <v>9.7241659198006225</v>
      </c>
      <c r="Z26" s="819">
        <f t="shared" si="21"/>
        <v>4972.0887460349186</v>
      </c>
      <c r="AA26" s="492"/>
      <c r="AB26" s="966">
        <v>239.4</v>
      </c>
      <c r="AC26" s="71">
        <v>23017.030000000002</v>
      </c>
      <c r="AD26" s="30">
        <f t="shared" si="22"/>
        <v>96.14465329991647</v>
      </c>
      <c r="AE26" s="49"/>
      <c r="AF26" s="318"/>
      <c r="AG26" s="932" t="e">
        <f t="shared" si="74"/>
        <v>#DIV/0!</v>
      </c>
      <c r="AH26" s="50"/>
      <c r="AI26" s="50"/>
      <c r="AJ26" s="30" t="e">
        <f t="shared" si="23"/>
        <v>#DIV/0!</v>
      </c>
      <c r="AK26" s="55">
        <v>0</v>
      </c>
      <c r="AL26" s="55"/>
      <c r="AM26" s="30" t="e">
        <f t="shared" si="68"/>
        <v>#DIV/0!</v>
      </c>
      <c r="AN26" s="62">
        <v>172.4</v>
      </c>
      <c r="AO26" s="858">
        <f t="shared" si="1"/>
        <v>0.61483594864479318</v>
      </c>
      <c r="AP26" s="47">
        <v>2230.2599999999998</v>
      </c>
      <c r="AQ26" s="858">
        <f t="shared" si="2"/>
        <v>9.3160401002506248</v>
      </c>
      <c r="AR26" s="47"/>
      <c r="AS26" s="47"/>
      <c r="AT26" s="47"/>
      <c r="AU26" s="855"/>
      <c r="AV26" s="568"/>
      <c r="AW26" s="46">
        <v>41</v>
      </c>
      <c r="AX26" s="71">
        <v>2958.0750000000007</v>
      </c>
      <c r="AY26" s="83">
        <f t="shared" si="24"/>
        <v>72.148170731707339</v>
      </c>
      <c r="AZ26" s="855"/>
      <c r="BA26" s="855"/>
      <c r="BB26" s="855"/>
      <c r="BC26" s="760">
        <f t="shared" si="79"/>
        <v>0</v>
      </c>
      <c r="BD26" s="855"/>
      <c r="BE26" s="30" t="e">
        <f t="shared" si="80"/>
        <v>#DIV/0!</v>
      </c>
      <c r="BF26" s="62">
        <v>106</v>
      </c>
      <c r="BG26" s="47">
        <v>1114.9499999999998</v>
      </c>
      <c r="BH26" s="48">
        <f t="shared" si="25"/>
        <v>10.518396226415092</v>
      </c>
      <c r="BI26" s="822">
        <f t="shared" si="26"/>
        <v>29492.715000000004</v>
      </c>
      <c r="BJ26" s="492"/>
      <c r="BK26" s="645">
        <v>65.600000000000009</v>
      </c>
      <c r="BL26" s="78">
        <v>2679.03</v>
      </c>
      <c r="BM26" s="30">
        <f t="shared" si="27"/>
        <v>40.83887195121951</v>
      </c>
      <c r="BN26" s="85"/>
      <c r="BO26" s="85"/>
      <c r="BP26" s="85">
        <v>3</v>
      </c>
      <c r="BQ26" s="85">
        <v>29.5</v>
      </c>
      <c r="BR26" s="30">
        <f t="shared" si="69"/>
        <v>9.8333333333333339</v>
      </c>
      <c r="BS26" s="86"/>
      <c r="BT26" s="86"/>
      <c r="BU26" s="30" t="e">
        <f t="shared" si="70"/>
        <v>#DIV/0!</v>
      </c>
      <c r="BV26" s="587">
        <v>140</v>
      </c>
      <c r="BW26" s="30">
        <f t="shared" si="28"/>
        <v>2.1341463414634143</v>
      </c>
      <c r="BX26" s="587">
        <v>680.57</v>
      </c>
      <c r="BY26" s="30">
        <f t="shared" si="29"/>
        <v>10.374542682926828</v>
      </c>
      <c r="BZ26" s="587"/>
      <c r="CA26" s="587"/>
      <c r="CB26" s="587"/>
      <c r="CC26" s="907"/>
      <c r="CD26" s="903">
        <v>32</v>
      </c>
      <c r="CE26" s="78">
        <v>320.77999999999997</v>
      </c>
      <c r="CF26" s="634">
        <f t="shared" si="30"/>
        <v>10.024374999999999</v>
      </c>
      <c r="CG26" s="824">
        <f t="shared" si="31"/>
        <v>3849.8800000000006</v>
      </c>
      <c r="CH26" s="492"/>
      <c r="CI26" s="93">
        <v>127.4</v>
      </c>
      <c r="CJ26" s="94">
        <v>6953.3106371554359</v>
      </c>
      <c r="CK26" s="30">
        <f t="shared" si="32"/>
        <v>54.578576429791489</v>
      </c>
      <c r="CL26" s="787"/>
      <c r="CM26" s="787"/>
      <c r="CN26" s="958" t="e">
        <f t="shared" si="82"/>
        <v>#DIV/0!</v>
      </c>
      <c r="CO26" s="101">
        <v>5</v>
      </c>
      <c r="CP26" s="101">
        <v>39.899580861944507</v>
      </c>
      <c r="CQ26" s="30">
        <f t="shared" si="71"/>
        <v>7.9799161723889016</v>
      </c>
      <c r="CR26" s="101">
        <v>5</v>
      </c>
      <c r="CS26" s="101">
        <v>274.24999887613444</v>
      </c>
      <c r="CT26" s="83">
        <f t="shared" si="72"/>
        <v>54.849999775226891</v>
      </c>
      <c r="CU26" s="787">
        <v>1350.1493314797458</v>
      </c>
      <c r="CV26" s="30">
        <f t="shared" si="75"/>
        <v>10.597718457454834</v>
      </c>
      <c r="CW26" s="787">
        <v>48.484887982658925</v>
      </c>
      <c r="CX26" s="30">
        <f t="shared" si="33"/>
        <v>0.38057211917314698</v>
      </c>
      <c r="CY26" s="787">
        <v>171.28432704284774</v>
      </c>
      <c r="CZ26" s="787"/>
      <c r="DA26" s="787"/>
      <c r="DB26" s="787"/>
      <c r="DC26" s="934">
        <v>50</v>
      </c>
      <c r="DD26" s="787">
        <v>573.68947998747672</v>
      </c>
      <c r="DE26" s="790">
        <f t="shared" si="34"/>
        <v>11.473789599749534</v>
      </c>
      <c r="DF26" s="827">
        <f t="shared" si="35"/>
        <v>9411.0682433862439</v>
      </c>
      <c r="DG26" s="492"/>
      <c r="DH26" s="109">
        <v>147.19999999999999</v>
      </c>
      <c r="DI26" s="110">
        <v>10840.990668025424</v>
      </c>
      <c r="DJ26" s="83">
        <f t="shared" si="36"/>
        <v>73.64803442952055</v>
      </c>
      <c r="DK26" s="113"/>
      <c r="DL26" s="956"/>
      <c r="DM26" s="956"/>
      <c r="DN26" s="958"/>
      <c r="DO26" s="114">
        <v>25</v>
      </c>
      <c r="DP26" s="114">
        <v>1253.7544889355513</v>
      </c>
      <c r="DQ26" s="30">
        <f t="shared" si="37"/>
        <v>50.150179557422049</v>
      </c>
      <c r="DR26" s="115">
        <v>1020.5016571607011</v>
      </c>
      <c r="DS26" s="114">
        <v>178.60000039021716</v>
      </c>
      <c r="DT26" s="938"/>
      <c r="DU26" s="708">
        <v>331.76153846153846</v>
      </c>
      <c r="DV26" s="759">
        <f t="shared" si="4"/>
        <v>2.2538147993311037</v>
      </c>
      <c r="DW26" s="846">
        <v>54</v>
      </c>
      <c r="DX26" s="846">
        <v>569.45335561252114</v>
      </c>
      <c r="DY26" s="760">
        <f t="shared" si="38"/>
        <v>10.545432511342984</v>
      </c>
      <c r="DZ26" s="848">
        <f t="shared" si="39"/>
        <v>14195.061708585954</v>
      </c>
      <c r="EA26" s="841"/>
      <c r="EB26" s="859">
        <v>49</v>
      </c>
      <c r="EC26" s="862">
        <v>2389.1513729134026</v>
      </c>
      <c r="ED26" s="862"/>
      <c r="EE26" s="922">
        <f t="shared" si="40"/>
        <v>2389.1513729134026</v>
      </c>
      <c r="EF26" s="751">
        <f t="shared" si="41"/>
        <v>48.758191283946992</v>
      </c>
      <c r="EG26" s="867"/>
      <c r="EH26" s="867"/>
      <c r="EI26" s="756" t="e">
        <f t="shared" si="5"/>
        <v>#DIV/0!</v>
      </c>
      <c r="EJ26" s="867"/>
      <c r="EK26" s="870"/>
      <c r="EL26" s="759" t="e">
        <f t="shared" si="42"/>
        <v>#DIV/0!</v>
      </c>
      <c r="EM26" s="866">
        <f t="shared" si="6"/>
        <v>49</v>
      </c>
      <c r="EN26" s="867"/>
      <c r="EO26" s="763">
        <f t="shared" si="43"/>
        <v>0</v>
      </c>
      <c r="EP26" s="916"/>
      <c r="EQ26" s="915"/>
      <c r="ER26" s="872"/>
      <c r="ES26" s="921"/>
      <c r="ET26" s="765" t="e">
        <f t="shared" si="44"/>
        <v>#DIV/0!</v>
      </c>
      <c r="EU26" s="872">
        <f t="shared" si="7"/>
        <v>49</v>
      </c>
      <c r="EV26" s="873">
        <v>111.0135546788439</v>
      </c>
      <c r="EW26" s="765">
        <f t="shared" si="45"/>
        <v>2.2655827485478346</v>
      </c>
      <c r="EX26" s="873">
        <v>163.5</v>
      </c>
      <c r="EY26" s="891">
        <f t="shared" si="46"/>
        <v>3.3367346938775508</v>
      </c>
      <c r="EZ26" s="873">
        <v>30</v>
      </c>
      <c r="FA26" s="873">
        <v>298.15101063034206</v>
      </c>
      <c r="FB26" s="873">
        <f t="shared" si="47"/>
        <v>9.9383670210114019</v>
      </c>
      <c r="FC26" s="898">
        <f t="shared" si="48"/>
        <v>2961.8159382225886</v>
      </c>
      <c r="FD26" s="569"/>
      <c r="FE26" s="734">
        <v>24.400000000000002</v>
      </c>
      <c r="FF26" s="125">
        <v>1625.2209480743322</v>
      </c>
      <c r="FG26" s="15">
        <f t="shared" si="49"/>
        <v>66.607415904685737</v>
      </c>
      <c r="FH26" s="126"/>
      <c r="FI26" s="127">
        <v>4</v>
      </c>
      <c r="FJ26" s="127">
        <v>49.842257638137667</v>
      </c>
      <c r="FK26" s="18">
        <f t="shared" si="81"/>
        <v>12.460564409534417</v>
      </c>
      <c r="FL26" s="127"/>
      <c r="FM26" s="127"/>
      <c r="FN26" s="18" t="e">
        <f t="shared" si="73"/>
        <v>#DIV/0!</v>
      </c>
      <c r="FO26" s="734">
        <v>72.583333333333329</v>
      </c>
      <c r="FP26" s="836">
        <f t="shared" si="50"/>
        <v>2.9747267759562837</v>
      </c>
      <c r="FQ26" s="125">
        <v>202.22441629544321</v>
      </c>
      <c r="FR26" s="837">
        <f t="shared" si="8"/>
        <v>8.2878859137476724</v>
      </c>
      <c r="FS26" s="125"/>
      <c r="FT26" s="125"/>
      <c r="FU26" s="125"/>
      <c r="FV26" s="127">
        <v>31</v>
      </c>
      <c r="FW26" s="127">
        <v>304.41956116151368</v>
      </c>
      <c r="FX26" s="30">
        <f t="shared" si="51"/>
        <v>9.8199858439197971</v>
      </c>
      <c r="FY26" s="831">
        <f t="shared" si="52"/>
        <v>2254.2905165027601</v>
      </c>
      <c r="FZ26" s="569"/>
      <c r="GA26" s="602"/>
      <c r="GB26" s="603"/>
      <c r="GC26" s="542" t="e">
        <f t="shared" si="53"/>
        <v>#DIV/0!</v>
      </c>
      <c r="GD26" s="603"/>
      <c r="GE26" s="603"/>
      <c r="GF26" s="542" t="e">
        <f t="shared" si="54"/>
        <v>#DIV/0!</v>
      </c>
      <c r="GG26" s="603"/>
      <c r="GH26" s="603"/>
      <c r="GI26" s="542" t="e">
        <f t="shared" si="55"/>
        <v>#DIV/0!</v>
      </c>
      <c r="GJ26" s="485"/>
      <c r="GK26" s="610"/>
      <c r="GL26" s="612"/>
      <c r="GM26" s="548" t="e">
        <f t="shared" si="56"/>
        <v>#DIV/0!</v>
      </c>
      <c r="GN26" s="610"/>
      <c r="GO26" s="614"/>
      <c r="GP26" s="616" t="e">
        <f t="shared" si="9"/>
        <v>#DIV/0!</v>
      </c>
      <c r="GQ26" s="603"/>
      <c r="GR26" s="603"/>
      <c r="GS26" s="622" t="e">
        <f t="shared" si="57"/>
        <v>#DIV/0!</v>
      </c>
      <c r="GT26" s="603">
        <f t="shared" si="58"/>
        <v>0</v>
      </c>
      <c r="GU26" s="603"/>
      <c r="GV26" s="551" t="e">
        <f t="shared" si="59"/>
        <v>#DIV/0!</v>
      </c>
      <c r="GX26" s="863"/>
      <c r="GY26" s="863"/>
      <c r="GZ26" s="862"/>
      <c r="HA26" s="554" t="e">
        <f t="shared" si="10"/>
        <v>#DIV/0!</v>
      </c>
      <c r="HB26" s="554" t="e">
        <f t="shared" si="76"/>
        <v>#DIV/0!</v>
      </c>
      <c r="HC26" s="875"/>
      <c r="HD26" s="875"/>
      <c r="HE26" s="737" t="e">
        <f t="shared" si="77"/>
        <v>#DIV/0!</v>
      </c>
      <c r="HF26" s="875"/>
      <c r="HG26" s="737" t="e">
        <f t="shared" si="60"/>
        <v>#DIV/0!</v>
      </c>
      <c r="HH26" s="867"/>
      <c r="HI26" s="748" t="e">
        <f t="shared" si="13"/>
        <v>#DIV/0!</v>
      </c>
      <c r="HJ26" s="882"/>
      <c r="HK26" s="744" t="e">
        <f t="shared" si="78"/>
        <v>#DIV/0!</v>
      </c>
      <c r="HL26" s="881"/>
      <c r="HM26" s="542" t="e">
        <f t="shared" si="15"/>
        <v>#DIV/0!</v>
      </c>
      <c r="HN26" s="875"/>
      <c r="HO26" s="875"/>
      <c r="HP26" s="886" t="e">
        <f t="shared" si="61"/>
        <v>#DIV/0!</v>
      </c>
      <c r="HQ26" s="672"/>
      <c r="HR26" s="411"/>
      <c r="HS26" s="411"/>
      <c r="HT26" s="411"/>
      <c r="HU26" s="433"/>
      <c r="HV26" s="411"/>
      <c r="HW26" s="400">
        <f t="shared" si="62"/>
        <v>0</v>
      </c>
      <c r="HX26" s="403"/>
      <c r="HY26" s="402" t="e">
        <f t="shared" si="63"/>
        <v>#DIV/0!</v>
      </c>
      <c r="HZ26" s="412"/>
      <c r="IA26" s="411"/>
      <c r="IB26" s="400"/>
      <c r="IC26" s="403" t="e">
        <f t="shared" si="64"/>
        <v>#DIV/0!</v>
      </c>
      <c r="ID26" s="400"/>
      <c r="IE26" s="400"/>
      <c r="IF26" s="404" t="e">
        <f t="shared" si="65"/>
        <v>#DIV/0!</v>
      </c>
    </row>
    <row r="27" spans="1:240" ht="14.4" customHeight="1">
      <c r="A27" s="12">
        <v>21</v>
      </c>
      <c r="B27" s="13">
        <v>32.800000000000004</v>
      </c>
      <c r="C27" s="14">
        <v>2813.6196753685799</v>
      </c>
      <c r="D27" s="15">
        <f t="shared" si="16"/>
        <v>85.781087663676203</v>
      </c>
      <c r="E27" s="16"/>
      <c r="F27" s="320"/>
      <c r="G27" s="558" t="e">
        <f t="shared" si="17"/>
        <v>#DIV/0!</v>
      </c>
      <c r="H27" s="17"/>
      <c r="I27" s="17"/>
      <c r="J27" s="18" t="e">
        <f t="shared" si="66"/>
        <v>#DIV/0!</v>
      </c>
      <c r="K27" s="17">
        <v>5</v>
      </c>
      <c r="L27" s="17">
        <v>53.212242251742623</v>
      </c>
      <c r="M27" s="30">
        <f t="shared" si="67"/>
        <v>10.642448450348525</v>
      </c>
      <c r="N27" s="946">
        <v>625.05910187548704</v>
      </c>
      <c r="O27" s="838">
        <f t="shared" si="18"/>
        <v>19.05667993522826</v>
      </c>
      <c r="P27" s="803">
        <v>581.63461994366617</v>
      </c>
      <c r="Q27" s="18">
        <f t="shared" si="19"/>
        <v>17.732762803160551</v>
      </c>
      <c r="R27" s="808">
        <v>161.74054222407048</v>
      </c>
      <c r="S27" s="809"/>
      <c r="T27" s="976">
        <v>340.41384308896534</v>
      </c>
      <c r="U27" s="808"/>
      <c r="V27" s="492"/>
      <c r="W27" s="570">
        <v>34</v>
      </c>
      <c r="X27" s="626">
        <v>343.33854376924273</v>
      </c>
      <c r="Y27" s="800">
        <f t="shared" si="20"/>
        <v>10.098192463801256</v>
      </c>
      <c r="Z27" s="819">
        <f t="shared" si="21"/>
        <v>4919.0185685217539</v>
      </c>
      <c r="AA27" s="492"/>
      <c r="AB27" s="966">
        <v>240.00000000000003</v>
      </c>
      <c r="AC27" s="71">
        <v>17798.78</v>
      </c>
      <c r="AD27" s="30">
        <f t="shared" si="22"/>
        <v>74.161583333333326</v>
      </c>
      <c r="AE27" s="49"/>
      <c r="AF27" s="318"/>
      <c r="AG27" s="932" t="e">
        <f t="shared" si="74"/>
        <v>#DIV/0!</v>
      </c>
      <c r="AH27" s="50"/>
      <c r="AI27" s="50"/>
      <c r="AJ27" s="30" t="e">
        <f t="shared" si="23"/>
        <v>#DIV/0!</v>
      </c>
      <c r="AK27" s="55">
        <v>0</v>
      </c>
      <c r="AL27" s="55"/>
      <c r="AM27" s="30" t="e">
        <f t="shared" si="68"/>
        <v>#DIV/0!</v>
      </c>
      <c r="AN27" s="62">
        <v>708</v>
      </c>
      <c r="AO27" s="858">
        <f t="shared" si="1"/>
        <v>2.5106382978723403</v>
      </c>
      <c r="AP27" s="47">
        <v>2165.17</v>
      </c>
      <c r="AQ27" s="858">
        <f t="shared" si="2"/>
        <v>9.0215416666666659</v>
      </c>
      <c r="AR27" s="47"/>
      <c r="AS27" s="47"/>
      <c r="AT27" s="47"/>
      <c r="AU27" s="855"/>
      <c r="AV27" s="568"/>
      <c r="AW27" s="46">
        <v>42</v>
      </c>
      <c r="AX27" s="71">
        <v>2158.48</v>
      </c>
      <c r="AY27" s="83">
        <f t="shared" si="24"/>
        <v>51.392380952380954</v>
      </c>
      <c r="AZ27" s="855"/>
      <c r="BA27" s="855"/>
      <c r="BB27" s="855"/>
      <c r="BC27" s="760">
        <f t="shared" si="79"/>
        <v>0</v>
      </c>
      <c r="BD27" s="855"/>
      <c r="BE27" s="30" t="e">
        <f t="shared" si="80"/>
        <v>#DIV/0!</v>
      </c>
      <c r="BF27" s="62">
        <v>106</v>
      </c>
      <c r="BG27" s="47">
        <v>1054.79</v>
      </c>
      <c r="BH27" s="48">
        <f t="shared" si="25"/>
        <v>9.9508490566037739</v>
      </c>
      <c r="BI27" s="822">
        <f t="shared" si="26"/>
        <v>23885.22</v>
      </c>
      <c r="BJ27" s="492"/>
      <c r="BK27" s="645">
        <v>69.2</v>
      </c>
      <c r="BL27" s="78">
        <v>2388.42</v>
      </c>
      <c r="BM27" s="30">
        <f t="shared" si="27"/>
        <v>34.514739884393066</v>
      </c>
      <c r="BN27" s="85"/>
      <c r="BO27" s="85"/>
      <c r="BP27" s="85">
        <v>3</v>
      </c>
      <c r="BQ27" s="85">
        <v>24.56</v>
      </c>
      <c r="BR27" s="30">
        <f t="shared" si="69"/>
        <v>8.1866666666666656</v>
      </c>
      <c r="BS27" s="86"/>
      <c r="BT27" s="86"/>
      <c r="BU27" s="30" t="e">
        <f t="shared" si="70"/>
        <v>#DIV/0!</v>
      </c>
      <c r="BV27" s="587">
        <v>0</v>
      </c>
      <c r="BW27" s="30">
        <f t="shared" si="28"/>
        <v>0</v>
      </c>
      <c r="BX27" s="587">
        <v>584.32000000000005</v>
      </c>
      <c r="BY27" s="30">
        <f t="shared" si="29"/>
        <v>8.4439306358381501</v>
      </c>
      <c r="BZ27" s="587"/>
      <c r="CA27" s="587"/>
      <c r="CB27" s="587"/>
      <c r="CC27" s="907"/>
      <c r="CD27" s="903">
        <v>32</v>
      </c>
      <c r="CE27" s="78">
        <v>319.67</v>
      </c>
      <c r="CF27" s="634">
        <f t="shared" si="30"/>
        <v>9.9896875000000005</v>
      </c>
      <c r="CG27" s="824">
        <f t="shared" si="31"/>
        <v>3316.9700000000003</v>
      </c>
      <c r="CH27" s="492"/>
      <c r="CI27" s="93">
        <v>130.19999999999999</v>
      </c>
      <c r="CJ27" s="94">
        <v>8008.1639677827216</v>
      </c>
      <c r="CK27" s="30">
        <f t="shared" si="32"/>
        <v>61.50663569725593</v>
      </c>
      <c r="CL27" s="787"/>
      <c r="CM27" s="787"/>
      <c r="CN27" s="958" t="e">
        <f t="shared" si="82"/>
        <v>#DIV/0!</v>
      </c>
      <c r="CO27" s="101">
        <v>5</v>
      </c>
      <c r="CP27" s="101"/>
      <c r="CQ27" s="30">
        <f t="shared" si="71"/>
        <v>0</v>
      </c>
      <c r="CR27" s="101">
        <v>5</v>
      </c>
      <c r="CS27" s="101"/>
      <c r="CT27" s="83">
        <f t="shared" si="72"/>
        <v>0</v>
      </c>
      <c r="CU27" s="787"/>
      <c r="CV27" s="30">
        <f t="shared" si="75"/>
        <v>0</v>
      </c>
      <c r="CW27" s="787">
        <v>78.691543389560948</v>
      </c>
      <c r="CX27" s="30">
        <f t="shared" si="33"/>
        <v>0.60438973417481534</v>
      </c>
      <c r="CY27" s="787">
        <v>213.80565018315536</v>
      </c>
      <c r="CZ27" s="787"/>
      <c r="DA27" s="787"/>
      <c r="DB27" s="787"/>
      <c r="DC27" s="934">
        <v>50</v>
      </c>
      <c r="DD27" s="787">
        <v>557.80171352872537</v>
      </c>
      <c r="DE27" s="790">
        <f t="shared" si="34"/>
        <v>11.156034270574507</v>
      </c>
      <c r="DF27" s="827">
        <f t="shared" si="35"/>
        <v>8858.4628748841624</v>
      </c>
      <c r="DG27" s="492"/>
      <c r="DH27" s="109">
        <v>134</v>
      </c>
      <c r="DI27" s="110">
        <v>9252.5451630180669</v>
      </c>
      <c r="DJ27" s="83">
        <f t="shared" si="36"/>
        <v>69.048844500134834</v>
      </c>
      <c r="DK27" s="113"/>
      <c r="DL27" s="956"/>
      <c r="DM27" s="956"/>
      <c r="DN27" s="958"/>
      <c r="DO27" s="114">
        <v>179</v>
      </c>
      <c r="DP27" s="114">
        <v>2704.3632333186874</v>
      </c>
      <c r="DQ27" s="30">
        <f t="shared" si="37"/>
        <v>15.108174487813896</v>
      </c>
      <c r="DR27" s="115">
        <v>926.85419564490257</v>
      </c>
      <c r="DS27" s="114">
        <v>297.80317257304995</v>
      </c>
      <c r="DT27" s="938"/>
      <c r="DU27" s="708">
        <v>212.13076923076923</v>
      </c>
      <c r="DV27" s="759">
        <f t="shared" si="4"/>
        <v>1.583065442020666</v>
      </c>
      <c r="DW27" s="846">
        <v>54</v>
      </c>
      <c r="DX27" s="846">
        <v>446.14249055651317</v>
      </c>
      <c r="DY27" s="760">
        <f t="shared" si="38"/>
        <v>8.2618979732687627</v>
      </c>
      <c r="DZ27" s="848">
        <f t="shared" si="39"/>
        <v>13839.839024341989</v>
      </c>
      <c r="EA27" s="841"/>
      <c r="EB27" s="859">
        <v>49</v>
      </c>
      <c r="EC27" s="862">
        <v>2488.917551154721</v>
      </c>
      <c r="ED27" s="862"/>
      <c r="EE27" s="922">
        <f t="shared" si="40"/>
        <v>2488.917551154721</v>
      </c>
      <c r="EF27" s="751">
        <f t="shared" si="41"/>
        <v>50.794235737851452</v>
      </c>
      <c r="EG27" s="867"/>
      <c r="EH27" s="867"/>
      <c r="EI27" s="756" t="e">
        <f t="shared" si="5"/>
        <v>#DIV/0!</v>
      </c>
      <c r="EJ27" s="867"/>
      <c r="EK27" s="870"/>
      <c r="EL27" s="759" t="e">
        <f t="shared" si="42"/>
        <v>#DIV/0!</v>
      </c>
      <c r="EM27" s="866">
        <f t="shared" si="6"/>
        <v>49</v>
      </c>
      <c r="EN27" s="867"/>
      <c r="EO27" s="763">
        <f t="shared" si="43"/>
        <v>0</v>
      </c>
      <c r="EP27" s="916"/>
      <c r="EQ27" s="915"/>
      <c r="ER27" s="872">
        <v>49</v>
      </c>
      <c r="ES27" s="921">
        <v>188.50891064072908</v>
      </c>
      <c r="ET27" s="765">
        <f t="shared" si="44"/>
        <v>3.8471206253210015</v>
      </c>
      <c r="EU27" s="872">
        <f t="shared" si="7"/>
        <v>49</v>
      </c>
      <c r="EV27" s="873">
        <v>336.68588724535641</v>
      </c>
      <c r="EW27" s="765">
        <f t="shared" si="45"/>
        <v>6.8711405560276821</v>
      </c>
      <c r="EX27" s="873"/>
      <c r="EY27" s="891">
        <f t="shared" si="46"/>
        <v>0</v>
      </c>
      <c r="EZ27" s="873">
        <v>30</v>
      </c>
      <c r="FA27" s="873">
        <v>296.81161709318332</v>
      </c>
      <c r="FB27" s="873">
        <f t="shared" si="47"/>
        <v>9.8937205697727766</v>
      </c>
      <c r="FC27" s="898">
        <f t="shared" si="48"/>
        <v>3310.9239661339898</v>
      </c>
      <c r="FD27" s="569"/>
      <c r="FE27" s="734">
        <v>28.400000000000002</v>
      </c>
      <c r="FF27" s="125">
        <v>1351.1736168391049</v>
      </c>
      <c r="FG27" s="15">
        <f t="shared" si="49"/>
        <v>47.576535804193831</v>
      </c>
      <c r="FH27" s="126"/>
      <c r="FI27" s="127">
        <v>4</v>
      </c>
      <c r="FJ27" s="127">
        <v>44.24600168016611</v>
      </c>
      <c r="FK27" s="18">
        <f t="shared" si="81"/>
        <v>11.061500420041527</v>
      </c>
      <c r="FL27" s="127"/>
      <c r="FM27" s="127"/>
      <c r="FN27" s="18" t="e">
        <f t="shared" si="73"/>
        <v>#DIV/0!</v>
      </c>
      <c r="FO27" s="734">
        <v>56.75</v>
      </c>
      <c r="FP27" s="836">
        <f t="shared" si="50"/>
        <v>1.9982394366197183</v>
      </c>
      <c r="FQ27" s="125">
        <v>208.23762681370982</v>
      </c>
      <c r="FR27" s="837">
        <f t="shared" si="8"/>
        <v>7.3323108032996407</v>
      </c>
      <c r="FS27" s="125"/>
      <c r="FT27" s="125">
        <v>185.25929656881399</v>
      </c>
      <c r="FU27" s="125"/>
      <c r="FV27" s="127">
        <v>31</v>
      </c>
      <c r="FW27" s="127">
        <v>277.64081752329332</v>
      </c>
      <c r="FX27" s="30">
        <f t="shared" si="51"/>
        <v>8.9561554039772044</v>
      </c>
      <c r="FY27" s="831">
        <f t="shared" si="52"/>
        <v>2123.3073594250882</v>
      </c>
      <c r="FZ27" s="569"/>
      <c r="GA27" s="602"/>
      <c r="GB27" s="603"/>
      <c r="GC27" s="542" t="e">
        <f t="shared" si="53"/>
        <v>#DIV/0!</v>
      </c>
      <c r="GD27" s="603"/>
      <c r="GE27" s="603"/>
      <c r="GF27" s="542" t="e">
        <f t="shared" si="54"/>
        <v>#DIV/0!</v>
      </c>
      <c r="GG27" s="603"/>
      <c r="GH27" s="603"/>
      <c r="GI27" s="542" t="e">
        <f t="shared" si="55"/>
        <v>#DIV/0!</v>
      </c>
      <c r="GJ27" s="485"/>
      <c r="GK27" s="610"/>
      <c r="GL27" s="612"/>
      <c r="GM27" s="548" t="e">
        <f t="shared" si="56"/>
        <v>#DIV/0!</v>
      </c>
      <c r="GN27" s="610"/>
      <c r="GO27" s="614"/>
      <c r="GP27" s="616" t="e">
        <f t="shared" si="9"/>
        <v>#DIV/0!</v>
      </c>
      <c r="GQ27" s="603"/>
      <c r="GR27" s="603"/>
      <c r="GS27" s="622" t="e">
        <f t="shared" si="57"/>
        <v>#DIV/0!</v>
      </c>
      <c r="GT27" s="603">
        <f t="shared" si="58"/>
        <v>0</v>
      </c>
      <c r="GU27" s="603"/>
      <c r="GV27" s="551" t="e">
        <f t="shared" si="59"/>
        <v>#DIV/0!</v>
      </c>
      <c r="GX27" s="863"/>
      <c r="GY27" s="863"/>
      <c r="GZ27" s="862"/>
      <c r="HA27" s="554" t="e">
        <f t="shared" si="10"/>
        <v>#DIV/0!</v>
      </c>
      <c r="HB27" s="554" t="e">
        <f t="shared" si="76"/>
        <v>#DIV/0!</v>
      </c>
      <c r="HC27" s="875"/>
      <c r="HD27" s="875"/>
      <c r="HE27" s="737" t="e">
        <f t="shared" si="77"/>
        <v>#DIV/0!</v>
      </c>
      <c r="HF27" s="875"/>
      <c r="HG27" s="737" t="e">
        <f t="shared" si="60"/>
        <v>#DIV/0!</v>
      </c>
      <c r="HH27" s="867"/>
      <c r="HI27" s="748" t="e">
        <f t="shared" si="13"/>
        <v>#DIV/0!</v>
      </c>
      <c r="HJ27" s="882"/>
      <c r="HK27" s="744" t="e">
        <f t="shared" si="78"/>
        <v>#DIV/0!</v>
      </c>
      <c r="HL27" s="881"/>
      <c r="HM27" s="542" t="e">
        <f t="shared" si="15"/>
        <v>#DIV/0!</v>
      </c>
      <c r="HN27" s="875"/>
      <c r="HO27" s="875"/>
      <c r="HP27" s="886" t="e">
        <f t="shared" si="61"/>
        <v>#DIV/0!</v>
      </c>
      <c r="HQ27" s="672"/>
      <c r="HR27" s="411"/>
      <c r="HS27" s="411"/>
      <c r="HT27" s="411"/>
      <c r="HU27" s="433"/>
      <c r="HV27" s="411"/>
      <c r="HW27" s="400">
        <f t="shared" si="62"/>
        <v>0</v>
      </c>
      <c r="HX27" s="403"/>
      <c r="HY27" s="402" t="e">
        <f t="shared" si="63"/>
        <v>#DIV/0!</v>
      </c>
      <c r="HZ27" s="412"/>
      <c r="IA27" s="411"/>
      <c r="IB27" s="400"/>
      <c r="IC27" s="403" t="e">
        <f t="shared" si="64"/>
        <v>#DIV/0!</v>
      </c>
      <c r="ID27" s="400"/>
      <c r="IE27" s="400"/>
      <c r="IF27" s="404" t="e">
        <f t="shared" si="65"/>
        <v>#DIV/0!</v>
      </c>
    </row>
    <row r="28" spans="1:240" ht="14.4" customHeight="1">
      <c r="A28" s="12">
        <v>22</v>
      </c>
      <c r="B28" s="13">
        <v>46.800000000000004</v>
      </c>
      <c r="C28" s="14">
        <v>4018.1877648726563</v>
      </c>
      <c r="D28" s="15">
        <f t="shared" si="16"/>
        <v>85.858712924629401</v>
      </c>
      <c r="E28" s="16"/>
      <c r="F28" s="320"/>
      <c r="G28" s="558" t="e">
        <f t="shared" si="17"/>
        <v>#DIV/0!</v>
      </c>
      <c r="H28" s="17"/>
      <c r="I28" s="17"/>
      <c r="J28" s="18" t="e">
        <f t="shared" si="66"/>
        <v>#DIV/0!</v>
      </c>
      <c r="K28" s="17">
        <v>5</v>
      </c>
      <c r="L28" s="17">
        <v>74.367236842105257</v>
      </c>
      <c r="M28" s="30">
        <f t="shared" si="67"/>
        <v>14.873447368421051</v>
      </c>
      <c r="N28" s="946"/>
      <c r="O28" s="838">
        <f t="shared" si="18"/>
        <v>0</v>
      </c>
      <c r="P28" s="803">
        <v>350.10433754958729</v>
      </c>
      <c r="Q28" s="18">
        <f t="shared" si="19"/>
        <v>7.4808619134527188</v>
      </c>
      <c r="R28" s="808">
        <v>81.947730373776736</v>
      </c>
      <c r="S28" s="809"/>
      <c r="T28" s="976">
        <v>413.58480654609662</v>
      </c>
      <c r="U28" s="808"/>
      <c r="V28" s="492"/>
      <c r="W28" s="570">
        <v>34</v>
      </c>
      <c r="X28" s="626">
        <v>344.37908029417275</v>
      </c>
      <c r="Y28" s="800">
        <f t="shared" si="20"/>
        <v>10.128796479240375</v>
      </c>
      <c r="Z28" s="819">
        <f t="shared" si="21"/>
        <v>5282.5709564783947</v>
      </c>
      <c r="AA28" s="492"/>
      <c r="AB28" s="966">
        <v>353.8</v>
      </c>
      <c r="AC28" s="71">
        <v>19229.529999999995</v>
      </c>
      <c r="AD28" s="30">
        <f t="shared" si="22"/>
        <v>54.351413227812309</v>
      </c>
      <c r="AE28" s="49"/>
      <c r="AF28" s="318"/>
      <c r="AG28" s="932" t="e">
        <f>AF28/AE28</f>
        <v>#DIV/0!</v>
      </c>
      <c r="AH28" s="50"/>
      <c r="AI28" s="50"/>
      <c r="AJ28" s="30" t="e">
        <f t="shared" si="23"/>
        <v>#DIV/0!</v>
      </c>
      <c r="AK28" s="55"/>
      <c r="AL28" s="55"/>
      <c r="AM28" s="30" t="e">
        <f t="shared" si="68"/>
        <v>#DIV/0!</v>
      </c>
      <c r="AN28" s="62">
        <v>120</v>
      </c>
      <c r="AO28" s="858">
        <f t="shared" si="1"/>
        <v>0.30318342597271347</v>
      </c>
      <c r="AP28" s="47">
        <v>2252.9500000000003</v>
      </c>
      <c r="AQ28" s="858">
        <f t="shared" si="2"/>
        <v>6.3678631995477675</v>
      </c>
      <c r="AR28" s="47"/>
      <c r="AS28" s="47"/>
      <c r="AT28" s="47">
        <v>32.04</v>
      </c>
      <c r="AU28" s="855"/>
      <c r="AV28" s="568"/>
      <c r="AW28" s="46">
        <v>42</v>
      </c>
      <c r="AX28" s="71">
        <v>2423.3299999999995</v>
      </c>
      <c r="AY28" s="83">
        <f t="shared" si="24"/>
        <v>57.698333333333323</v>
      </c>
      <c r="AZ28" s="855"/>
      <c r="BA28" s="855"/>
      <c r="BB28" s="855">
        <v>1</v>
      </c>
      <c r="BC28" s="760">
        <f t="shared" si="79"/>
        <v>0.4</v>
      </c>
      <c r="BD28" s="855">
        <v>28.9</v>
      </c>
      <c r="BE28" s="30">
        <f t="shared" si="80"/>
        <v>72.249999999999986</v>
      </c>
      <c r="BF28" s="62">
        <v>106</v>
      </c>
      <c r="BG28" s="47">
        <v>1025.1600000000001</v>
      </c>
      <c r="BH28" s="48">
        <f t="shared" si="25"/>
        <v>9.6713207547169819</v>
      </c>
      <c r="BI28" s="822">
        <f t="shared" si="26"/>
        <v>25111.909999999996</v>
      </c>
      <c r="BJ28" s="492"/>
      <c r="BK28" s="645">
        <v>71.600000000000009</v>
      </c>
      <c r="BL28" s="78">
        <v>2268.94</v>
      </c>
      <c r="BM28" s="30">
        <f t="shared" si="27"/>
        <v>31.689106145251394</v>
      </c>
      <c r="BN28" s="85"/>
      <c r="BO28" s="85"/>
      <c r="BP28" s="85">
        <v>18</v>
      </c>
      <c r="BQ28" s="85">
        <v>124.97</v>
      </c>
      <c r="BR28" s="30">
        <f t="shared" si="69"/>
        <v>6.9427777777777777</v>
      </c>
      <c r="BS28" s="86"/>
      <c r="BT28" s="86"/>
      <c r="BU28" s="30" t="e">
        <f t="shared" si="70"/>
        <v>#DIV/0!</v>
      </c>
      <c r="BV28" s="587">
        <v>0</v>
      </c>
      <c r="BW28" s="30">
        <f t="shared" si="28"/>
        <v>0</v>
      </c>
      <c r="BX28" s="587">
        <v>508.22</v>
      </c>
      <c r="BY28" s="30">
        <f t="shared" si="29"/>
        <v>7.0980446927374299</v>
      </c>
      <c r="BZ28" s="587"/>
      <c r="CA28" s="587"/>
      <c r="CB28" s="587"/>
      <c r="CC28" s="907">
        <v>286.81</v>
      </c>
      <c r="CD28" s="903">
        <v>32</v>
      </c>
      <c r="CE28" s="78">
        <v>310.7</v>
      </c>
      <c r="CF28" s="634">
        <f t="shared" si="30"/>
        <v>9.7093749999999996</v>
      </c>
      <c r="CG28" s="824">
        <f t="shared" si="31"/>
        <v>3499.64</v>
      </c>
      <c r="CH28" s="492"/>
      <c r="CI28" s="93">
        <v>180</v>
      </c>
      <c r="CJ28" s="94">
        <v>11211.182308670486</v>
      </c>
      <c r="CK28" s="30">
        <f t="shared" si="32"/>
        <v>62.284346159280481</v>
      </c>
      <c r="CL28" s="787"/>
      <c r="CM28" s="787"/>
      <c r="CN28" s="958" t="e">
        <f t="shared" si="82"/>
        <v>#DIV/0!</v>
      </c>
      <c r="CO28" s="101">
        <v>5</v>
      </c>
      <c r="CP28" s="101"/>
      <c r="CQ28" s="30">
        <f t="shared" si="71"/>
        <v>0</v>
      </c>
      <c r="CR28" s="101">
        <v>20</v>
      </c>
      <c r="CS28" s="101">
        <v>82.371943803438995</v>
      </c>
      <c r="CT28" s="83">
        <f t="shared" si="72"/>
        <v>4.1185971901719496</v>
      </c>
      <c r="CU28" s="787"/>
      <c r="CV28" s="30">
        <f t="shared" si="75"/>
        <v>0</v>
      </c>
      <c r="CW28" s="787">
        <v>48.484887982658925</v>
      </c>
      <c r="CX28" s="30">
        <f t="shared" si="33"/>
        <v>0.26936048879254959</v>
      </c>
      <c r="CY28" s="787">
        <v>311.64014018113011</v>
      </c>
      <c r="CZ28" s="787"/>
      <c r="DA28" s="787"/>
      <c r="DB28" s="787"/>
      <c r="DC28" s="934">
        <v>50</v>
      </c>
      <c r="DD28" s="787">
        <v>497.05054384698576</v>
      </c>
      <c r="DE28" s="790">
        <f t="shared" si="34"/>
        <v>9.9410108769397159</v>
      </c>
      <c r="DF28" s="827">
        <f t="shared" si="35"/>
        <v>12150.729824484701</v>
      </c>
      <c r="DG28" s="492"/>
      <c r="DH28" s="109">
        <v>160.80000000000001</v>
      </c>
      <c r="DI28" s="110">
        <v>8260.0687031554298</v>
      </c>
      <c r="DJ28" s="83">
        <f t="shared" si="36"/>
        <v>51.368586462409382</v>
      </c>
      <c r="DK28" s="113"/>
      <c r="DL28" s="956"/>
      <c r="DM28" s="956"/>
      <c r="DN28" s="958"/>
      <c r="DO28" s="114">
        <v>52</v>
      </c>
      <c r="DP28" s="114">
        <v>1554.4603698217029</v>
      </c>
      <c r="DQ28" s="30">
        <f t="shared" si="37"/>
        <v>29.893468650417365</v>
      </c>
      <c r="DR28" s="115">
        <v>958.60079735594752</v>
      </c>
      <c r="DS28" s="114">
        <v>192.05425099124608</v>
      </c>
      <c r="DT28" s="938"/>
      <c r="DU28" s="708">
        <v>187.13076923076923</v>
      </c>
      <c r="DV28" s="759">
        <f t="shared" si="4"/>
        <v>1.1637485648679677</v>
      </c>
      <c r="DW28" s="846">
        <v>54</v>
      </c>
      <c r="DX28" s="846">
        <v>509.79921289425454</v>
      </c>
      <c r="DY28" s="760">
        <f t="shared" si="38"/>
        <v>9.4407261647084173</v>
      </c>
      <c r="DZ28" s="848">
        <f t="shared" si="39"/>
        <v>11662.114103449352</v>
      </c>
      <c r="EA28" s="841"/>
      <c r="EB28" s="859">
        <v>69</v>
      </c>
      <c r="EC28" s="862">
        <v>3384.3344622742138</v>
      </c>
      <c r="ED28" s="862"/>
      <c r="EE28" s="922">
        <f t="shared" si="40"/>
        <v>3384.3344622742138</v>
      </c>
      <c r="EF28" s="751">
        <f t="shared" si="41"/>
        <v>49.048325540205994</v>
      </c>
      <c r="EG28" s="867"/>
      <c r="EH28" s="867"/>
      <c r="EI28" s="756" t="e">
        <f t="shared" si="5"/>
        <v>#DIV/0!</v>
      </c>
      <c r="EJ28" s="867">
        <v>69</v>
      </c>
      <c r="EK28" s="870">
        <v>1162.9339620850478</v>
      </c>
      <c r="EL28" s="759">
        <f t="shared" si="42"/>
        <v>16.854115392536926</v>
      </c>
      <c r="EM28" s="866">
        <f t="shared" si="6"/>
        <v>69</v>
      </c>
      <c r="EN28" s="870">
        <v>4391.6992205508095</v>
      </c>
      <c r="EO28" s="763">
        <f t="shared" si="43"/>
        <v>63.64781479059144</v>
      </c>
      <c r="EP28" s="916"/>
      <c r="EQ28" s="915"/>
      <c r="ER28" s="872">
        <v>69</v>
      </c>
      <c r="ES28" s="921">
        <v>629.87591683372239</v>
      </c>
      <c r="ET28" s="765">
        <f t="shared" si="44"/>
        <v>9.1286364758510494</v>
      </c>
      <c r="EU28" s="872">
        <f t="shared" si="7"/>
        <v>69</v>
      </c>
      <c r="EV28" s="873">
        <v>503.72020364884048</v>
      </c>
      <c r="EW28" s="765">
        <f t="shared" si="45"/>
        <v>7.3002928065049346</v>
      </c>
      <c r="EX28" s="873"/>
      <c r="EY28" s="891">
        <f t="shared" si="46"/>
        <v>0</v>
      </c>
      <c r="EZ28" s="873">
        <v>30</v>
      </c>
      <c r="FA28" s="873">
        <v>296.19011740411725</v>
      </c>
      <c r="FB28" s="873">
        <f t="shared" si="47"/>
        <v>9.8730039134705745</v>
      </c>
      <c r="FC28" s="898">
        <f t="shared" si="48"/>
        <v>10368.753882796749</v>
      </c>
      <c r="FD28" s="569"/>
      <c r="FE28" s="124">
        <v>26.800000000000004</v>
      </c>
      <c r="FF28" s="125">
        <v>2547.7409087795527</v>
      </c>
      <c r="FG28" s="15">
        <f t="shared" si="49"/>
        <v>95.064959282819117</v>
      </c>
      <c r="FH28" s="126"/>
      <c r="FI28" s="127">
        <v>4</v>
      </c>
      <c r="FJ28" s="127">
        <v>42.697257344838917</v>
      </c>
      <c r="FK28" s="18">
        <f t="shared" si="81"/>
        <v>10.674314336209729</v>
      </c>
      <c r="FL28" s="127"/>
      <c r="FM28" s="127"/>
      <c r="FN28" s="18" t="e">
        <f t="shared" si="73"/>
        <v>#DIV/0!</v>
      </c>
      <c r="FO28" s="734"/>
      <c r="FP28" s="836">
        <f t="shared" si="50"/>
        <v>0</v>
      </c>
      <c r="FQ28" s="125">
        <v>167.84160770769415</v>
      </c>
      <c r="FR28" s="837">
        <f t="shared" si="8"/>
        <v>6.2627465562572437</v>
      </c>
      <c r="FS28" s="125"/>
      <c r="FT28" s="125">
        <v>13.400989279494221</v>
      </c>
      <c r="FU28" s="125"/>
      <c r="FV28" s="127">
        <v>31</v>
      </c>
      <c r="FW28" s="127">
        <v>270.52576932485749</v>
      </c>
      <c r="FX28" s="30">
        <f t="shared" si="51"/>
        <v>8.7266377201566936</v>
      </c>
      <c r="FY28" s="831">
        <f t="shared" si="52"/>
        <v>3042.2065324364371</v>
      </c>
      <c r="FZ28" s="569"/>
      <c r="GA28" s="602"/>
      <c r="GB28" s="603"/>
      <c r="GC28" s="542" t="e">
        <f t="shared" si="53"/>
        <v>#DIV/0!</v>
      </c>
      <c r="GD28" s="603"/>
      <c r="GE28" s="603"/>
      <c r="GF28" s="542" t="e">
        <f t="shared" si="54"/>
        <v>#DIV/0!</v>
      </c>
      <c r="GG28" s="603"/>
      <c r="GH28" s="603"/>
      <c r="GI28" s="542" t="e">
        <f t="shared" si="55"/>
        <v>#DIV/0!</v>
      </c>
      <c r="GJ28" s="485"/>
      <c r="GK28" s="610"/>
      <c r="GL28" s="612"/>
      <c r="GM28" s="548" t="e">
        <f t="shared" si="56"/>
        <v>#DIV/0!</v>
      </c>
      <c r="GN28" s="610"/>
      <c r="GO28" s="614"/>
      <c r="GP28" s="616" t="e">
        <f t="shared" si="9"/>
        <v>#DIV/0!</v>
      </c>
      <c r="GQ28" s="603"/>
      <c r="GR28" s="612"/>
      <c r="GS28" s="622" t="e">
        <f t="shared" si="57"/>
        <v>#DIV/0!</v>
      </c>
      <c r="GT28" s="603">
        <f t="shared" si="58"/>
        <v>0</v>
      </c>
      <c r="GU28" s="603"/>
      <c r="GV28" s="551" t="e">
        <f t="shared" si="59"/>
        <v>#DIV/0!</v>
      </c>
      <c r="GX28" s="863"/>
      <c r="GY28" s="863"/>
      <c r="GZ28" s="862"/>
      <c r="HA28" s="554" t="e">
        <f t="shared" si="10"/>
        <v>#DIV/0!</v>
      </c>
      <c r="HB28" s="554" t="e">
        <f t="shared" si="76"/>
        <v>#DIV/0!</v>
      </c>
      <c r="HC28" s="875"/>
      <c r="HD28" s="875"/>
      <c r="HE28" s="737" t="e">
        <f t="shared" si="77"/>
        <v>#DIV/0!</v>
      </c>
      <c r="HF28" s="875"/>
      <c r="HG28" s="737" t="e">
        <f t="shared" si="60"/>
        <v>#DIV/0!</v>
      </c>
      <c r="HH28" s="867"/>
      <c r="HI28" s="748" t="e">
        <f t="shared" si="13"/>
        <v>#DIV/0!</v>
      </c>
      <c r="HJ28" s="882"/>
      <c r="HK28" s="744" t="e">
        <f t="shared" si="78"/>
        <v>#DIV/0!</v>
      </c>
      <c r="HL28" s="881"/>
      <c r="HM28" s="542" t="e">
        <f t="shared" si="15"/>
        <v>#DIV/0!</v>
      </c>
      <c r="HN28" s="875"/>
      <c r="HO28" s="875"/>
      <c r="HP28" s="886" t="e">
        <f t="shared" si="61"/>
        <v>#DIV/0!</v>
      </c>
      <c r="HQ28" s="672"/>
      <c r="HR28" s="411"/>
      <c r="HS28" s="411"/>
      <c r="HT28" s="411"/>
      <c r="HU28" s="433"/>
      <c r="HV28" s="411"/>
      <c r="HW28" s="400">
        <f t="shared" si="62"/>
        <v>0</v>
      </c>
      <c r="HX28" s="403"/>
      <c r="HY28" s="402" t="e">
        <f t="shared" si="63"/>
        <v>#DIV/0!</v>
      </c>
      <c r="HZ28" s="412"/>
      <c r="IA28" s="411"/>
      <c r="IB28" s="400"/>
      <c r="IC28" s="403" t="e">
        <f t="shared" si="64"/>
        <v>#DIV/0!</v>
      </c>
      <c r="ID28" s="400"/>
      <c r="IE28" s="400"/>
      <c r="IF28" s="404" t="e">
        <f t="shared" si="65"/>
        <v>#DIV/0!</v>
      </c>
    </row>
    <row r="29" spans="1:240" ht="14.4" customHeight="1">
      <c r="A29" s="12">
        <v>23</v>
      </c>
      <c r="B29" s="13">
        <v>54</v>
      </c>
      <c r="C29" s="14">
        <v>4589.1274552751047</v>
      </c>
      <c r="D29" s="15">
        <f t="shared" si="16"/>
        <v>84.983841764353784</v>
      </c>
      <c r="E29" s="16"/>
      <c r="F29" s="320"/>
      <c r="G29" s="558" t="e">
        <f t="shared" si="17"/>
        <v>#DIV/0!</v>
      </c>
      <c r="H29" s="17"/>
      <c r="I29" s="17"/>
      <c r="J29" s="18" t="e">
        <f t="shared" si="66"/>
        <v>#DIV/0!</v>
      </c>
      <c r="K29" s="17">
        <v>5</v>
      </c>
      <c r="L29" s="17">
        <v>73.411912751677846</v>
      </c>
      <c r="M29" s="30">
        <f t="shared" si="67"/>
        <v>14.68238255033557</v>
      </c>
      <c r="N29" s="946"/>
      <c r="O29" s="838">
        <f t="shared" si="18"/>
        <v>0</v>
      </c>
      <c r="P29" s="803">
        <v>641.19596364472807</v>
      </c>
      <c r="Q29" s="18">
        <f t="shared" si="19"/>
        <v>11.873999326754223</v>
      </c>
      <c r="R29" s="808">
        <v>42.156188283931897</v>
      </c>
      <c r="S29" s="809"/>
      <c r="T29" s="976">
        <v>377.17587385667366</v>
      </c>
      <c r="U29" s="808"/>
      <c r="V29" s="492"/>
      <c r="W29" s="570">
        <v>34</v>
      </c>
      <c r="X29" s="626">
        <v>334.62366908220872</v>
      </c>
      <c r="Y29" s="800">
        <f t="shared" si="20"/>
        <v>9.8418726200649616</v>
      </c>
      <c r="Z29" s="819">
        <f t="shared" si="21"/>
        <v>6057.6910628943251</v>
      </c>
      <c r="AA29" s="492"/>
      <c r="AB29" s="966">
        <v>417.8</v>
      </c>
      <c r="AC29" s="71">
        <v>21792.74</v>
      </c>
      <c r="AD29" s="30">
        <f t="shared" si="22"/>
        <v>52.160698898994738</v>
      </c>
      <c r="AE29" s="49"/>
      <c r="AF29" s="318"/>
      <c r="AG29" s="932" t="e">
        <f t="shared" ref="AG29:AG37" si="83">AF29/AE29</f>
        <v>#DIV/0!</v>
      </c>
      <c r="AH29" s="50"/>
      <c r="AI29" s="50"/>
      <c r="AJ29" s="30" t="e">
        <f t="shared" si="23"/>
        <v>#DIV/0!</v>
      </c>
      <c r="AK29" s="55">
        <v>134</v>
      </c>
      <c r="AL29" s="55">
        <v>953.83999999999992</v>
      </c>
      <c r="AM29" s="30">
        <f t="shared" si="68"/>
        <v>7.1182089552238796</v>
      </c>
      <c r="AN29" s="62">
        <v>276.8</v>
      </c>
      <c r="AO29" s="858">
        <f t="shared" si="1"/>
        <v>0.6020008699434537</v>
      </c>
      <c r="AP29" s="47">
        <v>1503.72</v>
      </c>
      <c r="AQ29" s="858">
        <f t="shared" si="2"/>
        <v>3.5991383437051221</v>
      </c>
      <c r="AR29" s="47">
        <v>387.31</v>
      </c>
      <c r="AS29" s="47"/>
      <c r="AT29" s="47"/>
      <c r="AU29" s="855"/>
      <c r="AV29" s="568"/>
      <c r="AW29" s="46">
        <v>42</v>
      </c>
      <c r="AX29" s="71">
        <v>2240.1372000000001</v>
      </c>
      <c r="AY29" s="83">
        <f t="shared" si="24"/>
        <v>53.336600000000004</v>
      </c>
      <c r="AZ29" s="855">
        <v>1</v>
      </c>
      <c r="BA29" s="855">
        <v>1</v>
      </c>
      <c r="BB29" s="855">
        <v>1</v>
      </c>
      <c r="BC29" s="760">
        <f t="shared" si="79"/>
        <v>1</v>
      </c>
      <c r="BD29" s="855">
        <v>46.7</v>
      </c>
      <c r="BE29" s="30">
        <f t="shared" si="80"/>
        <v>46.7</v>
      </c>
      <c r="BF29" s="62">
        <v>106</v>
      </c>
      <c r="BG29" s="47">
        <v>1012.6600000000001</v>
      </c>
      <c r="BH29" s="48">
        <f t="shared" si="25"/>
        <v>9.5533962264150958</v>
      </c>
      <c r="BI29" s="822">
        <f t="shared" si="26"/>
        <v>28213.907200000005</v>
      </c>
      <c r="BJ29" s="492"/>
      <c r="BK29" s="645">
        <v>69.600000000000009</v>
      </c>
      <c r="BL29" s="78">
        <v>2301.86</v>
      </c>
      <c r="BM29" s="30">
        <f t="shared" si="27"/>
        <v>33.072701149425285</v>
      </c>
      <c r="BN29" s="85"/>
      <c r="BO29" s="85"/>
      <c r="BP29" s="85">
        <v>18</v>
      </c>
      <c r="BQ29" s="85">
        <v>119.06</v>
      </c>
      <c r="BR29" s="30">
        <f t="shared" si="69"/>
        <v>6.6144444444444446</v>
      </c>
      <c r="BS29" s="86"/>
      <c r="BT29" s="86"/>
      <c r="BU29" s="30" t="e">
        <f t="shared" si="70"/>
        <v>#DIV/0!</v>
      </c>
      <c r="BV29" s="587">
        <v>0</v>
      </c>
      <c r="BW29" s="30">
        <f t="shared" si="28"/>
        <v>0</v>
      </c>
      <c r="BX29" s="587">
        <v>584.37</v>
      </c>
      <c r="BY29" s="30">
        <f t="shared" si="29"/>
        <v>8.3961206896551719</v>
      </c>
      <c r="BZ29" s="587"/>
      <c r="CA29" s="587"/>
      <c r="CB29" s="587">
        <v>2136.37</v>
      </c>
      <c r="CC29" s="907"/>
      <c r="CD29" s="903">
        <v>32</v>
      </c>
      <c r="CE29" s="78">
        <v>320.35000000000002</v>
      </c>
      <c r="CF29" s="634">
        <f t="shared" si="30"/>
        <v>10.010937500000001</v>
      </c>
      <c r="CG29" s="824">
        <f t="shared" si="31"/>
        <v>5462.01</v>
      </c>
      <c r="CH29" s="492"/>
      <c r="CI29" s="93">
        <v>212.8</v>
      </c>
      <c r="CJ29" s="94">
        <v>12504.414139048704</v>
      </c>
      <c r="CK29" s="30">
        <f t="shared" si="32"/>
        <v>58.76134463838676</v>
      </c>
      <c r="CL29" s="787"/>
      <c r="CM29" s="787"/>
      <c r="CN29" s="958" t="e">
        <f t="shared" si="82"/>
        <v>#DIV/0!</v>
      </c>
      <c r="CO29" s="101">
        <v>5</v>
      </c>
      <c r="CP29" s="101"/>
      <c r="CQ29" s="30">
        <f t="shared" si="71"/>
        <v>0</v>
      </c>
      <c r="CR29" s="101">
        <v>20</v>
      </c>
      <c r="CS29" s="101"/>
      <c r="CT29" s="83">
        <f t="shared" si="72"/>
        <v>0</v>
      </c>
      <c r="CU29" s="787"/>
      <c r="CV29" s="30">
        <f t="shared" si="75"/>
        <v>0</v>
      </c>
      <c r="CW29" s="787">
        <v>91.663350650059414</v>
      </c>
      <c r="CX29" s="30">
        <f t="shared" si="33"/>
        <v>0.4307488282427604</v>
      </c>
      <c r="CY29" s="787">
        <v>80.432658626755284</v>
      </c>
      <c r="CZ29" s="787"/>
      <c r="DA29" s="787"/>
      <c r="DB29" s="787"/>
      <c r="DC29" s="934">
        <v>50</v>
      </c>
      <c r="DD29" s="787">
        <v>528.90921932800416</v>
      </c>
      <c r="DE29" s="790">
        <f t="shared" si="34"/>
        <v>10.578184386560084</v>
      </c>
      <c r="DF29" s="827">
        <f t="shared" si="35"/>
        <v>13205.419367653525</v>
      </c>
      <c r="DG29" s="492"/>
      <c r="DH29" s="109">
        <v>189.20000000000002</v>
      </c>
      <c r="DI29" s="110">
        <v>7798.0739565680669</v>
      </c>
      <c r="DJ29" s="83">
        <f t="shared" si="36"/>
        <v>41.216035711247706</v>
      </c>
      <c r="DK29" s="439"/>
      <c r="DL29" s="439"/>
      <c r="DM29" s="439"/>
      <c r="DN29" s="959"/>
      <c r="DO29" s="114">
        <v>52</v>
      </c>
      <c r="DP29" s="114">
        <v>1104.3861137577815</v>
      </c>
      <c r="DQ29" s="30">
        <f t="shared" si="37"/>
        <v>21.238194495341951</v>
      </c>
      <c r="DR29" s="115">
        <v>936.3042540191949</v>
      </c>
      <c r="DS29" s="114">
        <v>292.06741503898428</v>
      </c>
      <c r="DT29" s="938"/>
      <c r="DU29" s="708">
        <v>187.13076923076923</v>
      </c>
      <c r="DV29" s="759">
        <f t="shared" si="4"/>
        <v>0.98906326231907615</v>
      </c>
      <c r="DW29" s="846">
        <v>54</v>
      </c>
      <c r="DX29" s="846">
        <v>443.17255390685398</v>
      </c>
      <c r="DY29" s="760">
        <f t="shared" si="38"/>
        <v>8.2068991464232219</v>
      </c>
      <c r="DZ29" s="848">
        <f t="shared" si="39"/>
        <v>10761.135062521651</v>
      </c>
      <c r="EA29" s="841"/>
      <c r="EB29" s="859">
        <v>85</v>
      </c>
      <c r="EC29" s="862">
        <v>3682.6652274471894</v>
      </c>
      <c r="ED29" s="862"/>
      <c r="EE29" s="922">
        <f t="shared" si="40"/>
        <v>3682.6652274471894</v>
      </c>
      <c r="EF29" s="751">
        <f t="shared" si="41"/>
        <v>43.325473264084579</v>
      </c>
      <c r="EG29" s="867"/>
      <c r="EH29" s="867"/>
      <c r="EI29" s="756" t="e">
        <f t="shared" si="5"/>
        <v>#DIV/0!</v>
      </c>
      <c r="EJ29" s="867"/>
      <c r="EK29" s="870"/>
      <c r="EL29" s="759" t="e">
        <f t="shared" si="42"/>
        <v>#DIV/0!</v>
      </c>
      <c r="EM29" s="866">
        <f t="shared" si="6"/>
        <v>85</v>
      </c>
      <c r="EN29" s="870"/>
      <c r="EO29" s="763">
        <f t="shared" si="43"/>
        <v>0</v>
      </c>
      <c r="EP29" s="916"/>
      <c r="EQ29" s="915"/>
      <c r="ER29" s="872">
        <v>85</v>
      </c>
      <c r="ES29" s="921">
        <v>459.82761368299731</v>
      </c>
      <c r="ET29" s="765">
        <f t="shared" si="44"/>
        <v>5.409736631564674</v>
      </c>
      <c r="EU29" s="872">
        <f t="shared" si="7"/>
        <v>85</v>
      </c>
      <c r="EV29" s="873">
        <v>298.13506497947776</v>
      </c>
      <c r="EW29" s="765">
        <f t="shared" si="45"/>
        <v>3.5074713526997385</v>
      </c>
      <c r="EX29" s="873">
        <v>168</v>
      </c>
      <c r="EY29" s="891">
        <f t="shared" si="46"/>
        <v>1.9764705882352942</v>
      </c>
      <c r="EZ29" s="873">
        <v>30</v>
      </c>
      <c r="FA29" s="873">
        <v>294.97465384097825</v>
      </c>
      <c r="FB29" s="873">
        <f t="shared" si="47"/>
        <v>9.8324884613659425</v>
      </c>
      <c r="FC29" s="898">
        <f t="shared" si="48"/>
        <v>4903.6025599506429</v>
      </c>
      <c r="FD29" s="569"/>
      <c r="FE29" s="124">
        <v>29.8</v>
      </c>
      <c r="FF29" s="125">
        <v>1792.1231947318977</v>
      </c>
      <c r="FG29" s="15">
        <f t="shared" si="49"/>
        <v>60.138362239325424</v>
      </c>
      <c r="FH29" s="126"/>
      <c r="FI29" s="127">
        <v>4</v>
      </c>
      <c r="FJ29" s="127">
        <v>42.754838816490107</v>
      </c>
      <c r="FK29" s="18">
        <f t="shared" si="81"/>
        <v>10.688709704122527</v>
      </c>
      <c r="FL29" s="127"/>
      <c r="FM29" s="127"/>
      <c r="FN29" s="18" t="e">
        <f t="shared" si="73"/>
        <v>#DIV/0!</v>
      </c>
      <c r="FO29" s="734">
        <v>33.75</v>
      </c>
      <c r="FP29" s="836">
        <f t="shared" si="50"/>
        <v>1.1325503355704698</v>
      </c>
      <c r="FQ29" s="125">
        <v>170.24255801234631</v>
      </c>
      <c r="FR29" s="837">
        <f t="shared" si="8"/>
        <v>5.7128375171928294</v>
      </c>
      <c r="FS29" s="125"/>
      <c r="FT29" s="125"/>
      <c r="FU29" s="125"/>
      <c r="FV29" s="127">
        <v>31</v>
      </c>
      <c r="FW29" s="127">
        <v>278.47484322250403</v>
      </c>
      <c r="FX29" s="30">
        <f t="shared" si="51"/>
        <v>8.9830594587904535</v>
      </c>
      <c r="FY29" s="831">
        <f t="shared" si="52"/>
        <v>2317.345434783238</v>
      </c>
      <c r="FZ29" s="569"/>
      <c r="GA29" s="602"/>
      <c r="GB29" s="603"/>
      <c r="GC29" s="542" t="e">
        <f t="shared" si="53"/>
        <v>#DIV/0!</v>
      </c>
      <c r="GD29" s="603"/>
      <c r="GE29" s="603"/>
      <c r="GF29" s="542" t="e">
        <f t="shared" si="54"/>
        <v>#DIV/0!</v>
      </c>
      <c r="GG29" s="603"/>
      <c r="GH29" s="603"/>
      <c r="GI29" s="542" t="e">
        <f t="shared" si="55"/>
        <v>#DIV/0!</v>
      </c>
      <c r="GJ29" s="485"/>
      <c r="GK29" s="610"/>
      <c r="GL29" s="612"/>
      <c r="GM29" s="548" t="e">
        <f t="shared" si="56"/>
        <v>#DIV/0!</v>
      </c>
      <c r="GN29" s="610"/>
      <c r="GO29" s="614"/>
      <c r="GP29" s="616" t="e">
        <f t="shared" si="9"/>
        <v>#DIV/0!</v>
      </c>
      <c r="GQ29" s="603"/>
      <c r="GR29" s="612"/>
      <c r="GS29" s="622" t="e">
        <f t="shared" si="57"/>
        <v>#DIV/0!</v>
      </c>
      <c r="GT29" s="603">
        <f t="shared" si="58"/>
        <v>0</v>
      </c>
      <c r="GU29" s="603"/>
      <c r="GV29" s="551" t="e">
        <f t="shared" si="59"/>
        <v>#DIV/0!</v>
      </c>
      <c r="GX29" s="863"/>
      <c r="GY29" s="863"/>
      <c r="GZ29" s="862"/>
      <c r="HA29" s="554" t="e">
        <f t="shared" si="10"/>
        <v>#DIV/0!</v>
      </c>
      <c r="HB29" s="554" t="e">
        <f t="shared" si="76"/>
        <v>#DIV/0!</v>
      </c>
      <c r="HC29" s="875"/>
      <c r="HD29" s="875"/>
      <c r="HE29" s="737" t="e">
        <f t="shared" si="77"/>
        <v>#DIV/0!</v>
      </c>
      <c r="HF29" s="875"/>
      <c r="HG29" s="737" t="e">
        <f t="shared" si="60"/>
        <v>#DIV/0!</v>
      </c>
      <c r="HH29" s="867"/>
      <c r="HI29" s="748" t="e">
        <f t="shared" si="13"/>
        <v>#DIV/0!</v>
      </c>
      <c r="HJ29" s="882"/>
      <c r="HK29" s="744" t="e">
        <f t="shared" si="78"/>
        <v>#DIV/0!</v>
      </c>
      <c r="HL29" s="881"/>
      <c r="HM29" s="542" t="e">
        <f t="shared" si="15"/>
        <v>#DIV/0!</v>
      </c>
      <c r="HN29" s="875"/>
      <c r="HO29" s="875"/>
      <c r="HP29" s="886" t="e">
        <f t="shared" si="61"/>
        <v>#DIV/0!</v>
      </c>
      <c r="HQ29" s="672"/>
      <c r="HR29" s="411"/>
      <c r="HS29" s="411"/>
      <c r="HT29" s="411"/>
      <c r="HU29" s="433"/>
      <c r="HV29" s="411"/>
      <c r="HW29" s="400">
        <f t="shared" si="62"/>
        <v>0</v>
      </c>
      <c r="HX29" s="403"/>
      <c r="HY29" s="402" t="e">
        <f t="shared" si="63"/>
        <v>#DIV/0!</v>
      </c>
      <c r="HZ29" s="412"/>
      <c r="IA29" s="411"/>
      <c r="IB29" s="400"/>
      <c r="IC29" s="403" t="e">
        <f t="shared" si="64"/>
        <v>#DIV/0!</v>
      </c>
      <c r="ID29" s="400"/>
      <c r="IE29" s="400"/>
      <c r="IF29" s="404" t="e">
        <f t="shared" si="65"/>
        <v>#DIV/0!</v>
      </c>
    </row>
    <row r="30" spans="1:240" ht="14.4" customHeight="1">
      <c r="A30" s="12">
        <v>24</v>
      </c>
      <c r="B30" s="13">
        <v>58.800000000000004</v>
      </c>
      <c r="C30" s="14">
        <v>4440.0504371785664</v>
      </c>
      <c r="D30" s="15">
        <f t="shared" si="16"/>
        <v>75.51106185677834</v>
      </c>
      <c r="E30" s="16"/>
      <c r="F30" s="320"/>
      <c r="G30" s="558" t="e">
        <f t="shared" si="17"/>
        <v>#DIV/0!</v>
      </c>
      <c r="H30" s="17"/>
      <c r="I30" s="17"/>
      <c r="J30" s="18" t="e">
        <f t="shared" si="66"/>
        <v>#DIV/0!</v>
      </c>
      <c r="K30" s="17">
        <v>5</v>
      </c>
      <c r="L30" s="17">
        <v>74.960412794292608</v>
      </c>
      <c r="M30" s="30">
        <f t="shared" si="67"/>
        <v>14.992082558858522</v>
      </c>
      <c r="N30" s="946"/>
      <c r="O30" s="838">
        <f t="shared" si="18"/>
        <v>0</v>
      </c>
      <c r="P30" s="803">
        <v>367.45772958510582</v>
      </c>
      <c r="Q30" s="18">
        <f t="shared" si="19"/>
        <v>6.2492811153929555</v>
      </c>
      <c r="R30" s="808">
        <v>176.91341836976582</v>
      </c>
      <c r="S30" s="809"/>
      <c r="T30" s="976">
        <v>388.48793578723928</v>
      </c>
      <c r="U30" s="808"/>
      <c r="V30" s="492"/>
      <c r="W30" s="570">
        <v>34</v>
      </c>
      <c r="X30" s="626">
        <v>365.76820631276053</v>
      </c>
      <c r="Y30" s="800">
        <f t="shared" si="20"/>
        <v>10.757888420963544</v>
      </c>
      <c r="Z30" s="819">
        <f t="shared" si="21"/>
        <v>5813.6381400277314</v>
      </c>
      <c r="AA30" s="492"/>
      <c r="AB30" s="966">
        <v>446.6</v>
      </c>
      <c r="AC30" s="71">
        <v>25175.64</v>
      </c>
      <c r="AD30" s="30">
        <f t="shared" si="22"/>
        <v>56.371786833855793</v>
      </c>
      <c r="AE30" s="49"/>
      <c r="AF30" s="318"/>
      <c r="AG30" s="932" t="e">
        <f t="shared" si="83"/>
        <v>#DIV/0!</v>
      </c>
      <c r="AH30" s="50"/>
      <c r="AI30" s="50"/>
      <c r="AJ30" s="30" t="e">
        <f t="shared" si="23"/>
        <v>#DIV/0!</v>
      </c>
      <c r="AK30" s="55">
        <v>12</v>
      </c>
      <c r="AL30" s="55">
        <v>84.679999999999993</v>
      </c>
      <c r="AM30" s="30">
        <f t="shared" si="68"/>
        <v>7.0566666666666658</v>
      </c>
      <c r="AN30" s="62">
        <v>688.3</v>
      </c>
      <c r="AO30" s="858">
        <f t="shared" si="1"/>
        <v>1.4029759478189969</v>
      </c>
      <c r="AP30" s="47">
        <v>2340.2799999999997</v>
      </c>
      <c r="AQ30" s="858">
        <f t="shared" si="2"/>
        <v>5.2402149574563364</v>
      </c>
      <c r="AR30" s="47"/>
      <c r="AS30" s="47"/>
      <c r="AT30" s="47">
        <v>6634.9</v>
      </c>
      <c r="AU30" s="855"/>
      <c r="AV30" s="568"/>
      <c r="AW30" s="46">
        <v>44</v>
      </c>
      <c r="AX30" s="71">
        <v>2312.8349999999996</v>
      </c>
      <c r="AY30" s="83">
        <f t="shared" si="24"/>
        <v>52.564431818181809</v>
      </c>
      <c r="AZ30" s="855">
        <v>1</v>
      </c>
      <c r="BA30" s="855">
        <v>2</v>
      </c>
      <c r="BB30" s="855">
        <v>1</v>
      </c>
      <c r="BC30" s="760">
        <f t="shared" si="79"/>
        <v>1.4000000000000001</v>
      </c>
      <c r="BD30" s="855">
        <v>72.16</v>
      </c>
      <c r="BE30" s="30">
        <f t="shared" si="80"/>
        <v>51.542857142857137</v>
      </c>
      <c r="BF30" s="62">
        <v>106</v>
      </c>
      <c r="BG30" s="47">
        <v>1056.1299999999999</v>
      </c>
      <c r="BH30" s="48">
        <f t="shared" si="25"/>
        <v>9.9634905660377342</v>
      </c>
      <c r="BI30" s="822">
        <f t="shared" si="26"/>
        <v>38364.925000000003</v>
      </c>
      <c r="BJ30" s="492"/>
      <c r="BK30" s="645">
        <v>69.600000000000009</v>
      </c>
      <c r="BL30" s="78">
        <v>2412.77</v>
      </c>
      <c r="BM30" s="30">
        <f t="shared" si="27"/>
        <v>34.666235632183906</v>
      </c>
      <c r="BN30" s="85"/>
      <c r="BO30" s="85"/>
      <c r="BP30" s="85">
        <v>18</v>
      </c>
      <c r="BQ30" s="85">
        <v>125.11</v>
      </c>
      <c r="BR30" s="30">
        <f t="shared" si="69"/>
        <v>6.9505555555555558</v>
      </c>
      <c r="BS30" s="86"/>
      <c r="BT30" s="86"/>
      <c r="BU30" s="30" t="e">
        <f t="shared" si="70"/>
        <v>#DIV/0!</v>
      </c>
      <c r="BV30" s="587">
        <v>0</v>
      </c>
      <c r="BW30" s="30">
        <f t="shared" si="28"/>
        <v>0</v>
      </c>
      <c r="BX30" s="587">
        <v>468.61</v>
      </c>
      <c r="BY30" s="30">
        <f t="shared" si="29"/>
        <v>6.7329022988505738</v>
      </c>
      <c r="BZ30" s="587"/>
      <c r="CA30" s="587"/>
      <c r="CB30" s="587"/>
      <c r="CC30" s="907"/>
      <c r="CD30" s="903">
        <v>32</v>
      </c>
      <c r="CE30" s="78">
        <v>319.3</v>
      </c>
      <c r="CF30" s="634">
        <f t="shared" si="30"/>
        <v>9.9781250000000004</v>
      </c>
      <c r="CG30" s="824">
        <f t="shared" si="31"/>
        <v>3325.7900000000004</v>
      </c>
      <c r="CH30" s="492"/>
      <c r="CI30" s="93">
        <v>216.8</v>
      </c>
      <c r="CJ30" s="94">
        <v>12697.919436514863</v>
      </c>
      <c r="CK30" s="30">
        <f t="shared" si="32"/>
        <v>58.569739098315786</v>
      </c>
      <c r="CL30" s="787"/>
      <c r="CM30" s="787"/>
      <c r="CN30" s="958" t="e">
        <f t="shared" si="82"/>
        <v>#DIV/0!</v>
      </c>
      <c r="CO30" s="101">
        <v>5</v>
      </c>
      <c r="CP30" s="101"/>
      <c r="CQ30" s="30">
        <f t="shared" si="71"/>
        <v>0</v>
      </c>
      <c r="CR30" s="101">
        <v>20</v>
      </c>
      <c r="CS30" s="101"/>
      <c r="CT30" s="83">
        <f t="shared" si="72"/>
        <v>0</v>
      </c>
      <c r="CU30" s="787"/>
      <c r="CV30" s="30">
        <f t="shared" si="75"/>
        <v>0</v>
      </c>
      <c r="CW30" s="787">
        <v>48.484887982658925</v>
      </c>
      <c r="CX30" s="30">
        <f t="shared" si="33"/>
        <v>0.22363878220783637</v>
      </c>
      <c r="CY30" s="787">
        <v>184.14326743763257</v>
      </c>
      <c r="CZ30" s="787"/>
      <c r="DA30" s="787"/>
      <c r="DB30" s="787"/>
      <c r="DC30" s="934">
        <v>50</v>
      </c>
      <c r="DD30" s="787">
        <v>464.36184895785175</v>
      </c>
      <c r="DE30" s="790">
        <f t="shared" si="34"/>
        <v>9.2872369791570346</v>
      </c>
      <c r="DF30" s="827">
        <f t="shared" si="35"/>
        <v>13394.909440893005</v>
      </c>
      <c r="DG30" s="492"/>
      <c r="DH30" s="109">
        <v>178</v>
      </c>
      <c r="DI30" s="110">
        <v>7828.7404951324479</v>
      </c>
      <c r="DJ30" s="83">
        <f t="shared" si="36"/>
        <v>43.981688174901393</v>
      </c>
      <c r="DK30" s="113"/>
      <c r="DL30" s="956">
        <v>30</v>
      </c>
      <c r="DM30" s="956">
        <v>2681.9212556572279</v>
      </c>
      <c r="DN30" s="958"/>
      <c r="DO30" s="114">
        <v>78</v>
      </c>
      <c r="DP30" s="114">
        <v>817.20021672445341</v>
      </c>
      <c r="DQ30" s="30">
        <f t="shared" si="37"/>
        <v>10.47692585544171</v>
      </c>
      <c r="DR30" s="115">
        <v>836.35571332820916</v>
      </c>
      <c r="DS30" s="114">
        <v>48.229719186121464</v>
      </c>
      <c r="DT30" s="938"/>
      <c r="DU30" s="708">
        <v>187.13076923076923</v>
      </c>
      <c r="DV30" s="759">
        <f t="shared" si="4"/>
        <v>1.0512964563526361</v>
      </c>
      <c r="DW30" s="846">
        <v>54</v>
      </c>
      <c r="DX30" s="846">
        <v>467.0216971322302</v>
      </c>
      <c r="DY30" s="760">
        <f t="shared" si="38"/>
        <v>8.6485499468931515</v>
      </c>
      <c r="DZ30" s="848">
        <f t="shared" si="39"/>
        <v>12866.599866391458</v>
      </c>
      <c r="EA30" s="841"/>
      <c r="EB30" s="859">
        <v>85</v>
      </c>
      <c r="EC30" s="863">
        <v>3599.0754874471845</v>
      </c>
      <c r="ED30" s="863"/>
      <c r="EE30" s="922">
        <f t="shared" si="40"/>
        <v>3599.0754874471845</v>
      </c>
      <c r="EF30" s="751">
        <f t="shared" si="41"/>
        <v>42.342064558202168</v>
      </c>
      <c r="EG30" s="867"/>
      <c r="EH30" s="867"/>
      <c r="EI30" s="756" t="e">
        <f t="shared" si="5"/>
        <v>#DIV/0!</v>
      </c>
      <c r="EJ30" s="867"/>
      <c r="EK30" s="870"/>
      <c r="EL30" s="759" t="e">
        <f t="shared" si="42"/>
        <v>#DIV/0!</v>
      </c>
      <c r="EM30" s="866">
        <f t="shared" si="6"/>
        <v>85</v>
      </c>
      <c r="EN30" s="867"/>
      <c r="EO30" s="763">
        <f t="shared" si="43"/>
        <v>0</v>
      </c>
      <c r="EP30" s="916"/>
      <c r="EQ30" s="915"/>
      <c r="ER30" s="872">
        <v>85</v>
      </c>
      <c r="ES30" s="921">
        <v>528.422031228695</v>
      </c>
      <c r="ET30" s="765">
        <f t="shared" si="44"/>
        <v>6.2167297791611178</v>
      </c>
      <c r="EU30" s="872">
        <f t="shared" si="7"/>
        <v>85</v>
      </c>
      <c r="EV30" s="873">
        <v>530.3138865759812</v>
      </c>
      <c r="EW30" s="765">
        <f t="shared" si="45"/>
        <v>6.2389869008938961</v>
      </c>
      <c r="EX30" s="873"/>
      <c r="EY30" s="891">
        <f t="shared" si="46"/>
        <v>0</v>
      </c>
      <c r="EZ30" s="873">
        <v>30</v>
      </c>
      <c r="FA30" s="873">
        <v>295.30690042287813</v>
      </c>
      <c r="FB30" s="873">
        <f t="shared" si="47"/>
        <v>9.8435633474292707</v>
      </c>
      <c r="FC30" s="898">
        <f t="shared" si="48"/>
        <v>4953.1183056747386</v>
      </c>
      <c r="FD30" s="569"/>
      <c r="FE30" s="124">
        <v>36</v>
      </c>
      <c r="FF30" s="125">
        <v>2973.9733900593624</v>
      </c>
      <c r="FG30" s="15">
        <f t="shared" si="49"/>
        <v>82.610371946093395</v>
      </c>
      <c r="FH30" s="126"/>
      <c r="FI30" s="127">
        <v>4</v>
      </c>
      <c r="FJ30" s="127">
        <v>41.198553322419187</v>
      </c>
      <c r="FK30" s="18">
        <f t="shared" si="81"/>
        <v>10.299638330604797</v>
      </c>
      <c r="FL30" s="127"/>
      <c r="FM30" s="127"/>
      <c r="FN30" s="18" t="e">
        <f t="shared" si="73"/>
        <v>#DIV/0!</v>
      </c>
      <c r="FO30" s="734">
        <v>123.58333333333334</v>
      </c>
      <c r="FP30" s="836">
        <f t="shared" si="50"/>
        <v>3.4328703703703707</v>
      </c>
      <c r="FQ30" s="125">
        <v>144.32472278519413</v>
      </c>
      <c r="FR30" s="837">
        <f t="shared" si="8"/>
        <v>4.0090200773665039</v>
      </c>
      <c r="FS30" s="125"/>
      <c r="FT30" s="125">
        <v>186.18011452278805</v>
      </c>
      <c r="FU30" s="125"/>
      <c r="FV30" s="127">
        <v>31</v>
      </c>
      <c r="FW30" s="127">
        <v>239.9929568676769</v>
      </c>
      <c r="FX30" s="30">
        <f t="shared" si="51"/>
        <v>7.7417082860540933</v>
      </c>
      <c r="FY30" s="831">
        <f t="shared" si="52"/>
        <v>3709.2530708907743</v>
      </c>
      <c r="FZ30" s="569"/>
      <c r="GA30" s="602"/>
      <c r="GB30" s="603"/>
      <c r="GC30" s="542" t="e">
        <f t="shared" si="53"/>
        <v>#DIV/0!</v>
      </c>
      <c r="GD30" s="603"/>
      <c r="GE30" s="603"/>
      <c r="GF30" s="542" t="e">
        <f t="shared" si="54"/>
        <v>#DIV/0!</v>
      </c>
      <c r="GG30" s="603"/>
      <c r="GH30" s="603"/>
      <c r="GI30" s="542" t="e">
        <f t="shared" si="55"/>
        <v>#DIV/0!</v>
      </c>
      <c r="GJ30" s="485"/>
      <c r="GK30" s="610"/>
      <c r="GL30" s="603"/>
      <c r="GM30" s="548" t="e">
        <f t="shared" si="56"/>
        <v>#DIV/0!</v>
      </c>
      <c r="GN30" s="610"/>
      <c r="GO30" s="614"/>
      <c r="GP30" s="617" t="e">
        <f t="shared" si="9"/>
        <v>#DIV/0!</v>
      </c>
      <c r="GQ30" s="603"/>
      <c r="GR30" s="603"/>
      <c r="GS30" s="622" t="e">
        <f t="shared" si="57"/>
        <v>#DIV/0!</v>
      </c>
      <c r="GT30" s="603">
        <f t="shared" si="58"/>
        <v>0</v>
      </c>
      <c r="GU30" s="603"/>
      <c r="GV30" s="552" t="e">
        <f>+GU30/GT30</f>
        <v>#DIV/0!</v>
      </c>
      <c r="GX30" s="863"/>
      <c r="GY30" s="863"/>
      <c r="GZ30" s="863"/>
      <c r="HA30" s="554" t="e">
        <f t="shared" si="10"/>
        <v>#DIV/0!</v>
      </c>
      <c r="HB30" s="554" t="e">
        <f t="shared" si="76"/>
        <v>#DIV/0!</v>
      </c>
      <c r="HC30" s="875"/>
      <c r="HD30" s="875"/>
      <c r="HE30" s="737" t="e">
        <f t="shared" si="77"/>
        <v>#DIV/0!</v>
      </c>
      <c r="HF30" s="875"/>
      <c r="HG30" s="737" t="e">
        <f t="shared" si="60"/>
        <v>#DIV/0!</v>
      </c>
      <c r="HH30" s="867"/>
      <c r="HI30" s="748" t="e">
        <f t="shared" si="13"/>
        <v>#DIV/0!</v>
      </c>
      <c r="HJ30" s="882"/>
      <c r="HK30" s="744" t="e">
        <f t="shared" si="78"/>
        <v>#DIV/0!</v>
      </c>
      <c r="HL30" s="881"/>
      <c r="HM30" s="542" t="e">
        <f t="shared" si="15"/>
        <v>#DIV/0!</v>
      </c>
      <c r="HN30" s="875"/>
      <c r="HO30" s="875"/>
      <c r="HP30" s="886" t="e">
        <f t="shared" si="61"/>
        <v>#DIV/0!</v>
      </c>
      <c r="HQ30" s="672"/>
      <c r="HR30" s="411"/>
      <c r="HS30" s="411"/>
      <c r="HT30" s="411"/>
      <c r="HU30" s="433"/>
      <c r="HV30" s="411"/>
      <c r="HW30" s="400">
        <f t="shared" si="62"/>
        <v>0</v>
      </c>
      <c r="HX30" s="403"/>
      <c r="HY30" s="402" t="e">
        <f t="shared" si="63"/>
        <v>#DIV/0!</v>
      </c>
      <c r="HZ30" s="412"/>
      <c r="IA30" s="411"/>
      <c r="IB30" s="400"/>
      <c r="IC30" s="403" t="e">
        <f t="shared" si="64"/>
        <v>#DIV/0!</v>
      </c>
      <c r="ID30" s="400"/>
      <c r="IE30" s="400"/>
      <c r="IF30" s="404" t="e">
        <f t="shared" si="65"/>
        <v>#DIV/0!</v>
      </c>
    </row>
    <row r="31" spans="1:240" ht="14.4" customHeight="1">
      <c r="A31" s="12">
        <v>25</v>
      </c>
      <c r="B31" s="13">
        <v>47.2</v>
      </c>
      <c r="C31" s="14">
        <v>4291.9831923538559</v>
      </c>
      <c r="D31" s="15">
        <f t="shared" si="16"/>
        <v>90.931847295632537</v>
      </c>
      <c r="E31" s="16"/>
      <c r="F31" s="320"/>
      <c r="G31" s="558" t="e">
        <f t="shared" si="17"/>
        <v>#DIV/0!</v>
      </c>
      <c r="H31" s="17"/>
      <c r="I31" s="17"/>
      <c r="J31" s="18" t="e">
        <f t="shared" si="66"/>
        <v>#DIV/0!</v>
      </c>
      <c r="K31" s="17">
        <v>5</v>
      </c>
      <c r="L31" s="17">
        <v>64.188259693603086</v>
      </c>
      <c r="M31" s="30">
        <f t="shared" si="67"/>
        <v>12.837651938720617</v>
      </c>
      <c r="N31" s="946"/>
      <c r="O31" s="838">
        <f t="shared" si="18"/>
        <v>0</v>
      </c>
      <c r="P31" s="803">
        <v>328.26106197581072</v>
      </c>
      <c r="Q31" s="18">
        <f t="shared" si="19"/>
        <v>6.9546835164366669</v>
      </c>
      <c r="R31" s="808">
        <v>225.7847655331318</v>
      </c>
      <c r="S31" s="809"/>
      <c r="T31" s="976">
        <v>373.05497862039124</v>
      </c>
      <c r="U31" s="808"/>
      <c r="V31" s="492"/>
      <c r="W31" s="570">
        <v>34</v>
      </c>
      <c r="X31" s="566">
        <v>341.86810054833802</v>
      </c>
      <c r="Y31" s="800">
        <f t="shared" si="20"/>
        <v>10.054944133774647</v>
      </c>
      <c r="Z31" s="819">
        <f t="shared" si="21"/>
        <v>5625.1403587251298</v>
      </c>
      <c r="AA31" s="492"/>
      <c r="AB31" s="966">
        <v>431.20000000000005</v>
      </c>
      <c r="AC31" s="71">
        <v>14563.730000000001</v>
      </c>
      <c r="AD31" s="30">
        <f t="shared" si="22"/>
        <v>33.7748840445269</v>
      </c>
      <c r="AE31" s="49"/>
      <c r="AF31" s="318"/>
      <c r="AG31" s="932" t="e">
        <f t="shared" si="83"/>
        <v>#DIV/0!</v>
      </c>
      <c r="AH31" s="50"/>
      <c r="AI31" s="50"/>
      <c r="AJ31" s="30" t="e">
        <f t="shared" si="23"/>
        <v>#DIV/0!</v>
      </c>
      <c r="AK31" s="55">
        <v>2</v>
      </c>
      <c r="AL31" s="55">
        <v>14.6</v>
      </c>
      <c r="AM31" s="30">
        <f t="shared" si="68"/>
        <v>7.3</v>
      </c>
      <c r="AN31" s="62">
        <v>506</v>
      </c>
      <c r="AO31" s="858">
        <f t="shared" si="1"/>
        <v>1.0693153000845308</v>
      </c>
      <c r="AP31" s="47">
        <v>512.6</v>
      </c>
      <c r="AQ31" s="858">
        <f t="shared" si="2"/>
        <v>1.1887755102040816</v>
      </c>
      <c r="AR31" s="47">
        <v>1508.7099999999998</v>
      </c>
      <c r="AS31" s="47"/>
      <c r="AT31" s="47">
        <v>6513.6</v>
      </c>
      <c r="AU31" s="855"/>
      <c r="AV31" s="568"/>
      <c r="AW31" s="46">
        <v>42</v>
      </c>
      <c r="AX31" s="71">
        <v>2403.4349999999999</v>
      </c>
      <c r="AY31" s="83">
        <f t="shared" si="24"/>
        <v>57.224642857142854</v>
      </c>
      <c r="AZ31" s="855">
        <v>1</v>
      </c>
      <c r="BA31" s="855">
        <v>2</v>
      </c>
      <c r="BB31" s="855">
        <v>3</v>
      </c>
      <c r="BC31" s="760">
        <f t="shared" si="79"/>
        <v>2.2000000000000002</v>
      </c>
      <c r="BD31" s="855">
        <v>115.53999999999999</v>
      </c>
      <c r="BE31" s="30">
        <f t="shared" si="80"/>
        <v>52.518181818181809</v>
      </c>
      <c r="BF31" s="62">
        <v>106</v>
      </c>
      <c r="BG31" s="47">
        <v>1119.2800000000002</v>
      </c>
      <c r="BH31" s="48">
        <f t="shared" si="25"/>
        <v>10.559245283018869</v>
      </c>
      <c r="BI31" s="822">
        <f t="shared" si="26"/>
        <v>27257.495000000003</v>
      </c>
      <c r="BJ31" s="492"/>
      <c r="BK31" s="645">
        <v>69.2</v>
      </c>
      <c r="BL31" s="78">
        <v>2448.36</v>
      </c>
      <c r="BM31" s="30">
        <f t="shared" si="27"/>
        <v>35.38092485549133</v>
      </c>
      <c r="BN31" s="85"/>
      <c r="BO31" s="85"/>
      <c r="BP31" s="85">
        <v>0</v>
      </c>
      <c r="BQ31" s="85">
        <v>0</v>
      </c>
      <c r="BR31" s="30" t="e">
        <f t="shared" si="69"/>
        <v>#DIV/0!</v>
      </c>
      <c r="BS31" s="86"/>
      <c r="BT31" s="86"/>
      <c r="BU31" s="30" t="e">
        <f t="shared" si="70"/>
        <v>#DIV/0!</v>
      </c>
      <c r="BV31" s="587">
        <v>235.95</v>
      </c>
      <c r="BW31" s="30">
        <f t="shared" si="28"/>
        <v>3.4096820809248554</v>
      </c>
      <c r="BX31" s="587">
        <v>470.3</v>
      </c>
      <c r="BY31" s="30">
        <f t="shared" si="29"/>
        <v>6.7962427745664735</v>
      </c>
      <c r="BZ31" s="587"/>
      <c r="CA31" s="587"/>
      <c r="CB31" s="587"/>
      <c r="CC31" s="907"/>
      <c r="CD31" s="903">
        <v>32</v>
      </c>
      <c r="CE31" s="78">
        <v>318.91000000000003</v>
      </c>
      <c r="CF31" s="634">
        <f t="shared" si="30"/>
        <v>9.9659375000000008</v>
      </c>
      <c r="CG31" s="824">
        <f t="shared" si="31"/>
        <v>3473.52</v>
      </c>
      <c r="CH31" s="492"/>
      <c r="CI31" s="93">
        <v>204</v>
      </c>
      <c r="CJ31" s="94">
        <v>12007.175490585618</v>
      </c>
      <c r="CK31" s="30">
        <f t="shared" si="32"/>
        <v>58.858703385223613</v>
      </c>
      <c r="CL31" s="787"/>
      <c r="CM31" s="787"/>
      <c r="CN31" s="958" t="e">
        <f t="shared" si="82"/>
        <v>#DIV/0!</v>
      </c>
      <c r="CO31" s="101">
        <v>5</v>
      </c>
      <c r="CP31" s="101"/>
      <c r="CQ31" s="30">
        <f t="shared" si="71"/>
        <v>0</v>
      </c>
      <c r="CR31" s="101">
        <v>20</v>
      </c>
      <c r="CS31" s="101"/>
      <c r="CT31" s="83">
        <f t="shared" si="72"/>
        <v>0</v>
      </c>
      <c r="CU31" s="787"/>
      <c r="CV31" s="30">
        <f t="shared" si="75"/>
        <v>0</v>
      </c>
      <c r="CW31" s="787">
        <v>48.484887982658925</v>
      </c>
      <c r="CX31" s="30">
        <f t="shared" si="33"/>
        <v>0.23767101952283787</v>
      </c>
      <c r="CY31" s="787">
        <v>108.00757072772404</v>
      </c>
      <c r="CZ31" s="787"/>
      <c r="DA31" s="787"/>
      <c r="DB31" s="787"/>
      <c r="DC31" s="934">
        <v>50</v>
      </c>
      <c r="DD31" s="787">
        <v>466.50460515409185</v>
      </c>
      <c r="DE31" s="790">
        <f t="shared" si="34"/>
        <v>9.3300921030818369</v>
      </c>
      <c r="DF31" s="827">
        <f t="shared" si="35"/>
        <v>12630.172554450093</v>
      </c>
      <c r="DG31" s="492"/>
      <c r="DH31" s="109">
        <v>182.8</v>
      </c>
      <c r="DI31" s="110">
        <v>10079.364513389191</v>
      </c>
      <c r="DJ31" s="83">
        <f t="shared" si="36"/>
        <v>55.138755543704548</v>
      </c>
      <c r="DK31" s="113"/>
      <c r="DL31" s="956"/>
      <c r="DM31" s="956"/>
      <c r="DN31" s="958"/>
      <c r="DO31" s="114">
        <v>47</v>
      </c>
      <c r="DP31" s="114">
        <v>1323.3941097949057</v>
      </c>
      <c r="DQ31" s="30">
        <f t="shared" si="37"/>
        <v>28.157321484997993</v>
      </c>
      <c r="DR31" s="115">
        <v>1446.0866420840875</v>
      </c>
      <c r="DS31" s="114">
        <v>380.65313076499046</v>
      </c>
      <c r="DT31" s="938"/>
      <c r="DU31" s="708">
        <v>317.13076923076926</v>
      </c>
      <c r="DV31" s="759">
        <f t="shared" si="4"/>
        <v>1.7348510351792628</v>
      </c>
      <c r="DW31" s="846">
        <v>54</v>
      </c>
      <c r="DX31" s="846">
        <v>385.31419282339988</v>
      </c>
      <c r="DY31" s="760">
        <f t="shared" si="38"/>
        <v>7.1354480152481461</v>
      </c>
      <c r="DZ31" s="848">
        <f t="shared" si="39"/>
        <v>13931.943358087346</v>
      </c>
      <c r="EA31" s="841"/>
      <c r="EB31" s="859">
        <v>85</v>
      </c>
      <c r="EC31" s="863">
        <v>3625.1175396910412</v>
      </c>
      <c r="ED31" s="863"/>
      <c r="EE31" s="922">
        <f t="shared" si="40"/>
        <v>3625.1175396910412</v>
      </c>
      <c r="EF31" s="751">
        <f t="shared" si="41"/>
        <v>42.648441643424015</v>
      </c>
      <c r="EG31" s="867"/>
      <c r="EH31" s="867"/>
      <c r="EI31" s="756" t="e">
        <f t="shared" si="5"/>
        <v>#DIV/0!</v>
      </c>
      <c r="EJ31" s="867"/>
      <c r="EK31" s="870"/>
      <c r="EL31" s="759" t="e">
        <f t="shared" si="42"/>
        <v>#DIV/0!</v>
      </c>
      <c r="EM31" s="866">
        <f t="shared" si="6"/>
        <v>85</v>
      </c>
      <c r="EN31" s="867"/>
      <c r="EO31" s="763">
        <f t="shared" si="43"/>
        <v>0</v>
      </c>
      <c r="EP31" s="916"/>
      <c r="EQ31" s="915"/>
      <c r="ER31" s="872">
        <v>85</v>
      </c>
      <c r="ES31" s="921">
        <v>390.32502689353851</v>
      </c>
      <c r="ET31" s="765">
        <f t="shared" si="44"/>
        <v>4.5920591399239825</v>
      </c>
      <c r="EU31" s="872">
        <f t="shared" si="7"/>
        <v>85</v>
      </c>
      <c r="EV31" s="873">
        <v>372.07210722831655</v>
      </c>
      <c r="EW31" s="765">
        <f t="shared" si="45"/>
        <v>4.3773189085684301</v>
      </c>
      <c r="EX31" s="873">
        <v>120</v>
      </c>
      <c r="EY31" s="891">
        <f t="shared" si="46"/>
        <v>1.411764705882353</v>
      </c>
      <c r="EZ31" s="873">
        <v>30</v>
      </c>
      <c r="FA31" s="873">
        <v>293.94975698961809</v>
      </c>
      <c r="FB31" s="873">
        <f t="shared" si="47"/>
        <v>9.7983252329872705</v>
      </c>
      <c r="FC31" s="898">
        <f t="shared" si="48"/>
        <v>4801.4644308025145</v>
      </c>
      <c r="FD31" s="569"/>
      <c r="FE31" s="124">
        <v>25.200000000000003</v>
      </c>
      <c r="FF31" s="125">
        <v>2644.5773876742473</v>
      </c>
      <c r="FG31" s="15">
        <f t="shared" si="49"/>
        <v>104.94354712993044</v>
      </c>
      <c r="FH31" s="126"/>
      <c r="FI31" s="127">
        <v>4</v>
      </c>
      <c r="FJ31" s="127">
        <v>44.24600168016611</v>
      </c>
      <c r="FK31" s="18">
        <f t="shared" si="81"/>
        <v>11.061500420041527</v>
      </c>
      <c r="FL31" s="127"/>
      <c r="FM31" s="127"/>
      <c r="FN31" s="18" t="e">
        <f t="shared" si="73"/>
        <v>#DIV/0!</v>
      </c>
      <c r="FO31" s="734">
        <v>49.583333333333336</v>
      </c>
      <c r="FP31" s="836">
        <f t="shared" si="50"/>
        <v>1.9675925925925926</v>
      </c>
      <c r="FQ31" s="125">
        <v>270.20340719844944</v>
      </c>
      <c r="FR31" s="837">
        <f t="shared" si="8"/>
        <v>10.722357428509897</v>
      </c>
      <c r="FS31" s="125">
        <v>428.70001759792473</v>
      </c>
      <c r="FT31" s="125">
        <v>59.753071384742583</v>
      </c>
      <c r="FU31" s="125"/>
      <c r="FV31" s="127">
        <v>31</v>
      </c>
      <c r="FW31" s="127">
        <v>265.68324869227786</v>
      </c>
      <c r="FX31" s="30">
        <f t="shared" si="51"/>
        <v>8.5704273771702528</v>
      </c>
      <c r="FY31" s="831">
        <f t="shared" si="52"/>
        <v>3762.7464675611418</v>
      </c>
      <c r="FZ31" s="569"/>
      <c r="GA31" s="602"/>
      <c r="GB31" s="603"/>
      <c r="GC31" s="542" t="e">
        <f t="shared" si="53"/>
        <v>#DIV/0!</v>
      </c>
      <c r="GD31" s="603"/>
      <c r="GE31" s="603"/>
      <c r="GF31" s="542" t="e">
        <f t="shared" si="54"/>
        <v>#DIV/0!</v>
      </c>
      <c r="GG31" s="603"/>
      <c r="GH31" s="603"/>
      <c r="GI31" s="542" t="e">
        <f t="shared" si="55"/>
        <v>#DIV/0!</v>
      </c>
      <c r="GJ31" s="485"/>
      <c r="GK31" s="610"/>
      <c r="GL31" s="603"/>
      <c r="GM31" s="548" t="e">
        <f t="shared" si="56"/>
        <v>#DIV/0!</v>
      </c>
      <c r="GN31" s="610"/>
      <c r="GO31" s="614"/>
      <c r="GP31" s="617" t="e">
        <f t="shared" si="9"/>
        <v>#DIV/0!</v>
      </c>
      <c r="GQ31" s="603"/>
      <c r="GR31" s="603"/>
      <c r="GS31" s="622" t="e">
        <f t="shared" si="57"/>
        <v>#DIV/0!</v>
      </c>
      <c r="GT31" s="603">
        <f t="shared" si="58"/>
        <v>0</v>
      </c>
      <c r="GU31" s="603"/>
      <c r="GV31" s="552" t="e">
        <f>+GU31/GT31</f>
        <v>#DIV/0!</v>
      </c>
      <c r="GX31" s="863"/>
      <c r="GY31" s="863"/>
      <c r="GZ31" s="863"/>
      <c r="HA31" s="554" t="e">
        <f t="shared" si="10"/>
        <v>#DIV/0!</v>
      </c>
      <c r="HB31" s="554" t="e">
        <f t="shared" si="76"/>
        <v>#DIV/0!</v>
      </c>
      <c r="HC31" s="875"/>
      <c r="HD31" s="875"/>
      <c r="HE31" s="737" t="e">
        <f t="shared" si="77"/>
        <v>#DIV/0!</v>
      </c>
      <c r="HF31" s="875"/>
      <c r="HG31" s="737" t="e">
        <f t="shared" si="60"/>
        <v>#DIV/0!</v>
      </c>
      <c r="HH31" s="867"/>
      <c r="HI31" s="748" t="e">
        <f t="shared" si="13"/>
        <v>#DIV/0!</v>
      </c>
      <c r="HJ31" s="882"/>
      <c r="HK31" s="744" t="e">
        <f t="shared" si="78"/>
        <v>#DIV/0!</v>
      </c>
      <c r="HL31" s="881"/>
      <c r="HM31" s="542" t="e">
        <f t="shared" si="15"/>
        <v>#DIV/0!</v>
      </c>
      <c r="HN31" s="875"/>
      <c r="HO31" s="875"/>
      <c r="HP31" s="886" t="e">
        <f t="shared" si="61"/>
        <v>#DIV/0!</v>
      </c>
      <c r="HQ31" s="672"/>
      <c r="HR31" s="411"/>
      <c r="HS31" s="411"/>
      <c r="HT31" s="411"/>
      <c r="HU31" s="433"/>
      <c r="HV31" s="411"/>
      <c r="HW31" s="400">
        <f t="shared" si="62"/>
        <v>0</v>
      </c>
      <c r="HX31" s="403"/>
      <c r="HY31" s="402" t="e">
        <f t="shared" si="63"/>
        <v>#DIV/0!</v>
      </c>
      <c r="HZ31" s="412"/>
      <c r="IA31" s="411"/>
      <c r="IB31" s="403"/>
      <c r="IC31" s="403" t="e">
        <f t="shared" si="64"/>
        <v>#DIV/0!</v>
      </c>
      <c r="ID31" s="400"/>
      <c r="IE31" s="400"/>
      <c r="IF31" s="404" t="e">
        <f t="shared" si="65"/>
        <v>#DIV/0!</v>
      </c>
    </row>
    <row r="32" spans="1:240" ht="14.4" customHeight="1">
      <c r="A32" s="12">
        <v>26</v>
      </c>
      <c r="B32" s="13">
        <v>29.200000000000003</v>
      </c>
      <c r="C32" s="14">
        <v>2896.4586659519027</v>
      </c>
      <c r="D32" s="15">
        <f t="shared" si="16"/>
        <v>99.193789929859676</v>
      </c>
      <c r="E32" s="16"/>
      <c r="F32" s="320"/>
      <c r="G32" s="558" t="e">
        <f t="shared" si="17"/>
        <v>#DIV/0!</v>
      </c>
      <c r="H32" s="17"/>
      <c r="I32" s="17"/>
      <c r="J32" s="18" t="e">
        <f t="shared" si="66"/>
        <v>#DIV/0!</v>
      </c>
      <c r="K32" s="17">
        <v>5</v>
      </c>
      <c r="L32" s="17">
        <v>80.74638896104895</v>
      </c>
      <c r="M32" s="30">
        <f t="shared" si="67"/>
        <v>16.149277792209791</v>
      </c>
      <c r="N32" s="946"/>
      <c r="O32" s="838">
        <f t="shared" si="18"/>
        <v>0</v>
      </c>
      <c r="P32" s="803">
        <v>313.79837461791908</v>
      </c>
      <c r="Q32" s="18">
        <f t="shared" si="19"/>
        <v>10.746519678695858</v>
      </c>
      <c r="R32" s="808">
        <v>137.4582352791374</v>
      </c>
      <c r="S32" s="809"/>
      <c r="T32" s="809">
        <v>378.58138165755224</v>
      </c>
      <c r="U32" s="808">
        <v>696.05279140898153</v>
      </c>
      <c r="V32" s="492"/>
      <c r="W32" s="570">
        <v>34</v>
      </c>
      <c r="X32" s="566">
        <v>319.2293341922599</v>
      </c>
      <c r="Y32" s="800">
        <f t="shared" si="20"/>
        <v>9.3890980644782331</v>
      </c>
      <c r="Z32" s="819">
        <f t="shared" si="21"/>
        <v>4822.3251720688013</v>
      </c>
      <c r="AA32" s="492"/>
      <c r="AB32" s="966">
        <v>367.40000000000003</v>
      </c>
      <c r="AC32" s="71">
        <v>13400.087549999998</v>
      </c>
      <c r="AD32" s="30">
        <f t="shared" si="22"/>
        <v>36.472747822536739</v>
      </c>
      <c r="AE32" s="49"/>
      <c r="AF32" s="318"/>
      <c r="AG32" s="932" t="e">
        <f t="shared" si="83"/>
        <v>#DIV/0!</v>
      </c>
      <c r="AH32" s="50"/>
      <c r="AI32" s="50"/>
      <c r="AJ32" s="30" t="e">
        <f t="shared" si="23"/>
        <v>#DIV/0!</v>
      </c>
      <c r="AK32" s="55"/>
      <c r="AL32" s="55"/>
      <c r="AM32" s="30" t="e">
        <f t="shared" si="68"/>
        <v>#DIV/0!</v>
      </c>
      <c r="AN32" s="62">
        <v>244</v>
      </c>
      <c r="AO32" s="858">
        <f t="shared" si="1"/>
        <v>0.59454191033138393</v>
      </c>
      <c r="AP32" s="47">
        <v>1851.6399999999999</v>
      </c>
      <c r="AQ32" s="858">
        <f t="shared" si="2"/>
        <v>5.0398475775721279</v>
      </c>
      <c r="AR32" s="47">
        <v>229.66</v>
      </c>
      <c r="AS32" s="47"/>
      <c r="AT32" s="47">
        <v>40</v>
      </c>
      <c r="AU32" s="855"/>
      <c r="AV32" s="568"/>
      <c r="AW32" s="46">
        <v>43</v>
      </c>
      <c r="AX32" s="71">
        <v>2612.2749999999996</v>
      </c>
      <c r="AY32" s="83">
        <f t="shared" si="24"/>
        <v>60.750581395348831</v>
      </c>
      <c r="AZ32" s="855">
        <v>1</v>
      </c>
      <c r="BA32" s="855">
        <v>1</v>
      </c>
      <c r="BB32" s="855">
        <v>3</v>
      </c>
      <c r="BC32" s="760">
        <f t="shared" si="79"/>
        <v>1.8000000000000003</v>
      </c>
      <c r="BD32" s="855">
        <v>99.049999999999983</v>
      </c>
      <c r="BE32" s="30">
        <f t="shared" si="80"/>
        <v>55.027777777777757</v>
      </c>
      <c r="BF32" s="62">
        <v>106</v>
      </c>
      <c r="BG32" s="47">
        <v>1049.96</v>
      </c>
      <c r="BH32" s="48">
        <f t="shared" si="25"/>
        <v>9.9052830188679248</v>
      </c>
      <c r="BI32" s="822">
        <f t="shared" si="26"/>
        <v>19526.672549999996</v>
      </c>
      <c r="BJ32" s="492"/>
      <c r="BK32" s="645">
        <v>69.400000000000006</v>
      </c>
      <c r="BL32" s="78">
        <v>2577.36</v>
      </c>
      <c r="BM32" s="30">
        <f t="shared" si="27"/>
        <v>37.137752161383283</v>
      </c>
      <c r="BN32" s="85"/>
      <c r="BO32" s="85"/>
      <c r="BP32" s="85">
        <v>0</v>
      </c>
      <c r="BQ32" s="85">
        <v>0</v>
      </c>
      <c r="BR32" s="30" t="e">
        <f t="shared" si="69"/>
        <v>#DIV/0!</v>
      </c>
      <c r="BS32" s="86"/>
      <c r="BT32" s="86"/>
      <c r="BU32" s="30" t="e">
        <f t="shared" si="70"/>
        <v>#DIV/0!</v>
      </c>
      <c r="BV32" s="587">
        <v>0</v>
      </c>
      <c r="BW32" s="30">
        <f t="shared" si="28"/>
        <v>0</v>
      </c>
      <c r="BX32" s="587">
        <v>484.33</v>
      </c>
      <c r="BY32" s="30">
        <f t="shared" si="29"/>
        <v>6.9788184438040339</v>
      </c>
      <c r="BZ32" s="587"/>
      <c r="CA32" s="587"/>
      <c r="CB32" s="587">
        <v>1552.69</v>
      </c>
      <c r="CC32" s="907"/>
      <c r="CD32" s="903">
        <v>32</v>
      </c>
      <c r="CE32" s="78">
        <v>315.47000000000003</v>
      </c>
      <c r="CF32" s="634">
        <f t="shared" si="30"/>
        <v>9.8584375000000009</v>
      </c>
      <c r="CG32" s="824">
        <f t="shared" si="31"/>
        <v>4929.8500000000004</v>
      </c>
      <c r="CH32" s="492"/>
      <c r="CI32" s="93">
        <v>171.6</v>
      </c>
      <c r="CJ32" s="94">
        <v>10186.79986658284</v>
      </c>
      <c r="CK32" s="30">
        <f t="shared" si="32"/>
        <v>59.36363558614709</v>
      </c>
      <c r="CL32" s="787"/>
      <c r="CM32" s="787"/>
      <c r="CN32" s="958" t="e">
        <f t="shared" si="82"/>
        <v>#DIV/0!</v>
      </c>
      <c r="CO32" s="101">
        <v>5</v>
      </c>
      <c r="CP32" s="101">
        <v>123.07034469295935</v>
      </c>
      <c r="CQ32" s="30">
        <f t="shared" si="71"/>
        <v>24.614068938591871</v>
      </c>
      <c r="CR32" s="101">
        <v>20</v>
      </c>
      <c r="CS32" s="101">
        <v>65.798928776602665</v>
      </c>
      <c r="CT32" s="83">
        <f t="shared" si="72"/>
        <v>3.2899464388301332</v>
      </c>
      <c r="CU32" s="787"/>
      <c r="CV32" s="30">
        <f t="shared" si="75"/>
        <v>0</v>
      </c>
      <c r="CW32" s="787">
        <v>45</v>
      </c>
      <c r="CX32" s="30">
        <f t="shared" si="33"/>
        <v>0.26223776223776224</v>
      </c>
      <c r="CY32" s="787">
        <v>230.08592902859013</v>
      </c>
      <c r="CZ32" s="787"/>
      <c r="DA32" s="787"/>
      <c r="DB32" s="787"/>
      <c r="DC32" s="934">
        <v>50</v>
      </c>
      <c r="DD32" s="787">
        <v>518.06575200660291</v>
      </c>
      <c r="DE32" s="790">
        <f t="shared" si="34"/>
        <v>10.361315040132059</v>
      </c>
      <c r="DF32" s="827">
        <f t="shared" si="35"/>
        <v>11168.820821087596</v>
      </c>
      <c r="DG32" s="492"/>
      <c r="DH32" s="109">
        <v>158.4</v>
      </c>
      <c r="DI32" s="110">
        <v>9632.4633484006663</v>
      </c>
      <c r="DJ32" s="83">
        <f t="shared" si="36"/>
        <v>60.811005987377939</v>
      </c>
      <c r="DK32" s="113"/>
      <c r="DL32" s="956"/>
      <c r="DM32" s="956"/>
      <c r="DN32" s="958"/>
      <c r="DO32" s="114">
        <v>52</v>
      </c>
      <c r="DP32" s="114">
        <v>1594.7990919792385</v>
      </c>
      <c r="DQ32" s="30">
        <f t="shared" si="37"/>
        <v>30.669213307293049</v>
      </c>
      <c r="DR32" s="115">
        <v>1563.4995399566717</v>
      </c>
      <c r="DS32" s="114">
        <v>522.96219944648078</v>
      </c>
      <c r="DT32" s="938"/>
      <c r="DU32" s="708">
        <v>453.77018819794176</v>
      </c>
      <c r="DV32" s="759">
        <f t="shared" si="4"/>
        <v>2.8647107840779151</v>
      </c>
      <c r="DW32" s="846">
        <v>54</v>
      </c>
      <c r="DX32" s="846">
        <v>467.76531909143591</v>
      </c>
      <c r="DY32" s="760">
        <f t="shared" si="38"/>
        <v>8.6623207239154798</v>
      </c>
      <c r="DZ32" s="848">
        <f t="shared" si="39"/>
        <v>14235.259687072436</v>
      </c>
      <c r="EA32" s="841"/>
      <c r="EB32" s="859">
        <v>79</v>
      </c>
      <c r="EC32" s="863">
        <v>3581.1766287749297</v>
      </c>
      <c r="ED32" s="863"/>
      <c r="EE32" s="922">
        <f t="shared" si="40"/>
        <v>3581.1766287749297</v>
      </c>
      <c r="EF32" s="751">
        <f t="shared" si="41"/>
        <v>45.331349731328224</v>
      </c>
      <c r="EG32" s="867"/>
      <c r="EH32" s="867"/>
      <c r="EI32" s="756" t="e">
        <f t="shared" si="5"/>
        <v>#DIV/0!</v>
      </c>
      <c r="EJ32" s="867"/>
      <c r="EK32" s="867"/>
      <c r="EL32" s="759" t="e">
        <f t="shared" si="42"/>
        <v>#DIV/0!</v>
      </c>
      <c r="EM32" s="866">
        <f t="shared" si="6"/>
        <v>79</v>
      </c>
      <c r="EN32" s="867"/>
      <c r="EO32" s="763">
        <f t="shared" si="43"/>
        <v>0</v>
      </c>
      <c r="EP32" s="916"/>
      <c r="EQ32" s="915"/>
      <c r="ER32" s="872">
        <v>79</v>
      </c>
      <c r="ES32" s="921">
        <v>185.86805674477182</v>
      </c>
      <c r="ET32" s="765">
        <f t="shared" si="44"/>
        <v>2.3527602119591369</v>
      </c>
      <c r="EU32" s="872">
        <f t="shared" si="7"/>
        <v>79</v>
      </c>
      <c r="EV32" s="873">
        <v>502.82461884542465</v>
      </c>
      <c r="EW32" s="765">
        <f t="shared" si="45"/>
        <v>6.3648685929800592</v>
      </c>
      <c r="EX32" s="873">
        <v>78.5</v>
      </c>
      <c r="EY32" s="891">
        <f t="shared" si="46"/>
        <v>0.99367088607594933</v>
      </c>
      <c r="EZ32" s="873">
        <v>30</v>
      </c>
      <c r="FA32" s="873">
        <v>295.75807735372376</v>
      </c>
      <c r="FB32" s="873">
        <f t="shared" si="47"/>
        <v>9.8586025784574591</v>
      </c>
      <c r="FC32" s="898">
        <f t="shared" si="48"/>
        <v>4644.1273817188503</v>
      </c>
      <c r="FD32" s="569"/>
      <c r="FE32" s="124">
        <v>32.800000000000004</v>
      </c>
      <c r="FF32" s="125">
        <v>2178.6570000631991</v>
      </c>
      <c r="FG32" s="15">
        <f t="shared" si="49"/>
        <v>66.422469514121914</v>
      </c>
      <c r="FH32" s="126"/>
      <c r="FI32" s="127">
        <v>4</v>
      </c>
      <c r="FJ32" s="127">
        <v>44.24600168016611</v>
      </c>
      <c r="FK32" s="18">
        <f t="shared" si="81"/>
        <v>11.061500420041527</v>
      </c>
      <c r="FL32" s="127"/>
      <c r="FM32" s="127"/>
      <c r="FN32" s="18" t="e">
        <f t="shared" si="73"/>
        <v>#DIV/0!</v>
      </c>
      <c r="FO32" s="734">
        <v>122.16666666666667</v>
      </c>
      <c r="FP32" s="836">
        <f t="shared" si="50"/>
        <v>3.7245934959349589</v>
      </c>
      <c r="FQ32" s="125">
        <v>528.46053577176031</v>
      </c>
      <c r="FR32" s="837">
        <f t="shared" si="8"/>
        <v>16.111601700358545</v>
      </c>
      <c r="FS32" s="125"/>
      <c r="FT32" s="125">
        <v>13.400989279494221</v>
      </c>
      <c r="FU32" s="125"/>
      <c r="FV32" s="127">
        <v>31</v>
      </c>
      <c r="FW32" s="127">
        <v>267.93580444301404</v>
      </c>
      <c r="FX32" s="30">
        <f t="shared" si="51"/>
        <v>8.6430904659036791</v>
      </c>
      <c r="FY32" s="831">
        <f t="shared" si="52"/>
        <v>3154.8669979043007</v>
      </c>
      <c r="FZ32" s="569"/>
      <c r="GA32" s="602"/>
      <c r="GB32" s="603"/>
      <c r="GC32" s="542" t="e">
        <f t="shared" si="53"/>
        <v>#DIV/0!</v>
      </c>
      <c r="GD32" s="603"/>
      <c r="GE32" s="603"/>
      <c r="GF32" s="542" t="e">
        <f t="shared" si="54"/>
        <v>#DIV/0!</v>
      </c>
      <c r="GG32" s="603"/>
      <c r="GH32" s="603"/>
      <c r="GI32" s="542" t="e">
        <f t="shared" si="55"/>
        <v>#DIV/0!</v>
      </c>
      <c r="GJ32" s="485"/>
      <c r="GK32" s="610"/>
      <c r="GL32" s="603"/>
      <c r="GM32" s="548" t="e">
        <f t="shared" si="56"/>
        <v>#DIV/0!</v>
      </c>
      <c r="GN32" s="610"/>
      <c r="GO32" s="614"/>
      <c r="GP32" s="617" t="e">
        <f t="shared" si="9"/>
        <v>#DIV/0!</v>
      </c>
      <c r="GQ32" s="603"/>
      <c r="GR32" s="603"/>
      <c r="GS32" s="622" t="e">
        <f t="shared" si="57"/>
        <v>#DIV/0!</v>
      </c>
      <c r="GT32" s="603">
        <f t="shared" si="58"/>
        <v>0</v>
      </c>
      <c r="GU32" s="603"/>
      <c r="GV32" s="552" t="e">
        <f t="shared" si="59"/>
        <v>#DIV/0!</v>
      </c>
      <c r="GX32" s="863"/>
      <c r="GY32" s="863"/>
      <c r="GZ32" s="863"/>
      <c r="HA32" s="554" t="e">
        <f t="shared" si="10"/>
        <v>#DIV/0!</v>
      </c>
      <c r="HB32" s="554" t="e">
        <f t="shared" si="76"/>
        <v>#DIV/0!</v>
      </c>
      <c r="HC32" s="875"/>
      <c r="HD32" s="875"/>
      <c r="HE32" s="737" t="e">
        <f t="shared" si="77"/>
        <v>#DIV/0!</v>
      </c>
      <c r="HF32" s="875"/>
      <c r="HG32" s="737" t="e">
        <f t="shared" si="60"/>
        <v>#DIV/0!</v>
      </c>
      <c r="HH32" s="867"/>
      <c r="HI32" s="748" t="e">
        <f t="shared" si="13"/>
        <v>#DIV/0!</v>
      </c>
      <c r="HJ32" s="882"/>
      <c r="HK32" s="744" t="e">
        <f t="shared" si="78"/>
        <v>#DIV/0!</v>
      </c>
      <c r="HL32" s="881"/>
      <c r="HM32" s="542" t="e">
        <f t="shared" si="15"/>
        <v>#DIV/0!</v>
      </c>
      <c r="HN32" s="875"/>
      <c r="HO32" s="875"/>
      <c r="HP32" s="886" t="e">
        <f t="shared" si="61"/>
        <v>#DIV/0!</v>
      </c>
      <c r="HQ32" s="672"/>
      <c r="HR32" s="411"/>
      <c r="HS32" s="411"/>
      <c r="HT32" s="411"/>
      <c r="HU32" s="433"/>
      <c r="HV32" s="411"/>
      <c r="HW32" s="400">
        <f t="shared" si="62"/>
        <v>0</v>
      </c>
      <c r="HX32" s="403"/>
      <c r="HY32" s="402" t="e">
        <f t="shared" si="63"/>
        <v>#DIV/0!</v>
      </c>
      <c r="HZ32" s="412"/>
      <c r="IA32" s="411"/>
      <c r="IB32" s="400"/>
      <c r="IC32" s="403" t="e">
        <f t="shared" si="64"/>
        <v>#DIV/0!</v>
      </c>
      <c r="ID32" s="400"/>
      <c r="IE32" s="400"/>
      <c r="IF32" s="404" t="e">
        <f t="shared" si="65"/>
        <v>#DIV/0!</v>
      </c>
    </row>
    <row r="33" spans="1:240" ht="14.4" customHeight="1">
      <c r="A33" s="12">
        <v>27</v>
      </c>
      <c r="B33" s="13">
        <v>28.8</v>
      </c>
      <c r="C33" s="14">
        <v>2543.8188371404262</v>
      </c>
      <c r="D33" s="15">
        <f t="shared" si="16"/>
        <v>88.327042956264805</v>
      </c>
      <c r="E33" s="16"/>
      <c r="F33" s="320"/>
      <c r="G33" s="558" t="e">
        <f t="shared" si="17"/>
        <v>#DIV/0!</v>
      </c>
      <c r="H33" s="17"/>
      <c r="I33" s="17"/>
      <c r="J33" s="18" t="e">
        <f t="shared" si="66"/>
        <v>#DIV/0!</v>
      </c>
      <c r="K33" s="17">
        <v>5</v>
      </c>
      <c r="L33" s="17">
        <v>73.411912751677846</v>
      </c>
      <c r="M33" s="30">
        <f t="shared" si="67"/>
        <v>14.68238255033557</v>
      </c>
      <c r="N33" s="946"/>
      <c r="O33" s="838">
        <f t="shared" si="18"/>
        <v>0</v>
      </c>
      <c r="P33" s="803">
        <v>187.94725372990314</v>
      </c>
      <c r="Q33" s="18">
        <f t="shared" si="19"/>
        <v>6.5259463100660806</v>
      </c>
      <c r="R33" s="808">
        <v>114.82122720947181</v>
      </c>
      <c r="S33" s="809"/>
      <c r="T33" s="809">
        <v>385.94664209045732</v>
      </c>
      <c r="U33" s="808"/>
      <c r="V33" s="492"/>
      <c r="W33" s="570">
        <v>34</v>
      </c>
      <c r="X33" s="566">
        <v>340.89437419342215</v>
      </c>
      <c r="Y33" s="800">
        <f t="shared" si="20"/>
        <v>10.026305123335945</v>
      </c>
      <c r="Z33" s="819">
        <f t="shared" si="21"/>
        <v>3646.8402471153586</v>
      </c>
      <c r="AA33" s="492"/>
      <c r="AB33" s="966">
        <v>250.8</v>
      </c>
      <c r="AC33" s="71">
        <v>5977.5999999999985</v>
      </c>
      <c r="AD33" s="30">
        <f t="shared" si="22"/>
        <v>23.834130781499194</v>
      </c>
      <c r="AE33" s="49"/>
      <c r="AF33" s="318"/>
      <c r="AG33" s="932" t="e">
        <f t="shared" si="83"/>
        <v>#DIV/0!</v>
      </c>
      <c r="AH33" s="50"/>
      <c r="AI33" s="50"/>
      <c r="AJ33" s="30" t="e">
        <f t="shared" si="23"/>
        <v>#DIV/0!</v>
      </c>
      <c r="AK33" s="55"/>
      <c r="AL33" s="55"/>
      <c r="AM33" s="30" t="e">
        <f t="shared" si="68"/>
        <v>#DIV/0!</v>
      </c>
      <c r="AN33" s="62">
        <v>792</v>
      </c>
      <c r="AO33" s="858">
        <f t="shared" si="1"/>
        <v>2.7049180327868854</v>
      </c>
      <c r="AP33" s="47">
        <v>1888.24</v>
      </c>
      <c r="AQ33" s="858">
        <f t="shared" si="2"/>
        <v>7.5288676236044658</v>
      </c>
      <c r="AR33" s="47"/>
      <c r="AS33" s="47"/>
      <c r="AT33" s="47"/>
      <c r="AU33" s="855"/>
      <c r="AV33" s="568"/>
      <c r="AW33" s="46">
        <v>42</v>
      </c>
      <c r="AX33" s="71">
        <v>2073.5349999999999</v>
      </c>
      <c r="AY33" s="83">
        <f t="shared" si="24"/>
        <v>49.369880952380946</v>
      </c>
      <c r="AZ33" s="855">
        <v>1</v>
      </c>
      <c r="BA33" s="855">
        <v>1</v>
      </c>
      <c r="BB33" s="855">
        <v>3</v>
      </c>
      <c r="BC33" s="760">
        <f t="shared" si="79"/>
        <v>1.8000000000000003</v>
      </c>
      <c r="BD33" s="855">
        <v>98.100000000000009</v>
      </c>
      <c r="BE33" s="30">
        <f t="shared" si="80"/>
        <v>54.5</v>
      </c>
      <c r="BF33" s="62">
        <v>106</v>
      </c>
      <c r="BG33" s="47">
        <v>1033.81</v>
      </c>
      <c r="BH33" s="48">
        <f t="shared" si="25"/>
        <v>9.7529245283018859</v>
      </c>
      <c r="BI33" s="822">
        <f t="shared" si="26"/>
        <v>11863.284999999998</v>
      </c>
      <c r="BJ33" s="492"/>
      <c r="BK33" s="645">
        <v>67.600000000000009</v>
      </c>
      <c r="BL33" s="78">
        <v>2392.83</v>
      </c>
      <c r="BM33" s="30">
        <f t="shared" si="27"/>
        <v>35.396893491124253</v>
      </c>
      <c r="BN33" s="85"/>
      <c r="BO33" s="85"/>
      <c r="BP33" s="85">
        <v>0</v>
      </c>
      <c r="BQ33" s="85">
        <v>0</v>
      </c>
      <c r="BR33" s="30" t="e">
        <f t="shared" si="69"/>
        <v>#DIV/0!</v>
      </c>
      <c r="BS33" s="86"/>
      <c r="BT33" s="86"/>
      <c r="BU33" s="30" t="e">
        <f t="shared" si="70"/>
        <v>#DIV/0!</v>
      </c>
      <c r="BV33" s="587">
        <v>0</v>
      </c>
      <c r="BW33" s="30">
        <f t="shared" si="28"/>
        <v>0</v>
      </c>
      <c r="BX33" s="587">
        <v>508.96</v>
      </c>
      <c r="BY33" s="30">
        <f t="shared" si="29"/>
        <v>7.5289940828402351</v>
      </c>
      <c r="BZ33" s="587"/>
      <c r="CA33" s="587"/>
      <c r="CB33" s="587"/>
      <c r="CC33" s="907"/>
      <c r="CD33" s="903">
        <v>32</v>
      </c>
      <c r="CE33" s="78">
        <v>318.14999999999998</v>
      </c>
      <c r="CF33" s="634">
        <f t="shared" si="30"/>
        <v>9.9421874999999993</v>
      </c>
      <c r="CG33" s="824">
        <f t="shared" si="31"/>
        <v>3219.94</v>
      </c>
      <c r="CH33" s="492"/>
      <c r="CI33" s="93">
        <v>128.60000000000002</v>
      </c>
      <c r="CJ33" s="94">
        <v>7315.9661093178038</v>
      </c>
      <c r="CK33" s="30">
        <f t="shared" si="32"/>
        <v>56.889316557681198</v>
      </c>
      <c r="CL33" s="787"/>
      <c r="CM33" s="787"/>
      <c r="CN33" s="958" t="e">
        <f t="shared" si="82"/>
        <v>#DIV/0!</v>
      </c>
      <c r="CO33" s="101"/>
      <c r="CP33" s="101"/>
      <c r="CQ33" s="30" t="e">
        <f t="shared" si="71"/>
        <v>#DIV/0!</v>
      </c>
      <c r="CR33" s="101"/>
      <c r="CS33" s="101"/>
      <c r="CT33" s="83" t="e">
        <f t="shared" si="72"/>
        <v>#DIV/0!</v>
      </c>
      <c r="CU33" s="787"/>
      <c r="CV33" s="30">
        <f t="shared" si="75"/>
        <v>0</v>
      </c>
      <c r="CW33" s="787">
        <v>48.484887982658925</v>
      </c>
      <c r="CX33" s="30">
        <f t="shared" si="33"/>
        <v>0.37702090188692783</v>
      </c>
      <c r="CY33" s="787"/>
      <c r="CZ33" s="787"/>
      <c r="DA33" s="787"/>
      <c r="DB33" s="787"/>
      <c r="DC33" s="787">
        <v>50</v>
      </c>
      <c r="DD33" s="787">
        <v>484.1629894644563</v>
      </c>
      <c r="DE33" s="790">
        <f t="shared" si="34"/>
        <v>9.6832597892891261</v>
      </c>
      <c r="DF33" s="827">
        <f t="shared" si="35"/>
        <v>7848.613986764919</v>
      </c>
      <c r="DG33" s="492"/>
      <c r="DH33" s="109">
        <v>159.19999999999999</v>
      </c>
      <c r="DI33" s="110">
        <v>9509.9160788344325</v>
      </c>
      <c r="DJ33" s="83">
        <f t="shared" si="36"/>
        <v>59.735653761522819</v>
      </c>
      <c r="DK33" s="113"/>
      <c r="DL33" s="956"/>
      <c r="DM33" s="956"/>
      <c r="DN33" s="958"/>
      <c r="DO33" s="114">
        <v>25</v>
      </c>
      <c r="DP33" s="114">
        <v>1328.0166766335028</v>
      </c>
      <c r="DQ33" s="30">
        <f t="shared" si="37"/>
        <v>53.120667065340115</v>
      </c>
      <c r="DR33" s="114">
        <v>1012.6516865309763</v>
      </c>
      <c r="DS33" s="114">
        <v>142.77809244026611</v>
      </c>
      <c r="DT33" s="938"/>
      <c r="DU33" s="708">
        <v>168.13076923076923</v>
      </c>
      <c r="DV33" s="759">
        <f t="shared" si="4"/>
        <v>1.0560977966756862</v>
      </c>
      <c r="DW33" s="846">
        <v>54</v>
      </c>
      <c r="DX33" s="846">
        <v>629.72422774037955</v>
      </c>
      <c r="DY33" s="760">
        <f t="shared" si="38"/>
        <v>11.661559772969992</v>
      </c>
      <c r="DZ33" s="848">
        <f t="shared" si="39"/>
        <v>12791.217531410328</v>
      </c>
      <c r="EA33" s="841"/>
      <c r="EB33" s="859">
        <v>49</v>
      </c>
      <c r="EC33" s="863">
        <v>2307.714564803895</v>
      </c>
      <c r="ED33" s="863"/>
      <c r="EE33" s="922">
        <f t="shared" si="40"/>
        <v>2307.714564803895</v>
      </c>
      <c r="EF33" s="751">
        <f t="shared" si="41"/>
        <v>47.096215608242751</v>
      </c>
      <c r="EG33" s="867"/>
      <c r="EH33" s="867"/>
      <c r="EI33" s="756" t="e">
        <f t="shared" si="5"/>
        <v>#DIV/0!</v>
      </c>
      <c r="EJ33" s="867"/>
      <c r="EK33" s="867"/>
      <c r="EL33" s="759" t="e">
        <f t="shared" si="42"/>
        <v>#DIV/0!</v>
      </c>
      <c r="EM33" s="866">
        <f t="shared" si="6"/>
        <v>49</v>
      </c>
      <c r="EN33" s="867"/>
      <c r="EO33" s="763">
        <f t="shared" si="43"/>
        <v>0</v>
      </c>
      <c r="EP33" s="916"/>
      <c r="EQ33" s="915"/>
      <c r="ER33" s="872">
        <v>49</v>
      </c>
      <c r="ES33" s="921"/>
      <c r="ET33" s="765">
        <f t="shared" si="44"/>
        <v>0</v>
      </c>
      <c r="EU33" s="872">
        <f t="shared" si="7"/>
        <v>49</v>
      </c>
      <c r="EV33" s="873">
        <v>314.59482279863897</v>
      </c>
      <c r="EW33" s="765">
        <f t="shared" si="45"/>
        <v>6.4203025060946732</v>
      </c>
      <c r="EX33" s="873"/>
      <c r="EY33" s="891">
        <f t="shared" si="46"/>
        <v>0</v>
      </c>
      <c r="EZ33" s="873">
        <v>30</v>
      </c>
      <c r="FA33" s="873">
        <v>295.0669044099098</v>
      </c>
      <c r="FB33" s="873">
        <f t="shared" si="47"/>
        <v>9.8355634803303271</v>
      </c>
      <c r="FC33" s="898">
        <f t="shared" si="48"/>
        <v>2917.3762920124441</v>
      </c>
      <c r="FD33" s="569"/>
      <c r="FE33" s="124">
        <v>34.400000000000006</v>
      </c>
      <c r="FF33" s="125">
        <v>2196.5330639433364</v>
      </c>
      <c r="FG33" s="15">
        <f t="shared" si="49"/>
        <v>63.852705347190003</v>
      </c>
      <c r="FH33" s="126"/>
      <c r="FI33" s="127">
        <v>4</v>
      </c>
      <c r="FJ33" s="127">
        <v>42.254926484532504</v>
      </c>
      <c r="FK33" s="18">
        <f t="shared" si="81"/>
        <v>10.563731621133126</v>
      </c>
      <c r="FL33" s="127"/>
      <c r="FM33" s="127"/>
      <c r="FN33" s="18" t="e">
        <f t="shared" si="73"/>
        <v>#DIV/0!</v>
      </c>
      <c r="FO33" s="734">
        <v>49.583333333333336</v>
      </c>
      <c r="FP33" s="836">
        <f t="shared" si="50"/>
        <v>1.4413759689922478</v>
      </c>
      <c r="FQ33" s="125">
        <v>105.49544626200687</v>
      </c>
      <c r="FR33" s="837">
        <f t="shared" si="8"/>
        <v>3.0667280890118271</v>
      </c>
      <c r="FS33" s="125"/>
      <c r="FT33" s="125">
        <v>42.108185457702874</v>
      </c>
      <c r="FU33" s="125"/>
      <c r="FV33" s="127">
        <v>31</v>
      </c>
      <c r="FW33" s="127">
        <v>281.14951911722892</v>
      </c>
      <c r="FX33" s="30">
        <f t="shared" si="51"/>
        <v>9.0693393263622237</v>
      </c>
      <c r="FY33" s="831">
        <f t="shared" si="52"/>
        <v>2717.1244745981408</v>
      </c>
      <c r="FZ33" s="569"/>
      <c r="GA33" s="602"/>
      <c r="GB33" s="603"/>
      <c r="GC33" s="542" t="e">
        <f t="shared" si="53"/>
        <v>#DIV/0!</v>
      </c>
      <c r="GD33" s="603"/>
      <c r="GE33" s="603"/>
      <c r="GF33" s="542" t="e">
        <f t="shared" si="54"/>
        <v>#DIV/0!</v>
      </c>
      <c r="GG33" s="603"/>
      <c r="GH33" s="603"/>
      <c r="GI33" s="542" t="e">
        <f t="shared" si="55"/>
        <v>#DIV/0!</v>
      </c>
      <c r="GJ33" s="485"/>
      <c r="GK33" s="610"/>
      <c r="GL33" s="603"/>
      <c r="GM33" s="548" t="e">
        <f t="shared" si="56"/>
        <v>#DIV/0!</v>
      </c>
      <c r="GN33" s="610"/>
      <c r="GO33" s="614"/>
      <c r="GP33" s="617" t="e">
        <f t="shared" si="9"/>
        <v>#DIV/0!</v>
      </c>
      <c r="GQ33" s="603"/>
      <c r="GR33" s="603"/>
      <c r="GS33" s="622" t="e">
        <f t="shared" si="57"/>
        <v>#DIV/0!</v>
      </c>
      <c r="GT33" s="603">
        <f t="shared" si="58"/>
        <v>0</v>
      </c>
      <c r="GU33" s="603"/>
      <c r="GV33" s="552" t="e">
        <f>+GU33/GT33</f>
        <v>#DIV/0!</v>
      </c>
      <c r="GX33" s="863"/>
      <c r="GY33" s="863"/>
      <c r="GZ33" s="863"/>
      <c r="HA33" s="554" t="e">
        <f t="shared" si="10"/>
        <v>#DIV/0!</v>
      </c>
      <c r="HB33" s="554" t="e">
        <f t="shared" si="76"/>
        <v>#DIV/0!</v>
      </c>
      <c r="HC33" s="875"/>
      <c r="HD33" s="875"/>
      <c r="HE33" s="737" t="e">
        <f t="shared" si="77"/>
        <v>#DIV/0!</v>
      </c>
      <c r="HF33" s="875"/>
      <c r="HG33" s="737" t="e">
        <f t="shared" si="60"/>
        <v>#DIV/0!</v>
      </c>
      <c r="HH33" s="867"/>
      <c r="HI33" s="748" t="e">
        <f t="shared" si="13"/>
        <v>#DIV/0!</v>
      </c>
      <c r="HJ33" s="882"/>
      <c r="HK33" s="744" t="e">
        <f t="shared" si="78"/>
        <v>#DIV/0!</v>
      </c>
      <c r="HL33" s="881"/>
      <c r="HM33" s="542" t="e">
        <f t="shared" si="15"/>
        <v>#DIV/0!</v>
      </c>
      <c r="HN33" s="875"/>
      <c r="HO33" s="875"/>
      <c r="HP33" s="886" t="e">
        <f t="shared" si="61"/>
        <v>#DIV/0!</v>
      </c>
      <c r="HQ33" s="672"/>
      <c r="HR33" s="411"/>
      <c r="HS33" s="411"/>
      <c r="HT33" s="411"/>
      <c r="HU33" s="433"/>
      <c r="HV33" s="411"/>
      <c r="HW33" s="400">
        <f t="shared" si="62"/>
        <v>0</v>
      </c>
      <c r="HX33" s="403"/>
      <c r="HY33" s="402" t="e">
        <f t="shared" si="63"/>
        <v>#DIV/0!</v>
      </c>
      <c r="HZ33" s="412"/>
      <c r="IA33" s="411"/>
      <c r="IB33" s="400"/>
      <c r="IC33" s="403" t="e">
        <f t="shared" si="64"/>
        <v>#DIV/0!</v>
      </c>
      <c r="ID33" s="400"/>
      <c r="IE33" s="400"/>
      <c r="IF33" s="404" t="e">
        <f t="shared" si="65"/>
        <v>#DIV/0!</v>
      </c>
    </row>
    <row r="34" spans="1:240" ht="14.4" customHeight="1">
      <c r="A34" s="12">
        <v>28</v>
      </c>
      <c r="B34" s="13">
        <v>36</v>
      </c>
      <c r="C34" s="14">
        <v>2427.4747245495423</v>
      </c>
      <c r="D34" s="15">
        <f t="shared" si="16"/>
        <v>67.429853459709506</v>
      </c>
      <c r="E34" s="16"/>
      <c r="F34" s="320"/>
      <c r="G34" s="558" t="e">
        <f t="shared" si="17"/>
        <v>#DIV/0!</v>
      </c>
      <c r="H34" s="17"/>
      <c r="I34" s="17"/>
      <c r="J34" s="18" t="e">
        <f t="shared" si="66"/>
        <v>#DIV/0!</v>
      </c>
      <c r="K34" s="17">
        <v>5</v>
      </c>
      <c r="L34" s="17">
        <v>76.316666666666663</v>
      </c>
      <c r="M34" s="30">
        <f t="shared" si="67"/>
        <v>15.263333333333332</v>
      </c>
      <c r="N34" s="946"/>
      <c r="O34" s="838">
        <f t="shared" si="18"/>
        <v>0</v>
      </c>
      <c r="P34" s="803">
        <v>253.9361737305176</v>
      </c>
      <c r="Q34" s="18">
        <f t="shared" si="19"/>
        <v>7.0537826036254891</v>
      </c>
      <c r="R34" s="808"/>
      <c r="S34" s="809"/>
      <c r="T34" s="809">
        <v>410.44740605461823</v>
      </c>
      <c r="U34" s="808"/>
      <c r="V34" s="492"/>
      <c r="W34" s="570">
        <v>34</v>
      </c>
      <c r="X34" s="566">
        <v>343.38993664476146</v>
      </c>
      <c r="Y34" s="800">
        <f t="shared" si="20"/>
        <v>10.099704018963573</v>
      </c>
      <c r="Z34" s="819">
        <f t="shared" si="21"/>
        <v>3511.5649076461059</v>
      </c>
      <c r="AA34" s="492"/>
      <c r="AB34" s="966">
        <v>252.60000000000002</v>
      </c>
      <c r="AC34" s="71">
        <v>6202.0059999999985</v>
      </c>
      <c r="AD34" s="30">
        <f t="shared" si="22"/>
        <v>24.552676167854308</v>
      </c>
      <c r="AE34" s="54"/>
      <c r="AF34" s="928"/>
      <c r="AG34" s="932" t="e">
        <f t="shared" si="83"/>
        <v>#DIV/0!</v>
      </c>
      <c r="AH34" s="50"/>
      <c r="AI34" s="50"/>
      <c r="AJ34" s="30" t="e">
        <f t="shared" si="23"/>
        <v>#DIV/0!</v>
      </c>
      <c r="AK34" s="55"/>
      <c r="AL34" s="55"/>
      <c r="AM34" s="30" t="e">
        <f t="shared" si="68"/>
        <v>#DIV/0!</v>
      </c>
      <c r="AN34" s="62">
        <v>662</v>
      </c>
      <c r="AO34" s="858">
        <f t="shared" si="1"/>
        <v>2.2395128552097425</v>
      </c>
      <c r="AP34" s="47">
        <v>1741.9599999999998</v>
      </c>
      <c r="AQ34" s="858">
        <f t="shared" si="2"/>
        <v>6.8961203483768792</v>
      </c>
      <c r="AR34" s="47"/>
      <c r="AS34" s="47"/>
      <c r="AT34" s="47"/>
      <c r="AU34" s="855"/>
      <c r="AV34" s="568"/>
      <c r="AW34" s="46">
        <v>43</v>
      </c>
      <c r="AX34" s="71">
        <v>2212.5450000000001</v>
      </c>
      <c r="AY34" s="83">
        <f t="shared" si="24"/>
        <v>51.454534883720932</v>
      </c>
      <c r="AZ34" s="855">
        <v>1</v>
      </c>
      <c r="BA34" s="855">
        <v>2</v>
      </c>
      <c r="BB34" s="855">
        <v>1</v>
      </c>
      <c r="BC34" s="760">
        <f t="shared" si="79"/>
        <v>1.4000000000000001</v>
      </c>
      <c r="BD34" s="855">
        <v>79.81</v>
      </c>
      <c r="BE34" s="30">
        <f t="shared" si="80"/>
        <v>57.007142857142853</v>
      </c>
      <c r="BF34" s="62">
        <v>106</v>
      </c>
      <c r="BG34" s="47">
        <v>1083.28</v>
      </c>
      <c r="BH34" s="48">
        <f t="shared" si="25"/>
        <v>10.219622641509433</v>
      </c>
      <c r="BI34" s="822">
        <f t="shared" si="26"/>
        <v>11981.600999999999</v>
      </c>
      <c r="BJ34" s="492"/>
      <c r="BK34" s="645">
        <v>66.8</v>
      </c>
      <c r="BL34" s="78">
        <v>2376.92</v>
      </c>
      <c r="BM34" s="30">
        <f t="shared" si="27"/>
        <v>35.582634730538928</v>
      </c>
      <c r="BN34" s="85"/>
      <c r="BO34" s="85"/>
      <c r="BP34" s="85">
        <v>0</v>
      </c>
      <c r="BQ34" s="85">
        <v>0</v>
      </c>
      <c r="BR34" s="30" t="e">
        <f t="shared" si="69"/>
        <v>#DIV/0!</v>
      </c>
      <c r="BS34" s="86"/>
      <c r="BT34" s="86"/>
      <c r="BU34" s="30" t="e">
        <f t="shared" si="70"/>
        <v>#DIV/0!</v>
      </c>
      <c r="BV34" s="587">
        <v>0</v>
      </c>
      <c r="BW34" s="30">
        <f t="shared" si="28"/>
        <v>0</v>
      </c>
      <c r="BX34" s="587">
        <v>538.5</v>
      </c>
      <c r="BY34" s="30">
        <f t="shared" si="29"/>
        <v>8.0613772455089823</v>
      </c>
      <c r="BZ34" s="587"/>
      <c r="CA34" s="587"/>
      <c r="CB34" s="587"/>
      <c r="CC34" s="907"/>
      <c r="CD34" s="903">
        <v>32</v>
      </c>
      <c r="CE34" s="78">
        <v>319.51</v>
      </c>
      <c r="CF34" s="634">
        <f t="shared" si="30"/>
        <v>9.9846874999999997</v>
      </c>
      <c r="CG34" s="824">
        <f t="shared" si="31"/>
        <v>3234.9300000000003</v>
      </c>
      <c r="CH34" s="492"/>
      <c r="CI34" s="93">
        <v>135.80000000000001</v>
      </c>
      <c r="CJ34" s="94">
        <v>7953.0548223588157</v>
      </c>
      <c r="CK34" s="30">
        <f t="shared" si="32"/>
        <v>58.564468500433101</v>
      </c>
      <c r="CL34" s="787"/>
      <c r="CM34" s="787"/>
      <c r="CN34" s="958" t="e">
        <f t="shared" si="82"/>
        <v>#DIV/0!</v>
      </c>
      <c r="CO34" s="101"/>
      <c r="CP34" s="101"/>
      <c r="CQ34" s="30" t="e">
        <f t="shared" si="71"/>
        <v>#DIV/0!</v>
      </c>
      <c r="CR34" s="101"/>
      <c r="CS34" s="101"/>
      <c r="CT34" s="83" t="e">
        <f t="shared" si="72"/>
        <v>#DIV/0!</v>
      </c>
      <c r="CU34" s="787"/>
      <c r="CV34" s="30">
        <f t="shared" si="75"/>
        <v>0</v>
      </c>
      <c r="CW34" s="787"/>
      <c r="CX34" s="30">
        <f t="shared" si="33"/>
        <v>0</v>
      </c>
      <c r="CY34" s="787">
        <v>223.43913146654009</v>
      </c>
      <c r="CZ34" s="787"/>
      <c r="DA34" s="787"/>
      <c r="DB34" s="787"/>
      <c r="DC34" s="787">
        <v>50</v>
      </c>
      <c r="DD34" s="787">
        <v>545.01119569684147</v>
      </c>
      <c r="DE34" s="790">
        <f t="shared" si="34"/>
        <v>10.900223913936829</v>
      </c>
      <c r="DF34" s="827">
        <f t="shared" si="35"/>
        <v>8721.5051495221978</v>
      </c>
      <c r="DG34" s="492"/>
      <c r="DH34" s="109">
        <v>146.4</v>
      </c>
      <c r="DI34" s="110">
        <v>7098.0899016998601</v>
      </c>
      <c r="DJ34" s="83">
        <f t="shared" si="36"/>
        <v>48.484220640026365</v>
      </c>
      <c r="DK34" s="113"/>
      <c r="DL34" s="956"/>
      <c r="DM34" s="956"/>
      <c r="DN34" s="958"/>
      <c r="DO34" s="114">
        <v>179</v>
      </c>
      <c r="DP34" s="114">
        <v>1072.9838535005215</v>
      </c>
      <c r="DQ34" s="30">
        <f t="shared" si="37"/>
        <v>5.9943232039135275</v>
      </c>
      <c r="DR34" s="114">
        <v>1402.3774407236774</v>
      </c>
      <c r="DS34" s="114">
        <v>158.9171101525597</v>
      </c>
      <c r="DT34" s="938"/>
      <c r="DU34" s="708">
        <v>247.13076923076923</v>
      </c>
      <c r="DV34" s="759">
        <f t="shared" si="4"/>
        <v>1.6880517023959647</v>
      </c>
      <c r="DW34" s="846">
        <v>54</v>
      </c>
      <c r="DX34" s="846">
        <v>376.98689190876723</v>
      </c>
      <c r="DY34" s="760">
        <f t="shared" si="38"/>
        <v>6.9812387390512454</v>
      </c>
      <c r="DZ34" s="848">
        <f t="shared" si="39"/>
        <v>10356.485967216155</v>
      </c>
      <c r="EA34" s="841"/>
      <c r="EB34" s="859">
        <v>49</v>
      </c>
      <c r="EC34" s="863">
        <v>2491.3786646508829</v>
      </c>
      <c r="ED34" s="863"/>
      <c r="EE34" s="922">
        <f t="shared" si="40"/>
        <v>2491.3786646508829</v>
      </c>
      <c r="EF34" s="751">
        <f t="shared" si="41"/>
        <v>50.844462543895567</v>
      </c>
      <c r="EG34" s="867"/>
      <c r="EH34" s="867"/>
      <c r="EI34" s="756" t="e">
        <f t="shared" si="5"/>
        <v>#DIV/0!</v>
      </c>
      <c r="EJ34" s="867"/>
      <c r="EK34" s="867"/>
      <c r="EL34" s="759" t="e">
        <f t="shared" si="42"/>
        <v>#DIV/0!</v>
      </c>
      <c r="EM34" s="866">
        <f t="shared" si="6"/>
        <v>49</v>
      </c>
      <c r="EN34" s="867"/>
      <c r="EO34" s="763">
        <f t="shared" si="43"/>
        <v>0</v>
      </c>
      <c r="EP34" s="916"/>
      <c r="EQ34" s="915"/>
      <c r="ER34" s="872">
        <v>49</v>
      </c>
      <c r="ES34" s="921">
        <v>261.04878657412087</v>
      </c>
      <c r="ET34" s="765">
        <f t="shared" si="44"/>
        <v>5.3275262566147115</v>
      </c>
      <c r="EU34" s="872">
        <f t="shared" si="7"/>
        <v>49</v>
      </c>
      <c r="EV34" s="873">
        <v>368.92965233853198</v>
      </c>
      <c r="EW34" s="765">
        <f t="shared" si="45"/>
        <v>7.5291765783373874</v>
      </c>
      <c r="EX34" s="873">
        <v>228</v>
      </c>
      <c r="EY34" s="891">
        <f t="shared" si="46"/>
        <v>4.6530612244897958</v>
      </c>
      <c r="EZ34" s="873">
        <v>30</v>
      </c>
      <c r="FA34" s="873">
        <v>294.18168009326314</v>
      </c>
      <c r="FB34" s="873">
        <f t="shared" si="47"/>
        <v>9.8060560031087718</v>
      </c>
      <c r="FC34" s="898">
        <f t="shared" si="48"/>
        <v>3643.5387836567988</v>
      </c>
      <c r="FD34" s="569"/>
      <c r="FE34" s="124">
        <v>33.000000000000007</v>
      </c>
      <c r="FF34" s="125">
        <v>1883.6078330966068</v>
      </c>
      <c r="FG34" s="15">
        <f t="shared" si="49"/>
        <v>57.079025245351708</v>
      </c>
      <c r="FH34" s="126"/>
      <c r="FI34" s="127">
        <v>4</v>
      </c>
      <c r="FJ34" s="127">
        <v>42.870001759792473</v>
      </c>
      <c r="FK34" s="18">
        <f t="shared" si="81"/>
        <v>10.717500439948118</v>
      </c>
      <c r="FL34" s="127"/>
      <c r="FM34" s="127"/>
      <c r="FN34" s="18" t="e">
        <f t="shared" si="73"/>
        <v>#DIV/0!</v>
      </c>
      <c r="FO34" s="734">
        <v>49.583333333333336</v>
      </c>
      <c r="FP34" s="836">
        <f t="shared" si="50"/>
        <v>1.5025252525252524</v>
      </c>
      <c r="FQ34" s="125">
        <v>174.96899357229805</v>
      </c>
      <c r="FR34" s="837">
        <f t="shared" si="8"/>
        <v>5.3020907143120608</v>
      </c>
      <c r="FS34" s="125"/>
      <c r="FT34" s="125">
        <v>225.08695067548484</v>
      </c>
      <c r="FU34" s="125"/>
      <c r="FV34" s="127">
        <v>31</v>
      </c>
      <c r="FW34" s="127">
        <v>206.71806555868019</v>
      </c>
      <c r="FX34" s="30">
        <f t="shared" si="51"/>
        <v>6.6683246954412967</v>
      </c>
      <c r="FY34" s="831">
        <f t="shared" ref="FY34:FY37" si="84">FF34+FJ34+FM34+FO34+FQ34+FW34+FS34+FT34</f>
        <v>2582.8351779961959</v>
      </c>
      <c r="FZ34" s="569"/>
      <c r="GA34" s="602"/>
      <c r="GB34" s="603"/>
      <c r="GC34" s="542" t="e">
        <f t="shared" si="53"/>
        <v>#DIV/0!</v>
      </c>
      <c r="GD34" s="603"/>
      <c r="GE34" s="603"/>
      <c r="GF34" s="542" t="e">
        <f t="shared" si="54"/>
        <v>#DIV/0!</v>
      </c>
      <c r="GG34" s="603"/>
      <c r="GH34" s="603"/>
      <c r="GI34" s="542" t="e">
        <f t="shared" si="55"/>
        <v>#DIV/0!</v>
      </c>
      <c r="GJ34" s="485"/>
      <c r="GK34" s="610"/>
      <c r="GL34" s="607"/>
      <c r="GM34" s="548" t="e">
        <f t="shared" si="56"/>
        <v>#DIV/0!</v>
      </c>
      <c r="GN34" s="610"/>
      <c r="GO34" s="614"/>
      <c r="GP34" s="617" t="e">
        <f t="shared" si="9"/>
        <v>#DIV/0!</v>
      </c>
      <c r="GQ34" s="603"/>
      <c r="GR34" s="603"/>
      <c r="GS34" s="622" t="e">
        <f t="shared" si="57"/>
        <v>#DIV/0!</v>
      </c>
      <c r="GT34" s="603">
        <f t="shared" si="58"/>
        <v>0</v>
      </c>
      <c r="GU34" s="603"/>
      <c r="GV34" s="552" t="e">
        <f>+GU34/GT34</f>
        <v>#DIV/0!</v>
      </c>
      <c r="GX34" s="863"/>
      <c r="GY34" s="863"/>
      <c r="GZ34" s="863"/>
      <c r="HA34" s="554" t="e">
        <f t="shared" si="10"/>
        <v>#DIV/0!</v>
      </c>
      <c r="HB34" s="554" t="e">
        <f t="shared" si="76"/>
        <v>#DIV/0!</v>
      </c>
      <c r="HC34" s="875"/>
      <c r="HD34" s="875"/>
      <c r="HE34" s="737" t="e">
        <f t="shared" si="77"/>
        <v>#DIV/0!</v>
      </c>
      <c r="HF34" s="876"/>
      <c r="HG34" s="737" t="e">
        <f t="shared" si="60"/>
        <v>#DIV/0!</v>
      </c>
      <c r="HH34" s="880"/>
      <c r="HI34" s="748" t="e">
        <f t="shared" si="13"/>
        <v>#DIV/0!</v>
      </c>
      <c r="HJ34" s="883"/>
      <c r="HK34" s="744" t="e">
        <f t="shared" si="78"/>
        <v>#DIV/0!</v>
      </c>
      <c r="HL34" s="881"/>
      <c r="HM34" s="542" t="e">
        <f t="shared" si="15"/>
        <v>#DIV/0!</v>
      </c>
      <c r="HN34" s="875"/>
      <c r="HO34" s="875"/>
      <c r="HP34" s="886" t="e">
        <f t="shared" si="61"/>
        <v>#DIV/0!</v>
      </c>
      <c r="HQ34" s="672"/>
      <c r="HR34" s="411"/>
      <c r="HS34" s="411"/>
      <c r="HT34" s="411"/>
      <c r="HU34" s="433"/>
      <c r="HV34" s="442"/>
      <c r="HW34" s="400">
        <f t="shared" si="62"/>
        <v>0</v>
      </c>
      <c r="HX34" s="442"/>
      <c r="HY34" s="402" t="e">
        <f t="shared" si="63"/>
        <v>#DIV/0!</v>
      </c>
      <c r="HZ34" s="468"/>
      <c r="IA34" s="442"/>
      <c r="IB34" s="400"/>
      <c r="IC34" s="403" t="e">
        <f t="shared" si="64"/>
        <v>#DIV/0!</v>
      </c>
      <c r="ID34" s="400"/>
      <c r="IE34" s="400"/>
      <c r="IF34" s="404" t="e">
        <f t="shared" si="65"/>
        <v>#DIV/0!</v>
      </c>
    </row>
    <row r="35" spans="1:240" ht="14.4" customHeight="1">
      <c r="A35" s="12"/>
      <c r="B35" s="13"/>
      <c r="C35" s="14"/>
      <c r="D35" s="15" t="e">
        <f t="shared" si="16"/>
        <v>#DIV/0!</v>
      </c>
      <c r="E35" s="16"/>
      <c r="F35" s="320"/>
      <c r="G35" s="558" t="e">
        <f t="shared" si="17"/>
        <v>#DIV/0!</v>
      </c>
      <c r="H35" s="17"/>
      <c r="I35" s="17"/>
      <c r="J35" s="18" t="e">
        <f t="shared" si="66"/>
        <v>#DIV/0!</v>
      </c>
      <c r="K35" s="17"/>
      <c r="L35" s="17"/>
      <c r="M35" s="30" t="e">
        <f t="shared" si="67"/>
        <v>#DIV/0!</v>
      </c>
      <c r="N35" s="946"/>
      <c r="O35" s="838" t="e">
        <f t="shared" si="18"/>
        <v>#DIV/0!</v>
      </c>
      <c r="P35" s="803"/>
      <c r="Q35" s="18" t="e">
        <f t="shared" si="19"/>
        <v>#DIV/0!</v>
      </c>
      <c r="R35" s="808"/>
      <c r="S35" s="809"/>
      <c r="T35" s="809"/>
      <c r="U35" s="808"/>
      <c r="V35" s="492"/>
      <c r="W35" s="570"/>
      <c r="X35" s="566"/>
      <c r="Y35" s="800" t="e">
        <f t="shared" si="20"/>
        <v>#DIV/0!</v>
      </c>
      <c r="Z35" s="819">
        <f t="shared" si="21"/>
        <v>0</v>
      </c>
      <c r="AA35" s="492"/>
      <c r="AB35" s="966"/>
      <c r="AC35" s="71"/>
      <c r="AD35" s="30" t="e">
        <f t="shared" si="22"/>
        <v>#DIV/0!</v>
      </c>
      <c r="AE35" s="54"/>
      <c r="AF35" s="928"/>
      <c r="AG35" s="932" t="e">
        <f t="shared" si="83"/>
        <v>#DIV/0!</v>
      </c>
      <c r="AH35" s="55"/>
      <c r="AI35" s="55"/>
      <c r="AJ35" s="30" t="e">
        <f t="shared" si="23"/>
        <v>#DIV/0!</v>
      </c>
      <c r="AK35" s="55"/>
      <c r="AL35" s="55"/>
      <c r="AM35" s="30" t="e">
        <f t="shared" si="68"/>
        <v>#DIV/0!</v>
      </c>
      <c r="AN35" s="62"/>
      <c r="AO35" s="858" t="e">
        <f t="shared" si="1"/>
        <v>#DIV/0!</v>
      </c>
      <c r="AP35" s="47"/>
      <c r="AQ35" s="858" t="e">
        <f t="shared" si="2"/>
        <v>#DIV/0!</v>
      </c>
      <c r="AR35" s="47"/>
      <c r="AS35" s="47"/>
      <c r="AT35" s="47"/>
      <c r="AU35" s="855"/>
      <c r="AV35" s="568"/>
      <c r="AW35" s="46"/>
      <c r="AX35" s="71"/>
      <c r="AY35" s="83" t="e">
        <f t="shared" si="24"/>
        <v>#DIV/0!</v>
      </c>
      <c r="AZ35" s="855"/>
      <c r="BA35" s="855"/>
      <c r="BB35" s="855"/>
      <c r="BC35" s="760">
        <f t="shared" si="79"/>
        <v>0</v>
      </c>
      <c r="BD35" s="855"/>
      <c r="BE35" s="30" t="e">
        <f t="shared" si="80"/>
        <v>#DIV/0!</v>
      </c>
      <c r="BF35" s="62"/>
      <c r="BG35" s="47"/>
      <c r="BH35" s="48" t="e">
        <f t="shared" si="25"/>
        <v>#DIV/0!</v>
      </c>
      <c r="BI35" s="822">
        <f t="shared" si="26"/>
        <v>0</v>
      </c>
      <c r="BJ35" s="492"/>
      <c r="BK35" s="647"/>
      <c r="BL35" s="78"/>
      <c r="BM35" s="30" t="e">
        <f t="shared" si="27"/>
        <v>#DIV/0!</v>
      </c>
      <c r="BN35" s="85"/>
      <c r="BO35" s="85"/>
      <c r="BP35" s="85"/>
      <c r="BQ35" s="85"/>
      <c r="BR35" s="30" t="e">
        <f t="shared" si="69"/>
        <v>#DIV/0!</v>
      </c>
      <c r="BS35" s="86"/>
      <c r="BT35" s="86"/>
      <c r="BU35" s="30" t="e">
        <f t="shared" si="70"/>
        <v>#DIV/0!</v>
      </c>
      <c r="BV35" s="587"/>
      <c r="BW35" s="30" t="e">
        <f t="shared" si="28"/>
        <v>#DIV/0!</v>
      </c>
      <c r="BX35" s="587"/>
      <c r="BY35" s="30" t="e">
        <f t="shared" si="29"/>
        <v>#DIV/0!</v>
      </c>
      <c r="BZ35" s="587"/>
      <c r="CA35" s="587"/>
      <c r="CB35" s="587"/>
      <c r="CC35" s="907"/>
      <c r="CD35" s="903"/>
      <c r="CE35" s="78"/>
      <c r="CF35" s="634" t="e">
        <f t="shared" si="30"/>
        <v>#DIV/0!</v>
      </c>
      <c r="CG35" s="824">
        <f t="shared" si="31"/>
        <v>0</v>
      </c>
      <c r="CH35" s="492"/>
      <c r="CI35" s="592"/>
      <c r="CJ35" s="94"/>
      <c r="CK35" s="30" t="e">
        <f t="shared" si="32"/>
        <v>#DIV/0!</v>
      </c>
      <c r="CL35" s="787"/>
      <c r="CM35" s="787"/>
      <c r="CN35" s="958" t="e">
        <f t="shared" si="82"/>
        <v>#DIV/0!</v>
      </c>
      <c r="CO35" s="101"/>
      <c r="CP35" s="101"/>
      <c r="CQ35" s="30" t="e">
        <f t="shared" si="71"/>
        <v>#DIV/0!</v>
      </c>
      <c r="CR35" s="101"/>
      <c r="CS35" s="101"/>
      <c r="CT35" s="83" t="e">
        <f t="shared" si="72"/>
        <v>#DIV/0!</v>
      </c>
      <c r="CU35" s="787"/>
      <c r="CV35" s="30" t="e">
        <f t="shared" si="75"/>
        <v>#DIV/0!</v>
      </c>
      <c r="CW35" s="787"/>
      <c r="CX35" s="30" t="e">
        <f t="shared" si="33"/>
        <v>#DIV/0!</v>
      </c>
      <c r="CY35" s="787"/>
      <c r="CZ35" s="787"/>
      <c r="DA35" s="787"/>
      <c r="DB35" s="787"/>
      <c r="DC35" s="787"/>
      <c r="DD35" s="787"/>
      <c r="DE35" s="790" t="e">
        <f t="shared" si="34"/>
        <v>#DIV/0!</v>
      </c>
      <c r="DF35" s="827">
        <f t="shared" si="35"/>
        <v>0</v>
      </c>
      <c r="DG35" s="492"/>
      <c r="DH35" s="109"/>
      <c r="DI35" s="110"/>
      <c r="DJ35" s="83" t="e">
        <f t="shared" si="36"/>
        <v>#DIV/0!</v>
      </c>
      <c r="DK35" s="113"/>
      <c r="DL35" s="956"/>
      <c r="DM35" s="956"/>
      <c r="DN35" s="958"/>
      <c r="DO35" s="114"/>
      <c r="DP35" s="114"/>
      <c r="DQ35" s="30" t="e">
        <f t="shared" si="37"/>
        <v>#DIV/0!</v>
      </c>
      <c r="DR35" s="114"/>
      <c r="DS35" s="114"/>
      <c r="DT35" s="938"/>
      <c r="DU35" s="708"/>
      <c r="DV35" s="759" t="e">
        <f t="shared" si="4"/>
        <v>#DIV/0!</v>
      </c>
      <c r="DW35" s="846"/>
      <c r="DX35" s="846"/>
      <c r="DY35" s="760" t="e">
        <f t="shared" si="38"/>
        <v>#DIV/0!</v>
      </c>
      <c r="DZ35" s="848">
        <f t="shared" si="39"/>
        <v>0</v>
      </c>
      <c r="EA35" s="841"/>
      <c r="EB35" s="859"/>
      <c r="EC35" s="863"/>
      <c r="ED35" s="863"/>
      <c r="EE35" s="922">
        <f t="shared" si="40"/>
        <v>0</v>
      </c>
      <c r="EF35" s="751" t="e">
        <f t="shared" si="41"/>
        <v>#DIV/0!</v>
      </c>
      <c r="EG35" s="867"/>
      <c r="EH35" s="867"/>
      <c r="EI35" s="756" t="e">
        <f t="shared" si="5"/>
        <v>#DIV/0!</v>
      </c>
      <c r="EJ35" s="867"/>
      <c r="EK35" s="867"/>
      <c r="EL35" s="759" t="e">
        <f t="shared" si="42"/>
        <v>#DIV/0!</v>
      </c>
      <c r="EM35" s="866">
        <f t="shared" si="6"/>
        <v>0</v>
      </c>
      <c r="EN35" s="867"/>
      <c r="EO35" s="763" t="e">
        <f t="shared" si="43"/>
        <v>#DIV/0!</v>
      </c>
      <c r="EP35" s="916"/>
      <c r="EQ35" s="915"/>
      <c r="ER35" s="872"/>
      <c r="ES35" s="921"/>
      <c r="ET35" s="765" t="e">
        <f t="shared" si="44"/>
        <v>#DIV/0!</v>
      </c>
      <c r="EU35" s="872">
        <f t="shared" si="7"/>
        <v>0</v>
      </c>
      <c r="EV35" s="873"/>
      <c r="EW35" s="765" t="e">
        <f t="shared" si="45"/>
        <v>#DIV/0!</v>
      </c>
      <c r="EX35" s="873"/>
      <c r="EY35" s="891" t="e">
        <f t="shared" si="46"/>
        <v>#DIV/0!</v>
      </c>
      <c r="EZ35" s="873"/>
      <c r="FA35" s="873"/>
      <c r="FB35" s="873" t="e">
        <f t="shared" si="47"/>
        <v>#DIV/0!</v>
      </c>
      <c r="FC35" s="898">
        <f t="shared" si="48"/>
        <v>0</v>
      </c>
      <c r="FD35" s="569"/>
      <c r="FE35" s="124"/>
      <c r="FF35" s="125"/>
      <c r="FG35" s="15" t="e">
        <f t="shared" si="49"/>
        <v>#DIV/0!</v>
      </c>
      <c r="FH35" s="126"/>
      <c r="FI35" s="127"/>
      <c r="FJ35" s="127"/>
      <c r="FK35" s="18" t="e">
        <f t="shared" si="81"/>
        <v>#DIV/0!</v>
      </c>
      <c r="FL35" s="127"/>
      <c r="FM35" s="127"/>
      <c r="FN35" s="18" t="e">
        <f t="shared" si="73"/>
        <v>#DIV/0!</v>
      </c>
      <c r="FO35" s="734"/>
      <c r="FP35" s="836" t="e">
        <f t="shared" si="50"/>
        <v>#DIV/0!</v>
      </c>
      <c r="FQ35" s="125"/>
      <c r="FR35" s="837" t="e">
        <f t="shared" si="8"/>
        <v>#DIV/0!</v>
      </c>
      <c r="FS35" s="125"/>
      <c r="FT35" s="125"/>
      <c r="FU35" s="125"/>
      <c r="FV35" s="127"/>
      <c r="FW35" s="127"/>
      <c r="FX35" s="30" t="e">
        <f t="shared" si="51"/>
        <v>#DIV/0!</v>
      </c>
      <c r="FY35" s="831">
        <f t="shared" si="84"/>
        <v>0</v>
      </c>
      <c r="FZ35" s="569"/>
      <c r="GA35" s="602"/>
      <c r="GB35" s="603"/>
      <c r="GC35" s="542" t="e">
        <f t="shared" si="53"/>
        <v>#DIV/0!</v>
      </c>
      <c r="GD35" s="603"/>
      <c r="GE35" s="603"/>
      <c r="GF35" s="542" t="e">
        <f t="shared" si="54"/>
        <v>#DIV/0!</v>
      </c>
      <c r="GG35" s="603"/>
      <c r="GH35" s="603"/>
      <c r="GI35" s="542" t="e">
        <f t="shared" si="55"/>
        <v>#DIV/0!</v>
      </c>
      <c r="GJ35" s="485"/>
      <c r="GK35" s="603"/>
      <c r="GL35" s="603"/>
      <c r="GM35" s="548" t="e">
        <f t="shared" si="56"/>
        <v>#DIV/0!</v>
      </c>
      <c r="GN35" s="603"/>
      <c r="GO35" s="603"/>
      <c r="GP35" s="617" t="e">
        <f t="shared" si="9"/>
        <v>#DIV/0!</v>
      </c>
      <c r="GQ35" s="603"/>
      <c r="GR35" s="603"/>
      <c r="GS35" s="622" t="e">
        <f t="shared" si="57"/>
        <v>#DIV/0!</v>
      </c>
      <c r="GT35" s="603">
        <f t="shared" si="58"/>
        <v>0</v>
      </c>
      <c r="GU35" s="603"/>
      <c r="GV35" s="552" t="e">
        <f t="shared" si="59"/>
        <v>#DIV/0!</v>
      </c>
      <c r="GX35" s="863"/>
      <c r="GY35" s="863"/>
      <c r="GZ35" s="863"/>
      <c r="HA35" s="554" t="e">
        <f t="shared" si="10"/>
        <v>#DIV/0!</v>
      </c>
      <c r="HB35" s="554" t="e">
        <f t="shared" si="76"/>
        <v>#DIV/0!</v>
      </c>
      <c r="HC35" s="875"/>
      <c r="HD35" s="875"/>
      <c r="HE35" s="737" t="e">
        <f t="shared" si="77"/>
        <v>#DIV/0!</v>
      </c>
      <c r="HF35" s="876"/>
      <c r="HG35" s="737" t="e">
        <f t="shared" si="60"/>
        <v>#DIV/0!</v>
      </c>
      <c r="HH35" s="880"/>
      <c r="HI35" s="748" t="e">
        <f t="shared" si="13"/>
        <v>#DIV/0!</v>
      </c>
      <c r="HJ35" s="883"/>
      <c r="HK35" s="744" t="e">
        <f t="shared" si="78"/>
        <v>#DIV/0!</v>
      </c>
      <c r="HL35" s="881"/>
      <c r="HM35" s="542" t="e">
        <f t="shared" si="15"/>
        <v>#DIV/0!</v>
      </c>
      <c r="HN35" s="875"/>
      <c r="HO35" s="875"/>
      <c r="HP35" s="886" t="e">
        <f t="shared" si="61"/>
        <v>#DIV/0!</v>
      </c>
      <c r="HQ35" s="672"/>
      <c r="HR35" s="411"/>
      <c r="HS35" s="411"/>
      <c r="HT35" s="411"/>
      <c r="HU35" s="433"/>
      <c r="HV35" s="442"/>
      <c r="HW35" s="400">
        <f t="shared" si="62"/>
        <v>0</v>
      </c>
      <c r="HX35" s="442"/>
      <c r="HY35" s="402" t="e">
        <f t="shared" si="63"/>
        <v>#DIV/0!</v>
      </c>
      <c r="HZ35" s="468"/>
      <c r="IA35" s="442"/>
      <c r="IB35" s="400"/>
      <c r="IC35" s="403" t="e">
        <f t="shared" si="64"/>
        <v>#DIV/0!</v>
      </c>
      <c r="ID35" s="400"/>
      <c r="IE35" s="400"/>
      <c r="IF35" s="404" t="e">
        <f t="shared" si="65"/>
        <v>#DIV/0!</v>
      </c>
    </row>
    <row r="36" spans="1:240" ht="15" customHeight="1" thickBot="1">
      <c r="A36" s="19"/>
      <c r="B36" s="13"/>
      <c r="C36" s="14"/>
      <c r="D36" s="15" t="e">
        <f t="shared" si="16"/>
        <v>#DIV/0!</v>
      </c>
      <c r="E36" s="16"/>
      <c r="F36" s="320"/>
      <c r="G36" s="558" t="e">
        <f t="shared" si="17"/>
        <v>#DIV/0!</v>
      </c>
      <c r="H36" s="17"/>
      <c r="I36" s="17"/>
      <c r="J36" s="18" t="e">
        <f t="shared" si="66"/>
        <v>#DIV/0!</v>
      </c>
      <c r="K36" s="17"/>
      <c r="L36" s="17"/>
      <c r="M36" s="30" t="e">
        <f t="shared" si="67"/>
        <v>#DIV/0!</v>
      </c>
      <c r="N36" s="946"/>
      <c r="O36" s="838" t="e">
        <f t="shared" si="18"/>
        <v>#DIV/0!</v>
      </c>
      <c r="P36" s="803"/>
      <c r="Q36" s="18" t="e">
        <f t="shared" si="19"/>
        <v>#DIV/0!</v>
      </c>
      <c r="R36" s="808"/>
      <c r="S36" s="809"/>
      <c r="T36" s="809"/>
      <c r="U36" s="808"/>
      <c r="V36" s="492"/>
      <c r="W36" s="570"/>
      <c r="X36" s="566"/>
      <c r="Y36" s="800" t="e">
        <f t="shared" si="20"/>
        <v>#DIV/0!</v>
      </c>
      <c r="Z36" s="819">
        <f t="shared" si="21"/>
        <v>0</v>
      </c>
      <c r="AA36" s="492"/>
      <c r="AB36" s="967"/>
      <c r="AC36" s="71"/>
      <c r="AD36" s="30" t="e">
        <f t="shared" si="22"/>
        <v>#DIV/0!</v>
      </c>
      <c r="AE36" s="54"/>
      <c r="AF36" s="928"/>
      <c r="AG36" s="932" t="e">
        <f t="shared" si="83"/>
        <v>#DIV/0!</v>
      </c>
      <c r="AH36" s="55"/>
      <c r="AI36" s="55"/>
      <c r="AJ36" s="30" t="e">
        <f t="shared" si="23"/>
        <v>#DIV/0!</v>
      </c>
      <c r="AK36" s="55"/>
      <c r="AL36" s="55"/>
      <c r="AM36" s="30" t="e">
        <f t="shared" si="68"/>
        <v>#DIV/0!</v>
      </c>
      <c r="AN36" s="62"/>
      <c r="AO36" s="858" t="e">
        <f t="shared" si="1"/>
        <v>#DIV/0!</v>
      </c>
      <c r="AP36" s="47"/>
      <c r="AQ36" s="858" t="e">
        <f t="shared" si="2"/>
        <v>#DIV/0!</v>
      </c>
      <c r="AR36" s="47"/>
      <c r="AS36" s="47"/>
      <c r="AT36" s="47"/>
      <c r="AU36" s="855"/>
      <c r="AV36" s="568"/>
      <c r="AW36" s="46"/>
      <c r="AX36" s="71"/>
      <c r="AY36" s="83" t="e">
        <f t="shared" si="24"/>
        <v>#DIV/0!</v>
      </c>
      <c r="AZ36" s="855"/>
      <c r="BA36" s="855"/>
      <c r="BB36" s="855"/>
      <c r="BC36" s="760">
        <f t="shared" si="79"/>
        <v>0</v>
      </c>
      <c r="BD36" s="855"/>
      <c r="BE36" s="30" t="e">
        <f t="shared" si="80"/>
        <v>#DIV/0!</v>
      </c>
      <c r="BF36" s="62"/>
      <c r="BG36" s="47"/>
      <c r="BH36" s="48" t="e">
        <f t="shared" si="25"/>
        <v>#DIV/0!</v>
      </c>
      <c r="BI36" s="822">
        <f t="shared" si="26"/>
        <v>0</v>
      </c>
      <c r="BJ36" s="492"/>
      <c r="BK36" s="647"/>
      <c r="BL36" s="78"/>
      <c r="BM36" s="30" t="e">
        <f t="shared" si="27"/>
        <v>#DIV/0!</v>
      </c>
      <c r="BN36" s="85"/>
      <c r="BO36" s="85"/>
      <c r="BP36" s="85"/>
      <c r="BQ36" s="85"/>
      <c r="BR36" s="30" t="e">
        <f t="shared" si="69"/>
        <v>#DIV/0!</v>
      </c>
      <c r="BS36" s="86"/>
      <c r="BT36" s="86"/>
      <c r="BU36" s="30" t="e">
        <f t="shared" si="70"/>
        <v>#DIV/0!</v>
      </c>
      <c r="BV36" s="587"/>
      <c r="BW36" s="30" t="e">
        <f t="shared" si="28"/>
        <v>#DIV/0!</v>
      </c>
      <c r="BX36" s="587"/>
      <c r="BY36" s="30" t="e">
        <f t="shared" si="29"/>
        <v>#DIV/0!</v>
      </c>
      <c r="BZ36" s="587"/>
      <c r="CA36" s="587"/>
      <c r="CB36" s="587"/>
      <c r="CC36" s="907"/>
      <c r="CD36" s="903"/>
      <c r="CE36" s="78"/>
      <c r="CF36" s="634" t="e">
        <f t="shared" si="30"/>
        <v>#DIV/0!</v>
      </c>
      <c r="CG36" s="824">
        <f t="shared" si="31"/>
        <v>0</v>
      </c>
      <c r="CH36" s="492"/>
      <c r="CI36" s="93"/>
      <c r="CJ36" s="94"/>
      <c r="CK36" s="30" t="e">
        <f t="shared" si="32"/>
        <v>#DIV/0!</v>
      </c>
      <c r="CL36" s="787"/>
      <c r="CM36" s="787"/>
      <c r="CN36" s="958" t="e">
        <f t="shared" si="82"/>
        <v>#DIV/0!</v>
      </c>
      <c r="CO36" s="101"/>
      <c r="CP36" s="101"/>
      <c r="CQ36" s="30" t="e">
        <f t="shared" si="71"/>
        <v>#DIV/0!</v>
      </c>
      <c r="CR36" s="101"/>
      <c r="CS36" s="101"/>
      <c r="CT36" s="83" t="e">
        <f t="shared" si="72"/>
        <v>#DIV/0!</v>
      </c>
      <c r="CU36" s="787"/>
      <c r="CV36" s="30" t="e">
        <f t="shared" si="75"/>
        <v>#DIV/0!</v>
      </c>
      <c r="CW36" s="787"/>
      <c r="CX36" s="30" t="e">
        <f t="shared" si="33"/>
        <v>#DIV/0!</v>
      </c>
      <c r="CY36" s="787"/>
      <c r="CZ36" s="787"/>
      <c r="DA36" s="787"/>
      <c r="DB36" s="787"/>
      <c r="DC36" s="787"/>
      <c r="DD36" s="787"/>
      <c r="DE36" s="790" t="e">
        <f t="shared" si="34"/>
        <v>#DIV/0!</v>
      </c>
      <c r="DF36" s="827">
        <f t="shared" si="35"/>
        <v>0</v>
      </c>
      <c r="DG36" s="492"/>
      <c r="DH36" s="109"/>
      <c r="DI36" s="110"/>
      <c r="DJ36" s="83" t="e">
        <f t="shared" si="36"/>
        <v>#DIV/0!</v>
      </c>
      <c r="DK36" s="113"/>
      <c r="DL36" s="956"/>
      <c r="DM36" s="956"/>
      <c r="DN36" s="958"/>
      <c r="DO36" s="114"/>
      <c r="DP36" s="114"/>
      <c r="DQ36" s="30" t="e">
        <f t="shared" si="37"/>
        <v>#DIV/0!</v>
      </c>
      <c r="DR36" s="114"/>
      <c r="DS36" s="114"/>
      <c r="DT36" s="938"/>
      <c r="DU36" s="708"/>
      <c r="DV36" s="759" t="e">
        <f t="shared" si="4"/>
        <v>#DIV/0!</v>
      </c>
      <c r="DW36" s="846"/>
      <c r="DX36" s="846"/>
      <c r="DY36" s="760" t="e">
        <f t="shared" si="38"/>
        <v>#DIV/0!</v>
      </c>
      <c r="DZ36" s="848">
        <f t="shared" si="39"/>
        <v>0</v>
      </c>
      <c r="EA36" s="841"/>
      <c r="EB36" s="859"/>
      <c r="EC36" s="863"/>
      <c r="ED36" s="863"/>
      <c r="EE36" s="922">
        <f t="shared" si="40"/>
        <v>0</v>
      </c>
      <c r="EF36" s="751" t="e">
        <f t="shared" si="41"/>
        <v>#DIV/0!</v>
      </c>
      <c r="EG36" s="867"/>
      <c r="EH36" s="867"/>
      <c r="EI36" s="756" t="e">
        <f t="shared" si="5"/>
        <v>#DIV/0!</v>
      </c>
      <c r="EJ36" s="867"/>
      <c r="EK36" s="867"/>
      <c r="EL36" s="759" t="e">
        <f t="shared" si="42"/>
        <v>#DIV/0!</v>
      </c>
      <c r="EM36" s="866">
        <f t="shared" si="6"/>
        <v>0</v>
      </c>
      <c r="EN36" s="867"/>
      <c r="EO36" s="763" t="e">
        <f t="shared" si="43"/>
        <v>#DIV/0!</v>
      </c>
      <c r="EP36" s="916"/>
      <c r="EQ36" s="915"/>
      <c r="ER36" s="872"/>
      <c r="ES36" s="921"/>
      <c r="ET36" s="765" t="e">
        <f t="shared" si="44"/>
        <v>#DIV/0!</v>
      </c>
      <c r="EU36" s="872">
        <f t="shared" si="7"/>
        <v>0</v>
      </c>
      <c r="EV36" s="873"/>
      <c r="EW36" s="765" t="e">
        <f t="shared" si="45"/>
        <v>#DIV/0!</v>
      </c>
      <c r="EX36" s="873"/>
      <c r="EY36" s="891" t="e">
        <f t="shared" si="46"/>
        <v>#DIV/0!</v>
      </c>
      <c r="EZ36" s="873"/>
      <c r="FA36" s="873"/>
      <c r="FB36" s="873" t="e">
        <f t="shared" si="47"/>
        <v>#DIV/0!</v>
      </c>
      <c r="FC36" s="898">
        <f t="shared" si="48"/>
        <v>0</v>
      </c>
      <c r="FD36" s="569"/>
      <c r="FE36" s="124"/>
      <c r="FF36" s="125"/>
      <c r="FG36" s="15" t="e">
        <f t="shared" si="49"/>
        <v>#DIV/0!</v>
      </c>
      <c r="FH36" s="126"/>
      <c r="FI36" s="127"/>
      <c r="FJ36" s="127"/>
      <c r="FK36" s="18" t="e">
        <f t="shared" si="81"/>
        <v>#DIV/0!</v>
      </c>
      <c r="FL36" s="127"/>
      <c r="FM36" s="127"/>
      <c r="FN36" s="18" t="e">
        <f t="shared" si="73"/>
        <v>#DIV/0!</v>
      </c>
      <c r="FO36" s="734"/>
      <c r="FP36" s="836" t="e">
        <f t="shared" si="50"/>
        <v>#DIV/0!</v>
      </c>
      <c r="FQ36" s="125"/>
      <c r="FR36" s="837" t="e">
        <f t="shared" si="8"/>
        <v>#DIV/0!</v>
      </c>
      <c r="FS36" s="125"/>
      <c r="FT36" s="125"/>
      <c r="FU36" s="125"/>
      <c r="FV36" s="127"/>
      <c r="FW36" s="127"/>
      <c r="FX36" s="30" t="e">
        <f t="shared" si="51"/>
        <v>#DIV/0!</v>
      </c>
      <c r="FY36" s="831">
        <f t="shared" si="84"/>
        <v>0</v>
      </c>
      <c r="FZ36" s="569"/>
      <c r="GA36" s="602"/>
      <c r="GB36" s="603"/>
      <c r="GC36" s="542" t="e">
        <f t="shared" si="53"/>
        <v>#DIV/0!</v>
      </c>
      <c r="GD36" s="603"/>
      <c r="GE36" s="603"/>
      <c r="GF36" s="542" t="e">
        <f t="shared" si="54"/>
        <v>#DIV/0!</v>
      </c>
      <c r="GG36" s="603"/>
      <c r="GH36" s="603"/>
      <c r="GI36" s="542" t="e">
        <f t="shared" si="55"/>
        <v>#DIV/0!</v>
      </c>
      <c r="GJ36" s="485"/>
      <c r="GK36" s="603"/>
      <c r="GL36" s="603"/>
      <c r="GM36" s="548" t="e">
        <f t="shared" si="56"/>
        <v>#DIV/0!</v>
      </c>
      <c r="GN36" s="603"/>
      <c r="GO36" s="603"/>
      <c r="GP36" s="617" t="e">
        <f t="shared" si="9"/>
        <v>#DIV/0!</v>
      </c>
      <c r="GQ36" s="603"/>
      <c r="GR36" s="603"/>
      <c r="GS36" s="622" t="e">
        <f t="shared" si="57"/>
        <v>#DIV/0!</v>
      </c>
      <c r="GT36" s="603">
        <f t="shared" si="58"/>
        <v>0</v>
      </c>
      <c r="GU36" s="603"/>
      <c r="GV36" s="552" t="e">
        <f t="shared" si="59"/>
        <v>#DIV/0!</v>
      </c>
      <c r="GX36" s="863"/>
      <c r="GY36" s="863"/>
      <c r="GZ36" s="863"/>
      <c r="HA36" s="554" t="e">
        <f t="shared" si="10"/>
        <v>#DIV/0!</v>
      </c>
      <c r="HB36" s="554" t="e">
        <f t="shared" si="76"/>
        <v>#DIV/0!</v>
      </c>
      <c r="HC36" s="875"/>
      <c r="HD36" s="875"/>
      <c r="HE36" s="737" t="e">
        <f t="shared" si="77"/>
        <v>#DIV/0!</v>
      </c>
      <c r="HF36" s="876"/>
      <c r="HG36" s="737" t="e">
        <f t="shared" si="60"/>
        <v>#DIV/0!</v>
      </c>
      <c r="HH36" s="880"/>
      <c r="HI36" s="748" t="e">
        <f t="shared" si="13"/>
        <v>#DIV/0!</v>
      </c>
      <c r="HJ36" s="883"/>
      <c r="HK36" s="744" t="e">
        <f t="shared" si="78"/>
        <v>#DIV/0!</v>
      </c>
      <c r="HL36" s="881"/>
      <c r="HM36" s="542" t="e">
        <f t="shared" si="15"/>
        <v>#DIV/0!</v>
      </c>
      <c r="HN36" s="875"/>
      <c r="HO36" s="875"/>
      <c r="HP36" s="886" t="e">
        <f t="shared" si="61"/>
        <v>#DIV/0!</v>
      </c>
      <c r="HQ36" s="672"/>
      <c r="HR36" s="411"/>
      <c r="HS36" s="411"/>
      <c r="HT36" s="411"/>
      <c r="HU36" s="433"/>
      <c r="HV36" s="442"/>
      <c r="HW36" s="400">
        <f t="shared" si="62"/>
        <v>0</v>
      </c>
      <c r="HX36" s="442"/>
      <c r="HY36" s="402" t="e">
        <f t="shared" si="63"/>
        <v>#DIV/0!</v>
      </c>
      <c r="HZ36" s="468"/>
      <c r="IA36" s="442"/>
      <c r="IB36" s="400"/>
      <c r="IC36" s="403" t="e">
        <f t="shared" si="64"/>
        <v>#DIV/0!</v>
      </c>
      <c r="ID36" s="400"/>
      <c r="IE36" s="400"/>
      <c r="IF36" s="404" t="e">
        <f t="shared" si="65"/>
        <v>#DIV/0!</v>
      </c>
    </row>
    <row r="37" spans="1:240" ht="15.6" customHeight="1" thickBot="1">
      <c r="A37" s="19"/>
      <c r="B37" s="540"/>
      <c r="C37" s="504"/>
      <c r="D37" s="505" t="e">
        <f t="shared" si="16"/>
        <v>#DIV/0!</v>
      </c>
      <c r="E37" s="506"/>
      <c r="F37" s="507"/>
      <c r="G37" s="559" t="e">
        <f t="shared" si="17"/>
        <v>#DIV/0!</v>
      </c>
      <c r="H37" s="508"/>
      <c r="I37" s="508"/>
      <c r="J37" s="509" t="e">
        <f t="shared" si="66"/>
        <v>#DIV/0!</v>
      </c>
      <c r="K37" s="508"/>
      <c r="L37" s="508"/>
      <c r="M37" s="510" t="e">
        <f t="shared" si="67"/>
        <v>#DIV/0!</v>
      </c>
      <c r="N37" s="947"/>
      <c r="O37" s="838" t="e">
        <f t="shared" si="18"/>
        <v>#DIV/0!</v>
      </c>
      <c r="P37" s="804"/>
      <c r="Q37" s="18" t="e">
        <f t="shared" si="19"/>
        <v>#DIV/0!</v>
      </c>
      <c r="R37" s="808"/>
      <c r="S37" s="809"/>
      <c r="T37" s="809"/>
      <c r="U37" s="810"/>
      <c r="V37" s="492"/>
      <c r="W37" s="573"/>
      <c r="X37" s="574"/>
      <c r="Y37" s="800" t="e">
        <f t="shared" si="20"/>
        <v>#DIV/0!</v>
      </c>
      <c r="Z37" s="819">
        <f t="shared" si="21"/>
        <v>0</v>
      </c>
      <c r="AA37" s="492"/>
      <c r="AB37" s="968"/>
      <c r="AC37" s="519"/>
      <c r="AD37" s="510" t="e">
        <f t="shared" si="22"/>
        <v>#DIV/0!</v>
      </c>
      <c r="AE37" s="516"/>
      <c r="AF37" s="929"/>
      <c r="AG37" s="932" t="e">
        <f t="shared" si="83"/>
        <v>#DIV/0!</v>
      </c>
      <c r="AH37" s="517"/>
      <c r="AI37" s="517"/>
      <c r="AJ37" s="510" t="e">
        <f t="shared" si="23"/>
        <v>#DIV/0!</v>
      </c>
      <c r="AK37" s="517"/>
      <c r="AL37" s="517"/>
      <c r="AM37" s="510" t="e">
        <f t="shared" si="68"/>
        <v>#DIV/0!</v>
      </c>
      <c r="AN37" s="62"/>
      <c r="AO37" s="858" t="e">
        <f t="shared" si="1"/>
        <v>#DIV/0!</v>
      </c>
      <c r="AP37" s="515"/>
      <c r="AQ37" s="858" t="e">
        <f t="shared" si="2"/>
        <v>#DIV/0!</v>
      </c>
      <c r="AR37" s="515"/>
      <c r="AS37" s="515"/>
      <c r="AT37" s="515"/>
      <c r="AU37" s="856"/>
      <c r="AV37" s="568"/>
      <c r="AW37" s="514"/>
      <c r="AX37" s="519"/>
      <c r="AY37" s="523" t="e">
        <f t="shared" si="24"/>
        <v>#DIV/0!</v>
      </c>
      <c r="AZ37" s="855"/>
      <c r="BA37" s="855"/>
      <c r="BB37" s="855"/>
      <c r="BC37" s="760">
        <f t="shared" si="79"/>
        <v>0</v>
      </c>
      <c r="BD37" s="855"/>
      <c r="BE37" s="30" t="e">
        <f t="shared" si="80"/>
        <v>#DIV/0!</v>
      </c>
      <c r="BF37" s="518"/>
      <c r="BG37" s="515"/>
      <c r="BH37" s="520" t="e">
        <f t="shared" si="25"/>
        <v>#DIV/0!</v>
      </c>
      <c r="BI37" s="822">
        <f t="shared" si="26"/>
        <v>0</v>
      </c>
      <c r="BJ37" s="492"/>
      <c r="BK37" s="648"/>
      <c r="BL37" s="522"/>
      <c r="BM37" s="30" t="e">
        <f t="shared" si="27"/>
        <v>#DIV/0!</v>
      </c>
      <c r="BN37" s="85"/>
      <c r="BO37" s="85"/>
      <c r="BP37" s="525"/>
      <c r="BQ37" s="525"/>
      <c r="BR37" s="510" t="e">
        <f t="shared" si="69"/>
        <v>#DIV/0!</v>
      </c>
      <c r="BS37" s="526"/>
      <c r="BT37" s="526"/>
      <c r="BU37" s="510" t="e">
        <f t="shared" si="70"/>
        <v>#DIV/0!</v>
      </c>
      <c r="BV37" s="587"/>
      <c r="BW37" s="30" t="e">
        <f t="shared" si="28"/>
        <v>#DIV/0!</v>
      </c>
      <c r="BX37" s="587"/>
      <c r="BY37" s="30" t="e">
        <f t="shared" si="29"/>
        <v>#DIV/0!</v>
      </c>
      <c r="BZ37" s="587"/>
      <c r="CA37" s="587"/>
      <c r="CB37" s="587"/>
      <c r="CC37" s="907"/>
      <c r="CD37" s="904"/>
      <c r="CE37" s="522"/>
      <c r="CF37" s="637" t="e">
        <f t="shared" si="30"/>
        <v>#DIV/0!</v>
      </c>
      <c r="CG37" s="824">
        <f t="shared" si="31"/>
        <v>0</v>
      </c>
      <c r="CH37" s="492"/>
      <c r="CI37" s="527"/>
      <c r="CJ37" s="528"/>
      <c r="CK37" s="30" t="e">
        <f t="shared" si="32"/>
        <v>#DIV/0!</v>
      </c>
      <c r="CL37" s="787"/>
      <c r="CM37" s="787"/>
      <c r="CN37" s="958" t="e">
        <f t="shared" si="82"/>
        <v>#DIV/0!</v>
      </c>
      <c r="CO37" s="530"/>
      <c r="CP37" s="530"/>
      <c r="CQ37" s="510" t="e">
        <f t="shared" si="71"/>
        <v>#DIV/0!</v>
      </c>
      <c r="CR37" s="530"/>
      <c r="CS37" s="530"/>
      <c r="CT37" s="523" t="e">
        <f t="shared" si="72"/>
        <v>#DIV/0!</v>
      </c>
      <c r="CU37" s="787"/>
      <c r="CV37" s="30" t="e">
        <f t="shared" si="75"/>
        <v>#DIV/0!</v>
      </c>
      <c r="CW37" s="787"/>
      <c r="CX37" s="30" t="e">
        <f t="shared" si="33"/>
        <v>#DIV/0!</v>
      </c>
      <c r="CY37" s="787"/>
      <c r="CZ37" s="787"/>
      <c r="DA37" s="787"/>
      <c r="DB37" s="787"/>
      <c r="DC37" s="787"/>
      <c r="DD37" s="787"/>
      <c r="DE37" s="790" t="e">
        <f t="shared" si="34"/>
        <v>#DIV/0!</v>
      </c>
      <c r="DF37" s="827">
        <f t="shared" si="35"/>
        <v>0</v>
      </c>
      <c r="DG37" s="492"/>
      <c r="DH37" s="531"/>
      <c r="DI37" s="532"/>
      <c r="DJ37" s="523" t="e">
        <f t="shared" si="36"/>
        <v>#DIV/0!</v>
      </c>
      <c r="DK37" s="533"/>
      <c r="DL37" s="957"/>
      <c r="DM37" s="957"/>
      <c r="DN37" s="960"/>
      <c r="DO37" s="534"/>
      <c r="DP37" s="534"/>
      <c r="DQ37" s="510" t="e">
        <f t="shared" si="37"/>
        <v>#DIV/0!</v>
      </c>
      <c r="DR37" s="534"/>
      <c r="DS37" s="534"/>
      <c r="DT37" s="939"/>
      <c r="DU37" s="709"/>
      <c r="DV37" s="759" t="e">
        <f t="shared" si="4"/>
        <v>#DIV/0!</v>
      </c>
      <c r="DW37" s="846"/>
      <c r="DX37" s="846"/>
      <c r="DY37" s="760" t="e">
        <f t="shared" si="38"/>
        <v>#DIV/0!</v>
      </c>
      <c r="DZ37" s="848">
        <f t="shared" si="39"/>
        <v>0</v>
      </c>
      <c r="EA37" s="841"/>
      <c r="EB37" s="864"/>
      <c r="EC37" s="865"/>
      <c r="ED37" s="865"/>
      <c r="EE37" s="922">
        <f t="shared" si="40"/>
        <v>0</v>
      </c>
      <c r="EF37" s="751" t="e">
        <f t="shared" si="41"/>
        <v>#DIV/0!</v>
      </c>
      <c r="EG37" s="867"/>
      <c r="EH37" s="867"/>
      <c r="EI37" s="756" t="e">
        <f t="shared" si="5"/>
        <v>#DIV/0!</v>
      </c>
      <c r="EJ37" s="867"/>
      <c r="EK37" s="867"/>
      <c r="EL37" s="759" t="e">
        <f t="shared" si="42"/>
        <v>#DIV/0!</v>
      </c>
      <c r="EM37" s="866">
        <f t="shared" si="6"/>
        <v>0</v>
      </c>
      <c r="EN37" s="871"/>
      <c r="EO37" s="763" t="e">
        <f t="shared" si="43"/>
        <v>#DIV/0!</v>
      </c>
      <c r="EP37" s="917"/>
      <c r="EQ37" s="918"/>
      <c r="ER37" s="872"/>
      <c r="ES37" s="921"/>
      <c r="ET37" s="765" t="e">
        <f t="shared" si="44"/>
        <v>#DIV/0!</v>
      </c>
      <c r="EU37" s="872">
        <f t="shared" si="7"/>
        <v>0</v>
      </c>
      <c r="EV37" s="874"/>
      <c r="EW37" s="765" t="e">
        <f t="shared" si="45"/>
        <v>#DIV/0!</v>
      </c>
      <c r="EX37" s="874"/>
      <c r="EY37" s="891" t="e">
        <f t="shared" si="46"/>
        <v>#DIV/0!</v>
      </c>
      <c r="EZ37" s="873"/>
      <c r="FA37" s="873"/>
      <c r="FB37" s="873" t="e">
        <f t="shared" si="47"/>
        <v>#DIV/0!</v>
      </c>
      <c r="FC37" s="898">
        <f>EC37+EH37+EK37+EN37+ES37+EV37+EX37+FA37+EP37+EQ37+ED37</f>
        <v>0</v>
      </c>
      <c r="FD37" s="569"/>
      <c r="FE37" s="535"/>
      <c r="FF37" s="536"/>
      <c r="FG37" s="505" t="e">
        <f t="shared" si="49"/>
        <v>#DIV/0!</v>
      </c>
      <c r="FH37" s="537"/>
      <c r="FI37" s="538"/>
      <c r="FJ37" s="538"/>
      <c r="FK37" s="509" t="e">
        <f t="shared" si="81"/>
        <v>#DIV/0!</v>
      </c>
      <c r="FL37" s="538"/>
      <c r="FM37" s="538"/>
      <c r="FN37" s="509" t="e">
        <f t="shared" si="73"/>
        <v>#DIV/0!</v>
      </c>
      <c r="FO37" s="535"/>
      <c r="FP37" s="836" t="e">
        <f t="shared" si="50"/>
        <v>#DIV/0!</v>
      </c>
      <c r="FQ37" s="536"/>
      <c r="FR37" s="837" t="e">
        <f t="shared" si="8"/>
        <v>#DIV/0!</v>
      </c>
      <c r="FS37" s="125"/>
      <c r="FT37" s="125"/>
      <c r="FU37" s="125"/>
      <c r="FV37" s="127"/>
      <c r="FW37" s="127"/>
      <c r="FX37" s="30" t="e">
        <f t="shared" si="51"/>
        <v>#DIV/0!</v>
      </c>
      <c r="FY37" s="831">
        <f t="shared" si="84"/>
        <v>0</v>
      </c>
      <c r="FZ37" s="569"/>
      <c r="GA37" s="606"/>
      <c r="GB37" s="607"/>
      <c r="GC37" s="543" t="e">
        <f t="shared" si="53"/>
        <v>#DIV/0!</v>
      </c>
      <c r="GD37" s="607"/>
      <c r="GE37" s="607"/>
      <c r="GF37" s="543" t="e">
        <f t="shared" si="54"/>
        <v>#DIV/0!</v>
      </c>
      <c r="GG37" s="607"/>
      <c r="GH37" s="607"/>
      <c r="GI37" s="542" t="e">
        <f t="shared" si="55"/>
        <v>#DIV/0!</v>
      </c>
      <c r="GJ37" s="485"/>
      <c r="GK37" s="613"/>
      <c r="GL37" s="613"/>
      <c r="GM37" s="549" t="e">
        <f>+GL37/GK37</f>
        <v>#DIV/0!</v>
      </c>
      <c r="GN37" s="613"/>
      <c r="GO37" s="613"/>
      <c r="GP37" s="618" t="e">
        <f>+GO37/GN37</f>
        <v>#DIV/0!</v>
      </c>
      <c r="GQ37" s="613"/>
      <c r="GR37" s="613"/>
      <c r="GS37" s="618" t="e">
        <f>+GR37/GQ37</f>
        <v>#DIV/0!</v>
      </c>
      <c r="GT37" s="603">
        <f t="shared" si="58"/>
        <v>0</v>
      </c>
      <c r="GU37" s="603"/>
      <c r="GV37" s="549" t="e">
        <f>+GU37/GT37</f>
        <v>#DIV/0!</v>
      </c>
      <c r="GX37" s="863"/>
      <c r="GY37" s="865"/>
      <c r="GZ37" s="865"/>
      <c r="HA37" s="555" t="e">
        <f t="shared" si="10"/>
        <v>#DIV/0!</v>
      </c>
      <c r="HB37" s="554" t="e">
        <f t="shared" si="76"/>
        <v>#DIV/0!</v>
      </c>
      <c r="HC37" s="876"/>
      <c r="HD37" s="876"/>
      <c r="HE37" s="737" t="e">
        <f t="shared" si="77"/>
        <v>#DIV/0!</v>
      </c>
      <c r="HF37" s="876"/>
      <c r="HG37" s="737" t="e">
        <f t="shared" si="60"/>
        <v>#DIV/0!</v>
      </c>
      <c r="HH37" s="880"/>
      <c r="HI37" s="748" t="e">
        <f t="shared" si="13"/>
        <v>#DIV/0!</v>
      </c>
      <c r="HJ37" s="883"/>
      <c r="HK37" s="744" t="e">
        <f t="shared" si="78"/>
        <v>#DIV/0!</v>
      </c>
      <c r="HL37" s="881"/>
      <c r="HM37" s="542" t="e">
        <f t="shared" si="15"/>
        <v>#DIV/0!</v>
      </c>
      <c r="HN37" s="875"/>
      <c r="HO37" s="875"/>
      <c r="HP37" s="886" t="e">
        <f t="shared" si="61"/>
        <v>#DIV/0!</v>
      </c>
      <c r="HQ37" s="672"/>
      <c r="HR37" s="411"/>
      <c r="HS37" s="411"/>
      <c r="HT37" s="411"/>
      <c r="HU37" s="433"/>
      <c r="HV37" s="442"/>
      <c r="HW37" s="400">
        <f t="shared" si="62"/>
        <v>0</v>
      </c>
      <c r="HX37" s="442"/>
      <c r="HY37" s="402" t="e">
        <f t="shared" si="63"/>
        <v>#DIV/0!</v>
      </c>
      <c r="HZ37" s="468"/>
      <c r="IA37" s="442"/>
      <c r="IB37" s="400"/>
      <c r="IC37" s="403" t="e">
        <f t="shared" si="64"/>
        <v>#DIV/0!</v>
      </c>
      <c r="ID37" s="400"/>
      <c r="IE37" s="400"/>
      <c r="IF37" s="404" t="e">
        <f t="shared" si="65"/>
        <v>#DIV/0!</v>
      </c>
    </row>
    <row r="38" spans="1:240" s="584" customFormat="1" ht="18" customHeight="1" thickBot="1">
      <c r="A38" s="173" t="s">
        <v>188</v>
      </c>
      <c r="B38" s="576">
        <f>SUM(B7:B37)</f>
        <v>1451.3999999999999</v>
      </c>
      <c r="C38" s="577">
        <f>SUM(C7:C37)</f>
        <v>116979.31436200182</v>
      </c>
      <c r="D38" s="578">
        <f>+C38/B38</f>
        <v>80.597570870884553</v>
      </c>
      <c r="E38" s="576">
        <f>SUM(E7:E37)</f>
        <v>0</v>
      </c>
      <c r="F38" s="577">
        <f>SUM(F7:F37)</f>
        <v>0</v>
      </c>
      <c r="G38" s="578" t="e">
        <f>+F38/E38</f>
        <v>#DIV/0!</v>
      </c>
      <c r="H38" s="576">
        <f>SUM(H7:H37)</f>
        <v>88</v>
      </c>
      <c r="I38" s="577">
        <f>SUM(I7:I37)</f>
        <v>1315.5945167405473</v>
      </c>
      <c r="J38" s="578">
        <f>+I38/H38</f>
        <v>14.949937690233492</v>
      </c>
      <c r="K38" s="576">
        <f>SUM(K7:K37)</f>
        <v>133</v>
      </c>
      <c r="L38" s="577">
        <f>SUM(L7:L37)</f>
        <v>1995.9299094187948</v>
      </c>
      <c r="M38" s="578">
        <f>+L38/K38</f>
        <v>15.006991800141314</v>
      </c>
      <c r="N38" s="576">
        <f>SUM(N7:N37)</f>
        <v>3035.5623423836751</v>
      </c>
      <c r="O38" s="755">
        <f>N38/B38</f>
        <v>2.0914719184123434</v>
      </c>
      <c r="P38" s="805">
        <f>SUM(P7:P37)</f>
        <v>11041.884448868554</v>
      </c>
      <c r="Q38" s="578">
        <f>P38/B38</f>
        <v>7.6077473121596766</v>
      </c>
      <c r="R38" s="811">
        <f>SUM(R7:R37)</f>
        <v>4310.0237427612137</v>
      </c>
      <c r="S38" s="576">
        <v>0</v>
      </c>
      <c r="T38" s="576">
        <f>SUM(T13:T37)</f>
        <v>20493.479846347909</v>
      </c>
      <c r="U38" s="811">
        <f>SUM(U7:U37)</f>
        <v>2784.2111656359266</v>
      </c>
      <c r="V38" s="580"/>
      <c r="W38" s="576">
        <f t="shared" ref="W38:X38" si="85">SUM(W7:W37)</f>
        <v>945</v>
      </c>
      <c r="X38" s="576">
        <f t="shared" si="85"/>
        <v>9551.9771199251572</v>
      </c>
      <c r="Y38" s="576">
        <f>X38/W38</f>
        <v>10.107912296217098</v>
      </c>
      <c r="Z38" s="820">
        <f>SUM(Z7:Z37)</f>
        <v>171507.97745408362</v>
      </c>
      <c r="AA38" s="580"/>
      <c r="AB38" s="586">
        <f t="shared" ref="AB38:AC38" si="86">SUM(AB7:AB37)</f>
        <v>9694.8000000000011</v>
      </c>
      <c r="AC38" s="586">
        <f t="shared" si="86"/>
        <v>609995.11990000017</v>
      </c>
      <c r="AD38" s="578">
        <f>+AC38/AB38</f>
        <v>62.91982505054257</v>
      </c>
      <c r="AE38" s="586">
        <f>SUM(AE28:AE37)</f>
        <v>0</v>
      </c>
      <c r="AF38" s="971">
        <f>SUM(AF20:AF37)</f>
        <v>20768.705900000001</v>
      </c>
      <c r="AG38" s="791" t="e">
        <f>AF38/AE38</f>
        <v>#DIV/0!</v>
      </c>
      <c r="AH38" s="586">
        <f t="shared" ref="AH38:AI38" si="87">SUM(AH7:AH37)</f>
        <v>541</v>
      </c>
      <c r="AI38" s="586">
        <f t="shared" si="87"/>
        <v>7836.07</v>
      </c>
      <c r="AJ38" s="578">
        <f>+AI38/AH38</f>
        <v>14.48441774491682</v>
      </c>
      <c r="AK38" s="586">
        <f t="shared" ref="AK38:AL38" si="88">SUM(AK7:AK37)</f>
        <v>2400</v>
      </c>
      <c r="AL38" s="586">
        <f t="shared" si="88"/>
        <v>15789.730000000001</v>
      </c>
      <c r="AM38" s="578">
        <f>+AL38/AK38</f>
        <v>6.5790541666666673</v>
      </c>
      <c r="AN38" s="586">
        <f t="shared" ref="AN38" si="89">SUM(AN7:AN37)</f>
        <v>12889.389999999998</v>
      </c>
      <c r="AO38" s="791">
        <f t="shared" si="1"/>
        <v>1.1850351206237124</v>
      </c>
      <c r="AP38" s="586">
        <f>SUM(AP7:AP37)</f>
        <v>57198.93</v>
      </c>
      <c r="AQ38" s="791">
        <f t="shared" si="2"/>
        <v>5.8999597722490398</v>
      </c>
      <c r="AR38" s="586">
        <f>SUM(AR7:AR37)</f>
        <v>5269.73</v>
      </c>
      <c r="AS38" s="586">
        <f>SUM(AS7:AS37)</f>
        <v>0</v>
      </c>
      <c r="AT38" s="586">
        <f>SUM(AT7:AT37)</f>
        <v>63459.254000000001</v>
      </c>
      <c r="AU38" s="857">
        <f>SUM(AU7:AU37)</f>
        <v>8675.1</v>
      </c>
      <c r="AV38" s="580"/>
      <c r="AW38" s="586">
        <f t="shared" ref="AW38:AX38" si="90">SUM(AW7:AW37)</f>
        <v>1182</v>
      </c>
      <c r="AX38" s="586">
        <f t="shared" si="90"/>
        <v>68170.406050000005</v>
      </c>
      <c r="AY38" s="785">
        <f>+AX38/AW38</f>
        <v>57.67377838409476</v>
      </c>
      <c r="AZ38" s="857">
        <f>SUM(AZ21:AZ37)</f>
        <v>17</v>
      </c>
      <c r="BA38" s="857">
        <f>SUM(BA21:BA37)</f>
        <v>21</v>
      </c>
      <c r="BB38" s="857">
        <f>SUM(BB21:BB37)</f>
        <v>25</v>
      </c>
      <c r="BC38" s="591">
        <f>SUM(BC21:BC37)</f>
        <v>21.8</v>
      </c>
      <c r="BD38" s="857">
        <f>SUM(BD21:BD37)</f>
        <v>1220.2099999999998</v>
      </c>
      <c r="BE38" s="591">
        <f>BD38/BC38</f>
        <v>55.972935779816503</v>
      </c>
      <c r="BF38" s="975">
        <f t="shared" ref="BF38:BG38" si="91">SUM(BF7:BF37)</f>
        <v>2968</v>
      </c>
      <c r="BG38" s="586">
        <f t="shared" si="91"/>
        <v>29803.80575</v>
      </c>
      <c r="BH38" s="591">
        <f>+BG38/BF38</f>
        <v>10.041713527628032</v>
      </c>
      <c r="BI38" s="820">
        <f>SUM(BI7:BI37)</f>
        <v>901076.45160000026</v>
      </c>
      <c r="BJ38" s="641"/>
      <c r="BK38" s="638">
        <f t="shared" ref="BK38:BL38" si="92">SUM(BK7:BK37)</f>
        <v>2111.3999999999996</v>
      </c>
      <c r="BL38" s="639">
        <f t="shared" si="92"/>
        <v>103199.32999999999</v>
      </c>
      <c r="BM38" s="591">
        <f>+BL38/BK38</f>
        <v>48.877204698304446</v>
      </c>
      <c r="BN38" s="729"/>
      <c r="BO38" s="730">
        <f>SUM(BO29:BO37)</f>
        <v>0</v>
      </c>
      <c r="BP38" s="639">
        <f t="shared" ref="BP38:BQ38" si="93">SUM(BP7:BP37)</f>
        <v>342</v>
      </c>
      <c r="BQ38" s="639">
        <f t="shared" si="93"/>
        <v>2359.2200000000003</v>
      </c>
      <c r="BR38" s="649">
        <f>+BQ38/BP38</f>
        <v>6.8983040935672522</v>
      </c>
      <c r="BS38" s="650"/>
      <c r="BT38" s="650"/>
      <c r="BU38" s="649"/>
      <c r="BV38" s="906">
        <f>SUM(BV7:BV37)</f>
        <v>1362.63</v>
      </c>
      <c r="BW38" s="591">
        <f>BV38/BK38</f>
        <v>0.64536800227337332</v>
      </c>
      <c r="BX38" s="906">
        <f>SUM(BX7:BX37)</f>
        <v>11984.64</v>
      </c>
      <c r="BY38" s="591">
        <f>BX38/BK38</f>
        <v>5.6761579994316573</v>
      </c>
      <c r="BZ38" s="906"/>
      <c r="CA38" s="906">
        <f>SUM(CA7:CA37)</f>
        <v>0</v>
      </c>
      <c r="CB38" s="906">
        <f>SUM(CB7:CB37)</f>
        <v>5725.48</v>
      </c>
      <c r="CC38" s="908">
        <f>SUM(CC7:CC37)</f>
        <v>1863.74</v>
      </c>
      <c r="CD38" s="905">
        <f t="shared" ref="CD38:CE38" si="94">SUM(CD7:CD37)</f>
        <v>896</v>
      </c>
      <c r="CE38" s="639">
        <f t="shared" si="94"/>
        <v>8782.52</v>
      </c>
      <c r="CF38" s="640">
        <f>+CE38/CD38</f>
        <v>9.8019196428571433</v>
      </c>
      <c r="CG38" s="825">
        <f>SUM(CG7:CG37)</f>
        <v>135277.56</v>
      </c>
      <c r="CH38" s="630"/>
      <c r="CI38" s="593">
        <f t="shared" ref="CI38:CJ38" si="95">SUM(CI7:CI37)</f>
        <v>4866.4000000000015</v>
      </c>
      <c r="CJ38" s="593">
        <f t="shared" si="95"/>
        <v>291423.41397597524</v>
      </c>
      <c r="CK38" s="591">
        <f>+CJ38/CI38</f>
        <v>59.884804778886888</v>
      </c>
      <c r="CL38" s="594">
        <f>SUM(CL22:CL37)</f>
        <v>116</v>
      </c>
      <c r="CM38" s="594">
        <f>SUM(CM22:CM37)</f>
        <v>12160.807316377261</v>
      </c>
      <c r="CN38" s="978">
        <f>CM38/CL38</f>
        <v>104.83454583083845</v>
      </c>
      <c r="CO38" s="593">
        <f t="shared" ref="CO38:CP38" si="96">SUM(CO7:CO37)</f>
        <v>460</v>
      </c>
      <c r="CP38" s="593">
        <f t="shared" si="96"/>
        <v>5534.6964336859219</v>
      </c>
      <c r="CQ38" s="591">
        <f>+CP38/CO38</f>
        <v>12.031948768882438</v>
      </c>
      <c r="CR38" s="593">
        <f t="shared" ref="CR38:CS38" si="97">SUM(CR7:CR37)</f>
        <v>850</v>
      </c>
      <c r="CS38" s="593">
        <f t="shared" si="97"/>
        <v>5205.8796179637147</v>
      </c>
      <c r="CT38" s="785">
        <f>+CS38/CR38</f>
        <v>6.1245642564278997</v>
      </c>
      <c r="CU38" s="594">
        <f>SUM(CU7:CU37)</f>
        <v>4749.6233076379312</v>
      </c>
      <c r="CV38" s="591">
        <f>CU38/CI38</f>
        <v>0.97600347436255341</v>
      </c>
      <c r="CW38" s="594">
        <f>SUM(CW7:CW37)</f>
        <v>1767.6601924840345</v>
      </c>
      <c r="CX38" s="591">
        <f>CW38/CI38</f>
        <v>0.36323775120911433</v>
      </c>
      <c r="CY38" s="594">
        <f>SUM(CY7:CY37)</f>
        <v>6125.1188517409864</v>
      </c>
      <c r="CZ38" s="594">
        <f>SUM(CZ7:CZ37)</f>
        <v>0</v>
      </c>
      <c r="DA38" s="594">
        <f>SUM(DA14:DA37)</f>
        <v>459.57178528007387</v>
      </c>
      <c r="DB38" s="594">
        <f>SUM(DB7:DB37)</f>
        <v>6432.4807051844909</v>
      </c>
      <c r="DC38" s="594">
        <f>SUM(DC7:DC37)</f>
        <v>1400</v>
      </c>
      <c r="DD38" s="594">
        <f>SUM(DD7:DD37)</f>
        <v>14082.372608143562</v>
      </c>
      <c r="DE38" s="791">
        <f>DD38/DC38</f>
        <v>10.0588375772454</v>
      </c>
      <c r="DF38" s="979">
        <f t="shared" ref="DF38" si="98">SUM(DF7:DF37)</f>
        <v>347941.62479447323</v>
      </c>
      <c r="DG38" s="630"/>
      <c r="DH38" s="593">
        <f t="shared" ref="DH38:DI38" si="99">SUM(DH7:DH37)</f>
        <v>4449.9999999999991</v>
      </c>
      <c r="DI38" s="593">
        <f t="shared" si="99"/>
        <v>331730.10176940059</v>
      </c>
      <c r="DJ38" s="591">
        <f>+DI38/DH38</f>
        <v>74.546090285258572</v>
      </c>
      <c r="DK38" s="595">
        <f>SUM(DK7:DK37)</f>
        <v>9145.6</v>
      </c>
      <c r="DL38" s="595">
        <f>SUM(DL19:DL37)</f>
        <v>30</v>
      </c>
      <c r="DM38" s="595">
        <f>SUM(DM7:DM37)</f>
        <v>6477.9861967683164</v>
      </c>
      <c r="DN38" s="961">
        <f>DM38/DL38</f>
        <v>215.93287322561054</v>
      </c>
      <c r="DO38" s="593">
        <f t="shared" ref="DO38:DP38" si="100">SUM(DO7:DO37)</f>
        <v>1847</v>
      </c>
      <c r="DP38" s="593">
        <f t="shared" si="100"/>
        <v>19332.173066620529</v>
      </c>
      <c r="DQ38" s="591">
        <f>+DP38/DO38</f>
        <v>10.466796462707379</v>
      </c>
      <c r="DR38" s="593">
        <f>SUM(DR7:DR37)</f>
        <v>33172.965297818329</v>
      </c>
      <c r="DS38" s="593">
        <f t="shared" ref="DS38" si="101">SUM(DS7:DS37)</f>
        <v>6527.3265775971813</v>
      </c>
      <c r="DT38" s="940">
        <f>SUM(DT7:DT37)</f>
        <v>2697.2518499365051</v>
      </c>
      <c r="DU38" s="710">
        <f>SUM(DU7:DU37)</f>
        <v>6632.3073530324073</v>
      </c>
      <c r="DV38" s="844">
        <f>DU38/DH38</f>
        <v>1.4904061467488559</v>
      </c>
      <c r="DW38" s="845">
        <f>SUM(DW7:DW37)</f>
        <v>1512</v>
      </c>
      <c r="DX38" s="845">
        <f>SUM(DX7:DX37)</f>
        <v>13662.476260875572</v>
      </c>
      <c r="DY38" s="844">
        <f>DX38/DW38</f>
        <v>9.0360292730658536</v>
      </c>
      <c r="DZ38" s="849">
        <f>SUM(DZ7:DZ37)</f>
        <v>429378.18837204942</v>
      </c>
      <c r="EA38" s="842"/>
      <c r="EB38" s="720">
        <f>SUM(EB7:EB37)</f>
        <v>1934.4</v>
      </c>
      <c r="EC38" s="145">
        <f>SUM(EC7:EC37)</f>
        <v>105461.80870165442</v>
      </c>
      <c r="ED38" s="581">
        <f>SUM(ED7:ED37)</f>
        <v>0</v>
      </c>
      <c r="EE38" s="581">
        <f>SUM(EE7:EE37)</f>
        <v>105461.80870165442</v>
      </c>
      <c r="EF38" s="755">
        <f>EE38/EB38</f>
        <v>54.519131876372214</v>
      </c>
      <c r="EG38" s="868">
        <f>SUM(EG7:EG36)</f>
        <v>227</v>
      </c>
      <c r="EH38" s="868">
        <f>SUM(EH7:EH36)</f>
        <v>14175.095570140664</v>
      </c>
      <c r="EI38" s="757">
        <f t="shared" si="5"/>
        <v>62.445354934540369</v>
      </c>
      <c r="EJ38" s="421">
        <f>SUM(EJ7:EJ37)</f>
        <v>306</v>
      </c>
      <c r="EK38" s="421">
        <f>SUM(EK7:EK36)</f>
        <v>4467.8997941443095</v>
      </c>
      <c r="EL38" s="760">
        <f>EK38/EJ38</f>
        <v>14.600979719425847</v>
      </c>
      <c r="EM38" s="421">
        <f t="shared" ref="EM38:EV38" si="102">SUM(EM7:EM36)</f>
        <v>1934.4</v>
      </c>
      <c r="EN38" s="421">
        <f t="shared" si="102"/>
        <v>16465.654860234419</v>
      </c>
      <c r="EO38" s="757">
        <f>EN38/EM38</f>
        <v>8.5120217432973622</v>
      </c>
      <c r="EP38" s="919">
        <f t="shared" si="102"/>
        <v>2316.8799999999997</v>
      </c>
      <c r="EQ38" s="920">
        <f t="shared" si="102"/>
        <v>0</v>
      </c>
      <c r="ER38" s="421">
        <f>SUM(ER7:ER37)</f>
        <v>1773</v>
      </c>
      <c r="ES38" s="421">
        <f>SUM(ES7:ES37)</f>
        <v>11527.39484092497</v>
      </c>
      <c r="ET38" s="757">
        <f>ES38/ER38</f>
        <v>6.5016327359982906</v>
      </c>
      <c r="EU38" s="421">
        <f t="shared" si="102"/>
        <v>1934.4</v>
      </c>
      <c r="EV38" s="421">
        <f t="shared" si="102"/>
        <v>12183.404616726739</v>
      </c>
      <c r="EW38" s="757">
        <f>EV38/EU38</f>
        <v>6.298286092187106</v>
      </c>
      <c r="EX38" s="421">
        <f>SUM(EX7:EX37)</f>
        <v>2142.5561813246054</v>
      </c>
      <c r="EY38" s="892">
        <f>EX38/EU38</f>
        <v>1.1076076206185925</v>
      </c>
      <c r="EZ38" s="894">
        <f>SUM(EZ7:EZ37)</f>
        <v>840</v>
      </c>
      <c r="FA38" s="894">
        <f>SUM(FA7:FA37)</f>
        <v>8338.8241717176406</v>
      </c>
      <c r="FB38" s="894">
        <f>FA38/EZ38</f>
        <v>9.927171632997192</v>
      </c>
      <c r="FC38" s="895">
        <f>SUM(FC7:FC37)</f>
        <v>177079.51873686776</v>
      </c>
      <c r="FD38" s="630"/>
      <c r="FE38" s="593">
        <f t="shared" ref="FE38:FF38" si="103">SUM(FE7:FE37)</f>
        <v>1207.2</v>
      </c>
      <c r="FF38" s="593">
        <f t="shared" si="103"/>
        <v>100156.29131638436</v>
      </c>
      <c r="FG38" s="578">
        <f>+FF38/FE38</f>
        <v>82.965781408535747</v>
      </c>
      <c r="FH38" s="594"/>
      <c r="FI38" s="595">
        <f>SUM(FI7:FI37)</f>
        <v>112</v>
      </c>
      <c r="FJ38" s="593">
        <f t="shared" ref="FJ38" si="104">SUM(FJ7:FJ37)</f>
        <v>1127.7843530125592</v>
      </c>
      <c r="FK38" s="578">
        <f>+FJ38/FI38</f>
        <v>10.06950315189785</v>
      </c>
      <c r="FL38" s="593">
        <f t="shared" ref="FL38:FM38" si="105">SUM(FL7:FL37)</f>
        <v>0</v>
      </c>
      <c r="FM38" s="593">
        <f t="shared" si="105"/>
        <v>0</v>
      </c>
      <c r="FN38" s="578" t="e">
        <f>+FM38/FL38</f>
        <v>#DIV/0!</v>
      </c>
      <c r="FO38" s="833">
        <f>SUM(FO7:FO37)</f>
        <v>2866.4290155679091</v>
      </c>
      <c r="FP38" s="755">
        <f>FO38/FE38</f>
        <v>2.3744441812192751</v>
      </c>
      <c r="FQ38" s="833">
        <f>SUM(FQ7:FQ37)</f>
        <v>7834.7931190588679</v>
      </c>
      <c r="FR38" s="755">
        <f t="shared" si="8"/>
        <v>6.4900539422290153</v>
      </c>
      <c r="FS38" s="910">
        <f>SUM(FS8:FS37)</f>
        <v>428.70001759792473</v>
      </c>
      <c r="FT38" s="910">
        <f>SUM(FT8:FT37)</f>
        <v>2597.2438207594532</v>
      </c>
      <c r="FU38" s="910">
        <f>SUM(FU7:FU37)</f>
        <v>-114.93780396558172</v>
      </c>
      <c r="FV38" s="834">
        <f>SUM(FV7:FV37)</f>
        <v>868</v>
      </c>
      <c r="FW38" s="834">
        <f>SUM(FW7:FW37)</f>
        <v>7795.0042611879453</v>
      </c>
      <c r="FX38" s="834">
        <f>FW38/FV38</f>
        <v>8.9804196557464806</v>
      </c>
      <c r="FY38" s="834">
        <f>SUM(FY7:FY37)</f>
        <v>122691.30809960343</v>
      </c>
      <c r="FZ38" s="580"/>
      <c r="GA38" s="605">
        <f t="shared" ref="GA38:GB38" si="106">SUM(GA7:GA37)</f>
        <v>0</v>
      </c>
      <c r="GB38" s="605">
        <f t="shared" si="106"/>
        <v>0</v>
      </c>
      <c r="GC38" s="578" t="e">
        <f>+GB38/GA38</f>
        <v>#DIV/0!</v>
      </c>
      <c r="GD38" s="605">
        <f t="shared" ref="GD38:GE38" si="107">SUM(GD7:GD37)</f>
        <v>0</v>
      </c>
      <c r="GE38" s="605">
        <f t="shared" si="107"/>
        <v>0</v>
      </c>
      <c r="GF38" s="578" t="e">
        <f>+GE38/GD38</f>
        <v>#DIV/0!</v>
      </c>
      <c r="GG38" s="605">
        <f t="shared" ref="GG38:GH38" si="108">SUM(GG7:GG37)</f>
        <v>0</v>
      </c>
      <c r="GH38" s="605">
        <f t="shared" si="108"/>
        <v>0</v>
      </c>
      <c r="GI38" s="578" t="e">
        <f>+GH38/GG38</f>
        <v>#DIV/0!</v>
      </c>
      <c r="GJ38" s="582"/>
      <c r="GK38" s="605">
        <f t="shared" ref="GK38:GL38" si="109">SUM(GK7:GK37)</f>
        <v>0</v>
      </c>
      <c r="GL38" s="605">
        <f t="shared" si="109"/>
        <v>0</v>
      </c>
      <c r="GM38" s="578" t="e">
        <f>+GL38/GK38</f>
        <v>#DIV/0!</v>
      </c>
      <c r="GN38" s="615">
        <f>SUM(GN7:GN37)</f>
        <v>0</v>
      </c>
      <c r="GO38" s="615">
        <f>SUM(GO7:GO37)</f>
        <v>0</v>
      </c>
      <c r="GP38" s="619" t="e">
        <f>+GO38/GN38</f>
        <v>#DIV/0!</v>
      </c>
      <c r="GQ38" s="615">
        <f>SUM(GQ7:GQ37)</f>
        <v>0</v>
      </c>
      <c r="GR38" s="615">
        <f>SUM(GR7:GR37)</f>
        <v>0</v>
      </c>
      <c r="GS38" s="619" t="e">
        <f>+GR38/GQ38</f>
        <v>#DIV/0!</v>
      </c>
      <c r="GT38" s="615">
        <f>SUM(GT7:GT37)</f>
        <v>0</v>
      </c>
      <c r="GU38" s="615">
        <f>SUM(GU7:GU37)</f>
        <v>0</v>
      </c>
      <c r="GV38" s="583" t="e">
        <f>+GU38/GT38</f>
        <v>#DIV/0!</v>
      </c>
      <c r="GX38" s="580">
        <f>SUM(GX7:GX37)</f>
        <v>330</v>
      </c>
      <c r="GY38" s="580">
        <f>SUM(GY7:GY37)</f>
        <v>0</v>
      </c>
      <c r="GZ38" s="580">
        <f>SUM(GZ7:GZ37)</f>
        <v>17882.8</v>
      </c>
      <c r="HA38" s="583">
        <f>+GZ38/GX38</f>
        <v>54.190303030303028</v>
      </c>
      <c r="HB38" s="749">
        <f>GY38/GX38</f>
        <v>0</v>
      </c>
      <c r="HC38" s="582">
        <f>SUM(HC15:HC37)</f>
        <v>60</v>
      </c>
      <c r="HD38" s="580">
        <f>SUM(HD7:HD37)</f>
        <v>3233.5488187302908</v>
      </c>
      <c r="HE38" s="738">
        <f>HD38/HC38</f>
        <v>53.892480312171514</v>
      </c>
      <c r="HF38" s="742">
        <f>SUM(HF7:HF37)</f>
        <v>4157.1665544170419</v>
      </c>
      <c r="HG38" s="738">
        <f>HF38/GX38</f>
        <v>12.59747440732437</v>
      </c>
      <c r="HH38" s="580">
        <f>SUM(HH7:HH37)</f>
        <v>1788.0804015074339</v>
      </c>
      <c r="HI38" s="738">
        <f t="shared" si="13"/>
        <v>5.4184254591134362</v>
      </c>
      <c r="HJ38" s="580">
        <f>SUM(HJ7:HJ37)</f>
        <v>273.6793474280617</v>
      </c>
      <c r="HK38" s="738">
        <f>HJ38/GX38</f>
        <v>0.8293313558426112</v>
      </c>
      <c r="HL38" s="145">
        <f>SUM(HL7:HL37)</f>
        <v>305.03542271171193</v>
      </c>
      <c r="HM38" s="583">
        <f t="shared" si="15"/>
        <v>0.92434976579306649</v>
      </c>
      <c r="HN38" s="742">
        <f>SUM(HN7:HN37)</f>
        <v>209</v>
      </c>
      <c r="HO38" s="742">
        <f>SUM(HO7:HO37)</f>
        <v>1905.6830577325518</v>
      </c>
      <c r="HP38" s="816">
        <f>HO38/HN38</f>
        <v>9.1181007547012047</v>
      </c>
      <c r="HQ38" s="673"/>
      <c r="HR38" s="664">
        <f t="shared" ref="HR38:HX38" si="110">SUM(HR7:HR37)</f>
        <v>0</v>
      </c>
      <c r="HS38" s="664">
        <f t="shared" si="110"/>
        <v>0</v>
      </c>
      <c r="HT38" s="664">
        <f t="shared" si="110"/>
        <v>0</v>
      </c>
      <c r="HU38" s="665">
        <f t="shared" si="110"/>
        <v>0</v>
      </c>
      <c r="HV38" s="666">
        <f t="shared" si="110"/>
        <v>0</v>
      </c>
      <c r="HW38" s="666">
        <f t="shared" si="110"/>
        <v>0</v>
      </c>
      <c r="HX38" s="666">
        <f t="shared" si="110"/>
        <v>0</v>
      </c>
      <c r="HY38" s="666" t="e">
        <f>HX38/HW38</f>
        <v>#DIV/0!</v>
      </c>
      <c r="HZ38" s="666">
        <f>SUM(HZ7:HZ37)</f>
        <v>0</v>
      </c>
      <c r="IA38" s="666">
        <f>SUM(IA7:IA37)</f>
        <v>0</v>
      </c>
      <c r="IB38" s="666">
        <f>SUM(IB7:IB37)</f>
        <v>0</v>
      </c>
      <c r="IC38" s="666"/>
      <c r="ID38" s="666">
        <f t="shared" ref="ID38:IF38" si="111">SUM(ID7:ID37)</f>
        <v>0</v>
      </c>
      <c r="IE38" s="666">
        <f t="shared" si="111"/>
        <v>0</v>
      </c>
      <c r="IF38" s="666" t="e">
        <f t="shared" si="111"/>
        <v>#DIV/0!</v>
      </c>
    </row>
    <row r="42" spans="1:240">
      <c r="AL42" t="e">
        <f>AC38+AI38+AL38+AX38+BG38+#REF!</f>
        <v>#REF!</v>
      </c>
    </row>
  </sheetData>
  <mergeCells count="52">
    <mergeCell ref="DC5:DF5"/>
    <mergeCell ref="DH5:DJ5"/>
    <mergeCell ref="DK5:DT5"/>
    <mergeCell ref="DU5:DV5"/>
    <mergeCell ref="DW5:DY5"/>
    <mergeCell ref="CU5:DB5"/>
    <mergeCell ref="AB5:AD5"/>
    <mergeCell ref="AE5:AM5"/>
    <mergeCell ref="AN5:AU5"/>
    <mergeCell ref="AW5:AY5"/>
    <mergeCell ref="BF5:BH5"/>
    <mergeCell ref="BK5:BM5"/>
    <mergeCell ref="BN5:BU5"/>
    <mergeCell ref="BV5:CC5"/>
    <mergeCell ref="CD5:CG5"/>
    <mergeCell ref="CI5:CK5"/>
    <mergeCell ref="AZ5:BE5"/>
    <mergeCell ref="CL5:CT5"/>
    <mergeCell ref="GT4:GV5"/>
    <mergeCell ref="GX4:HM5"/>
    <mergeCell ref="HN4:HP5"/>
    <mergeCell ref="HR4:HY5"/>
    <mergeCell ref="HZ4:IF5"/>
    <mergeCell ref="A5:A6"/>
    <mergeCell ref="B5:D5"/>
    <mergeCell ref="E5:M5"/>
    <mergeCell ref="N5:U5"/>
    <mergeCell ref="W5:Y5"/>
    <mergeCell ref="GQ4:GS5"/>
    <mergeCell ref="EG5:EO5"/>
    <mergeCell ref="EP5:EY5"/>
    <mergeCell ref="EZ5:FB5"/>
    <mergeCell ref="FE5:FG5"/>
    <mergeCell ref="EB4:FC4"/>
    <mergeCell ref="FE4:FY4"/>
    <mergeCell ref="GA4:GI5"/>
    <mergeCell ref="GK4:GM5"/>
    <mergeCell ref="GN4:GP5"/>
    <mergeCell ref="FH5:FN5"/>
    <mergeCell ref="FO5:FT5"/>
    <mergeCell ref="FV5:FX5"/>
    <mergeCell ref="EB5:EF5"/>
    <mergeCell ref="A1:AU1"/>
    <mergeCell ref="A2:AU2"/>
    <mergeCell ref="GK2:GV2"/>
    <mergeCell ref="A3:AU3"/>
    <mergeCell ref="GK3:GV3"/>
    <mergeCell ref="B4:Z4"/>
    <mergeCell ref="AB4:BI4"/>
    <mergeCell ref="BK4:CG4"/>
    <mergeCell ref="CI4:DF4"/>
    <mergeCell ref="DH4:DZ4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45C47-EFB4-40C6-BD05-97E1B471BC92}">
  <dimension ref="A1:IG42"/>
  <sheetViews>
    <sheetView topLeftCell="R1" workbookViewId="0">
      <pane ySplit="6" topLeftCell="A7" activePane="bottomLeft" state="frozen"/>
      <selection pane="bottomLeft" activeCell="EK41" sqref="EK41"/>
    </sheetView>
  </sheetViews>
  <sheetFormatPr defaultColWidth="9" defaultRowHeight="14.4"/>
  <cols>
    <col min="1" max="1" width="8.5546875" style="2" customWidth="1"/>
    <col min="5" max="7" width="9.33203125" hidden="1" customWidth="1"/>
    <col min="9" max="9" width="8.44140625" customWidth="1"/>
    <col min="10" max="10" width="7.33203125" customWidth="1"/>
    <col min="11" max="11" width="7.21875" customWidth="1"/>
    <col min="12" max="12" width="7" customWidth="1"/>
    <col min="13" max="13" width="7.88671875" customWidth="1"/>
    <col min="15" max="15" width="7.88671875" customWidth="1"/>
    <col min="16" max="18" width="8.6640625" customWidth="1"/>
    <col min="21" max="21" width="9.21875" customWidth="1"/>
    <col min="22" max="22" width="0.21875" customWidth="1"/>
    <col min="23" max="23" width="9" style="2"/>
    <col min="24" max="25" width="10.109375" customWidth="1"/>
    <col min="26" max="26" width="9.44140625" customWidth="1"/>
    <col min="27" max="27" width="1.44140625" customWidth="1"/>
    <col min="28" max="28" width="7.109375" customWidth="1"/>
    <col min="30" max="30" width="7.6640625" customWidth="1"/>
    <col min="31" max="33" width="9.109375" customWidth="1"/>
    <col min="34" max="34" width="6.33203125" customWidth="1"/>
    <col min="35" max="35" width="7.6640625" customWidth="1"/>
    <col min="36" max="36" width="6" customWidth="1"/>
    <col min="37" max="37" width="6.109375" style="2" customWidth="1"/>
    <col min="38" max="38" width="7.77734375" customWidth="1"/>
    <col min="39" max="39" width="8" customWidth="1"/>
    <col min="40" max="40" width="8.21875" customWidth="1"/>
    <col min="41" max="46" width="8" customWidth="1"/>
    <col min="47" max="47" width="7.6640625" customWidth="1"/>
    <col min="48" max="48" width="0.88671875" customWidth="1"/>
    <col min="49" max="49" width="6.88671875" customWidth="1"/>
    <col min="50" max="50" width="7.44140625" customWidth="1"/>
    <col min="51" max="51" width="7.77734375" customWidth="1"/>
    <col min="52" max="52" width="8.44140625" customWidth="1"/>
    <col min="53" max="57" width="7.77734375" customWidth="1"/>
    <col min="58" max="58" width="6.21875" customWidth="1"/>
    <col min="60" max="60" width="7.21875" customWidth="1"/>
    <col min="61" max="61" width="11.33203125" customWidth="1"/>
    <col min="62" max="62" width="1.6640625" customWidth="1"/>
    <col min="66" max="67" width="9.5546875" hidden="1" customWidth="1"/>
    <col min="69" max="69" width="8.44140625" customWidth="1"/>
    <col min="70" max="70" width="6" customWidth="1"/>
    <col min="71" max="71" width="6.44140625" customWidth="1"/>
    <col min="72" max="72" width="7" customWidth="1"/>
    <col min="73" max="80" width="8.33203125" customWidth="1"/>
    <col min="81" max="81" width="8.44140625" customWidth="1"/>
    <col min="85" max="85" width="10.5546875" bestFit="1" customWidth="1"/>
    <col min="86" max="86" width="2" customWidth="1"/>
    <col min="92" max="92" width="9.109375" customWidth="1"/>
    <col min="94" max="94" width="8.44140625" customWidth="1"/>
    <col min="95" max="95" width="7" customWidth="1"/>
    <col min="96" max="96" width="10.33203125" customWidth="1"/>
    <col min="97" max="97" width="7" customWidth="1"/>
    <col min="98" max="98" width="6.5546875" customWidth="1"/>
    <col min="99" max="107" width="7.77734375" customWidth="1"/>
    <col min="108" max="108" width="8.21875" bestFit="1" customWidth="1"/>
    <col min="109" max="109" width="7.77734375" customWidth="1"/>
    <col min="110" max="110" width="11.5546875" customWidth="1"/>
    <col min="111" max="111" width="1.44140625" customWidth="1"/>
    <col min="115" max="115" width="9" customWidth="1"/>
    <col min="119" max="119" width="8.88671875" customWidth="1"/>
    <col min="120" max="120" width="8.44140625" customWidth="1"/>
    <col min="121" max="121" width="7.109375" customWidth="1"/>
    <col min="122" max="122" width="8.109375" customWidth="1"/>
    <col min="123" max="123" width="8.44140625" customWidth="1"/>
    <col min="124" max="127" width="7.88671875" customWidth="1"/>
    <col min="128" max="128" width="8.5546875" bestFit="1" customWidth="1"/>
    <col min="129" max="129" width="7.88671875" customWidth="1"/>
    <col min="130" max="130" width="11.44140625" customWidth="1"/>
    <col min="131" max="131" width="1.44140625" style="374" customWidth="1"/>
    <col min="132" max="135" width="7.88671875" customWidth="1"/>
    <col min="136" max="136" width="11.44140625" customWidth="1"/>
    <col min="137" max="137" width="8.6640625" customWidth="1"/>
    <col min="138" max="138" width="10.6640625" customWidth="1"/>
    <col min="139" max="140" width="9.33203125" customWidth="1"/>
    <col min="141" max="141" width="10.88671875" customWidth="1"/>
    <col min="142" max="142" width="7.88671875" customWidth="1"/>
    <col min="143" max="143" width="9.44140625" customWidth="1"/>
    <col min="144" max="144" width="10.109375" customWidth="1"/>
    <col min="145" max="146" width="7.88671875" customWidth="1"/>
    <col min="147" max="147" width="7.88671875" hidden="1" customWidth="1"/>
    <col min="148" max="148" width="11.5546875" customWidth="1"/>
    <col min="149" max="149" width="10.21875" customWidth="1"/>
    <col min="150" max="150" width="7.88671875" customWidth="1"/>
    <col min="151" max="151" width="10" customWidth="1"/>
    <col min="152" max="153" width="11.109375" customWidth="1"/>
    <col min="154" max="154" width="9.33203125" customWidth="1"/>
    <col min="155" max="156" width="7.88671875" customWidth="1"/>
    <col min="157" max="157" width="9.109375" bestFit="1" customWidth="1"/>
    <col min="158" max="158" width="7.88671875" customWidth="1"/>
    <col min="159" max="159" width="10.109375" customWidth="1"/>
    <col min="160" max="160" width="1.21875" customWidth="1"/>
    <col min="162" max="162" width="9.21875" customWidth="1"/>
    <col min="164" max="164" width="8.33203125" hidden="1" customWidth="1"/>
    <col min="165" max="165" width="7.109375" customWidth="1"/>
    <col min="166" max="167" width="8.44140625" customWidth="1"/>
    <col min="168" max="168" width="7.44140625" customWidth="1"/>
    <col min="169" max="169" width="9.21875" customWidth="1"/>
    <col min="170" max="170" width="10.77734375" customWidth="1"/>
    <col min="173" max="174" width="11.21875" customWidth="1"/>
    <col min="175" max="175" width="8.44140625" customWidth="1"/>
    <col min="176" max="177" width="8.88671875" customWidth="1"/>
    <col min="181" max="181" width="10.77734375" customWidth="1"/>
    <col min="182" max="182" width="1" hidden="1" customWidth="1"/>
    <col min="183" max="183" width="7.44140625" hidden="1" customWidth="1"/>
    <col min="184" max="184" width="8" hidden="1" customWidth="1"/>
    <col min="185" max="185" width="7.77734375" hidden="1" customWidth="1"/>
    <col min="186" max="186" width="6.6640625" hidden="1" customWidth="1"/>
    <col min="187" max="187" width="7.33203125" hidden="1" customWidth="1"/>
    <col min="188" max="188" width="7.109375" hidden="1" customWidth="1"/>
    <col min="189" max="189" width="8.109375" hidden="1" customWidth="1"/>
    <col min="190" max="191" width="7.44140625" hidden="1" customWidth="1"/>
    <col min="192" max="192" width="0.88671875" hidden="1" customWidth="1"/>
    <col min="193" max="195" width="9" hidden="1" customWidth="1"/>
    <col min="196" max="201" width="0" hidden="1" customWidth="1"/>
    <col min="202" max="202" width="10.5546875" hidden="1" customWidth="1"/>
    <col min="203" max="204" width="0" hidden="1" customWidth="1"/>
    <col min="205" max="205" width="1.77734375" hidden="1" customWidth="1"/>
    <col min="206" max="206" width="7.6640625" hidden="1" customWidth="1"/>
    <col min="207" max="207" width="9.77734375" hidden="1" customWidth="1"/>
    <col min="208" max="208" width="8.5546875" hidden="1" customWidth="1"/>
    <col min="209" max="209" width="9.88671875" hidden="1" customWidth="1"/>
    <col min="210" max="210" width="9.33203125" hidden="1" customWidth="1"/>
    <col min="211" max="211" width="8.44140625" hidden="1" customWidth="1"/>
    <col min="212" max="212" width="7.21875" hidden="1" customWidth="1"/>
    <col min="213" max="213" width="9.33203125" hidden="1" customWidth="1"/>
    <col min="214" max="214" width="8.44140625" hidden="1" customWidth="1"/>
    <col min="215" max="215" width="9.33203125" hidden="1" customWidth="1"/>
    <col min="216" max="216" width="9.21875" hidden="1" customWidth="1"/>
    <col min="217" max="217" width="8.5546875" hidden="1" customWidth="1"/>
    <col min="218" max="218" width="7" hidden="1" customWidth="1"/>
    <col min="219" max="219" width="7.33203125" hidden="1" customWidth="1"/>
    <col min="220" max="220" width="10" hidden="1" customWidth="1"/>
    <col min="221" max="224" width="9.33203125" hidden="1" customWidth="1"/>
    <col min="225" max="225" width="0.88671875" style="674" hidden="1" customWidth="1"/>
    <col min="226" max="235" width="9" hidden="1" customWidth="1"/>
    <col min="236" max="236" width="11.21875" hidden="1" customWidth="1"/>
    <col min="237" max="240" width="9" hidden="1" customWidth="1"/>
    <col min="241" max="241" width="0.6640625" hidden="1" customWidth="1"/>
    <col min="242" max="242" width="0" hidden="1" customWidth="1"/>
  </cols>
  <sheetData>
    <row r="1" spans="1:240" ht="18">
      <c r="A1" s="1122" t="s">
        <v>159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2"/>
      <c r="AF1" s="1122"/>
      <c r="AG1" s="1122"/>
      <c r="AH1" s="1122"/>
      <c r="AI1" s="1122"/>
      <c r="AJ1" s="1122"/>
      <c r="AK1" s="1122"/>
      <c r="AL1" s="1122"/>
      <c r="AM1" s="1122"/>
      <c r="AN1" s="1122"/>
      <c r="AO1" s="1122"/>
      <c r="AP1" s="1122"/>
      <c r="AQ1" s="1122"/>
      <c r="AR1" s="1122"/>
      <c r="AS1" s="1122"/>
      <c r="AT1" s="1122"/>
      <c r="AU1" s="1122"/>
      <c r="AV1" s="980"/>
      <c r="AW1" s="980"/>
      <c r="AX1" s="980"/>
      <c r="AY1" s="980"/>
      <c r="AZ1" s="980"/>
      <c r="BA1" s="980"/>
      <c r="BB1" s="980"/>
      <c r="BC1" s="980"/>
      <c r="BD1" s="980"/>
      <c r="BE1" s="980"/>
      <c r="BF1" s="980"/>
      <c r="BG1" s="980"/>
      <c r="BH1" s="980"/>
      <c r="BI1" s="980"/>
      <c r="BJ1" s="980"/>
      <c r="BK1" s="980"/>
      <c r="BL1" s="980"/>
      <c r="BM1" s="980"/>
      <c r="BN1" s="980"/>
      <c r="BO1" s="980"/>
      <c r="BP1" s="980"/>
      <c r="BQ1" s="980"/>
      <c r="BR1" s="980"/>
      <c r="BS1" s="980"/>
      <c r="BT1" s="980"/>
      <c r="BU1" s="980"/>
      <c r="BV1" s="980"/>
      <c r="BW1" s="980"/>
      <c r="BX1" s="980"/>
      <c r="BY1" s="980"/>
      <c r="BZ1" s="980"/>
      <c r="CA1" s="980"/>
      <c r="CB1" s="980"/>
      <c r="CC1" s="980"/>
      <c r="CD1" s="980"/>
      <c r="CE1" s="980"/>
      <c r="CF1" s="980"/>
      <c r="CG1" s="980"/>
      <c r="CI1" s="980"/>
      <c r="CJ1" s="980"/>
      <c r="CK1" s="980"/>
      <c r="CL1" s="980"/>
      <c r="CM1" s="980"/>
      <c r="CN1" s="980"/>
      <c r="CO1" s="980"/>
      <c r="CP1" s="980"/>
      <c r="CQ1" s="980"/>
      <c r="CR1" s="980"/>
      <c r="CS1" s="980"/>
      <c r="CT1" s="980"/>
      <c r="CU1" s="980"/>
      <c r="CV1" s="980"/>
      <c r="CW1" s="980"/>
      <c r="CX1" s="980"/>
      <c r="CY1" s="980"/>
      <c r="CZ1" s="980"/>
      <c r="DA1" s="980"/>
      <c r="DB1" s="980"/>
      <c r="DC1" s="980"/>
      <c r="DD1" s="980"/>
      <c r="DE1" s="980"/>
      <c r="DF1" s="980"/>
      <c r="DH1" s="980"/>
      <c r="DI1" s="980"/>
      <c r="DJ1" s="980"/>
      <c r="DK1" s="980"/>
      <c r="DL1" s="980"/>
      <c r="DM1" s="980"/>
      <c r="DN1" s="980"/>
      <c r="DO1" s="980"/>
      <c r="DP1" s="980"/>
      <c r="DQ1" s="980"/>
      <c r="DR1" s="980"/>
      <c r="DS1" s="980"/>
      <c r="DT1" s="980"/>
      <c r="DU1" s="980"/>
      <c r="DV1" s="980"/>
      <c r="DW1" s="980"/>
      <c r="DX1" s="980"/>
      <c r="DY1" s="980"/>
      <c r="DZ1" s="980"/>
      <c r="EA1" s="725"/>
      <c r="EB1" s="980"/>
      <c r="EC1" s="980"/>
      <c r="ED1" s="980"/>
      <c r="EE1" s="980"/>
      <c r="EF1" s="980"/>
      <c r="EG1" s="980"/>
      <c r="EH1" s="980"/>
      <c r="EI1" s="980"/>
      <c r="EJ1" s="980"/>
      <c r="EK1" s="980"/>
      <c r="EL1" s="980"/>
      <c r="EM1" s="980"/>
      <c r="EN1" s="980"/>
      <c r="EO1" s="980"/>
      <c r="EP1" s="980"/>
      <c r="EQ1" s="980"/>
      <c r="ER1" s="980"/>
      <c r="ES1" s="980"/>
      <c r="ET1" s="980"/>
      <c r="EU1" s="980"/>
      <c r="EV1" s="980"/>
      <c r="EW1" s="980"/>
      <c r="EX1" s="980"/>
      <c r="EY1" s="980"/>
      <c r="EZ1" s="980"/>
      <c r="FA1" s="980"/>
      <c r="FB1" s="980"/>
      <c r="FC1" s="980"/>
      <c r="FD1" s="980"/>
      <c r="FE1" s="980"/>
      <c r="FF1" s="980"/>
      <c r="FG1" s="980"/>
      <c r="FH1" s="980"/>
      <c r="FI1" s="980"/>
      <c r="FJ1" s="980"/>
      <c r="FK1" s="980"/>
      <c r="FL1" s="980"/>
      <c r="FM1" s="980"/>
      <c r="FN1" s="980"/>
      <c r="FO1" s="980"/>
      <c r="FP1" s="980"/>
      <c r="FQ1" s="980"/>
      <c r="FR1" s="980"/>
      <c r="FS1" s="980"/>
      <c r="FT1" s="980"/>
      <c r="FU1" s="980"/>
      <c r="FV1" s="980"/>
      <c r="FW1" s="980"/>
      <c r="FX1" s="980"/>
      <c r="FY1" s="980"/>
      <c r="FZ1" s="980"/>
      <c r="GX1" s="980"/>
      <c r="GY1" s="980"/>
      <c r="GZ1" s="980"/>
      <c r="HA1" s="980"/>
      <c r="HB1" s="980"/>
      <c r="HC1" s="980"/>
      <c r="HD1" s="980"/>
      <c r="HE1" s="980"/>
      <c r="HF1" s="980"/>
      <c r="HG1" s="980"/>
      <c r="HH1" s="980"/>
      <c r="HI1" s="980"/>
      <c r="HJ1" s="980"/>
      <c r="HK1" s="980"/>
      <c r="HL1" s="980"/>
      <c r="HM1" s="980"/>
      <c r="HN1" s="980"/>
      <c r="HO1" s="980"/>
      <c r="HP1" s="980"/>
      <c r="HQ1" s="667"/>
    </row>
    <row r="2" spans="1:240" ht="18.600000000000001" customHeight="1">
      <c r="A2" s="1122" t="s">
        <v>161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  <c r="AA2" s="1122"/>
      <c r="AB2" s="1122"/>
      <c r="AC2" s="1122"/>
      <c r="AD2" s="1122"/>
      <c r="AE2" s="1122"/>
      <c r="AF2" s="1122"/>
      <c r="AG2" s="1122"/>
      <c r="AH2" s="1122"/>
      <c r="AI2" s="1122"/>
      <c r="AJ2" s="1122"/>
      <c r="AK2" s="1122"/>
      <c r="AL2" s="1122"/>
      <c r="AM2" s="1122"/>
      <c r="AN2" s="1122"/>
      <c r="AO2" s="1122"/>
      <c r="AP2" s="1122"/>
      <c r="AQ2" s="1122"/>
      <c r="AR2" s="1122"/>
      <c r="AS2" s="1122"/>
      <c r="AT2" s="1122"/>
      <c r="AU2" s="1122"/>
      <c r="AV2" s="982"/>
      <c r="AW2" s="982"/>
      <c r="AX2" s="982"/>
      <c r="AY2" s="982"/>
      <c r="AZ2" s="982"/>
      <c r="BA2" s="982"/>
      <c r="BB2" s="982"/>
      <c r="BC2" s="982"/>
      <c r="BD2" s="982"/>
      <c r="BE2" s="982"/>
      <c r="BF2" s="982"/>
      <c r="BG2" s="982"/>
      <c r="BH2" s="982"/>
      <c r="BI2" s="982"/>
      <c r="BJ2" s="982"/>
      <c r="EA2" s="726"/>
      <c r="GK2" s="1138"/>
      <c r="GL2" s="1138"/>
      <c r="GM2" s="1138"/>
      <c r="GN2" s="1138"/>
      <c r="GO2" s="1138"/>
      <c r="GP2" s="1138"/>
      <c r="GQ2" s="1138"/>
      <c r="GR2" s="1138"/>
      <c r="GS2" s="1138"/>
      <c r="GT2" s="1138"/>
      <c r="GU2" s="1138"/>
      <c r="GV2" s="1138"/>
      <c r="GX2" s="982"/>
      <c r="GY2" s="982"/>
      <c r="GZ2" s="982"/>
      <c r="HA2" s="982"/>
      <c r="HB2" s="982"/>
      <c r="HC2" s="982"/>
      <c r="HD2" s="982"/>
      <c r="HE2" s="982"/>
      <c r="HF2" s="982"/>
      <c r="HG2" s="982"/>
      <c r="HH2" s="982"/>
      <c r="HI2" s="982"/>
      <c r="HJ2" s="982"/>
      <c r="HK2" s="982"/>
      <c r="HL2" s="982"/>
      <c r="HM2" s="982"/>
      <c r="HN2" s="982"/>
      <c r="HO2" s="982"/>
      <c r="HP2" s="982"/>
      <c r="HQ2" s="668"/>
    </row>
    <row r="3" spans="1:240" ht="18.600000000000001" customHeight="1" thickBot="1">
      <c r="A3" s="1122" t="s">
        <v>262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  <c r="AA3" s="1122"/>
      <c r="AB3" s="1122"/>
      <c r="AC3" s="1122"/>
      <c r="AD3" s="1122"/>
      <c r="AE3" s="1122"/>
      <c r="AF3" s="1122"/>
      <c r="AG3" s="1122"/>
      <c r="AH3" s="1122"/>
      <c r="AI3" s="1122"/>
      <c r="AJ3" s="1122"/>
      <c r="AK3" s="1122"/>
      <c r="AL3" s="1122"/>
      <c r="AM3" s="1122"/>
      <c r="AN3" s="1122"/>
      <c r="AO3" s="1122"/>
      <c r="AP3" s="1122"/>
      <c r="AQ3" s="1122"/>
      <c r="AR3" s="1122"/>
      <c r="AS3" s="1122"/>
      <c r="AT3" s="1122"/>
      <c r="AU3" s="1122"/>
      <c r="AV3" s="982"/>
      <c r="AW3" s="982"/>
      <c r="AX3" s="982"/>
      <c r="AY3" s="982"/>
      <c r="AZ3" s="982"/>
      <c r="BA3" s="982"/>
      <c r="BB3" s="982"/>
      <c r="BC3" s="982"/>
      <c r="BD3" s="982"/>
      <c r="BE3" s="982"/>
      <c r="BF3" s="982"/>
      <c r="BG3" s="982"/>
      <c r="BH3" s="982"/>
      <c r="BI3" s="982"/>
      <c r="BJ3" s="982"/>
      <c r="EA3" s="726"/>
      <c r="GK3" s="1138"/>
      <c r="GL3" s="1138"/>
      <c r="GM3" s="1138"/>
      <c r="GN3" s="1138"/>
      <c r="GO3" s="1138"/>
      <c r="GP3" s="1138"/>
      <c r="GQ3" s="1138"/>
      <c r="GR3" s="1138"/>
      <c r="GS3" s="1138"/>
      <c r="GT3" s="1138"/>
      <c r="GU3" s="1138"/>
      <c r="GV3" s="1138"/>
      <c r="GX3" s="982"/>
      <c r="GY3" s="982"/>
      <c r="GZ3" s="982"/>
      <c r="HA3" s="982"/>
      <c r="HB3" s="982"/>
      <c r="HC3" s="982"/>
      <c r="HD3" s="982"/>
      <c r="HE3" s="982"/>
      <c r="HF3" s="982"/>
      <c r="HG3" s="982"/>
      <c r="HH3" s="982"/>
      <c r="HI3" s="982"/>
      <c r="HJ3" s="982"/>
      <c r="HK3" s="982"/>
      <c r="HL3" s="982"/>
      <c r="HM3" s="982"/>
      <c r="HN3" s="982"/>
      <c r="HO3" s="982"/>
      <c r="HP3" s="982"/>
      <c r="HQ3" s="668"/>
    </row>
    <row r="4" spans="1:240" ht="30" customHeight="1" thickTop="1" thickBot="1">
      <c r="A4" s="954"/>
      <c r="B4" s="1245" t="s">
        <v>94</v>
      </c>
      <c r="C4" s="1246"/>
      <c r="D4" s="1246"/>
      <c r="E4" s="1246"/>
      <c r="F4" s="1246"/>
      <c r="G4" s="1246"/>
      <c r="H4" s="1246"/>
      <c r="I4" s="1246"/>
      <c r="J4" s="1246"/>
      <c r="K4" s="1246"/>
      <c r="L4" s="1246"/>
      <c r="M4" s="1246"/>
      <c r="N4" s="1246"/>
      <c r="O4" s="1246"/>
      <c r="P4" s="1246"/>
      <c r="Q4" s="1246"/>
      <c r="R4" s="1246"/>
      <c r="S4" s="1246"/>
      <c r="T4" s="1246"/>
      <c r="U4" s="1246"/>
      <c r="V4" s="1246"/>
      <c r="W4" s="1246"/>
      <c r="X4" s="1246"/>
      <c r="Y4" s="1246"/>
      <c r="Z4" s="1247"/>
      <c r="AA4" s="980"/>
      <c r="AB4" s="1040" t="s">
        <v>95</v>
      </c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1"/>
      <c r="AV4" s="1041"/>
      <c r="AW4" s="1041"/>
      <c r="AX4" s="1041"/>
      <c r="AY4" s="1041"/>
      <c r="AZ4" s="1041"/>
      <c r="BA4" s="1041"/>
      <c r="BB4" s="1041"/>
      <c r="BC4" s="1041"/>
      <c r="BD4" s="1041"/>
      <c r="BE4" s="1041"/>
      <c r="BF4" s="1041"/>
      <c r="BG4" s="1041"/>
      <c r="BH4" s="1041"/>
      <c r="BI4" s="1042"/>
      <c r="BJ4" s="980"/>
      <c r="BK4" s="1196" t="s">
        <v>96</v>
      </c>
      <c r="BL4" s="1197"/>
      <c r="BM4" s="1197"/>
      <c r="BN4" s="1197"/>
      <c r="BO4" s="1197"/>
      <c r="BP4" s="1197"/>
      <c r="BQ4" s="1197"/>
      <c r="BR4" s="1197"/>
      <c r="BS4" s="1197"/>
      <c r="BT4" s="1197"/>
      <c r="BU4" s="1197"/>
      <c r="BV4" s="1197"/>
      <c r="BW4" s="1197"/>
      <c r="BX4" s="1197"/>
      <c r="BY4" s="1197"/>
      <c r="BZ4" s="1197"/>
      <c r="CA4" s="1197"/>
      <c r="CB4" s="1197"/>
      <c r="CC4" s="1197"/>
      <c r="CD4" s="1197"/>
      <c r="CE4" s="1197"/>
      <c r="CF4" s="1197"/>
      <c r="CG4" s="1198"/>
      <c r="CI4" s="1248" t="s">
        <v>97</v>
      </c>
      <c r="CJ4" s="1048"/>
      <c r="CK4" s="1048"/>
      <c r="CL4" s="1048"/>
      <c r="CM4" s="1048"/>
      <c r="CN4" s="1048"/>
      <c r="CO4" s="1048"/>
      <c r="CP4" s="1048"/>
      <c r="CQ4" s="1048"/>
      <c r="CR4" s="1048"/>
      <c r="CS4" s="1048"/>
      <c r="CT4" s="1048"/>
      <c r="CU4" s="1249"/>
      <c r="CV4" s="1249"/>
      <c r="CW4" s="1249"/>
      <c r="CX4" s="1249"/>
      <c r="CY4" s="1249"/>
      <c r="CZ4" s="1249"/>
      <c r="DA4" s="1249"/>
      <c r="DB4" s="1249"/>
      <c r="DC4" s="1249"/>
      <c r="DD4" s="1249"/>
      <c r="DE4" s="1249"/>
      <c r="DF4" s="1250"/>
      <c r="DH4" s="1187" t="s">
        <v>98</v>
      </c>
      <c r="DI4" s="1188"/>
      <c r="DJ4" s="1188"/>
      <c r="DK4" s="1188"/>
      <c r="DL4" s="1188"/>
      <c r="DM4" s="1188"/>
      <c r="DN4" s="1188"/>
      <c r="DO4" s="1188"/>
      <c r="DP4" s="1188"/>
      <c r="DQ4" s="1188"/>
      <c r="DR4" s="1188"/>
      <c r="DS4" s="1188"/>
      <c r="DT4" s="1188"/>
      <c r="DU4" s="1188"/>
      <c r="DV4" s="1188"/>
      <c r="DW4" s="1188"/>
      <c r="DX4" s="1188"/>
      <c r="DY4" s="1188"/>
      <c r="DZ4" s="1188"/>
      <c r="EA4" s="889"/>
      <c r="EB4" s="1187" t="s">
        <v>190</v>
      </c>
      <c r="EC4" s="1188"/>
      <c r="ED4" s="1188"/>
      <c r="EE4" s="1188"/>
      <c r="EF4" s="1188"/>
      <c r="EG4" s="1188"/>
      <c r="EH4" s="1188"/>
      <c r="EI4" s="1188"/>
      <c r="EJ4" s="1188"/>
      <c r="EK4" s="1188"/>
      <c r="EL4" s="1188"/>
      <c r="EM4" s="1188"/>
      <c r="EN4" s="1188"/>
      <c r="EO4" s="1188"/>
      <c r="EP4" s="1188"/>
      <c r="EQ4" s="1188"/>
      <c r="ER4" s="1188"/>
      <c r="ES4" s="1188"/>
      <c r="ET4" s="1188"/>
      <c r="EU4" s="1188"/>
      <c r="EV4" s="1188"/>
      <c r="EW4" s="1188"/>
      <c r="EX4" s="1188"/>
      <c r="EY4" s="1188"/>
      <c r="EZ4" s="1215"/>
      <c r="FA4" s="1215"/>
      <c r="FB4" s="1215"/>
      <c r="FC4" s="1216"/>
      <c r="FD4" s="686"/>
      <c r="FE4" s="1212" t="s">
        <v>99</v>
      </c>
      <c r="FF4" s="1213"/>
      <c r="FG4" s="1213"/>
      <c r="FH4" s="1213"/>
      <c r="FI4" s="1213"/>
      <c r="FJ4" s="1213"/>
      <c r="FK4" s="1213"/>
      <c r="FL4" s="1213"/>
      <c r="FM4" s="1213"/>
      <c r="FN4" s="1213"/>
      <c r="FO4" s="1213"/>
      <c r="FP4" s="1213"/>
      <c r="FQ4" s="1213"/>
      <c r="FR4" s="1213"/>
      <c r="FS4" s="1213"/>
      <c r="FT4" s="1213"/>
      <c r="FU4" s="1213"/>
      <c r="FV4" s="1213"/>
      <c r="FW4" s="1213"/>
      <c r="FX4" s="1213"/>
      <c r="FY4" s="1214"/>
      <c r="GA4" s="1139" t="s">
        <v>9</v>
      </c>
      <c r="GB4" s="1140"/>
      <c r="GC4" s="1140"/>
      <c r="GD4" s="1140"/>
      <c r="GE4" s="1140"/>
      <c r="GF4" s="1140"/>
      <c r="GG4" s="1140"/>
      <c r="GH4" s="1140"/>
      <c r="GI4" s="1141"/>
      <c r="GJ4" s="596"/>
      <c r="GK4" s="1165" t="s">
        <v>168</v>
      </c>
      <c r="GL4" s="1165"/>
      <c r="GM4" s="1165"/>
      <c r="GN4" s="1165" t="s">
        <v>169</v>
      </c>
      <c r="GO4" s="1165"/>
      <c r="GP4" s="1165"/>
      <c r="GQ4" s="1166" t="s">
        <v>170</v>
      </c>
      <c r="GR4" s="1166"/>
      <c r="GS4" s="1166"/>
      <c r="GT4" s="1167"/>
      <c r="GU4" s="1167"/>
      <c r="GV4" s="1167"/>
      <c r="GX4" s="1175" t="s">
        <v>189</v>
      </c>
      <c r="GY4" s="1176"/>
      <c r="GZ4" s="1176"/>
      <c r="HA4" s="1176"/>
      <c r="HB4" s="1176"/>
      <c r="HC4" s="1176"/>
      <c r="HD4" s="1176"/>
      <c r="HE4" s="1176"/>
      <c r="HF4" s="1176"/>
      <c r="HG4" s="1176"/>
      <c r="HH4" s="1176"/>
      <c r="HI4" s="1176"/>
      <c r="HJ4" s="1176"/>
      <c r="HK4" s="1176"/>
      <c r="HL4" s="1176"/>
      <c r="HM4" s="1177"/>
      <c r="HN4" s="1175" t="s">
        <v>229</v>
      </c>
      <c r="HO4" s="1176"/>
      <c r="HP4" s="1177"/>
      <c r="HQ4" s="669"/>
      <c r="HR4" s="1175" t="s">
        <v>191</v>
      </c>
      <c r="HS4" s="1176"/>
      <c r="HT4" s="1176"/>
      <c r="HU4" s="1176"/>
      <c r="HV4" s="1176"/>
      <c r="HW4" s="1176"/>
      <c r="HX4" s="1176"/>
      <c r="HY4" s="1177"/>
      <c r="HZ4" s="1181" t="s">
        <v>192</v>
      </c>
      <c r="IA4" s="1182"/>
      <c r="IB4" s="1182"/>
      <c r="IC4" s="1182"/>
      <c r="ID4" s="1182"/>
      <c r="IE4" s="1182"/>
      <c r="IF4" s="1183"/>
    </row>
    <row r="5" spans="1:240" s="495" customFormat="1" ht="30.6" customHeight="1" thickBot="1">
      <c r="A5" s="1031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239" t="s">
        <v>205</v>
      </c>
      <c r="O5" s="1240"/>
      <c r="P5" s="1240"/>
      <c r="Q5" s="1240"/>
      <c r="R5" s="1240"/>
      <c r="S5" s="1240"/>
      <c r="T5" s="1240"/>
      <c r="U5" s="1241"/>
      <c r="W5" s="1242" t="s">
        <v>229</v>
      </c>
      <c r="X5" s="1243"/>
      <c r="Y5" s="1244"/>
      <c r="Z5" s="797" t="s">
        <v>134</v>
      </c>
      <c r="AB5" s="1061" t="s">
        <v>100</v>
      </c>
      <c r="AC5" s="1062"/>
      <c r="AD5" s="1062"/>
      <c r="AE5" s="1232" t="s">
        <v>101</v>
      </c>
      <c r="AF5" s="1233"/>
      <c r="AG5" s="1233"/>
      <c r="AH5" s="1233"/>
      <c r="AI5" s="1233"/>
      <c r="AJ5" s="1233"/>
      <c r="AK5" s="1233"/>
      <c r="AL5" s="1233"/>
      <c r="AM5" s="1234"/>
      <c r="AN5" s="1232" t="s">
        <v>205</v>
      </c>
      <c r="AO5" s="1233"/>
      <c r="AP5" s="1233"/>
      <c r="AQ5" s="1233"/>
      <c r="AR5" s="1233"/>
      <c r="AS5" s="1233"/>
      <c r="AT5" s="1233"/>
      <c r="AU5" s="1234"/>
      <c r="AV5" s="496"/>
      <c r="AW5" s="1067" t="s">
        <v>103</v>
      </c>
      <c r="AX5" s="1068"/>
      <c r="AY5" s="1068"/>
      <c r="AZ5" s="1232" t="s">
        <v>258</v>
      </c>
      <c r="BA5" s="1233"/>
      <c r="BB5" s="1233"/>
      <c r="BC5" s="1233"/>
      <c r="BD5" s="1233"/>
      <c r="BE5" s="1234"/>
      <c r="BF5" s="1068" t="s">
        <v>229</v>
      </c>
      <c r="BG5" s="1068"/>
      <c r="BH5" s="1069"/>
      <c r="BI5" s="981" t="s">
        <v>134</v>
      </c>
      <c r="BK5" s="1154" t="s">
        <v>100</v>
      </c>
      <c r="BL5" s="1155"/>
      <c r="BM5" s="1155"/>
      <c r="BN5" s="1155" t="s">
        <v>101</v>
      </c>
      <c r="BO5" s="1155"/>
      <c r="BP5" s="1155"/>
      <c r="BQ5" s="1155"/>
      <c r="BR5" s="1155"/>
      <c r="BS5" s="1155"/>
      <c r="BT5" s="1155"/>
      <c r="BU5" s="1235"/>
      <c r="BV5" s="1202" t="s">
        <v>205</v>
      </c>
      <c r="BW5" s="1203"/>
      <c r="BX5" s="1203"/>
      <c r="BY5" s="1203"/>
      <c r="BZ5" s="1203"/>
      <c r="CA5" s="1203"/>
      <c r="CB5" s="1203"/>
      <c r="CC5" s="1204"/>
      <c r="CD5" s="1220" t="s">
        <v>229</v>
      </c>
      <c r="CE5" s="1221"/>
      <c r="CF5" s="1221"/>
      <c r="CG5" s="1222"/>
      <c r="CI5" s="1208" t="s">
        <v>100</v>
      </c>
      <c r="CJ5" s="1209"/>
      <c r="CK5" s="1251"/>
      <c r="CL5" s="1252" t="s">
        <v>101</v>
      </c>
      <c r="CM5" s="1253"/>
      <c r="CN5" s="1209"/>
      <c r="CO5" s="1209"/>
      <c r="CP5" s="1209"/>
      <c r="CQ5" s="1209"/>
      <c r="CR5" s="1209"/>
      <c r="CS5" s="1209"/>
      <c r="CT5" s="1211"/>
      <c r="CU5" s="1236" t="s">
        <v>205</v>
      </c>
      <c r="CV5" s="1237"/>
      <c r="CW5" s="1237"/>
      <c r="CX5" s="1237"/>
      <c r="CY5" s="1237"/>
      <c r="CZ5" s="1237"/>
      <c r="DA5" s="1237"/>
      <c r="DB5" s="1238"/>
      <c r="DC5" s="1236" t="s">
        <v>229</v>
      </c>
      <c r="DD5" s="1237"/>
      <c r="DE5" s="1237"/>
      <c r="DF5" s="1238"/>
      <c r="DH5" s="1193" t="s">
        <v>100</v>
      </c>
      <c r="DI5" s="1195"/>
      <c r="DJ5" s="1194"/>
      <c r="DK5" s="1193" t="s">
        <v>101</v>
      </c>
      <c r="DL5" s="1195"/>
      <c r="DM5" s="1195"/>
      <c r="DN5" s="1195"/>
      <c r="DO5" s="1195"/>
      <c r="DP5" s="1195"/>
      <c r="DQ5" s="1195"/>
      <c r="DR5" s="1195"/>
      <c r="DS5" s="1195"/>
      <c r="DT5" s="1194"/>
      <c r="DU5" s="1193" t="s">
        <v>205</v>
      </c>
      <c r="DV5" s="1194"/>
      <c r="DW5" s="1217" t="s">
        <v>240</v>
      </c>
      <c r="DX5" s="1218"/>
      <c r="DY5" s="1219"/>
      <c r="DZ5" s="843" t="s">
        <v>134</v>
      </c>
      <c r="EA5" s="839"/>
      <c r="EB5" s="1199" t="s">
        <v>190</v>
      </c>
      <c r="EC5" s="1200"/>
      <c r="ED5" s="1200"/>
      <c r="EE5" s="1200"/>
      <c r="EF5" s="1201"/>
      <c r="EG5" s="1199" t="s">
        <v>194</v>
      </c>
      <c r="EH5" s="1200"/>
      <c r="EI5" s="1200"/>
      <c r="EJ5" s="1200"/>
      <c r="EK5" s="1200"/>
      <c r="EL5" s="1200"/>
      <c r="EM5" s="1200"/>
      <c r="EN5" s="1200"/>
      <c r="EO5" s="1201"/>
      <c r="EP5" s="1199" t="s">
        <v>242</v>
      </c>
      <c r="EQ5" s="1200"/>
      <c r="ER5" s="1200"/>
      <c r="ES5" s="1200"/>
      <c r="ET5" s="1200"/>
      <c r="EU5" s="1200"/>
      <c r="EV5" s="1200"/>
      <c r="EW5" s="1200"/>
      <c r="EX5" s="1200"/>
      <c r="EY5" s="1200"/>
      <c r="EZ5" s="1199" t="s">
        <v>229</v>
      </c>
      <c r="FA5" s="1200"/>
      <c r="FB5" s="1201"/>
      <c r="FC5" s="897" t="s">
        <v>134</v>
      </c>
      <c r="FD5" s="497"/>
      <c r="FE5" s="1205" t="s">
        <v>100</v>
      </c>
      <c r="FF5" s="1206"/>
      <c r="FG5" s="1207"/>
      <c r="FH5" s="1210" t="s">
        <v>101</v>
      </c>
      <c r="FI5" s="1210"/>
      <c r="FJ5" s="1210"/>
      <c r="FK5" s="1210"/>
      <c r="FL5" s="1210"/>
      <c r="FM5" s="1210"/>
      <c r="FN5" s="1210"/>
      <c r="FO5" s="1205" t="s">
        <v>205</v>
      </c>
      <c r="FP5" s="1206"/>
      <c r="FQ5" s="1206"/>
      <c r="FR5" s="1206"/>
      <c r="FS5" s="1206"/>
      <c r="FT5" s="1207"/>
      <c r="FU5" s="983"/>
      <c r="FV5" s="1205" t="s">
        <v>229</v>
      </c>
      <c r="FW5" s="1206"/>
      <c r="FX5" s="1207"/>
      <c r="FY5" s="829" t="s">
        <v>134</v>
      </c>
      <c r="FZ5" s="497"/>
      <c r="GA5" s="1142"/>
      <c r="GB5" s="1143"/>
      <c r="GC5" s="1143"/>
      <c r="GD5" s="1143"/>
      <c r="GE5" s="1143"/>
      <c r="GF5" s="1143"/>
      <c r="GG5" s="1143"/>
      <c r="GH5" s="1143"/>
      <c r="GI5" s="1144"/>
      <c r="GJ5" s="597"/>
      <c r="GK5" s="1165"/>
      <c r="GL5" s="1165"/>
      <c r="GM5" s="1165"/>
      <c r="GN5" s="1165"/>
      <c r="GO5" s="1165"/>
      <c r="GP5" s="1165"/>
      <c r="GQ5" s="1166"/>
      <c r="GR5" s="1166"/>
      <c r="GS5" s="1166"/>
      <c r="GT5" s="1167"/>
      <c r="GU5" s="1167"/>
      <c r="GV5" s="1167"/>
      <c r="GX5" s="1178"/>
      <c r="GY5" s="1179"/>
      <c r="GZ5" s="1179"/>
      <c r="HA5" s="1179"/>
      <c r="HB5" s="1179"/>
      <c r="HC5" s="1179"/>
      <c r="HD5" s="1179"/>
      <c r="HE5" s="1179"/>
      <c r="HF5" s="1179"/>
      <c r="HG5" s="1179"/>
      <c r="HH5" s="1179"/>
      <c r="HI5" s="1179"/>
      <c r="HJ5" s="1179"/>
      <c r="HK5" s="1179"/>
      <c r="HL5" s="1179"/>
      <c r="HM5" s="1180"/>
      <c r="HN5" s="1178"/>
      <c r="HO5" s="1179"/>
      <c r="HP5" s="1180"/>
      <c r="HQ5" s="669"/>
      <c r="HR5" s="1178"/>
      <c r="HS5" s="1179"/>
      <c r="HT5" s="1179"/>
      <c r="HU5" s="1179"/>
      <c r="HV5" s="1179"/>
      <c r="HW5" s="1179"/>
      <c r="HX5" s="1179"/>
      <c r="HY5" s="1180"/>
      <c r="HZ5" s="1184"/>
      <c r="IA5" s="1185"/>
      <c r="IB5" s="1185"/>
      <c r="IC5" s="1185"/>
      <c r="ID5" s="1185"/>
      <c r="IE5" s="1185"/>
      <c r="IF5" s="1186"/>
    </row>
    <row r="6" spans="1:240" ht="36.6" customHeight="1" thickTop="1" thickBot="1">
      <c r="A6" s="1032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557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801" t="s">
        <v>221</v>
      </c>
      <c r="O6" s="65" t="s">
        <v>222</v>
      </c>
      <c r="P6" s="802" t="s">
        <v>223</v>
      </c>
      <c r="Q6" s="798" t="s">
        <v>224</v>
      </c>
      <c r="R6" s="806" t="s">
        <v>225</v>
      </c>
      <c r="S6" s="806" t="s">
        <v>226</v>
      </c>
      <c r="T6" s="807" t="s">
        <v>227</v>
      </c>
      <c r="U6" s="806" t="s">
        <v>228</v>
      </c>
      <c r="W6" s="560" t="s">
        <v>72</v>
      </c>
      <c r="X6" s="561" t="s">
        <v>141</v>
      </c>
      <c r="Y6" s="799" t="s">
        <v>185</v>
      </c>
      <c r="Z6" s="818" t="s">
        <v>134</v>
      </c>
      <c r="AB6" s="39" t="s">
        <v>54</v>
      </c>
      <c r="AC6" s="40" t="s">
        <v>22</v>
      </c>
      <c r="AD6" s="41" t="s">
        <v>112</v>
      </c>
      <c r="AE6" s="851" t="s">
        <v>246</v>
      </c>
      <c r="AF6" s="927" t="s">
        <v>247</v>
      </c>
      <c r="AG6" s="930" t="s">
        <v>248</v>
      </c>
      <c r="AH6" s="852" t="s">
        <v>113</v>
      </c>
      <c r="AI6" s="852" t="s">
        <v>114</v>
      </c>
      <c r="AJ6" s="625" t="s">
        <v>107</v>
      </c>
      <c r="AK6" s="852" t="s">
        <v>108</v>
      </c>
      <c r="AL6" s="852" t="s">
        <v>109</v>
      </c>
      <c r="AM6" s="625" t="s">
        <v>110</v>
      </c>
      <c r="AN6" s="853" t="s">
        <v>221</v>
      </c>
      <c r="AO6" s="65" t="s">
        <v>222</v>
      </c>
      <c r="AP6" s="66" t="s">
        <v>223</v>
      </c>
      <c r="AQ6" s="65" t="s">
        <v>224</v>
      </c>
      <c r="AR6" s="66" t="s">
        <v>225</v>
      </c>
      <c r="AS6" s="66" t="s">
        <v>226</v>
      </c>
      <c r="AT6" s="66" t="s">
        <v>227</v>
      </c>
      <c r="AU6" s="854" t="s">
        <v>228</v>
      </c>
      <c r="AV6" s="68"/>
      <c r="AW6" s="39" t="s">
        <v>54</v>
      </c>
      <c r="AX6" s="70" t="s">
        <v>22</v>
      </c>
      <c r="AY6" s="498" t="s">
        <v>90</v>
      </c>
      <c r="AZ6" s="854" t="s">
        <v>165</v>
      </c>
      <c r="BA6" s="854" t="s">
        <v>136</v>
      </c>
      <c r="BB6" s="854" t="s">
        <v>137</v>
      </c>
      <c r="BC6" s="65" t="s">
        <v>259</v>
      </c>
      <c r="BD6" s="854" t="s">
        <v>260</v>
      </c>
      <c r="BE6" s="65" t="s">
        <v>261</v>
      </c>
      <c r="BF6" s="69" t="s">
        <v>21</v>
      </c>
      <c r="BG6" s="70" t="s">
        <v>22</v>
      </c>
      <c r="BH6" s="67" t="s">
        <v>46</v>
      </c>
      <c r="BI6" s="821" t="s">
        <v>134</v>
      </c>
      <c r="BK6" s="643" t="s">
        <v>54</v>
      </c>
      <c r="BL6" s="76" t="s">
        <v>22</v>
      </c>
      <c r="BM6" s="728" t="s">
        <v>73</v>
      </c>
      <c r="BN6" s="82" t="s">
        <v>104</v>
      </c>
      <c r="BO6" s="82" t="s">
        <v>104</v>
      </c>
      <c r="BP6" s="624" t="s">
        <v>246</v>
      </c>
      <c r="BQ6" s="624" t="s">
        <v>247</v>
      </c>
      <c r="BR6" s="625" t="s">
        <v>107</v>
      </c>
      <c r="BS6" s="987" t="s">
        <v>264</v>
      </c>
      <c r="BT6" s="987" t="s">
        <v>265</v>
      </c>
      <c r="BU6" s="625" t="s">
        <v>110</v>
      </c>
      <c r="BV6" s="902" t="s">
        <v>221</v>
      </c>
      <c r="BW6" s="24" t="s">
        <v>222</v>
      </c>
      <c r="BX6" s="902" t="s">
        <v>223</v>
      </c>
      <c r="BY6" s="24" t="s">
        <v>224</v>
      </c>
      <c r="BZ6" s="902" t="s">
        <v>225</v>
      </c>
      <c r="CA6" s="902" t="s">
        <v>257</v>
      </c>
      <c r="CB6" s="902" t="s">
        <v>227</v>
      </c>
      <c r="CC6" s="901" t="s">
        <v>228</v>
      </c>
      <c r="CD6" s="900" t="s">
        <v>231</v>
      </c>
      <c r="CE6" s="90" t="s">
        <v>22</v>
      </c>
      <c r="CF6" s="644" t="s">
        <v>58</v>
      </c>
      <c r="CG6" s="823" t="s">
        <v>134</v>
      </c>
      <c r="CI6" s="103" t="s">
        <v>54</v>
      </c>
      <c r="CJ6" s="92" t="s">
        <v>22</v>
      </c>
      <c r="CK6" s="728" t="s">
        <v>73</v>
      </c>
      <c r="CL6" s="977" t="s">
        <v>246</v>
      </c>
      <c r="CM6" s="977" t="s">
        <v>247</v>
      </c>
      <c r="CN6" s="930" t="s">
        <v>248</v>
      </c>
      <c r="CO6" s="780" t="s">
        <v>105</v>
      </c>
      <c r="CP6" s="780" t="s">
        <v>115</v>
      </c>
      <c r="CQ6" s="625" t="s">
        <v>107</v>
      </c>
      <c r="CR6" s="780" t="s">
        <v>108</v>
      </c>
      <c r="CS6" s="780" t="s">
        <v>109</v>
      </c>
      <c r="CT6" s="784" t="s">
        <v>110</v>
      </c>
      <c r="CU6" s="792" t="s">
        <v>221</v>
      </c>
      <c r="CV6" s="793" t="s">
        <v>222</v>
      </c>
      <c r="CW6" s="792" t="s">
        <v>223</v>
      </c>
      <c r="CX6" s="793" t="s">
        <v>224</v>
      </c>
      <c r="CY6" s="792" t="s">
        <v>225</v>
      </c>
      <c r="CZ6" s="794" t="s">
        <v>226</v>
      </c>
      <c r="DA6" s="781" t="s">
        <v>227</v>
      </c>
      <c r="DB6" s="782" t="s">
        <v>228</v>
      </c>
      <c r="DC6" s="783" t="s">
        <v>149</v>
      </c>
      <c r="DD6" s="783" t="s">
        <v>230</v>
      </c>
      <c r="DE6" s="65" t="s">
        <v>154</v>
      </c>
      <c r="DF6" s="826" t="s">
        <v>134</v>
      </c>
      <c r="DH6" s="715" t="s">
        <v>54</v>
      </c>
      <c r="DI6" s="107" t="s">
        <v>22</v>
      </c>
      <c r="DJ6" s="498" t="s">
        <v>73</v>
      </c>
      <c r="DK6" s="713" t="s">
        <v>256</v>
      </c>
      <c r="DL6" s="955" t="s">
        <v>254</v>
      </c>
      <c r="DM6" s="955" t="s">
        <v>247</v>
      </c>
      <c r="DN6" s="930" t="s">
        <v>248</v>
      </c>
      <c r="DO6" s="714" t="s">
        <v>105</v>
      </c>
      <c r="DP6" s="714" t="s">
        <v>106</v>
      </c>
      <c r="DQ6" s="625" t="s">
        <v>107</v>
      </c>
      <c r="DR6" s="714" t="s">
        <v>250</v>
      </c>
      <c r="DS6" s="714" t="s">
        <v>251</v>
      </c>
      <c r="DT6" s="716" t="s">
        <v>252</v>
      </c>
      <c r="DU6" s="716" t="s">
        <v>203</v>
      </c>
      <c r="DV6" s="625" t="s">
        <v>204</v>
      </c>
      <c r="DW6" s="716" t="s">
        <v>234</v>
      </c>
      <c r="DX6" s="716" t="s">
        <v>233</v>
      </c>
      <c r="DY6" s="625" t="s">
        <v>154</v>
      </c>
      <c r="DZ6" s="847" t="s">
        <v>134</v>
      </c>
      <c r="EA6" s="840"/>
      <c r="EB6" s="887" t="s">
        <v>183</v>
      </c>
      <c r="EC6" s="392" t="s">
        <v>244</v>
      </c>
      <c r="ED6" s="924" t="s">
        <v>243</v>
      </c>
      <c r="EE6" s="925" t="s">
        <v>245</v>
      </c>
      <c r="EF6" s="750" t="s">
        <v>142</v>
      </c>
      <c r="EG6" s="392" t="s">
        <v>214</v>
      </c>
      <c r="EH6" s="888" t="s">
        <v>215</v>
      </c>
      <c r="EI6" s="767" t="s">
        <v>216</v>
      </c>
      <c r="EJ6" s="888" t="s">
        <v>217</v>
      </c>
      <c r="EK6" s="888" t="s">
        <v>143</v>
      </c>
      <c r="EL6" s="758" t="s">
        <v>144</v>
      </c>
      <c r="EM6" s="392" t="s">
        <v>108</v>
      </c>
      <c r="EN6" s="392" t="s">
        <v>145</v>
      </c>
      <c r="EO6" s="761" t="s">
        <v>46</v>
      </c>
      <c r="EP6" s="695" t="s">
        <v>263</v>
      </c>
      <c r="EQ6" s="680" t="s">
        <v>227</v>
      </c>
      <c r="ER6" s="680" t="s">
        <v>219</v>
      </c>
      <c r="ES6" s="680" t="s">
        <v>220</v>
      </c>
      <c r="ET6" s="767" t="s">
        <v>46</v>
      </c>
      <c r="EU6" s="680" t="s">
        <v>149</v>
      </c>
      <c r="EV6" s="680" t="s">
        <v>150</v>
      </c>
      <c r="EW6" s="764" t="s">
        <v>218</v>
      </c>
      <c r="EX6" s="696" t="s">
        <v>151</v>
      </c>
      <c r="EY6" s="890" t="s">
        <v>152</v>
      </c>
      <c r="EZ6" s="893" t="s">
        <v>234</v>
      </c>
      <c r="FA6" s="893" t="s">
        <v>233</v>
      </c>
      <c r="FB6" s="896" t="s">
        <v>154</v>
      </c>
      <c r="FC6" s="899" t="s">
        <v>134</v>
      </c>
      <c r="FD6" s="119"/>
      <c r="FE6" s="131" t="s">
        <v>54</v>
      </c>
      <c r="FF6" s="121" t="s">
        <v>22</v>
      </c>
      <c r="FG6" s="796" t="s">
        <v>73</v>
      </c>
      <c r="FH6" s="122" t="s">
        <v>104</v>
      </c>
      <c r="FI6" s="123" t="s">
        <v>116</v>
      </c>
      <c r="FJ6" s="123" t="s">
        <v>114</v>
      </c>
      <c r="FK6" s="11" t="s">
        <v>117</v>
      </c>
      <c r="FL6" s="123" t="s">
        <v>246</v>
      </c>
      <c r="FM6" s="123" t="s">
        <v>247</v>
      </c>
      <c r="FN6" s="11" t="s">
        <v>110</v>
      </c>
      <c r="FO6" s="131" t="s">
        <v>236</v>
      </c>
      <c r="FP6" s="835" t="s">
        <v>238</v>
      </c>
      <c r="FQ6" s="832" t="s">
        <v>237</v>
      </c>
      <c r="FR6" s="65" t="s">
        <v>239</v>
      </c>
      <c r="FS6" s="832" t="s">
        <v>241</v>
      </c>
      <c r="FT6" s="832" t="s">
        <v>225</v>
      </c>
      <c r="FU6" s="832" t="s">
        <v>249</v>
      </c>
      <c r="FV6" s="832" t="s">
        <v>234</v>
      </c>
      <c r="FW6" s="832" t="s">
        <v>233</v>
      </c>
      <c r="FX6" s="65" t="s">
        <v>154</v>
      </c>
      <c r="FY6" s="830" t="s">
        <v>235</v>
      </c>
      <c r="FZ6" s="119"/>
      <c r="GA6" s="598" t="s">
        <v>119</v>
      </c>
      <c r="GB6" s="599" t="s">
        <v>120</v>
      </c>
      <c r="GC6" s="541" t="s">
        <v>121</v>
      </c>
      <c r="GD6" s="599" t="s">
        <v>122</v>
      </c>
      <c r="GE6" s="599" t="s">
        <v>120</v>
      </c>
      <c r="GF6" s="541" t="s">
        <v>121</v>
      </c>
      <c r="GG6" s="599" t="s">
        <v>123</v>
      </c>
      <c r="GH6" s="599" t="s">
        <v>120</v>
      </c>
      <c r="GI6" s="544" t="s">
        <v>121</v>
      </c>
      <c r="GJ6" s="484"/>
      <c r="GK6" s="491" t="s">
        <v>140</v>
      </c>
      <c r="GL6" s="609" t="s">
        <v>141</v>
      </c>
      <c r="GM6" s="547" t="s">
        <v>142</v>
      </c>
      <c r="GN6" s="491" t="s">
        <v>140</v>
      </c>
      <c r="GO6" s="609" t="s">
        <v>141</v>
      </c>
      <c r="GP6" s="547" t="s">
        <v>142</v>
      </c>
      <c r="GQ6" s="620" t="s">
        <v>140</v>
      </c>
      <c r="GR6" s="621" t="s">
        <v>141</v>
      </c>
      <c r="GS6" s="547" t="s">
        <v>142</v>
      </c>
      <c r="GT6" s="620" t="s">
        <v>149</v>
      </c>
      <c r="GU6" s="620" t="s">
        <v>172</v>
      </c>
      <c r="GV6" s="550" t="s">
        <v>184</v>
      </c>
      <c r="GX6" s="487" t="s">
        <v>140</v>
      </c>
      <c r="GY6" s="487" t="s">
        <v>206</v>
      </c>
      <c r="GZ6" s="324" t="s">
        <v>141</v>
      </c>
      <c r="HA6" s="736" t="s">
        <v>142</v>
      </c>
      <c r="HB6" s="736" t="s">
        <v>207</v>
      </c>
      <c r="HC6" s="490" t="s">
        <v>208</v>
      </c>
      <c r="HD6" s="489" t="s">
        <v>209</v>
      </c>
      <c r="HE6" s="743" t="s">
        <v>210</v>
      </c>
      <c r="HF6" s="739" t="s">
        <v>211</v>
      </c>
      <c r="HG6" s="743" t="s">
        <v>212</v>
      </c>
      <c r="HH6" s="812" t="s">
        <v>196</v>
      </c>
      <c r="HI6" s="813" t="s">
        <v>197</v>
      </c>
      <c r="HJ6" s="814" t="s">
        <v>198</v>
      </c>
      <c r="HK6" s="815" t="s">
        <v>199</v>
      </c>
      <c r="HL6" s="746" t="s">
        <v>213</v>
      </c>
      <c r="HM6" s="556" t="s">
        <v>46</v>
      </c>
      <c r="HN6" s="817" t="s">
        <v>149</v>
      </c>
      <c r="HO6" s="817" t="s">
        <v>233</v>
      </c>
      <c r="HP6" s="885" t="s">
        <v>154</v>
      </c>
      <c r="HQ6" s="670"/>
      <c r="HR6" s="658" t="s">
        <v>135</v>
      </c>
      <c r="HS6" s="658" t="s">
        <v>136</v>
      </c>
      <c r="HT6" s="658" t="s">
        <v>137</v>
      </c>
      <c r="HU6" s="659" t="s">
        <v>138</v>
      </c>
      <c r="HV6" s="660" t="s">
        <v>139</v>
      </c>
      <c r="HW6" s="660" t="s">
        <v>140</v>
      </c>
      <c r="HX6" s="661" t="s">
        <v>141</v>
      </c>
      <c r="HY6" s="662" t="s">
        <v>142</v>
      </c>
      <c r="HZ6" s="387" t="s">
        <v>104</v>
      </c>
      <c r="IA6" s="388" t="s">
        <v>105</v>
      </c>
      <c r="IB6" s="388" t="s">
        <v>143</v>
      </c>
      <c r="IC6" s="388" t="s">
        <v>144</v>
      </c>
      <c r="ID6" s="389" t="s">
        <v>108</v>
      </c>
      <c r="IE6" s="389" t="s">
        <v>145</v>
      </c>
      <c r="IF6" s="390" t="s">
        <v>46</v>
      </c>
    </row>
    <row r="7" spans="1:240" ht="15" customHeight="1">
      <c r="A7" s="12">
        <v>1</v>
      </c>
      <c r="B7" s="13">
        <v>75.599999999999994</v>
      </c>
      <c r="C7" s="14">
        <v>5667.5779139872102</v>
      </c>
      <c r="D7" s="15">
        <f>+C7/B7</f>
        <v>74.967961825227647</v>
      </c>
      <c r="E7" s="16"/>
      <c r="F7" s="320"/>
      <c r="G7" s="558" t="e">
        <f>F7/E7</f>
        <v>#DIV/0!</v>
      </c>
      <c r="H7" s="17"/>
      <c r="I7" s="17"/>
      <c r="J7" s="18" t="e">
        <f>+I7/H7</f>
        <v>#DIV/0!</v>
      </c>
      <c r="K7" s="17">
        <v>5</v>
      </c>
      <c r="L7" s="17">
        <v>74.757629862468008</v>
      </c>
      <c r="M7" s="30">
        <f>+L7/K7</f>
        <v>14.951525972493602</v>
      </c>
      <c r="N7" s="945">
        <v>673.52312626249125</v>
      </c>
      <c r="O7" s="838">
        <f>N7/B7</f>
        <v>8.9090360616731648</v>
      </c>
      <c r="P7" s="803">
        <v>419.98197609535094</v>
      </c>
      <c r="Q7" s="18">
        <f>P7/B7</f>
        <v>5.5553171441183995</v>
      </c>
      <c r="R7" s="808">
        <v>234.86025257917265</v>
      </c>
      <c r="S7" s="809"/>
      <c r="T7" s="976">
        <v>494.10573821790439</v>
      </c>
      <c r="U7" s="808"/>
      <c r="V7" s="492"/>
      <c r="W7" s="952">
        <v>34</v>
      </c>
      <c r="X7" s="626">
        <v>334.83333333333337</v>
      </c>
      <c r="Y7" s="800">
        <f>X7/W7</f>
        <v>9.8480392156862759</v>
      </c>
      <c r="Z7" s="819">
        <f>C7+I7+N7+P7+U7+X7+R7+T7+L7</f>
        <v>7899.6399703379302</v>
      </c>
      <c r="AA7" s="492"/>
      <c r="AB7" s="966">
        <v>448</v>
      </c>
      <c r="AC7" s="71">
        <v>24210.992360000004</v>
      </c>
      <c r="AD7" s="83">
        <f>+AC7/AB7</f>
        <v>54.042393660714296</v>
      </c>
      <c r="AE7" s="50"/>
      <c r="AF7" s="984"/>
      <c r="AG7" s="932" t="e">
        <f t="shared" ref="AG7:AG27" si="0">AF7/AE7</f>
        <v>#DIV/0!</v>
      </c>
      <c r="AH7" s="50">
        <v>32</v>
      </c>
      <c r="AI7" s="50">
        <v>449.12</v>
      </c>
      <c r="AJ7" s="30">
        <f>+AI7/AH7</f>
        <v>14.035</v>
      </c>
      <c r="AK7" s="49">
        <v>150</v>
      </c>
      <c r="AL7" s="49">
        <v>962.75</v>
      </c>
      <c r="AM7" s="30">
        <f>+AL7/AK7</f>
        <v>6.418333333333333</v>
      </c>
      <c r="AN7" s="62"/>
      <c r="AO7" s="858">
        <f t="shared" ref="AO7:AO38" si="1">AN7/(AB7+AW7)</f>
        <v>0</v>
      </c>
      <c r="AP7" s="47">
        <v>1434.06</v>
      </c>
      <c r="AQ7" s="858">
        <f t="shared" ref="AQ7:AQ38" si="2">AP7/AB7</f>
        <v>3.2010267857142858</v>
      </c>
      <c r="AR7" s="47">
        <v>1735.55</v>
      </c>
      <c r="AS7" s="47"/>
      <c r="AT7" s="47"/>
      <c r="AU7" s="855"/>
      <c r="AV7" s="568"/>
      <c r="AW7" s="46">
        <v>43</v>
      </c>
      <c r="AX7" s="47">
        <v>2377.625</v>
      </c>
      <c r="AY7" s="83">
        <f>+AX7/AW7</f>
        <v>55.293604651162788</v>
      </c>
      <c r="AZ7" s="855">
        <v>1</v>
      </c>
      <c r="BA7" s="855">
        <v>1</v>
      </c>
      <c r="BB7" s="855">
        <v>2</v>
      </c>
      <c r="BC7" s="760">
        <f t="shared" ref="BC7:BC20" si="3">+AZ7*20%+BB7*40%+BA7*40%</f>
        <v>1.4</v>
      </c>
      <c r="BD7" s="855">
        <v>69.050000000000011</v>
      </c>
      <c r="BE7" s="30">
        <f t="shared" ref="BE7:BE20" si="4">BD7/BC7</f>
        <v>49.321428571428584</v>
      </c>
      <c r="BF7" s="62">
        <v>106</v>
      </c>
      <c r="BG7" s="47">
        <v>1112.6500000000001</v>
      </c>
      <c r="BH7" s="48">
        <f>+BG7/BF7</f>
        <v>10.496698113207549</v>
      </c>
      <c r="BI7" s="822">
        <f>AC7+AI7+AL7+AX7+BG7+AN7+AP7+AR7+AS7+AT7+AU7+AF7+BD7</f>
        <v>32351.797360000004</v>
      </c>
      <c r="BJ7" s="492"/>
      <c r="BK7" s="645">
        <v>58.800000000000004</v>
      </c>
      <c r="BL7" s="78">
        <v>2486.46</v>
      </c>
      <c r="BM7" s="30">
        <f>+BL7/BK7</f>
        <v>42.286734693877548</v>
      </c>
      <c r="BN7" s="85"/>
      <c r="BO7" s="85"/>
      <c r="BP7" s="85"/>
      <c r="BQ7" s="85"/>
      <c r="BR7" s="30" t="e">
        <f>+BQ7/BP7</f>
        <v>#DIV/0!</v>
      </c>
      <c r="BS7" s="86">
        <v>0</v>
      </c>
      <c r="BT7" s="86">
        <v>0</v>
      </c>
      <c r="BU7" s="30" t="e">
        <f>+BT7/BS7</f>
        <v>#DIV/0!</v>
      </c>
      <c r="BV7" s="587">
        <v>0</v>
      </c>
      <c r="BW7" s="30">
        <f>BV7/BK7</f>
        <v>0</v>
      </c>
      <c r="BX7" s="587">
        <v>416</v>
      </c>
      <c r="BY7" s="30">
        <f>BX7/BK7</f>
        <v>7.074829931972789</v>
      </c>
      <c r="BZ7" s="587"/>
      <c r="CA7" s="587"/>
      <c r="CB7" s="587"/>
      <c r="CC7" s="907">
        <v>1553.17</v>
      </c>
      <c r="CD7" s="903">
        <v>32</v>
      </c>
      <c r="CE7" s="78">
        <v>316.36</v>
      </c>
      <c r="CF7" s="634">
        <f>+CE7/CD7</f>
        <v>9.8862500000000004</v>
      </c>
      <c r="CG7" s="824">
        <f>BL7+BQ7+CE7+BT7+BV7+BX7+BZ7+CA7+CB7+CC7</f>
        <v>4771.99</v>
      </c>
      <c r="CH7" s="492"/>
      <c r="CI7" s="93">
        <v>216</v>
      </c>
      <c r="CJ7" s="94">
        <v>12156.917712459057</v>
      </c>
      <c r="CK7" s="30">
        <f>+CJ7/CI7</f>
        <v>56.282026446569709</v>
      </c>
      <c r="CL7" s="787"/>
      <c r="CM7" s="787"/>
      <c r="CN7" s="958" t="e">
        <f t="shared" ref="CN7:CN21" si="5">CM7/CL7</f>
        <v>#DIV/0!</v>
      </c>
      <c r="CO7" s="101">
        <v>5</v>
      </c>
      <c r="CP7" s="101">
        <v>97.485227437844813</v>
      </c>
      <c r="CQ7" s="30">
        <f>+CP7/CO7</f>
        <v>19.497045487568961</v>
      </c>
      <c r="CR7" s="101">
        <v>20</v>
      </c>
      <c r="CS7" s="101">
        <v>145.33901691313901</v>
      </c>
      <c r="CT7" s="83">
        <f>+CS7/CR7</f>
        <v>7.2669508456569503</v>
      </c>
      <c r="CU7" s="787">
        <v>1969.6556505911681</v>
      </c>
      <c r="CV7" s="30">
        <f t="shared" ref="CV7:CV13" si="6">CU7/CI7</f>
        <v>9.1187761601442965</v>
      </c>
      <c r="CW7" s="950">
        <v>49.810984752304314</v>
      </c>
      <c r="CX7" s="30">
        <f>CW7/CI7</f>
        <v>0.23060641089029776</v>
      </c>
      <c r="CY7" s="950">
        <v>423.4657665380517</v>
      </c>
      <c r="CZ7" s="789"/>
      <c r="DA7" s="787"/>
      <c r="DB7" s="787"/>
      <c r="DC7" s="933">
        <v>50</v>
      </c>
      <c r="DD7" s="788">
        <v>508.58895438099285</v>
      </c>
      <c r="DE7" s="790">
        <f>DD7/DC7</f>
        <v>10.171779087619857</v>
      </c>
      <c r="DF7" s="827">
        <f>CJ7+CP7+CS7+CW7+CU7+CY7+DD7+DA7+DB7+CM7</f>
        <v>15351.263313072559</v>
      </c>
      <c r="DG7" s="492"/>
      <c r="DH7" s="109">
        <v>164</v>
      </c>
      <c r="DI7" s="110">
        <v>12749.896499231776</v>
      </c>
      <c r="DJ7" s="83">
        <f>+DI7/DH7</f>
        <v>77.743271336779117</v>
      </c>
      <c r="DK7" s="113"/>
      <c r="DL7" s="956"/>
      <c r="DM7" s="956"/>
      <c r="DN7" s="958" t="e">
        <f t="shared" ref="DN7:DN18" si="7">DM7/DL7</f>
        <v>#DIV/0!</v>
      </c>
      <c r="DO7" s="114">
        <v>52</v>
      </c>
      <c r="DP7" s="114">
        <v>1920.5346344438342</v>
      </c>
      <c r="DQ7" s="30">
        <f>+DP7/DO7</f>
        <v>36.933358354689119</v>
      </c>
      <c r="DR7" s="969">
        <v>1056.9751209120436</v>
      </c>
      <c r="DS7" s="114">
        <v>43.571797101941804</v>
      </c>
      <c r="DT7" s="937"/>
      <c r="DU7" s="712">
        <v>144.87027027027028</v>
      </c>
      <c r="DV7" s="759">
        <f t="shared" ref="DV7:DV37" si="8">+DU7/DH7</f>
        <v>0.88335530652603833</v>
      </c>
      <c r="DW7" s="846">
        <v>54</v>
      </c>
      <c r="DX7" s="846">
        <v>483.5286096181901</v>
      </c>
      <c r="DY7" s="760">
        <f>DX7/DW7</f>
        <v>8.9542335114479652</v>
      </c>
      <c r="DZ7" s="848">
        <f>DI7+DU7+DX7+DP7+DR7+DS7+DT7+DK7+DM7</f>
        <v>16399.376931578056</v>
      </c>
      <c r="EA7" s="841"/>
      <c r="EB7" s="859">
        <v>85</v>
      </c>
      <c r="EC7" s="860">
        <v>5437.6033682567704</v>
      </c>
      <c r="ED7" s="922"/>
      <c r="EE7" s="922">
        <f>EC7+ED7</f>
        <v>5437.6033682567704</v>
      </c>
      <c r="EF7" s="751">
        <f>EE7/EB7</f>
        <v>63.97180433243259</v>
      </c>
      <c r="EG7" s="866"/>
      <c r="EH7" s="866"/>
      <c r="EI7" s="756" t="e">
        <f t="shared" ref="EI7:EI38" si="9">EH7/EG7</f>
        <v>#DIV/0!</v>
      </c>
      <c r="EJ7" s="866">
        <v>85</v>
      </c>
      <c r="EK7" s="866">
        <v>1186.0149560851785</v>
      </c>
      <c r="EL7" s="759">
        <f>EK7/EJ7</f>
        <v>13.953117130413865</v>
      </c>
      <c r="EM7" s="866">
        <f t="shared" ref="EM7:EM37" si="10">EB7</f>
        <v>85</v>
      </c>
      <c r="EN7" s="866">
        <v>3577.6830949122318</v>
      </c>
      <c r="EO7" s="762">
        <f>EN7/EM7</f>
        <v>42.090389351908613</v>
      </c>
      <c r="EP7" s="912"/>
      <c r="EQ7" s="913"/>
      <c r="ER7" s="872">
        <v>85</v>
      </c>
      <c r="ES7" s="921">
        <v>554.41984905491677</v>
      </c>
      <c r="ET7" s="765">
        <f>ES7/ER7</f>
        <v>6.5225864594696095</v>
      </c>
      <c r="EU7" s="872">
        <f t="shared" ref="EU7:EU37" si="11">EB7</f>
        <v>85</v>
      </c>
      <c r="EV7" s="921">
        <v>369.98128444022609</v>
      </c>
      <c r="EW7" s="765">
        <f>EV7/EU7</f>
        <v>4.3527209934144242</v>
      </c>
      <c r="EX7" s="921"/>
      <c r="EY7" s="891">
        <f>EX7/EU7</f>
        <v>0</v>
      </c>
      <c r="EZ7" s="873">
        <v>30</v>
      </c>
      <c r="FA7" s="873">
        <v>293.88389753023932</v>
      </c>
      <c r="FB7" s="873">
        <f>FA7/EZ7</f>
        <v>9.7961299176746444</v>
      </c>
      <c r="FC7" s="898">
        <f>EC7+EH7+EK7+EN7+ES7+EV7+EX7+FA7+EP7+EQ7+ED7</f>
        <v>11419.586450279563</v>
      </c>
      <c r="FD7" s="569"/>
      <c r="FE7" s="734">
        <v>39.599999999999994</v>
      </c>
      <c r="FF7" s="125">
        <v>3455.752520471307</v>
      </c>
      <c r="FG7" s="15">
        <f>+FF7/FE7</f>
        <v>87.266477789679485</v>
      </c>
      <c r="FH7" s="126"/>
      <c r="FI7" s="127">
        <v>4</v>
      </c>
      <c r="FJ7" s="127">
        <v>42.691993715215439</v>
      </c>
      <c r="FK7" s="18">
        <v>20</v>
      </c>
      <c r="FL7" s="127"/>
      <c r="FM7" s="127"/>
      <c r="FN7" s="18" t="e">
        <f>+FM7/FL7</f>
        <v>#DIV/0!</v>
      </c>
      <c r="FO7" s="734">
        <v>189.58333229959416</v>
      </c>
      <c r="FP7" s="836">
        <f>FO7/FE7</f>
        <v>4.7874578863533888</v>
      </c>
      <c r="FQ7" s="125">
        <v>257.89248875194579</v>
      </c>
      <c r="FR7" s="837">
        <f t="shared" ref="FR7:FR38" si="12">FQ7/FE7</f>
        <v>6.5124365846450969</v>
      </c>
      <c r="FS7" s="125"/>
      <c r="FT7" s="125">
        <v>222.28698739344182</v>
      </c>
      <c r="FU7" s="125"/>
      <c r="FV7" s="127">
        <v>31</v>
      </c>
      <c r="FW7" s="127">
        <v>281.31126968480328</v>
      </c>
      <c r="FX7" s="30">
        <f>FW7/FV7</f>
        <v>9.074557086606557</v>
      </c>
      <c r="FY7" s="831">
        <f>FF7+FJ7+FM7+FO7+FQ7+FW7+FS7+FT7+FU7</f>
        <v>4449.5185923163071</v>
      </c>
      <c r="FZ7" s="569"/>
      <c r="GA7" s="600"/>
      <c r="GB7" s="601"/>
      <c r="GC7" s="542" t="e">
        <f>+GB7/GA7</f>
        <v>#DIV/0!</v>
      </c>
      <c r="GD7" s="604"/>
      <c r="GE7" s="608"/>
      <c r="GF7" s="542" t="e">
        <f>+GE7/GD7</f>
        <v>#DIV/0!</v>
      </c>
      <c r="GG7" s="604"/>
      <c r="GH7" s="601"/>
      <c r="GI7" s="542" t="e">
        <f>+GH7/GG7</f>
        <v>#DIV/0!</v>
      </c>
      <c r="GJ7" s="485"/>
      <c r="GK7" s="610"/>
      <c r="GL7" s="611"/>
      <c r="GM7" s="548" t="e">
        <f>GL7/GK7</f>
        <v>#DIV/0!</v>
      </c>
      <c r="GN7" s="610"/>
      <c r="GO7" s="614"/>
      <c r="GP7" s="616" t="e">
        <f t="shared" ref="GP7:GP36" si="13">GO7/GN7</f>
        <v>#DIV/0!</v>
      </c>
      <c r="GQ7" s="603"/>
      <c r="GR7" s="603"/>
      <c r="GS7" s="622" t="e">
        <f>GR7/GQ7</f>
        <v>#DIV/0!</v>
      </c>
      <c r="GT7" s="603">
        <f>+(GN7+GQ7)*3</f>
        <v>0</v>
      </c>
      <c r="GU7" s="603"/>
      <c r="GV7" s="551" t="e">
        <f>+GU7/GT7</f>
        <v>#DIV/0!</v>
      </c>
      <c r="GX7" s="863">
        <v>30</v>
      </c>
      <c r="GY7" s="863"/>
      <c r="GZ7" s="862">
        <v>1655.02</v>
      </c>
      <c r="HA7" s="554">
        <f t="shared" ref="HA7:HA37" si="14">GZ7/GX7</f>
        <v>55.167333333333332</v>
      </c>
      <c r="HB7" s="554">
        <f t="shared" ref="HB7:HB14" si="15">GY7/GX7</f>
        <v>0</v>
      </c>
      <c r="HC7" s="875">
        <v>30</v>
      </c>
      <c r="HD7" s="875">
        <v>47.868020786947035</v>
      </c>
      <c r="HE7" s="737">
        <f t="shared" ref="HE7:HE14" si="16">HD7/HC7</f>
        <v>1.5956006928982345</v>
      </c>
      <c r="HF7" s="875">
        <v>102.62997401449492</v>
      </c>
      <c r="HG7" s="737">
        <f>HF7/GX7</f>
        <v>3.4209991338164971</v>
      </c>
      <c r="HH7" s="877"/>
      <c r="HI7" s="748">
        <f t="shared" ref="HI7:HI38" si="17">+HH7/GX7</f>
        <v>0</v>
      </c>
      <c r="HJ7" s="881"/>
      <c r="HK7" s="744">
        <f t="shared" ref="HK7:HK19" si="18">+HJ7/GX7</f>
        <v>0</v>
      </c>
      <c r="HL7" s="881"/>
      <c r="HM7" s="542">
        <f t="shared" ref="HM7:HM38" si="19">HL7/GX7</f>
        <v>0</v>
      </c>
      <c r="HN7" s="884">
        <v>19</v>
      </c>
      <c r="HO7" s="884">
        <v>173.17702607472532</v>
      </c>
      <c r="HP7" s="886">
        <f>HO7/HN7</f>
        <v>9.1145803197223856</v>
      </c>
      <c r="HQ7" s="671"/>
      <c r="HR7" s="400"/>
      <c r="HS7" s="400"/>
      <c r="HT7" s="400"/>
      <c r="HU7" s="433"/>
      <c r="HV7" s="400"/>
      <c r="HW7" s="400">
        <f>HR7*0.2+(SUM(HS7:HV7)*0.4)</f>
        <v>0</v>
      </c>
      <c r="HX7" s="401"/>
      <c r="HY7" s="402" t="e">
        <f>HX7/HW7</f>
        <v>#DIV/0!</v>
      </c>
      <c r="HZ7" s="399"/>
      <c r="IA7" s="400"/>
      <c r="IB7" s="400"/>
      <c r="IC7" s="403" t="e">
        <f>IB7/IA7</f>
        <v>#DIV/0!</v>
      </c>
      <c r="ID7" s="400"/>
      <c r="IE7" s="400"/>
      <c r="IF7" s="404" t="e">
        <f>IE7/ID7</f>
        <v>#DIV/0!</v>
      </c>
    </row>
    <row r="8" spans="1:240" ht="14.4" customHeight="1">
      <c r="A8" s="12">
        <v>2</v>
      </c>
      <c r="B8" s="13">
        <v>74.600000000000009</v>
      </c>
      <c r="C8" s="14">
        <v>5709.1797961738548</v>
      </c>
      <c r="D8" s="15">
        <f t="shared" ref="D8:D37" si="20">+C8/B8</f>
        <v>76.530560270427003</v>
      </c>
      <c r="E8" s="16"/>
      <c r="F8" s="320"/>
      <c r="G8" s="558" t="e">
        <f t="shared" ref="G8:G37" si="21">F8/E8</f>
        <v>#DIV/0!</v>
      </c>
      <c r="H8" s="17"/>
      <c r="I8" s="17"/>
      <c r="J8" s="18" t="e">
        <f>+I8/H8</f>
        <v>#DIV/0!</v>
      </c>
      <c r="K8" s="17">
        <v>5</v>
      </c>
      <c r="L8" s="17">
        <v>75</v>
      </c>
      <c r="M8" s="30">
        <f>+L8/K8</f>
        <v>15</v>
      </c>
      <c r="N8" s="945"/>
      <c r="O8" s="838">
        <f t="shared" ref="O8:O37" si="22">N8/B8</f>
        <v>0</v>
      </c>
      <c r="P8" s="803">
        <v>331.38347049446548</v>
      </c>
      <c r="Q8" s="18">
        <f t="shared" ref="Q8:Q37" si="23">P8/B8</f>
        <v>4.4421376741885448</v>
      </c>
      <c r="R8" s="808">
        <v>181.07438819979203</v>
      </c>
      <c r="S8" s="809"/>
      <c r="T8" s="976">
        <v>646.98493858672794</v>
      </c>
      <c r="U8" s="808"/>
      <c r="V8" s="492"/>
      <c r="W8" s="570">
        <v>36</v>
      </c>
      <c r="X8" s="626">
        <v>344.40000000000003</v>
      </c>
      <c r="Y8" s="800">
        <f t="shared" ref="Y8:Y37" si="24">X8/W8</f>
        <v>9.5666666666666682</v>
      </c>
      <c r="Z8" s="819">
        <f t="shared" ref="Z8:Z37" si="25">C8+I8+N8+P8+U8+X8+R8+T8+L8</f>
        <v>7288.0225934548407</v>
      </c>
      <c r="AA8" s="492"/>
      <c r="AB8" s="966">
        <v>438.40000000000003</v>
      </c>
      <c r="AC8" s="71">
        <v>23275.59</v>
      </c>
      <c r="AD8" s="83">
        <f t="shared" ref="AD8:AD37" si="26">+AC8/AB8</f>
        <v>53.092130474452553</v>
      </c>
      <c r="AE8" s="50"/>
      <c r="AF8" s="984"/>
      <c r="AG8" s="932" t="e">
        <f t="shared" si="0"/>
        <v>#DIV/0!</v>
      </c>
      <c r="AH8" s="50">
        <v>32</v>
      </c>
      <c r="AI8" s="50">
        <v>449.12</v>
      </c>
      <c r="AJ8" s="30">
        <f t="shared" ref="AJ8:AJ37" si="27">+AI8/AH8</f>
        <v>14.035</v>
      </c>
      <c r="AK8" s="49">
        <v>8</v>
      </c>
      <c r="AL8" s="49">
        <v>53.46</v>
      </c>
      <c r="AM8" s="30">
        <f>+AL8/AK8</f>
        <v>6.6825000000000001</v>
      </c>
      <c r="AN8" s="62">
        <v>479.8</v>
      </c>
      <c r="AO8" s="858">
        <f t="shared" si="1"/>
        <v>0.99875104079933386</v>
      </c>
      <c r="AP8" s="47">
        <v>2244.8500000000004</v>
      </c>
      <c r="AQ8" s="858">
        <f t="shared" si="2"/>
        <v>5.1205520072992705</v>
      </c>
      <c r="AR8" s="47">
        <v>258.97000000000003</v>
      </c>
      <c r="AS8" s="47"/>
      <c r="AT8" s="47"/>
      <c r="AU8" s="855"/>
      <c r="AV8" s="568"/>
      <c r="AW8" s="46">
        <v>42</v>
      </c>
      <c r="AX8" s="47">
        <v>2378.2550000000001</v>
      </c>
      <c r="AY8" s="83">
        <f t="shared" ref="AY8:AY37" si="28">+AX8/AW8</f>
        <v>56.625119047619052</v>
      </c>
      <c r="AZ8" s="855">
        <v>2</v>
      </c>
      <c r="BA8" s="855">
        <v>2</v>
      </c>
      <c r="BB8" s="855">
        <v>3</v>
      </c>
      <c r="BC8" s="760">
        <f t="shared" si="3"/>
        <v>2.4000000000000004</v>
      </c>
      <c r="BD8" s="855">
        <v>131.6</v>
      </c>
      <c r="BE8" s="30">
        <f t="shared" si="4"/>
        <v>54.833333333333321</v>
      </c>
      <c r="BF8" s="62">
        <v>106</v>
      </c>
      <c r="BG8" s="47">
        <v>1128.0700000000002</v>
      </c>
      <c r="BH8" s="48">
        <f t="shared" ref="BH8:BH37" si="29">+BG8/BF8</f>
        <v>10.642169811320755</v>
      </c>
      <c r="BI8" s="822">
        <f t="shared" ref="BI8:BI37" si="30">AC8+AI8+AL8+AX8+BG8+AN8+AP8+AR8+AS8+AT8+AU8+AF8+BD8</f>
        <v>30399.714999999997</v>
      </c>
      <c r="BJ8" s="492"/>
      <c r="BK8" s="645">
        <v>64.400000000000006</v>
      </c>
      <c r="BL8" s="78">
        <v>2740.02</v>
      </c>
      <c r="BM8" s="30">
        <f t="shared" ref="BM8:BM37" si="31">+BL8/BK8</f>
        <v>42.546894409937885</v>
      </c>
      <c r="BN8" s="85"/>
      <c r="BO8" s="85"/>
      <c r="BP8" s="85"/>
      <c r="BQ8" s="85"/>
      <c r="BR8" s="30" t="e">
        <f>+BQ8/BP8</f>
        <v>#DIV/0!</v>
      </c>
      <c r="BS8" s="86">
        <v>0</v>
      </c>
      <c r="BT8" s="86">
        <v>0</v>
      </c>
      <c r="BU8" s="30" t="e">
        <f>+BT8/BS8</f>
        <v>#DIV/0!</v>
      </c>
      <c r="BV8" s="587">
        <v>0</v>
      </c>
      <c r="BW8" s="30">
        <f t="shared" ref="BW8:BW37" si="32">BV8/BK8</f>
        <v>0</v>
      </c>
      <c r="BX8" s="587">
        <v>467.22</v>
      </c>
      <c r="BY8" s="30">
        <f t="shared" ref="BY8:BY37" si="33">BX8/BK8</f>
        <v>7.254968944099379</v>
      </c>
      <c r="BZ8" s="587"/>
      <c r="CA8" s="587"/>
      <c r="CB8" s="587"/>
      <c r="CC8" s="907"/>
      <c r="CD8" s="903">
        <v>32</v>
      </c>
      <c r="CE8" s="78">
        <v>319.13</v>
      </c>
      <c r="CF8" s="634">
        <f t="shared" ref="CF8:CF37" si="34">+CE8/CD8</f>
        <v>9.9728124999999999</v>
      </c>
      <c r="CG8" s="824">
        <f t="shared" ref="CG8:CG37" si="35">BL8+BQ8+CE8+BT8+BV8+BX8+BZ8+CA8+CB8+CC8</f>
        <v>3526.37</v>
      </c>
      <c r="CH8" s="492"/>
      <c r="CI8" s="93">
        <v>210</v>
      </c>
      <c r="CJ8" s="94">
        <v>12616.352043676015</v>
      </c>
      <c r="CK8" s="30">
        <f t="shared" ref="CK8:CK37" si="36">+CJ8/CI8</f>
        <v>60.07786687464769</v>
      </c>
      <c r="CL8" s="787"/>
      <c r="CM8" s="787"/>
      <c r="CN8" s="958" t="e">
        <f t="shared" si="5"/>
        <v>#DIV/0!</v>
      </c>
      <c r="CO8" s="101">
        <v>5</v>
      </c>
      <c r="CP8" s="101">
        <v>89.380791475468101</v>
      </c>
      <c r="CQ8" s="30">
        <f>+CP8/CO8</f>
        <v>17.876158295093621</v>
      </c>
      <c r="CR8" s="101">
        <v>20</v>
      </c>
      <c r="CS8" s="101">
        <v>187.17441238903785</v>
      </c>
      <c r="CT8" s="83">
        <f>+CS8/CR8</f>
        <v>9.3587206194518924</v>
      </c>
      <c r="CU8" s="787"/>
      <c r="CV8" s="30">
        <f t="shared" si="6"/>
        <v>0</v>
      </c>
      <c r="CW8" s="950">
        <v>45</v>
      </c>
      <c r="CX8" s="30">
        <f t="shared" ref="CX8:CX37" si="37">CW8/CI8</f>
        <v>0.21428571428571427</v>
      </c>
      <c r="CY8" s="950"/>
      <c r="CZ8" s="787"/>
      <c r="DA8" s="787"/>
      <c r="DB8" s="787"/>
      <c r="DC8" s="933">
        <v>50</v>
      </c>
      <c r="DD8" s="788">
        <v>558.11947063732168</v>
      </c>
      <c r="DE8" s="790">
        <f t="shared" ref="DE8:DE37" si="38">DD8/DC8</f>
        <v>11.162389412746434</v>
      </c>
      <c r="DF8" s="827">
        <f t="shared" ref="DF8:DF37" si="39">CJ8+CP8+CS8+CW8+CU8+CY8+DD8+DA8+DB8+CM8</f>
        <v>13496.026718177844</v>
      </c>
      <c r="DG8" s="492"/>
      <c r="DH8" s="109">
        <v>189.6</v>
      </c>
      <c r="DI8" s="110">
        <v>13122.116561995857</v>
      </c>
      <c r="DJ8" s="83">
        <f t="shared" ref="DJ8:DJ37" si="40">+DI8/DH8</f>
        <v>69.209475537952841</v>
      </c>
      <c r="DK8" s="113"/>
      <c r="DL8" s="956"/>
      <c r="DM8" s="956"/>
      <c r="DN8" s="958" t="e">
        <f t="shared" si="7"/>
        <v>#DIV/0!</v>
      </c>
      <c r="DO8" s="114">
        <v>52</v>
      </c>
      <c r="DP8" s="114">
        <v>1284.8769259779665</v>
      </c>
      <c r="DQ8" s="30">
        <f t="shared" ref="DQ8:DQ37" si="41">+DP8/DO8</f>
        <v>24.709171653422434</v>
      </c>
      <c r="DR8" s="969">
        <v>688.88271223157949</v>
      </c>
      <c r="DS8" s="114">
        <v>184.82979381225593</v>
      </c>
      <c r="DT8" s="937"/>
      <c r="DU8" s="712">
        <v>187.37027027027028</v>
      </c>
      <c r="DV8" s="759">
        <f t="shared" si="8"/>
        <v>0.9882398221005817</v>
      </c>
      <c r="DW8" s="846">
        <v>54</v>
      </c>
      <c r="DX8" s="846">
        <v>498.59179707948113</v>
      </c>
      <c r="DY8" s="760">
        <f t="shared" ref="DY8:DY37" si="42">DX8/DW8</f>
        <v>9.233181427397799</v>
      </c>
      <c r="DZ8" s="848">
        <f t="shared" ref="DZ8:DZ37" si="43">DI8+DU8+DX8+DP8+DR8+DS8+DT8+DK8+DM8</f>
        <v>15966.668061367413</v>
      </c>
      <c r="EA8" s="841"/>
      <c r="EB8" s="861">
        <v>85</v>
      </c>
      <c r="EC8" s="862">
        <v>2760.7407728425933</v>
      </c>
      <c r="ED8" s="923"/>
      <c r="EE8" s="922">
        <f t="shared" ref="EE8:EE37" si="44">EC8+ED8</f>
        <v>2760.7407728425933</v>
      </c>
      <c r="EF8" s="751">
        <f t="shared" ref="EF8:EF37" si="45">EE8/EB8</f>
        <v>32.479303209912864</v>
      </c>
      <c r="EG8" s="867">
        <v>85</v>
      </c>
      <c r="EH8" s="867">
        <v>4552.1712257720874</v>
      </c>
      <c r="EI8" s="756">
        <f t="shared" si="9"/>
        <v>53.554955597318674</v>
      </c>
      <c r="EJ8" s="867"/>
      <c r="EK8" s="869"/>
      <c r="EL8" s="759" t="e">
        <f t="shared" ref="EL8:EL37" si="46">EK8/EJ8</f>
        <v>#DIV/0!</v>
      </c>
      <c r="EM8" s="866">
        <f t="shared" si="10"/>
        <v>85</v>
      </c>
      <c r="EN8" s="867"/>
      <c r="EO8" s="763">
        <f t="shared" ref="EO8:EO37" si="47">EN8/EM8</f>
        <v>0</v>
      </c>
      <c r="EP8" s="914"/>
      <c r="EQ8" s="915"/>
      <c r="ER8" s="872">
        <v>85</v>
      </c>
      <c r="ES8" s="921">
        <v>465.03063348662147</v>
      </c>
      <c r="ET8" s="765">
        <f t="shared" ref="ET8:ET37" si="48">ES8/ER8</f>
        <v>5.4709486292543703</v>
      </c>
      <c r="EU8" s="872">
        <f t="shared" si="11"/>
        <v>85</v>
      </c>
      <c r="EV8" s="926">
        <v>394.90720370721817</v>
      </c>
      <c r="EW8" s="765">
        <f t="shared" ref="EW8:EW37" si="49">EV8/EU8</f>
        <v>4.6459671024378606</v>
      </c>
      <c r="EX8" s="926">
        <v>138.5</v>
      </c>
      <c r="EY8" s="891">
        <f t="shared" ref="EY8:EY37" si="50">EX8/EU8</f>
        <v>1.6294117647058823</v>
      </c>
      <c r="EZ8" s="873">
        <v>30</v>
      </c>
      <c r="FA8" s="873">
        <v>292.05106857711058</v>
      </c>
      <c r="FB8" s="873">
        <f t="shared" ref="FB8:FB37" si="51">FA8/EZ8</f>
        <v>9.7350356192370189</v>
      </c>
      <c r="FC8" s="898">
        <f t="shared" ref="FC8:FC36" si="52">EC8+EH8+EK8+EN8+ES8+EV8+EX8+FA8+EP8+EQ8+ED8</f>
        <v>8603.4009043856313</v>
      </c>
      <c r="FD8" s="569"/>
      <c r="FE8" s="734">
        <v>36.799999999999997</v>
      </c>
      <c r="FF8" s="125">
        <v>3312.9733811649244</v>
      </c>
      <c r="FG8" s="15">
        <f t="shared" ref="FG8:FG37" si="53">+FF8/FE8</f>
        <v>90.026450575133822</v>
      </c>
      <c r="FH8" s="126"/>
      <c r="FI8" s="127">
        <v>4</v>
      </c>
      <c r="FJ8" s="127">
        <v>42.272876972097549</v>
      </c>
      <c r="FK8" s="18">
        <v>32</v>
      </c>
      <c r="FL8" s="127"/>
      <c r="FM8" s="127"/>
      <c r="FN8" s="18" t="e">
        <f>+FM8/FL8</f>
        <v>#DIV/0!</v>
      </c>
      <c r="FO8" s="734">
        <v>109.58333333333333</v>
      </c>
      <c r="FP8" s="836">
        <f t="shared" ref="FP8:FP37" si="54">FO8/FE8</f>
        <v>2.9778079710144927</v>
      </c>
      <c r="FQ8" s="125">
        <v>298.35739446447843</v>
      </c>
      <c r="FR8" s="837">
        <f t="shared" si="12"/>
        <v>8.1075378930564792</v>
      </c>
      <c r="FS8" s="125"/>
      <c r="FT8" s="125">
        <v>15.431835065149826</v>
      </c>
      <c r="FU8" s="125"/>
      <c r="FV8" s="127">
        <v>31</v>
      </c>
      <c r="FW8" s="127">
        <v>287.04651284107484</v>
      </c>
      <c r="FX8" s="30">
        <f t="shared" ref="FX8:FX37" si="55">FW8/FV8</f>
        <v>9.2595649303572536</v>
      </c>
      <c r="FY8" s="831">
        <f t="shared" ref="FY8:FY33" si="56">FF8+FJ8+FM8+FO8+FQ8+FW8+FS8+FT8+FU8</f>
        <v>4065.6653338410583</v>
      </c>
      <c r="FZ8" s="569"/>
      <c r="GA8" s="600"/>
      <c r="GB8" s="601"/>
      <c r="GC8" s="542" t="e">
        <f t="shared" ref="GC8:GC37" si="57">+GB8/GA8</f>
        <v>#DIV/0!</v>
      </c>
      <c r="GD8" s="604"/>
      <c r="GE8" s="608"/>
      <c r="GF8" s="542" t="e">
        <f t="shared" ref="GF8:GF37" si="58">+GE8/GD8</f>
        <v>#DIV/0!</v>
      </c>
      <c r="GG8" s="604"/>
      <c r="GH8" s="601"/>
      <c r="GI8" s="542" t="e">
        <f t="shared" ref="GI8:GI37" si="59">+GH8/GG8</f>
        <v>#DIV/0!</v>
      </c>
      <c r="GJ8" s="485"/>
      <c r="GK8" s="610"/>
      <c r="GL8" s="612"/>
      <c r="GM8" s="548" t="e">
        <f t="shared" ref="GM8:GM36" si="60">GL8/GK8</f>
        <v>#DIV/0!</v>
      </c>
      <c r="GN8" s="610"/>
      <c r="GO8" s="614"/>
      <c r="GP8" s="616" t="e">
        <f t="shared" si="13"/>
        <v>#DIV/0!</v>
      </c>
      <c r="GQ8" s="603"/>
      <c r="GR8" s="603"/>
      <c r="GS8" s="622" t="e">
        <f t="shared" ref="GS8:GS36" si="61">GR8/GQ8</f>
        <v>#DIV/0!</v>
      </c>
      <c r="GT8" s="603">
        <f t="shared" ref="GT8:GT37" si="62">+(GN8+GQ8)*3</f>
        <v>0</v>
      </c>
      <c r="GU8" s="603"/>
      <c r="GV8" s="551" t="e">
        <f t="shared" ref="GV8:GV36" si="63">+GU8/GT8</f>
        <v>#DIV/0!</v>
      </c>
      <c r="GX8" s="863">
        <v>30</v>
      </c>
      <c r="GY8" s="863"/>
      <c r="GZ8" s="862">
        <v>1084.1600000000001</v>
      </c>
      <c r="HA8" s="554">
        <f t="shared" si="14"/>
        <v>36.138666666666673</v>
      </c>
      <c r="HB8" s="554">
        <f t="shared" si="15"/>
        <v>0</v>
      </c>
      <c r="HC8" s="875">
        <v>30</v>
      </c>
      <c r="HD8" s="875"/>
      <c r="HE8" s="737">
        <f t="shared" si="16"/>
        <v>0</v>
      </c>
      <c r="HF8" s="875"/>
      <c r="HG8" s="737">
        <f t="shared" ref="HG8:HG37" si="64">HF8/GX8</f>
        <v>0</v>
      </c>
      <c r="HH8" s="878">
        <v>214.40745317715056</v>
      </c>
      <c r="HI8" s="748">
        <f t="shared" si="17"/>
        <v>7.1469151059050189</v>
      </c>
      <c r="HJ8" s="882"/>
      <c r="HK8" s="744">
        <f t="shared" si="18"/>
        <v>0</v>
      </c>
      <c r="HL8" s="881"/>
      <c r="HM8" s="542">
        <f t="shared" si="19"/>
        <v>0</v>
      </c>
      <c r="HN8" s="884">
        <v>19</v>
      </c>
      <c r="HO8" s="884">
        <v>175.00048515481737</v>
      </c>
      <c r="HP8" s="886">
        <f t="shared" ref="HP8:HP37" si="65">HO8/HN8</f>
        <v>9.2105518502535464</v>
      </c>
      <c r="HQ8" s="671"/>
      <c r="HR8" s="400"/>
      <c r="HS8" s="400"/>
      <c r="HT8" s="400"/>
      <c r="HU8" s="433"/>
      <c r="HV8" s="411"/>
      <c r="HW8" s="400">
        <f t="shared" ref="HW8:HW37" si="66">HR8*0.2+(SUM(HS8:HV8)*0.4)</f>
        <v>0</v>
      </c>
      <c r="HX8" s="403"/>
      <c r="HY8" s="402" t="e">
        <f t="shared" ref="HY8:HY37" si="67">HX8/HW8</f>
        <v>#DIV/0!</v>
      </c>
      <c r="HZ8" s="412"/>
      <c r="IA8" s="400"/>
      <c r="IB8" s="400"/>
      <c r="IC8" s="403" t="e">
        <f t="shared" ref="IC8:IC37" si="68">IB8/IA8</f>
        <v>#DIV/0!</v>
      </c>
      <c r="ID8" s="400"/>
      <c r="IE8" s="400"/>
      <c r="IF8" s="404" t="e">
        <f t="shared" ref="IF8:IF37" si="69">IE8/ID8</f>
        <v>#DIV/0!</v>
      </c>
    </row>
    <row r="9" spans="1:240" ht="14.4" customHeight="1">
      <c r="A9" s="12">
        <v>3</v>
      </c>
      <c r="B9" s="13">
        <v>61.2</v>
      </c>
      <c r="C9" s="14">
        <v>4561.6050226522439</v>
      </c>
      <c r="D9" s="15">
        <f t="shared" si="20"/>
        <v>74.536029781899401</v>
      </c>
      <c r="E9" s="16"/>
      <c r="F9" s="320"/>
      <c r="G9" s="558" t="e">
        <f t="shared" si="21"/>
        <v>#DIV/0!</v>
      </c>
      <c r="H9" s="17"/>
      <c r="I9" s="17"/>
      <c r="J9" s="18" t="e">
        <f t="shared" ref="J9:J37" si="70">+I9/H9</f>
        <v>#DIV/0!</v>
      </c>
      <c r="K9" s="17">
        <v>5</v>
      </c>
      <c r="L9" s="17">
        <v>74.261444793702026</v>
      </c>
      <c r="M9" s="30">
        <f t="shared" ref="M9:M37" si="71">+L9/K9</f>
        <v>14.852288958740406</v>
      </c>
      <c r="N9" s="945"/>
      <c r="O9" s="838">
        <f t="shared" si="22"/>
        <v>0</v>
      </c>
      <c r="P9" s="803">
        <v>449.60782736595502</v>
      </c>
      <c r="Q9" s="18">
        <f t="shared" si="23"/>
        <v>7.3465331268946894</v>
      </c>
      <c r="R9" s="808">
        <v>106.664020397467</v>
      </c>
      <c r="S9" s="809"/>
      <c r="T9" s="976">
        <v>654.01274990809134</v>
      </c>
      <c r="U9" s="808"/>
      <c r="V9" s="492"/>
      <c r="W9" s="570">
        <v>36</v>
      </c>
      <c r="X9" s="626">
        <v>331.04087995499623</v>
      </c>
      <c r="Y9" s="800">
        <f t="shared" si="24"/>
        <v>9.1955799987498956</v>
      </c>
      <c r="Z9" s="819">
        <f t="shared" si="25"/>
        <v>6177.1919450724554</v>
      </c>
      <c r="AA9" s="492"/>
      <c r="AB9" s="966">
        <v>451.6</v>
      </c>
      <c r="AC9" s="71">
        <v>24696.749600000006</v>
      </c>
      <c r="AD9" s="83">
        <f t="shared" si="26"/>
        <v>54.687222320637744</v>
      </c>
      <c r="AE9" s="50"/>
      <c r="AF9" s="984"/>
      <c r="AG9" s="932" t="e">
        <f t="shared" si="0"/>
        <v>#DIV/0!</v>
      </c>
      <c r="AH9" s="50">
        <v>32</v>
      </c>
      <c r="AI9" s="318">
        <v>449.12</v>
      </c>
      <c r="AJ9" s="30">
        <f t="shared" si="27"/>
        <v>14.035</v>
      </c>
      <c r="AK9" s="49">
        <v>18</v>
      </c>
      <c r="AL9" s="49">
        <v>129.60000000000002</v>
      </c>
      <c r="AM9" s="30">
        <f t="shared" ref="AM9:AM37" si="72">+AL9/AK9</f>
        <v>7.2000000000000011</v>
      </c>
      <c r="AN9" s="62">
        <v>420</v>
      </c>
      <c r="AO9" s="858">
        <f t="shared" si="1"/>
        <v>0.84917104731095827</v>
      </c>
      <c r="AP9" s="47">
        <v>1384.21</v>
      </c>
      <c r="AQ9" s="858">
        <f t="shared" si="2"/>
        <v>3.0651240035429583</v>
      </c>
      <c r="AR9" s="47"/>
      <c r="AS9" s="47"/>
      <c r="AT9" s="47"/>
      <c r="AU9" s="855"/>
      <c r="AV9" s="568"/>
      <c r="AW9" s="46">
        <v>43</v>
      </c>
      <c r="AX9" s="47">
        <v>2362.3549999999996</v>
      </c>
      <c r="AY9" s="83">
        <f t="shared" si="28"/>
        <v>54.938488372093012</v>
      </c>
      <c r="AZ9" s="855">
        <v>2</v>
      </c>
      <c r="BA9" s="855">
        <v>2</v>
      </c>
      <c r="BB9" s="855">
        <v>3</v>
      </c>
      <c r="BC9" s="760">
        <f t="shared" si="3"/>
        <v>2.4000000000000004</v>
      </c>
      <c r="BD9" s="855">
        <v>124.60000000000001</v>
      </c>
      <c r="BE9" s="30">
        <f t="shared" si="4"/>
        <v>51.916666666666664</v>
      </c>
      <c r="BF9" s="62">
        <v>106</v>
      </c>
      <c r="BG9" s="47">
        <v>1051.6999999999998</v>
      </c>
      <c r="BH9" s="48">
        <f t="shared" si="29"/>
        <v>9.9216981132075457</v>
      </c>
      <c r="BI9" s="822">
        <f t="shared" si="30"/>
        <v>30618.334600000002</v>
      </c>
      <c r="BJ9" s="492"/>
      <c r="BK9" s="645">
        <v>62.800000000000004</v>
      </c>
      <c r="BL9" s="78">
        <v>2683.95</v>
      </c>
      <c r="BM9" s="30">
        <f t="shared" si="31"/>
        <v>42.73805732484076</v>
      </c>
      <c r="BN9" s="85"/>
      <c r="BO9" s="85"/>
      <c r="BP9" s="85"/>
      <c r="BQ9" s="85"/>
      <c r="BR9" s="30" t="e">
        <f t="shared" ref="BR9:BR37" si="73">+BQ9/BP9</f>
        <v>#DIV/0!</v>
      </c>
      <c r="BS9" s="86">
        <v>0</v>
      </c>
      <c r="BT9" s="86">
        <v>0</v>
      </c>
      <c r="BU9" s="30" t="e">
        <f t="shared" ref="BU9:BU37" si="74">+BT9/BS9</f>
        <v>#DIV/0!</v>
      </c>
      <c r="BV9" s="587">
        <v>0</v>
      </c>
      <c r="BW9" s="30">
        <f t="shared" si="32"/>
        <v>0</v>
      </c>
      <c r="BX9" s="587">
        <v>466.23</v>
      </c>
      <c r="BY9" s="30">
        <f t="shared" si="33"/>
        <v>7.4240445859872608</v>
      </c>
      <c r="BZ9" s="587"/>
      <c r="CA9" s="587"/>
      <c r="CB9" s="587"/>
      <c r="CC9" s="907"/>
      <c r="CD9" s="903">
        <v>32</v>
      </c>
      <c r="CE9" s="78">
        <v>319.51</v>
      </c>
      <c r="CF9" s="634">
        <f t="shared" si="34"/>
        <v>9.9846874999999997</v>
      </c>
      <c r="CG9" s="824">
        <f t="shared" si="35"/>
        <v>3469.69</v>
      </c>
      <c r="CH9" s="492"/>
      <c r="CI9" s="93">
        <v>205.60000000000002</v>
      </c>
      <c r="CJ9" s="94">
        <v>12334.780156936862</v>
      </c>
      <c r="CK9" s="30">
        <f t="shared" si="36"/>
        <v>59.994066911171501</v>
      </c>
      <c r="CL9" s="787"/>
      <c r="CM9" s="787"/>
      <c r="CN9" s="958" t="e">
        <f t="shared" si="5"/>
        <v>#DIV/0!</v>
      </c>
      <c r="CO9" s="101">
        <v>5</v>
      </c>
      <c r="CP9" s="101">
        <v>72.607852956882539</v>
      </c>
      <c r="CQ9" s="30">
        <f t="shared" ref="CQ9:CQ37" si="75">+CP9/CO9</f>
        <v>14.521570591376507</v>
      </c>
      <c r="CR9" s="101">
        <v>20</v>
      </c>
      <c r="CS9" s="101">
        <v>139.39224467155427</v>
      </c>
      <c r="CT9" s="83">
        <f t="shared" ref="CT9:CT37" si="76">+CS9/CR9</f>
        <v>6.9696122335777133</v>
      </c>
      <c r="CU9" s="787"/>
      <c r="CV9" s="30">
        <f t="shared" si="6"/>
        <v>0</v>
      </c>
      <c r="CW9" s="950">
        <v>45</v>
      </c>
      <c r="CX9" s="30">
        <f t="shared" si="37"/>
        <v>0.21887159533073927</v>
      </c>
      <c r="CY9" s="950">
        <v>188.48590122502708</v>
      </c>
      <c r="CZ9" s="787"/>
      <c r="DA9" s="787"/>
      <c r="DB9" s="787"/>
      <c r="DC9" s="933">
        <v>50</v>
      </c>
      <c r="DD9" s="788">
        <v>621.59759235822514</v>
      </c>
      <c r="DE9" s="790">
        <f t="shared" si="38"/>
        <v>12.431951847164504</v>
      </c>
      <c r="DF9" s="827">
        <f t="shared" si="39"/>
        <v>13401.863748148551</v>
      </c>
      <c r="DG9" s="492"/>
      <c r="DH9" s="109">
        <v>188</v>
      </c>
      <c r="DI9" s="110">
        <v>13216.326837575145</v>
      </c>
      <c r="DJ9" s="83">
        <f t="shared" si="40"/>
        <v>70.299610838165663</v>
      </c>
      <c r="DK9" s="113"/>
      <c r="DL9" s="956">
        <v>46</v>
      </c>
      <c r="DM9" s="956">
        <v>2321.6232885042964</v>
      </c>
      <c r="DN9" s="958">
        <f t="shared" si="7"/>
        <v>50.470071489223834</v>
      </c>
      <c r="DO9" s="114">
        <v>47</v>
      </c>
      <c r="DP9" s="114">
        <v>1184.9858436868906</v>
      </c>
      <c r="DQ9" s="30">
        <f t="shared" si="41"/>
        <v>25.212464759295543</v>
      </c>
      <c r="DR9" s="969">
        <v>1022.8821679300436</v>
      </c>
      <c r="DS9" s="114">
        <v>268.9534472474698</v>
      </c>
      <c r="DT9" s="937"/>
      <c r="DU9" s="712">
        <v>435.67027027027029</v>
      </c>
      <c r="DV9" s="759">
        <f t="shared" si="8"/>
        <v>2.3173950546290971</v>
      </c>
      <c r="DW9" s="846">
        <v>54</v>
      </c>
      <c r="DX9" s="846">
        <v>623.13914929353859</v>
      </c>
      <c r="DY9" s="760">
        <f t="shared" si="42"/>
        <v>11.539613875806269</v>
      </c>
      <c r="DZ9" s="848">
        <f t="shared" si="43"/>
        <v>19073.581004507654</v>
      </c>
      <c r="EA9" s="841"/>
      <c r="EB9" s="861">
        <v>79</v>
      </c>
      <c r="EC9" s="862">
        <v>3539.2574043293771</v>
      </c>
      <c r="ED9" s="923"/>
      <c r="EE9" s="922">
        <f t="shared" si="44"/>
        <v>3539.2574043293771</v>
      </c>
      <c r="EF9" s="751">
        <f t="shared" si="45"/>
        <v>44.800726637080722</v>
      </c>
      <c r="EG9" s="867"/>
      <c r="EH9" s="867"/>
      <c r="EI9" s="756" t="e">
        <f t="shared" si="9"/>
        <v>#DIV/0!</v>
      </c>
      <c r="EJ9" s="867"/>
      <c r="EK9" s="870"/>
      <c r="EL9" s="759" t="e">
        <f t="shared" si="46"/>
        <v>#DIV/0!</v>
      </c>
      <c r="EM9" s="866">
        <f t="shared" si="10"/>
        <v>79</v>
      </c>
      <c r="EN9" s="867"/>
      <c r="EO9" s="763">
        <f t="shared" si="47"/>
        <v>0</v>
      </c>
      <c r="EP9" s="914"/>
      <c r="EQ9" s="915"/>
      <c r="ER9" s="872">
        <v>79</v>
      </c>
      <c r="ES9" s="921">
        <v>233.79067946647046</v>
      </c>
      <c r="ET9" s="765">
        <f t="shared" si="48"/>
        <v>2.9593756894489931</v>
      </c>
      <c r="EU9" s="872">
        <f t="shared" si="11"/>
        <v>79</v>
      </c>
      <c r="EV9" s="926">
        <v>470.14247523743546</v>
      </c>
      <c r="EW9" s="765">
        <f t="shared" si="49"/>
        <v>5.9511705726257658</v>
      </c>
      <c r="EX9" s="926"/>
      <c r="EY9" s="891">
        <f t="shared" si="50"/>
        <v>0</v>
      </c>
      <c r="EZ9" s="873">
        <v>30</v>
      </c>
      <c r="FA9" s="873">
        <v>296.51888707804233</v>
      </c>
      <c r="FB9" s="873">
        <f t="shared" si="51"/>
        <v>9.8839629026014109</v>
      </c>
      <c r="FC9" s="898">
        <f t="shared" si="52"/>
        <v>4539.7094461113247</v>
      </c>
      <c r="FD9" s="569"/>
      <c r="FE9" s="734">
        <v>39.200000000000003</v>
      </c>
      <c r="FF9" s="125">
        <v>2967.5598435352572</v>
      </c>
      <c r="FG9" s="15">
        <f t="shared" si="53"/>
        <v>75.703057233042273</v>
      </c>
      <c r="FH9" s="126"/>
      <c r="FI9" s="127">
        <v>4</v>
      </c>
      <c r="FJ9" s="127">
        <v>41.166666666666664</v>
      </c>
      <c r="FK9" s="18">
        <v>28</v>
      </c>
      <c r="FL9" s="127"/>
      <c r="FM9" s="127"/>
      <c r="FN9" s="18" t="e">
        <f t="shared" ref="FN9:FN37" si="77">+FM9/FL9</f>
        <v>#DIV/0!</v>
      </c>
      <c r="FO9" s="734">
        <v>49.583333333333336</v>
      </c>
      <c r="FP9" s="836">
        <f t="shared" si="54"/>
        <v>1.2648809523809523</v>
      </c>
      <c r="FQ9" s="125">
        <v>286.77064714165806</v>
      </c>
      <c r="FR9" s="837">
        <f t="shared" si="12"/>
        <v>7.3155777332055623</v>
      </c>
      <c r="FS9" s="125"/>
      <c r="FT9" s="125">
        <v>170.42348888888884</v>
      </c>
      <c r="FU9" s="125"/>
      <c r="FV9" s="127">
        <v>31</v>
      </c>
      <c r="FW9" s="127">
        <v>290.40391810770797</v>
      </c>
      <c r="FX9" s="30">
        <f t="shared" si="55"/>
        <v>9.3678683260550955</v>
      </c>
      <c r="FY9" s="831">
        <f t="shared" si="56"/>
        <v>3805.9078976735118</v>
      </c>
      <c r="FZ9" s="569"/>
      <c r="GA9" s="600"/>
      <c r="GB9" s="601"/>
      <c r="GC9" s="542" t="e">
        <f t="shared" si="57"/>
        <v>#DIV/0!</v>
      </c>
      <c r="GD9" s="603"/>
      <c r="GE9" s="603"/>
      <c r="GF9" s="542" t="e">
        <f t="shared" si="58"/>
        <v>#DIV/0!</v>
      </c>
      <c r="GG9" s="604"/>
      <c r="GH9" s="601"/>
      <c r="GI9" s="542" t="e">
        <f t="shared" si="59"/>
        <v>#DIV/0!</v>
      </c>
      <c r="GJ9" s="485"/>
      <c r="GK9" s="610"/>
      <c r="GL9" s="612"/>
      <c r="GM9" s="548" t="e">
        <f t="shared" si="60"/>
        <v>#DIV/0!</v>
      </c>
      <c r="GN9" s="610"/>
      <c r="GO9" s="614"/>
      <c r="GP9" s="616" t="e">
        <f t="shared" si="13"/>
        <v>#DIV/0!</v>
      </c>
      <c r="GQ9" s="603"/>
      <c r="GR9" s="603"/>
      <c r="GS9" s="622" t="e">
        <f t="shared" si="61"/>
        <v>#DIV/0!</v>
      </c>
      <c r="GT9" s="603">
        <f t="shared" si="62"/>
        <v>0</v>
      </c>
      <c r="GU9" s="603"/>
      <c r="GV9" s="551" t="e">
        <f t="shared" si="63"/>
        <v>#DIV/0!</v>
      </c>
      <c r="GX9" s="863">
        <v>30</v>
      </c>
      <c r="GY9" s="863"/>
      <c r="GZ9" s="862">
        <v>1258.7099999999998</v>
      </c>
      <c r="HA9" s="554">
        <f t="shared" si="14"/>
        <v>41.956999999999994</v>
      </c>
      <c r="HB9" s="554">
        <f t="shared" si="15"/>
        <v>0</v>
      </c>
      <c r="HC9" s="875">
        <v>30</v>
      </c>
      <c r="HD9" s="875">
        <v>1516.9673856669569</v>
      </c>
      <c r="HE9" s="737">
        <f t="shared" si="16"/>
        <v>50.5655795222319</v>
      </c>
      <c r="HF9" s="875">
        <v>151.05047738690672</v>
      </c>
      <c r="HG9" s="737">
        <f t="shared" si="64"/>
        <v>5.035015912896891</v>
      </c>
      <c r="HH9" s="879">
        <v>1391.5483953725252</v>
      </c>
      <c r="HI9" s="748">
        <f t="shared" si="17"/>
        <v>46.384946512417507</v>
      </c>
      <c r="HJ9" s="882">
        <v>132.79797567481498</v>
      </c>
      <c r="HK9" s="744">
        <f t="shared" si="18"/>
        <v>4.4265991891604992</v>
      </c>
      <c r="HL9" s="881"/>
      <c r="HM9" s="542">
        <f t="shared" si="19"/>
        <v>0</v>
      </c>
      <c r="HN9" s="884">
        <v>19</v>
      </c>
      <c r="HO9" s="884">
        <v>171.69280207162066</v>
      </c>
      <c r="HP9" s="886">
        <f t="shared" si="65"/>
        <v>9.0364632669274041</v>
      </c>
      <c r="HQ9" s="671"/>
      <c r="HR9" s="400"/>
      <c r="HS9" s="400"/>
      <c r="HT9" s="400"/>
      <c r="HU9" s="433"/>
      <c r="HV9" s="411"/>
      <c r="HW9" s="400">
        <f t="shared" si="66"/>
        <v>0</v>
      </c>
      <c r="HX9" s="403"/>
      <c r="HY9" s="402" t="e">
        <f t="shared" si="67"/>
        <v>#DIV/0!</v>
      </c>
      <c r="HZ9" s="412"/>
      <c r="IA9" s="400"/>
      <c r="IB9" s="400"/>
      <c r="IC9" s="403" t="e">
        <f t="shared" si="68"/>
        <v>#DIV/0!</v>
      </c>
      <c r="ID9" s="400"/>
      <c r="IE9" s="400"/>
      <c r="IF9" s="404" t="e">
        <f t="shared" si="69"/>
        <v>#DIV/0!</v>
      </c>
    </row>
    <row r="10" spans="1:240" ht="14.4" customHeight="1">
      <c r="A10" s="12">
        <v>4</v>
      </c>
      <c r="B10" s="13">
        <v>71.8</v>
      </c>
      <c r="C10" s="14">
        <v>5735.2409437657871</v>
      </c>
      <c r="D10" s="15">
        <f t="shared" si="20"/>
        <v>79.878007573339659</v>
      </c>
      <c r="E10" s="16"/>
      <c r="F10" s="320"/>
      <c r="G10" s="558" t="e">
        <f t="shared" si="21"/>
        <v>#DIV/0!</v>
      </c>
      <c r="H10" s="17"/>
      <c r="I10" s="17"/>
      <c r="J10" s="18" t="e">
        <f t="shared" si="70"/>
        <v>#DIV/0!</v>
      </c>
      <c r="K10" s="17">
        <v>5</v>
      </c>
      <c r="L10" s="17">
        <v>75.106103889974406</v>
      </c>
      <c r="M10" s="30">
        <f t="shared" si="71"/>
        <v>15.021220777994881</v>
      </c>
      <c r="N10" s="945"/>
      <c r="O10" s="838">
        <f t="shared" si="22"/>
        <v>0</v>
      </c>
      <c r="P10" s="803">
        <v>458.70155383591805</v>
      </c>
      <c r="Q10" s="18">
        <f t="shared" si="23"/>
        <v>6.3886010283554047</v>
      </c>
      <c r="R10" s="808">
        <v>204.49542208339378</v>
      </c>
      <c r="S10" s="809"/>
      <c r="T10" s="976">
        <v>3996.45</v>
      </c>
      <c r="U10" s="808">
        <v>696.0403250947079</v>
      </c>
      <c r="V10" s="492"/>
      <c r="W10" s="570">
        <v>36</v>
      </c>
      <c r="X10" s="626">
        <v>339.85234242554014</v>
      </c>
      <c r="Y10" s="800">
        <f t="shared" si="24"/>
        <v>9.4403428451538929</v>
      </c>
      <c r="Z10" s="819">
        <f t="shared" si="25"/>
        <v>11505.886691095322</v>
      </c>
      <c r="AA10" s="492"/>
      <c r="AB10" s="966">
        <v>432.40000000000003</v>
      </c>
      <c r="AC10" s="71">
        <v>24809.129999999997</v>
      </c>
      <c r="AD10" s="83">
        <f t="shared" si="26"/>
        <v>57.375416281221078</v>
      </c>
      <c r="AE10" s="50"/>
      <c r="AF10" s="984">
        <v>11326.5676</v>
      </c>
      <c r="AG10" s="932" t="e">
        <f t="shared" si="0"/>
        <v>#DIV/0!</v>
      </c>
      <c r="AH10" s="50">
        <v>17</v>
      </c>
      <c r="AI10" s="318">
        <v>224.56</v>
      </c>
      <c r="AJ10" s="30">
        <f t="shared" si="27"/>
        <v>13.209411764705882</v>
      </c>
      <c r="AK10" s="49">
        <v>6</v>
      </c>
      <c r="AL10" s="49">
        <v>33.69</v>
      </c>
      <c r="AM10" s="30">
        <f t="shared" si="72"/>
        <v>5.6149999999999993</v>
      </c>
      <c r="AN10" s="62">
        <v>445.52</v>
      </c>
      <c r="AO10" s="858">
        <f t="shared" si="1"/>
        <v>0.9411068863540345</v>
      </c>
      <c r="AP10" s="47">
        <v>1583.4399999999998</v>
      </c>
      <c r="AQ10" s="858">
        <f t="shared" si="2"/>
        <v>3.6619796484736349</v>
      </c>
      <c r="AR10" s="47">
        <v>427.83</v>
      </c>
      <c r="AS10" s="47"/>
      <c r="AT10" s="47">
        <v>1841.04</v>
      </c>
      <c r="AU10" s="855"/>
      <c r="AV10" s="568"/>
      <c r="AW10" s="46">
        <v>41</v>
      </c>
      <c r="AX10" s="71">
        <v>2399.94</v>
      </c>
      <c r="AY10" s="83">
        <f t="shared" si="28"/>
        <v>58.535121951219516</v>
      </c>
      <c r="AZ10" s="855">
        <v>1</v>
      </c>
      <c r="BA10" s="855">
        <v>2</v>
      </c>
      <c r="BB10" s="855">
        <v>3</v>
      </c>
      <c r="BC10" s="760">
        <f t="shared" si="3"/>
        <v>2.2000000000000002</v>
      </c>
      <c r="BD10" s="855">
        <v>125.61</v>
      </c>
      <c r="BE10" s="30">
        <f t="shared" si="4"/>
        <v>57.095454545454544</v>
      </c>
      <c r="BF10" s="62">
        <v>106</v>
      </c>
      <c r="BG10" s="47">
        <v>1147.3899999999999</v>
      </c>
      <c r="BH10" s="48">
        <f t="shared" si="29"/>
        <v>10.82443396226415</v>
      </c>
      <c r="BI10" s="822">
        <f t="shared" si="30"/>
        <v>44364.717599999996</v>
      </c>
      <c r="BJ10" s="492"/>
      <c r="BK10" s="645">
        <v>66.8</v>
      </c>
      <c r="BL10" s="78">
        <v>2845.01</v>
      </c>
      <c r="BM10" s="30">
        <f t="shared" si="31"/>
        <v>42.589970059880244</v>
      </c>
      <c r="BN10" s="85"/>
      <c r="BO10" s="85"/>
      <c r="BP10" s="85"/>
      <c r="BQ10" s="85"/>
      <c r="BR10" s="30" t="e">
        <f t="shared" si="73"/>
        <v>#DIV/0!</v>
      </c>
      <c r="BS10" s="86">
        <v>0</v>
      </c>
      <c r="BT10" s="86">
        <v>0</v>
      </c>
      <c r="BU10" s="30" t="e">
        <f t="shared" si="74"/>
        <v>#DIV/0!</v>
      </c>
      <c r="BV10" s="587">
        <v>0</v>
      </c>
      <c r="BW10" s="30">
        <f t="shared" si="32"/>
        <v>0</v>
      </c>
      <c r="BX10" s="587">
        <v>471.65</v>
      </c>
      <c r="BY10" s="30">
        <f t="shared" si="33"/>
        <v>7.0606287425149699</v>
      </c>
      <c r="BZ10" s="587"/>
      <c r="CA10" s="587"/>
      <c r="CB10" s="587"/>
      <c r="CC10" s="907"/>
      <c r="CD10" s="903">
        <v>32</v>
      </c>
      <c r="CE10" s="78">
        <v>319.02</v>
      </c>
      <c r="CF10" s="634">
        <f t="shared" si="34"/>
        <v>9.9693749999999994</v>
      </c>
      <c r="CG10" s="824">
        <f t="shared" si="35"/>
        <v>3635.6800000000003</v>
      </c>
      <c r="CH10" s="492"/>
      <c r="CI10" s="93">
        <v>212.4</v>
      </c>
      <c r="CJ10" s="94">
        <v>12390.281531606295</v>
      </c>
      <c r="CK10" s="30">
        <f t="shared" si="36"/>
        <v>58.334658811705722</v>
      </c>
      <c r="CL10" s="787"/>
      <c r="CM10" s="787"/>
      <c r="CN10" s="958" t="e">
        <f t="shared" si="5"/>
        <v>#DIV/0!</v>
      </c>
      <c r="CO10" s="101">
        <v>5</v>
      </c>
      <c r="CP10" s="101">
        <v>34.670509108088389</v>
      </c>
      <c r="CQ10" s="30">
        <f t="shared" si="75"/>
        <v>6.934101821617678</v>
      </c>
      <c r="CR10" s="101">
        <v>20</v>
      </c>
      <c r="CS10" s="101">
        <v>47.335608406041842</v>
      </c>
      <c r="CT10" s="83">
        <f t="shared" si="76"/>
        <v>2.3667804203020921</v>
      </c>
      <c r="CU10" s="787"/>
      <c r="CV10" s="30">
        <f t="shared" si="6"/>
        <v>0</v>
      </c>
      <c r="CW10" s="950">
        <v>90</v>
      </c>
      <c r="CX10" s="30">
        <f t="shared" si="37"/>
        <v>0.42372881355932202</v>
      </c>
      <c r="CY10" s="950">
        <v>133.10012214968293</v>
      </c>
      <c r="CZ10" s="787"/>
      <c r="DA10" s="787"/>
      <c r="DB10" s="787"/>
      <c r="DC10" s="933">
        <v>50</v>
      </c>
      <c r="DD10" s="788">
        <v>463.81004154988568</v>
      </c>
      <c r="DE10" s="790">
        <f t="shared" si="38"/>
        <v>9.2762008309977144</v>
      </c>
      <c r="DF10" s="827">
        <f t="shared" si="39"/>
        <v>13159.197812819992</v>
      </c>
      <c r="DG10" s="492"/>
      <c r="DH10" s="109">
        <v>195.6</v>
      </c>
      <c r="DI10" s="110">
        <v>9842.1204153742583</v>
      </c>
      <c r="DJ10" s="83">
        <f t="shared" si="40"/>
        <v>50.317589035655722</v>
      </c>
      <c r="DK10" s="113"/>
      <c r="DL10" s="956"/>
      <c r="DM10" s="956"/>
      <c r="DN10" s="958" t="e">
        <f t="shared" si="7"/>
        <v>#DIV/0!</v>
      </c>
      <c r="DO10" s="114">
        <v>32</v>
      </c>
      <c r="DP10" s="114">
        <v>1156.2358436869217</v>
      </c>
      <c r="DQ10" s="30">
        <f t="shared" si="41"/>
        <v>36.132370115216304</v>
      </c>
      <c r="DR10" s="969">
        <v>1012.7644967299199</v>
      </c>
      <c r="DS10" s="114">
        <v>221.78741220418587</v>
      </c>
      <c r="DT10" s="937"/>
      <c r="DU10" s="712">
        <v>247.37027027027028</v>
      </c>
      <c r="DV10" s="759">
        <f t="shared" si="8"/>
        <v>1.2646741833858399</v>
      </c>
      <c r="DW10" s="846">
        <v>54</v>
      </c>
      <c r="DX10" s="846">
        <v>583.78081180214463</v>
      </c>
      <c r="DY10" s="760">
        <f t="shared" si="42"/>
        <v>10.810755774113789</v>
      </c>
      <c r="DZ10" s="848">
        <f t="shared" si="43"/>
        <v>13064.059250067701</v>
      </c>
      <c r="EA10" s="841"/>
      <c r="EB10" s="861">
        <v>85</v>
      </c>
      <c r="EC10" s="862">
        <v>5040.0188269818782</v>
      </c>
      <c r="ED10" s="923"/>
      <c r="EE10" s="922">
        <f t="shared" si="44"/>
        <v>5040.0188269818782</v>
      </c>
      <c r="EF10" s="751">
        <f t="shared" si="45"/>
        <v>59.294339140963274</v>
      </c>
      <c r="EG10" s="867"/>
      <c r="EH10" s="867"/>
      <c r="EI10" s="756" t="e">
        <f t="shared" si="9"/>
        <v>#DIV/0!</v>
      </c>
      <c r="EJ10" s="867"/>
      <c r="EK10" s="870"/>
      <c r="EL10" s="759" t="e">
        <f t="shared" si="46"/>
        <v>#DIV/0!</v>
      </c>
      <c r="EM10" s="866">
        <f t="shared" si="10"/>
        <v>85</v>
      </c>
      <c r="EN10" s="867"/>
      <c r="EO10" s="763">
        <f t="shared" si="47"/>
        <v>0</v>
      </c>
      <c r="EP10" s="914">
        <v>153.32</v>
      </c>
      <c r="EQ10" s="915"/>
      <c r="ER10" s="872">
        <v>85</v>
      </c>
      <c r="ES10" s="921">
        <v>346.92864546251172</v>
      </c>
      <c r="ET10" s="765">
        <f t="shared" si="48"/>
        <v>4.0815134760295493</v>
      </c>
      <c r="EU10" s="872">
        <f t="shared" si="11"/>
        <v>85</v>
      </c>
      <c r="EV10" s="926">
        <v>414.48139492368142</v>
      </c>
      <c r="EW10" s="765">
        <f t="shared" si="49"/>
        <v>4.8762517049844876</v>
      </c>
      <c r="EX10" s="926">
        <v>205</v>
      </c>
      <c r="EY10" s="891">
        <f t="shared" si="50"/>
        <v>2.4117647058823528</v>
      </c>
      <c r="EZ10" s="873">
        <v>30</v>
      </c>
      <c r="FA10" s="873">
        <v>296.83383491634009</v>
      </c>
      <c r="FB10" s="873">
        <f t="shared" si="51"/>
        <v>9.8944611638780025</v>
      </c>
      <c r="FC10" s="898">
        <f t="shared" si="52"/>
        <v>6456.5827022844114</v>
      </c>
      <c r="FD10" s="569"/>
      <c r="FE10" s="734">
        <v>41.2</v>
      </c>
      <c r="FF10" s="125">
        <v>2414.4585847215176</v>
      </c>
      <c r="FG10" s="15">
        <f t="shared" si="53"/>
        <v>58.603363706832944</v>
      </c>
      <c r="FH10" s="126"/>
      <c r="FI10" s="127">
        <v>4</v>
      </c>
      <c r="FJ10" s="127">
        <v>64.17417967332122</v>
      </c>
      <c r="FK10" s="18">
        <v>36</v>
      </c>
      <c r="FL10" s="127">
        <v>60</v>
      </c>
      <c r="FM10" s="127">
        <v>3194.836276497942</v>
      </c>
      <c r="FN10" s="18">
        <f t="shared" si="77"/>
        <v>53.247271274965698</v>
      </c>
      <c r="FO10" s="734">
        <v>49.583333333333336</v>
      </c>
      <c r="FP10" s="836">
        <f t="shared" si="54"/>
        <v>1.2034789644012944</v>
      </c>
      <c r="FQ10" s="125">
        <v>373.88273215997043</v>
      </c>
      <c r="FR10" s="837">
        <f t="shared" si="12"/>
        <v>9.0748235961157864</v>
      </c>
      <c r="FS10" s="125"/>
      <c r="FT10" s="125">
        <v>61.937556478924414</v>
      </c>
      <c r="FU10" s="125"/>
      <c r="FV10" s="127">
        <v>33</v>
      </c>
      <c r="FW10" s="127">
        <v>284.45541423854837</v>
      </c>
      <c r="FX10" s="30">
        <f t="shared" si="55"/>
        <v>8.6198610375317681</v>
      </c>
      <c r="FY10" s="831">
        <f t="shared" si="56"/>
        <v>6443.328077103557</v>
      </c>
      <c r="FZ10" s="569"/>
      <c r="GA10" s="600"/>
      <c r="GB10" s="601"/>
      <c r="GC10" s="542" t="e">
        <f t="shared" si="57"/>
        <v>#DIV/0!</v>
      </c>
      <c r="GD10" s="603"/>
      <c r="GE10" s="603"/>
      <c r="GF10" s="542" t="e">
        <f t="shared" si="58"/>
        <v>#DIV/0!</v>
      </c>
      <c r="GG10" s="604"/>
      <c r="GH10" s="601"/>
      <c r="GI10" s="542" t="e">
        <f t="shared" si="59"/>
        <v>#DIV/0!</v>
      </c>
      <c r="GJ10" s="485"/>
      <c r="GK10" s="610"/>
      <c r="GL10" s="612"/>
      <c r="GM10" s="548" t="e">
        <f t="shared" si="60"/>
        <v>#DIV/0!</v>
      </c>
      <c r="GN10" s="610"/>
      <c r="GO10" s="614"/>
      <c r="GP10" s="616" t="e">
        <f t="shared" si="13"/>
        <v>#DIV/0!</v>
      </c>
      <c r="GQ10" s="603"/>
      <c r="GR10" s="603"/>
      <c r="GS10" s="622" t="e">
        <f t="shared" si="61"/>
        <v>#DIV/0!</v>
      </c>
      <c r="GT10" s="603">
        <f t="shared" si="62"/>
        <v>0</v>
      </c>
      <c r="GU10" s="603"/>
      <c r="GV10" s="551" t="e">
        <f t="shared" si="63"/>
        <v>#DIV/0!</v>
      </c>
      <c r="GX10" s="863">
        <v>30</v>
      </c>
      <c r="GY10" s="863"/>
      <c r="GZ10" s="862">
        <v>1878.29</v>
      </c>
      <c r="HA10" s="554">
        <f t="shared" si="14"/>
        <v>62.609666666666662</v>
      </c>
      <c r="HB10" s="554">
        <f t="shared" si="15"/>
        <v>0</v>
      </c>
      <c r="HC10" s="875">
        <v>30</v>
      </c>
      <c r="HD10" s="875">
        <v>58.868020786947035</v>
      </c>
      <c r="HE10" s="737">
        <f t="shared" si="16"/>
        <v>1.9622673595649012</v>
      </c>
      <c r="HF10" s="875">
        <v>1166.5948344322378</v>
      </c>
      <c r="HG10" s="737">
        <f t="shared" si="64"/>
        <v>38.886494481074592</v>
      </c>
      <c r="HH10" s="867">
        <v>91.954552957758153</v>
      </c>
      <c r="HI10" s="748">
        <f t="shared" si="17"/>
        <v>3.0651517652586051</v>
      </c>
      <c r="HJ10" s="882"/>
      <c r="HK10" s="744">
        <f t="shared" si="18"/>
        <v>0</v>
      </c>
      <c r="HL10" s="881">
        <v>128.82437230524158</v>
      </c>
      <c r="HM10" s="542">
        <f t="shared" si="19"/>
        <v>4.2941457435080528</v>
      </c>
      <c r="HN10" s="884">
        <v>19</v>
      </c>
      <c r="HO10" s="884">
        <v>172.08417049278603</v>
      </c>
      <c r="HP10" s="886">
        <f t="shared" si="65"/>
        <v>9.0570616048834758</v>
      </c>
      <c r="HQ10" s="671"/>
      <c r="HR10" s="400"/>
      <c r="HS10" s="400"/>
      <c r="HT10" s="400"/>
      <c r="HU10" s="433"/>
      <c r="HV10" s="411"/>
      <c r="HW10" s="400">
        <f t="shared" si="66"/>
        <v>0</v>
      </c>
      <c r="HX10" s="403"/>
      <c r="HY10" s="402" t="e">
        <f t="shared" si="67"/>
        <v>#DIV/0!</v>
      </c>
      <c r="HZ10" s="412"/>
      <c r="IA10" s="400"/>
      <c r="IB10" s="403"/>
      <c r="IC10" s="403" t="e">
        <f t="shared" si="68"/>
        <v>#DIV/0!</v>
      </c>
      <c r="ID10" s="400"/>
      <c r="IE10" s="400"/>
      <c r="IF10" s="404" t="e">
        <f t="shared" si="69"/>
        <v>#DIV/0!</v>
      </c>
    </row>
    <row r="11" spans="1:240" ht="15" customHeight="1">
      <c r="A11" s="12">
        <v>5</v>
      </c>
      <c r="B11" s="13">
        <v>64.2</v>
      </c>
      <c r="C11" s="14">
        <v>4410.3638079851098</v>
      </c>
      <c r="D11" s="15">
        <f t="shared" si="20"/>
        <v>68.697255576092047</v>
      </c>
      <c r="E11" s="16"/>
      <c r="F11" s="320"/>
      <c r="G11" s="558" t="e">
        <f t="shared" si="21"/>
        <v>#DIV/0!</v>
      </c>
      <c r="H11" s="17"/>
      <c r="I11" s="17"/>
      <c r="J11" s="18" t="e">
        <f t="shared" si="70"/>
        <v>#DIV/0!</v>
      </c>
      <c r="K11" s="17">
        <v>5</v>
      </c>
      <c r="L11" s="17">
        <v>74.035657065617528</v>
      </c>
      <c r="M11" s="30">
        <f t="shared" si="71"/>
        <v>14.807131413123505</v>
      </c>
      <c r="N11" s="946"/>
      <c r="O11" s="838">
        <f t="shared" si="22"/>
        <v>0</v>
      </c>
      <c r="P11" s="803">
        <v>281.24383020380355</v>
      </c>
      <c r="Q11" s="18">
        <f t="shared" si="23"/>
        <v>4.3807450187508339</v>
      </c>
      <c r="R11" s="808">
        <v>164.38275506662885</v>
      </c>
      <c r="S11" s="809"/>
      <c r="T11" s="976">
        <v>1179.03</v>
      </c>
      <c r="U11" s="808"/>
      <c r="V11" s="492"/>
      <c r="W11" s="570">
        <v>36</v>
      </c>
      <c r="X11" s="626">
        <v>360.309372320764</v>
      </c>
      <c r="Y11" s="800">
        <f t="shared" si="24"/>
        <v>10.008593675576778</v>
      </c>
      <c r="Z11" s="819">
        <f t="shared" si="25"/>
        <v>6469.3654226419239</v>
      </c>
      <c r="AA11" s="492"/>
      <c r="AB11" s="966">
        <v>369.40000000000003</v>
      </c>
      <c r="AC11" s="71">
        <v>23321.27</v>
      </c>
      <c r="AD11" s="83">
        <f t="shared" si="26"/>
        <v>63.132837033026526</v>
      </c>
      <c r="AE11" s="50"/>
      <c r="AF11" s="984"/>
      <c r="AG11" s="932" t="e">
        <f t="shared" si="0"/>
        <v>#DIV/0!</v>
      </c>
      <c r="AH11" s="50">
        <v>7</v>
      </c>
      <c r="AI11" s="318">
        <v>96.24</v>
      </c>
      <c r="AJ11" s="30">
        <f t="shared" si="27"/>
        <v>13.748571428571427</v>
      </c>
      <c r="AK11" s="49">
        <v>3</v>
      </c>
      <c r="AL11" s="49">
        <v>10.78</v>
      </c>
      <c r="AM11" s="30">
        <f t="shared" si="72"/>
        <v>3.5933333333333333</v>
      </c>
      <c r="AN11" s="62">
        <v>775.56</v>
      </c>
      <c r="AO11" s="858">
        <f t="shared" si="1"/>
        <v>1.8897660818713446</v>
      </c>
      <c r="AP11" s="47">
        <v>2132.42</v>
      </c>
      <c r="AQ11" s="858">
        <f t="shared" si="2"/>
        <v>5.7726583649160794</v>
      </c>
      <c r="AR11" s="47">
        <v>497.67000000000007</v>
      </c>
      <c r="AS11" s="47"/>
      <c r="AT11" s="47">
        <v>715.19999999999993</v>
      </c>
      <c r="AU11" s="855"/>
      <c r="AV11" s="568"/>
      <c r="AW11" s="46">
        <v>41</v>
      </c>
      <c r="AX11" s="71">
        <v>1939.0149999999996</v>
      </c>
      <c r="AY11" s="83">
        <f t="shared" si="28"/>
        <v>47.293048780487794</v>
      </c>
      <c r="AZ11" s="855">
        <v>1</v>
      </c>
      <c r="BA11" s="855">
        <v>2</v>
      </c>
      <c r="BB11" s="855">
        <v>3</v>
      </c>
      <c r="BC11" s="760">
        <f t="shared" si="3"/>
        <v>2.2000000000000002</v>
      </c>
      <c r="BD11" s="855">
        <v>130.35</v>
      </c>
      <c r="BE11" s="30">
        <f t="shared" si="4"/>
        <v>59.249999999999993</v>
      </c>
      <c r="BF11" s="62">
        <v>106</v>
      </c>
      <c r="BG11" s="47">
        <v>1036.1500000000001</v>
      </c>
      <c r="BH11" s="48">
        <f t="shared" si="29"/>
        <v>9.7750000000000004</v>
      </c>
      <c r="BI11" s="822">
        <f t="shared" si="30"/>
        <v>30654.655000000002</v>
      </c>
      <c r="BJ11" s="492"/>
      <c r="BK11" s="645">
        <v>68.8</v>
      </c>
      <c r="BL11" s="78">
        <v>2639.6</v>
      </c>
      <c r="BM11" s="30">
        <f t="shared" si="31"/>
        <v>38.366279069767444</v>
      </c>
      <c r="BN11" s="85"/>
      <c r="BO11" s="85"/>
      <c r="BP11" s="85"/>
      <c r="BQ11" s="85"/>
      <c r="BR11" s="30" t="e">
        <f t="shared" si="73"/>
        <v>#DIV/0!</v>
      </c>
      <c r="BS11" s="86">
        <v>0</v>
      </c>
      <c r="BT11" s="86">
        <v>0</v>
      </c>
      <c r="BU11" s="30" t="e">
        <f t="shared" si="74"/>
        <v>#DIV/0!</v>
      </c>
      <c r="BV11" s="587">
        <v>212.87</v>
      </c>
      <c r="BW11" s="30">
        <f t="shared" si="32"/>
        <v>3.0940406976744188</v>
      </c>
      <c r="BX11" s="587">
        <v>399.7</v>
      </c>
      <c r="BY11" s="30">
        <f t="shared" si="33"/>
        <v>5.8095930232558137</v>
      </c>
      <c r="BZ11" s="587"/>
      <c r="CA11" s="587"/>
      <c r="CB11" s="587"/>
      <c r="CC11" s="907"/>
      <c r="CD11" s="903">
        <v>32</v>
      </c>
      <c r="CE11" s="78">
        <v>317.02</v>
      </c>
      <c r="CF11" s="634">
        <f t="shared" si="34"/>
        <v>9.9068749999999994</v>
      </c>
      <c r="CG11" s="824">
        <f t="shared" si="35"/>
        <v>3569.1899999999996</v>
      </c>
      <c r="CH11" s="492"/>
      <c r="CI11" s="93">
        <v>188.4</v>
      </c>
      <c r="CJ11" s="94">
        <v>10992.793661937345</v>
      </c>
      <c r="CK11" s="30">
        <f t="shared" si="36"/>
        <v>58.348161687565522</v>
      </c>
      <c r="CL11" s="787"/>
      <c r="CM11" s="787"/>
      <c r="CN11" s="958" t="e">
        <f t="shared" si="5"/>
        <v>#DIV/0!</v>
      </c>
      <c r="CO11" s="101">
        <v>5</v>
      </c>
      <c r="CP11" s="101"/>
      <c r="CQ11" s="30">
        <f t="shared" si="75"/>
        <v>0</v>
      </c>
      <c r="CR11" s="101">
        <v>20</v>
      </c>
      <c r="CS11" s="101"/>
      <c r="CT11" s="83">
        <f t="shared" si="76"/>
        <v>0</v>
      </c>
      <c r="CU11" s="787"/>
      <c r="CV11" s="30">
        <f t="shared" si="6"/>
        <v>0</v>
      </c>
      <c r="CW11" s="950">
        <v>45</v>
      </c>
      <c r="CX11" s="30">
        <f t="shared" si="37"/>
        <v>0.23885350318471338</v>
      </c>
      <c r="CY11" s="950">
        <v>474.85338325133182</v>
      </c>
      <c r="CZ11" s="787"/>
      <c r="DA11" s="787"/>
      <c r="DB11" s="787"/>
      <c r="DC11" s="933">
        <v>50</v>
      </c>
      <c r="DD11" s="788">
        <v>411.92481498197498</v>
      </c>
      <c r="DE11" s="790">
        <f t="shared" si="38"/>
        <v>8.2384962996395004</v>
      </c>
      <c r="DF11" s="827">
        <f t="shared" si="39"/>
        <v>11924.57186017065</v>
      </c>
      <c r="DG11" s="492"/>
      <c r="DH11" s="109">
        <v>183.6</v>
      </c>
      <c r="DI11" s="110">
        <v>9922.9680479800973</v>
      </c>
      <c r="DJ11" s="83">
        <f t="shared" si="40"/>
        <v>54.046666927996171</v>
      </c>
      <c r="DK11" s="113"/>
      <c r="DL11" s="956"/>
      <c r="DM11" s="956"/>
      <c r="DN11" s="958" t="e">
        <f t="shared" si="7"/>
        <v>#DIV/0!</v>
      </c>
      <c r="DO11" s="114">
        <v>52</v>
      </c>
      <c r="DP11" s="114">
        <v>1119.1177046149814</v>
      </c>
      <c r="DQ11" s="30">
        <f t="shared" si="41"/>
        <v>21.521494319518872</v>
      </c>
      <c r="DR11" s="969">
        <v>1356.6500799437003</v>
      </c>
      <c r="DS11" s="114">
        <v>187.51615097316449</v>
      </c>
      <c r="DT11" s="937">
        <v>449.99804449340894</v>
      </c>
      <c r="DU11" s="712">
        <v>203.13950103950106</v>
      </c>
      <c r="DV11" s="759">
        <f t="shared" si="8"/>
        <v>1.1064242976007683</v>
      </c>
      <c r="DW11" s="846">
        <v>54</v>
      </c>
      <c r="DX11" s="846">
        <v>417.79133125397487</v>
      </c>
      <c r="DY11" s="760">
        <f t="shared" si="42"/>
        <v>7.7368765047032388</v>
      </c>
      <c r="DZ11" s="848">
        <f t="shared" si="43"/>
        <v>13657.180860298828</v>
      </c>
      <c r="EA11" s="841"/>
      <c r="EB11" s="861">
        <v>79</v>
      </c>
      <c r="EC11" s="862">
        <v>3186.459575920735</v>
      </c>
      <c r="ED11" s="923"/>
      <c r="EE11" s="922">
        <f t="shared" si="44"/>
        <v>3186.459575920735</v>
      </c>
      <c r="EF11" s="751">
        <f t="shared" si="45"/>
        <v>40.334931340768797</v>
      </c>
      <c r="EG11" s="867"/>
      <c r="EH11" s="867"/>
      <c r="EI11" s="756" t="e">
        <f t="shared" si="9"/>
        <v>#DIV/0!</v>
      </c>
      <c r="EJ11" s="867"/>
      <c r="EK11" s="870"/>
      <c r="EL11" s="759" t="e">
        <f t="shared" si="46"/>
        <v>#DIV/0!</v>
      </c>
      <c r="EM11" s="866">
        <f t="shared" si="10"/>
        <v>79</v>
      </c>
      <c r="EN11" s="867"/>
      <c r="EO11" s="763">
        <f t="shared" si="47"/>
        <v>0</v>
      </c>
      <c r="EP11" s="914"/>
      <c r="EQ11" s="915"/>
      <c r="ER11" s="872">
        <v>79</v>
      </c>
      <c r="ES11" s="921">
        <v>228.50808347150638</v>
      </c>
      <c r="ET11" s="765">
        <f t="shared" si="48"/>
        <v>2.8925073857152706</v>
      </c>
      <c r="EU11" s="872">
        <f t="shared" si="11"/>
        <v>79</v>
      </c>
      <c r="EV11" s="926">
        <v>398.9829533003541</v>
      </c>
      <c r="EW11" s="765">
        <f t="shared" si="49"/>
        <v>5.0504171303842291</v>
      </c>
      <c r="EX11" s="926"/>
      <c r="EY11" s="891">
        <f t="shared" si="50"/>
        <v>0</v>
      </c>
      <c r="EZ11" s="873">
        <v>30</v>
      </c>
      <c r="FA11" s="873">
        <v>293.46816444541349</v>
      </c>
      <c r="FB11" s="873">
        <f t="shared" si="51"/>
        <v>9.78227214818045</v>
      </c>
      <c r="FC11" s="898">
        <f t="shared" si="52"/>
        <v>4107.4187771380084</v>
      </c>
      <c r="FD11" s="569"/>
      <c r="FE11" s="734">
        <v>44</v>
      </c>
      <c r="FF11" s="125">
        <v>2275.5362735120757</v>
      </c>
      <c r="FG11" s="15">
        <f t="shared" si="53"/>
        <v>51.716733488910812</v>
      </c>
      <c r="FH11" s="126"/>
      <c r="FI11" s="127">
        <v>4</v>
      </c>
      <c r="FJ11" s="127">
        <v>46.052194158745728</v>
      </c>
      <c r="FK11" s="18">
        <v>23</v>
      </c>
      <c r="FL11" s="127"/>
      <c r="FM11" s="127"/>
      <c r="FN11" s="18" t="e">
        <f t="shared" si="77"/>
        <v>#DIV/0!</v>
      </c>
      <c r="FO11" s="734">
        <v>31.666666666666668</v>
      </c>
      <c r="FP11" s="836">
        <f t="shared" si="54"/>
        <v>0.71969696969696972</v>
      </c>
      <c r="FQ11" s="125">
        <v>277.23220819580513</v>
      </c>
      <c r="FR11" s="837">
        <f t="shared" si="12"/>
        <v>6.3007320044501167</v>
      </c>
      <c r="FS11" s="125">
        <v>1429.0000586597491</v>
      </c>
      <c r="FT11" s="125">
        <v>205.10098888888885</v>
      </c>
      <c r="FU11" s="125"/>
      <c r="FV11" s="127">
        <v>33</v>
      </c>
      <c r="FW11" s="127">
        <v>317.37362449703335</v>
      </c>
      <c r="FX11" s="30">
        <f t="shared" si="55"/>
        <v>9.6173825605161625</v>
      </c>
      <c r="FY11" s="831">
        <f t="shared" si="56"/>
        <v>4581.962014578964</v>
      </c>
      <c r="FZ11" s="569"/>
      <c r="GA11" s="600"/>
      <c r="GB11" s="601"/>
      <c r="GC11" s="542" t="e">
        <f t="shared" si="57"/>
        <v>#DIV/0!</v>
      </c>
      <c r="GD11" s="603"/>
      <c r="GE11" s="603"/>
      <c r="GF11" s="542" t="e">
        <f t="shared" si="58"/>
        <v>#DIV/0!</v>
      </c>
      <c r="GG11" s="604"/>
      <c r="GH11" s="601"/>
      <c r="GI11" s="542" t="e">
        <f t="shared" si="59"/>
        <v>#DIV/0!</v>
      </c>
      <c r="GJ11" s="485"/>
      <c r="GK11" s="610"/>
      <c r="GL11" s="612"/>
      <c r="GM11" s="548" t="e">
        <f t="shared" si="60"/>
        <v>#DIV/0!</v>
      </c>
      <c r="GN11" s="610"/>
      <c r="GO11" s="614"/>
      <c r="GP11" s="617" t="e">
        <f t="shared" si="13"/>
        <v>#DIV/0!</v>
      </c>
      <c r="GQ11" s="603"/>
      <c r="GR11" s="603"/>
      <c r="GS11" s="622" t="e">
        <f t="shared" si="61"/>
        <v>#DIV/0!</v>
      </c>
      <c r="GT11" s="603">
        <f t="shared" si="62"/>
        <v>0</v>
      </c>
      <c r="GU11" s="603"/>
      <c r="GV11" s="551" t="e">
        <f t="shared" si="63"/>
        <v>#DIV/0!</v>
      </c>
      <c r="GX11" s="863">
        <v>30</v>
      </c>
      <c r="GY11" s="863"/>
      <c r="GZ11" s="862">
        <v>1942.94</v>
      </c>
      <c r="HA11" s="554">
        <f t="shared" si="14"/>
        <v>64.76466666666667</v>
      </c>
      <c r="HB11" s="554">
        <f t="shared" si="15"/>
        <v>0</v>
      </c>
      <c r="HC11" s="875">
        <v>30</v>
      </c>
      <c r="HD11" s="875"/>
      <c r="HE11" s="737">
        <f t="shared" si="16"/>
        <v>0</v>
      </c>
      <c r="HF11" s="875">
        <v>471.77512850887405</v>
      </c>
      <c r="HG11" s="737">
        <f t="shared" si="64"/>
        <v>15.725837616962469</v>
      </c>
      <c r="HH11" s="867"/>
      <c r="HI11" s="748">
        <f t="shared" si="17"/>
        <v>0</v>
      </c>
      <c r="HJ11" s="882"/>
      <c r="HK11" s="744">
        <f t="shared" si="18"/>
        <v>0</v>
      </c>
      <c r="HL11" s="881"/>
      <c r="HM11" s="542">
        <f t="shared" si="19"/>
        <v>0</v>
      </c>
      <c r="HN11" s="884">
        <v>19</v>
      </c>
      <c r="HO11" s="884">
        <v>176.03</v>
      </c>
      <c r="HP11" s="886">
        <f t="shared" si="65"/>
        <v>9.2647368421052629</v>
      </c>
      <c r="HQ11" s="671"/>
      <c r="HR11" s="400"/>
      <c r="HS11" s="400"/>
      <c r="HT11" s="400"/>
      <c r="HU11" s="433"/>
      <c r="HV11" s="411"/>
      <c r="HW11" s="400">
        <f t="shared" si="66"/>
        <v>0</v>
      </c>
      <c r="HX11" s="403"/>
      <c r="HY11" s="402" t="e">
        <f t="shared" si="67"/>
        <v>#DIV/0!</v>
      </c>
      <c r="HZ11" s="412"/>
      <c r="IA11" s="400"/>
      <c r="IB11" s="400"/>
      <c r="IC11" s="403" t="e">
        <f t="shared" si="68"/>
        <v>#DIV/0!</v>
      </c>
      <c r="ID11" s="400"/>
      <c r="IE11" s="400"/>
      <c r="IF11" s="404" t="e">
        <f t="shared" si="69"/>
        <v>#DIV/0!</v>
      </c>
    </row>
    <row r="12" spans="1:240" ht="15" customHeight="1">
      <c r="A12" s="12">
        <v>6</v>
      </c>
      <c r="B12" s="13">
        <v>54.2</v>
      </c>
      <c r="C12" s="14">
        <v>3417.7027551942715</v>
      </c>
      <c r="D12" s="15">
        <f t="shared" si="20"/>
        <v>63.057246405798367</v>
      </c>
      <c r="E12" s="16"/>
      <c r="F12" s="320"/>
      <c r="G12" s="558" t="e">
        <f t="shared" si="21"/>
        <v>#DIV/0!</v>
      </c>
      <c r="H12" s="17"/>
      <c r="I12" s="17"/>
      <c r="J12" s="18" t="e">
        <f t="shared" si="70"/>
        <v>#DIV/0!</v>
      </c>
      <c r="K12" s="17">
        <v>5</v>
      </c>
      <c r="L12" s="17">
        <v>75.074109667579691</v>
      </c>
      <c r="M12" s="30">
        <f t="shared" si="71"/>
        <v>15.014821933515938</v>
      </c>
      <c r="N12" s="946"/>
      <c r="O12" s="838">
        <f t="shared" si="22"/>
        <v>0</v>
      </c>
      <c r="P12" s="803">
        <v>197.73923968724122</v>
      </c>
      <c r="Q12" s="18">
        <f t="shared" si="23"/>
        <v>3.6483254554841551</v>
      </c>
      <c r="R12" s="808">
        <v>149.01613654298615</v>
      </c>
      <c r="S12" s="809"/>
      <c r="T12" s="976">
        <v>560.0658392506092</v>
      </c>
      <c r="U12" s="808"/>
      <c r="V12" s="492"/>
      <c r="W12" s="570">
        <v>36</v>
      </c>
      <c r="X12" s="626">
        <v>357.13384115828921</v>
      </c>
      <c r="Y12" s="800">
        <f t="shared" si="24"/>
        <v>9.9203844766191445</v>
      </c>
      <c r="Z12" s="819">
        <f t="shared" si="25"/>
        <v>4756.7319215009766</v>
      </c>
      <c r="AA12" s="492"/>
      <c r="AB12" s="966">
        <v>279.40000000000003</v>
      </c>
      <c r="AC12" s="71">
        <v>16745.640000000003</v>
      </c>
      <c r="AD12" s="83">
        <f t="shared" si="26"/>
        <v>59.934287759484612</v>
      </c>
      <c r="AE12" s="50"/>
      <c r="AF12" s="984"/>
      <c r="AG12" s="932" t="e">
        <f t="shared" si="0"/>
        <v>#DIV/0!</v>
      </c>
      <c r="AH12" s="50">
        <v>7</v>
      </c>
      <c r="AI12" s="318">
        <v>96.24</v>
      </c>
      <c r="AJ12" s="30">
        <f t="shared" si="27"/>
        <v>13.748571428571427</v>
      </c>
      <c r="AK12" s="49">
        <v>4</v>
      </c>
      <c r="AL12" s="49">
        <v>16.169999999999998</v>
      </c>
      <c r="AM12" s="30">
        <f t="shared" si="72"/>
        <v>4.0424999999999995</v>
      </c>
      <c r="AN12" s="62">
        <v>392</v>
      </c>
      <c r="AO12" s="858">
        <f t="shared" si="1"/>
        <v>1.2234706616729087</v>
      </c>
      <c r="AP12" s="47">
        <v>1014.47</v>
      </c>
      <c r="AQ12" s="858">
        <f t="shared" si="2"/>
        <v>3.6308876163206869</v>
      </c>
      <c r="AR12" s="47">
        <v>237.39</v>
      </c>
      <c r="AS12" s="47"/>
      <c r="AT12" s="47"/>
      <c r="AU12" s="855"/>
      <c r="AV12" s="568"/>
      <c r="AW12" s="46">
        <v>41</v>
      </c>
      <c r="AX12" s="71">
        <v>2381.7099999999996</v>
      </c>
      <c r="AY12" s="83">
        <f t="shared" si="28"/>
        <v>58.090487804878038</v>
      </c>
      <c r="AZ12" s="855">
        <v>1</v>
      </c>
      <c r="BA12" s="855">
        <v>1</v>
      </c>
      <c r="BB12" s="855">
        <v>1</v>
      </c>
      <c r="BC12" s="760">
        <f t="shared" si="3"/>
        <v>1</v>
      </c>
      <c r="BD12" s="855">
        <v>69.83</v>
      </c>
      <c r="BE12" s="30">
        <f t="shared" si="4"/>
        <v>69.83</v>
      </c>
      <c r="BF12" s="62">
        <v>106</v>
      </c>
      <c r="BG12" s="47">
        <v>1119.24</v>
      </c>
      <c r="BH12" s="48">
        <f t="shared" si="29"/>
        <v>10.558867924528302</v>
      </c>
      <c r="BI12" s="822">
        <f t="shared" si="30"/>
        <v>22072.690000000006</v>
      </c>
      <c r="BJ12" s="492"/>
      <c r="BK12" s="645">
        <v>65.2</v>
      </c>
      <c r="BL12" s="78">
        <v>3077.03</v>
      </c>
      <c r="BM12" s="30">
        <f t="shared" si="31"/>
        <v>47.193711656441721</v>
      </c>
      <c r="BN12" s="85"/>
      <c r="BO12" s="85"/>
      <c r="BP12" s="85"/>
      <c r="BQ12" s="85"/>
      <c r="BR12" s="30" t="e">
        <f t="shared" si="73"/>
        <v>#DIV/0!</v>
      </c>
      <c r="BS12" s="86">
        <v>0</v>
      </c>
      <c r="BT12" s="86">
        <v>0</v>
      </c>
      <c r="BU12" s="30" t="e">
        <f t="shared" si="74"/>
        <v>#DIV/0!</v>
      </c>
      <c r="BV12" s="587">
        <v>0</v>
      </c>
      <c r="BW12" s="30">
        <f t="shared" si="32"/>
        <v>0</v>
      </c>
      <c r="BX12" s="587">
        <v>346.61</v>
      </c>
      <c r="BY12" s="30">
        <f t="shared" si="33"/>
        <v>5.3161042944785279</v>
      </c>
      <c r="BZ12" s="587"/>
      <c r="CA12" s="587"/>
      <c r="CB12" s="587"/>
      <c r="CC12" s="907"/>
      <c r="CD12" s="903">
        <v>34</v>
      </c>
      <c r="CE12" s="78">
        <v>341.17</v>
      </c>
      <c r="CF12" s="634">
        <f t="shared" si="34"/>
        <v>10.034411764705883</v>
      </c>
      <c r="CG12" s="824">
        <f t="shared" si="35"/>
        <v>3764.8100000000004</v>
      </c>
      <c r="CH12" s="492"/>
      <c r="CI12" s="93">
        <v>169</v>
      </c>
      <c r="CJ12" s="94">
        <v>8854.4002544088798</v>
      </c>
      <c r="CK12" s="30">
        <f t="shared" si="36"/>
        <v>52.392900913662011</v>
      </c>
      <c r="CL12" s="787"/>
      <c r="CM12" s="787"/>
      <c r="CN12" s="958" t="e">
        <f t="shared" si="5"/>
        <v>#DIV/0!</v>
      </c>
      <c r="CO12" s="101">
        <v>5</v>
      </c>
      <c r="CP12" s="101">
        <v>75.943808604148572</v>
      </c>
      <c r="CQ12" s="30">
        <f t="shared" si="75"/>
        <v>15.188761720829714</v>
      </c>
      <c r="CR12" s="101">
        <v>5</v>
      </c>
      <c r="CS12" s="101">
        <v>238.07169430304376</v>
      </c>
      <c r="CT12" s="83">
        <f t="shared" si="76"/>
        <v>47.614338860608754</v>
      </c>
      <c r="CU12" s="787"/>
      <c r="CV12" s="30">
        <f t="shared" si="6"/>
        <v>0</v>
      </c>
      <c r="CW12" s="950">
        <v>24.895524607969193</v>
      </c>
      <c r="CX12" s="30">
        <f t="shared" si="37"/>
        <v>0.14731079649685913</v>
      </c>
      <c r="CY12" s="787">
        <v>332.25890357931064</v>
      </c>
      <c r="CZ12" s="787"/>
      <c r="DA12" s="787"/>
      <c r="DB12" s="787"/>
      <c r="DC12" s="933">
        <v>50</v>
      </c>
      <c r="DD12" s="788">
        <v>491.71165302726337</v>
      </c>
      <c r="DE12" s="790">
        <f t="shared" si="38"/>
        <v>9.8342330605452677</v>
      </c>
      <c r="DF12" s="827">
        <f t="shared" si="39"/>
        <v>10017.281838530615</v>
      </c>
      <c r="DG12" s="492"/>
      <c r="DH12" s="109">
        <v>180.8</v>
      </c>
      <c r="DI12" s="110">
        <v>12012.199057065323</v>
      </c>
      <c r="DJ12" s="83">
        <f t="shared" si="40"/>
        <v>66.439154076688737</v>
      </c>
      <c r="DK12" s="113"/>
      <c r="DL12" s="956"/>
      <c r="DM12" s="956"/>
      <c r="DN12" s="958" t="e">
        <f t="shared" si="7"/>
        <v>#DIV/0!</v>
      </c>
      <c r="DO12" s="114">
        <v>35</v>
      </c>
      <c r="DP12" s="114">
        <v>1769.6269259810942</v>
      </c>
      <c r="DQ12" s="30">
        <f t="shared" si="41"/>
        <v>50.560769313745553</v>
      </c>
      <c r="DR12" s="969">
        <v>1205.7538489960284</v>
      </c>
      <c r="DS12" s="114">
        <v>64.350000067967386</v>
      </c>
      <c r="DT12" s="937"/>
      <c r="DU12" s="712">
        <v>432.92737466263668</v>
      </c>
      <c r="DV12" s="759">
        <f t="shared" si="8"/>
        <v>2.3945098156119284</v>
      </c>
      <c r="DW12" s="846">
        <v>54</v>
      </c>
      <c r="DX12" s="846">
        <v>612.40801965428659</v>
      </c>
      <c r="DY12" s="760">
        <f t="shared" si="42"/>
        <v>11.34088925285716</v>
      </c>
      <c r="DZ12" s="848">
        <f t="shared" si="43"/>
        <v>16097.265226427337</v>
      </c>
      <c r="EA12" s="841"/>
      <c r="EB12" s="861">
        <v>38</v>
      </c>
      <c r="EC12" s="862">
        <v>2200.8787520599071</v>
      </c>
      <c r="ED12" s="923"/>
      <c r="EE12" s="922">
        <f t="shared" si="44"/>
        <v>2200.8787520599071</v>
      </c>
      <c r="EF12" s="751">
        <f t="shared" si="45"/>
        <v>57.917861896313347</v>
      </c>
      <c r="EG12" s="867"/>
      <c r="EH12" s="867"/>
      <c r="EI12" s="756" t="e">
        <f t="shared" si="9"/>
        <v>#DIV/0!</v>
      </c>
      <c r="EJ12" s="867"/>
      <c r="EK12" s="870"/>
      <c r="EL12" s="759" t="e">
        <f t="shared" si="46"/>
        <v>#DIV/0!</v>
      </c>
      <c r="EM12" s="866">
        <f t="shared" si="10"/>
        <v>38</v>
      </c>
      <c r="EN12" s="870"/>
      <c r="EO12" s="763">
        <f t="shared" si="47"/>
        <v>0</v>
      </c>
      <c r="EP12" s="914"/>
      <c r="EQ12" s="915"/>
      <c r="ER12" s="872"/>
      <c r="ES12" s="921"/>
      <c r="ET12" s="765" t="e">
        <f t="shared" si="48"/>
        <v>#DIV/0!</v>
      </c>
      <c r="EU12" s="872">
        <f t="shared" si="11"/>
        <v>38</v>
      </c>
      <c r="EV12" s="926">
        <v>324.56864408276209</v>
      </c>
      <c r="EW12" s="765">
        <f t="shared" si="49"/>
        <v>8.5412801074411071</v>
      </c>
      <c r="EX12" s="926">
        <v>145</v>
      </c>
      <c r="EY12" s="891">
        <f t="shared" si="50"/>
        <v>3.8157894736842106</v>
      </c>
      <c r="EZ12" s="873">
        <v>30</v>
      </c>
      <c r="FA12" s="873">
        <v>295.73566132031107</v>
      </c>
      <c r="FB12" s="873">
        <f t="shared" si="51"/>
        <v>9.8578553773437019</v>
      </c>
      <c r="FC12" s="898">
        <f t="shared" si="52"/>
        <v>2966.1830574629803</v>
      </c>
      <c r="FD12" s="569"/>
      <c r="FE12" s="734">
        <v>35.200000000000003</v>
      </c>
      <c r="FF12" s="125">
        <v>2479.969982357663</v>
      </c>
      <c r="FG12" s="15">
        <f t="shared" si="53"/>
        <v>70.453692680615418</v>
      </c>
      <c r="FH12" s="126"/>
      <c r="FI12" s="127">
        <v>4</v>
      </c>
      <c r="FJ12" s="127">
        <v>45.238973187219479</v>
      </c>
      <c r="FK12" s="18">
        <v>38</v>
      </c>
      <c r="FL12" s="127"/>
      <c r="FM12" s="127"/>
      <c r="FN12" s="18" t="e">
        <f t="shared" si="77"/>
        <v>#DIV/0!</v>
      </c>
      <c r="FO12" s="734">
        <v>31.666666666666668</v>
      </c>
      <c r="FP12" s="836">
        <f t="shared" si="54"/>
        <v>0.89962121212121204</v>
      </c>
      <c r="FQ12" s="125">
        <v>381.71235781096397</v>
      </c>
      <c r="FR12" s="837">
        <f t="shared" si="12"/>
        <v>10.844101074175112</v>
      </c>
      <c r="FS12" s="125"/>
      <c r="FT12" s="125">
        <v>120.26087499999997</v>
      </c>
      <c r="FU12" s="125"/>
      <c r="FV12" s="127">
        <v>33</v>
      </c>
      <c r="FW12" s="127">
        <v>307.48459259143328</v>
      </c>
      <c r="FX12" s="30">
        <f t="shared" si="55"/>
        <v>9.3177149270131299</v>
      </c>
      <c r="FY12" s="831">
        <f t="shared" si="56"/>
        <v>3366.3334476139462</v>
      </c>
      <c r="FZ12" s="569"/>
      <c r="GA12" s="600"/>
      <c r="GB12" s="601"/>
      <c r="GC12" s="542" t="e">
        <f t="shared" si="57"/>
        <v>#DIV/0!</v>
      </c>
      <c r="GD12" s="603"/>
      <c r="GE12" s="603"/>
      <c r="GF12" s="542" t="e">
        <f t="shared" si="58"/>
        <v>#DIV/0!</v>
      </c>
      <c r="GG12" s="604"/>
      <c r="GH12" s="601"/>
      <c r="GI12" s="542" t="e">
        <f t="shared" si="59"/>
        <v>#DIV/0!</v>
      </c>
      <c r="GJ12" s="485"/>
      <c r="GK12" s="610"/>
      <c r="GL12" s="612"/>
      <c r="GM12" s="548" t="e">
        <f t="shared" si="60"/>
        <v>#DIV/0!</v>
      </c>
      <c r="GN12" s="610"/>
      <c r="GO12" s="614"/>
      <c r="GP12" s="617" t="e">
        <f t="shared" si="13"/>
        <v>#DIV/0!</v>
      </c>
      <c r="GQ12" s="603"/>
      <c r="GR12" s="612"/>
      <c r="GS12" s="622" t="e">
        <f t="shared" si="61"/>
        <v>#DIV/0!</v>
      </c>
      <c r="GT12" s="603">
        <f t="shared" si="62"/>
        <v>0</v>
      </c>
      <c r="GU12" s="603"/>
      <c r="GV12" s="551" t="e">
        <f t="shared" si="63"/>
        <v>#DIV/0!</v>
      </c>
      <c r="GX12" s="863">
        <v>30</v>
      </c>
      <c r="GY12" s="863"/>
      <c r="GZ12" s="862">
        <v>2473.46</v>
      </c>
      <c r="HA12" s="554">
        <f t="shared" si="14"/>
        <v>82.448666666666668</v>
      </c>
      <c r="HB12" s="554">
        <f t="shared" si="15"/>
        <v>0</v>
      </c>
      <c r="HC12" s="875">
        <v>30</v>
      </c>
      <c r="HD12" s="875">
        <v>58.868020786947035</v>
      </c>
      <c r="HE12" s="737">
        <f t="shared" si="16"/>
        <v>1.9622673595649012</v>
      </c>
      <c r="HF12" s="875">
        <v>417.74861391961321</v>
      </c>
      <c r="HG12" s="737">
        <f t="shared" si="64"/>
        <v>13.924953797320439</v>
      </c>
      <c r="HH12" s="867"/>
      <c r="HI12" s="748">
        <f t="shared" si="17"/>
        <v>0</v>
      </c>
      <c r="HJ12" s="882">
        <v>60</v>
      </c>
      <c r="HK12" s="744">
        <f t="shared" si="18"/>
        <v>2</v>
      </c>
      <c r="HL12" s="881">
        <v>24.196031746031746</v>
      </c>
      <c r="HM12" s="542">
        <f t="shared" si="19"/>
        <v>0.80653439153439155</v>
      </c>
      <c r="HN12" s="884">
        <v>19</v>
      </c>
      <c r="HO12" s="884">
        <v>173.04773320305227</v>
      </c>
      <c r="HP12" s="886">
        <f t="shared" si="65"/>
        <v>9.1077754317395936</v>
      </c>
      <c r="HQ12" s="671"/>
      <c r="HR12" s="400"/>
      <c r="HS12" s="400"/>
      <c r="HT12" s="400"/>
      <c r="HU12" s="433"/>
      <c r="HV12" s="411"/>
      <c r="HW12" s="400">
        <f t="shared" si="66"/>
        <v>0</v>
      </c>
      <c r="HX12" s="403"/>
      <c r="HY12" s="402" t="e">
        <f t="shared" si="67"/>
        <v>#DIV/0!</v>
      </c>
      <c r="HZ12" s="412"/>
      <c r="IA12" s="400"/>
      <c r="IB12" s="400"/>
      <c r="IC12" s="403" t="e">
        <f t="shared" si="68"/>
        <v>#DIV/0!</v>
      </c>
      <c r="ID12" s="400"/>
      <c r="IE12" s="400"/>
      <c r="IF12" s="404" t="e">
        <f t="shared" si="69"/>
        <v>#DIV/0!</v>
      </c>
    </row>
    <row r="13" spans="1:240" ht="14.4" customHeight="1">
      <c r="A13" s="12">
        <v>7</v>
      </c>
      <c r="B13" s="13">
        <v>61.000000000000007</v>
      </c>
      <c r="C13" s="14">
        <v>3715.6255388701952</v>
      </c>
      <c r="D13" s="15">
        <f t="shared" si="20"/>
        <v>60.911894079839257</v>
      </c>
      <c r="E13" s="16"/>
      <c r="F13" s="320"/>
      <c r="G13" s="558" t="e">
        <f t="shared" si="21"/>
        <v>#DIV/0!</v>
      </c>
      <c r="H13" s="17">
        <v>3</v>
      </c>
      <c r="I13" s="17">
        <v>37.862407764069388</v>
      </c>
      <c r="J13" s="18">
        <f t="shared" si="70"/>
        <v>12.62080258802313</v>
      </c>
      <c r="K13" s="17">
        <v>5</v>
      </c>
      <c r="L13" s="17">
        <v>73.75</v>
      </c>
      <c r="M13" s="30">
        <f t="shared" si="71"/>
        <v>14.75</v>
      </c>
      <c r="N13" s="946">
        <v>760.42340357498233</v>
      </c>
      <c r="O13" s="838">
        <f t="shared" si="22"/>
        <v>12.465957435655447</v>
      </c>
      <c r="P13" s="803">
        <v>405.02289593821774</v>
      </c>
      <c r="Q13" s="18">
        <f t="shared" si="23"/>
        <v>6.6397196055445526</v>
      </c>
      <c r="R13" s="808">
        <v>164.69297279328001</v>
      </c>
      <c r="S13" s="809"/>
      <c r="T13" s="976">
        <v>936.32</v>
      </c>
      <c r="U13" s="808"/>
      <c r="V13" s="492"/>
      <c r="W13" s="570">
        <v>36</v>
      </c>
      <c r="X13" s="626">
        <v>357.04236511294641</v>
      </c>
      <c r="Y13" s="800">
        <f t="shared" si="24"/>
        <v>9.9178434753596232</v>
      </c>
      <c r="Z13" s="819">
        <f t="shared" si="25"/>
        <v>6450.739584053691</v>
      </c>
      <c r="AA13" s="492"/>
      <c r="AB13" s="966">
        <v>275.60000000000002</v>
      </c>
      <c r="AC13" s="71">
        <v>15000.939999999999</v>
      </c>
      <c r="AD13" s="83">
        <f t="shared" si="26"/>
        <v>54.43011611030478</v>
      </c>
      <c r="AE13" s="50"/>
      <c r="AF13" s="984">
        <v>4141.24</v>
      </c>
      <c r="AG13" s="932" t="e">
        <f t="shared" si="0"/>
        <v>#DIV/0!</v>
      </c>
      <c r="AH13" s="50">
        <v>7</v>
      </c>
      <c r="AI13" s="318">
        <v>96.24</v>
      </c>
      <c r="AJ13" s="30">
        <f t="shared" si="27"/>
        <v>13.748571428571427</v>
      </c>
      <c r="AK13" s="49">
        <v>4</v>
      </c>
      <c r="AL13" s="49">
        <v>19.950000000000003</v>
      </c>
      <c r="AM13" s="30">
        <f t="shared" si="72"/>
        <v>4.9875000000000007</v>
      </c>
      <c r="AN13" s="62"/>
      <c r="AO13" s="858">
        <f t="shared" si="1"/>
        <v>0</v>
      </c>
      <c r="AP13" s="47">
        <v>1633.1200000000001</v>
      </c>
      <c r="AQ13" s="858">
        <f t="shared" si="2"/>
        <v>5.9256894049346878</v>
      </c>
      <c r="AR13" s="47">
        <v>750</v>
      </c>
      <c r="AS13" s="47"/>
      <c r="AT13" s="47"/>
      <c r="AU13" s="855"/>
      <c r="AV13" s="568"/>
      <c r="AW13" s="46">
        <v>39</v>
      </c>
      <c r="AX13" s="71">
        <v>2270.2250000000004</v>
      </c>
      <c r="AY13" s="83">
        <f t="shared" si="28"/>
        <v>58.210897435897444</v>
      </c>
      <c r="AZ13" s="855">
        <v>1</v>
      </c>
      <c r="BA13" s="855">
        <v>1</v>
      </c>
      <c r="BB13" s="855">
        <v>1</v>
      </c>
      <c r="BC13" s="760">
        <f t="shared" si="3"/>
        <v>1</v>
      </c>
      <c r="BD13" s="855">
        <v>65</v>
      </c>
      <c r="BE13" s="30">
        <f t="shared" si="4"/>
        <v>65</v>
      </c>
      <c r="BF13" s="62">
        <v>106</v>
      </c>
      <c r="BG13" s="47">
        <v>1072.54</v>
      </c>
      <c r="BH13" s="48">
        <f t="shared" si="29"/>
        <v>10.118301886792452</v>
      </c>
      <c r="BI13" s="822">
        <f t="shared" si="30"/>
        <v>25049.254999999997</v>
      </c>
      <c r="BJ13" s="492"/>
      <c r="BK13" s="645">
        <v>64.8</v>
      </c>
      <c r="BL13" s="78">
        <v>2916.48</v>
      </c>
      <c r="BM13" s="30">
        <f t="shared" si="31"/>
        <v>45.007407407407406</v>
      </c>
      <c r="BN13" s="85"/>
      <c r="BO13" s="85"/>
      <c r="BP13" s="85"/>
      <c r="BQ13" s="85"/>
      <c r="BR13" s="30" t="e">
        <f t="shared" si="73"/>
        <v>#DIV/0!</v>
      </c>
      <c r="BS13" s="86">
        <v>0</v>
      </c>
      <c r="BT13" s="86">
        <v>0</v>
      </c>
      <c r="BU13" s="30" t="e">
        <f t="shared" si="74"/>
        <v>#DIV/0!</v>
      </c>
      <c r="BV13" s="587">
        <v>0</v>
      </c>
      <c r="BW13" s="30">
        <f t="shared" si="32"/>
        <v>0</v>
      </c>
      <c r="BX13" s="587">
        <v>343.07</v>
      </c>
      <c r="BY13" s="30">
        <f t="shared" si="33"/>
        <v>5.2942901234567898</v>
      </c>
      <c r="BZ13" s="587"/>
      <c r="CA13" s="587"/>
      <c r="CB13" s="587"/>
      <c r="CC13" s="907"/>
      <c r="CD13" s="903">
        <v>34</v>
      </c>
      <c r="CE13" s="78">
        <v>338.05</v>
      </c>
      <c r="CF13" s="634">
        <f t="shared" si="34"/>
        <v>9.9426470588235301</v>
      </c>
      <c r="CG13" s="824">
        <f t="shared" si="35"/>
        <v>3597.6000000000004</v>
      </c>
      <c r="CH13" s="492"/>
      <c r="CI13" s="93">
        <v>145.80000000000001</v>
      </c>
      <c r="CJ13" s="94">
        <v>8735.049799113367</v>
      </c>
      <c r="CK13" s="30">
        <f t="shared" si="36"/>
        <v>59.911178320393461</v>
      </c>
      <c r="CL13" s="787"/>
      <c r="CM13" s="787"/>
      <c r="CN13" s="958" t="e">
        <f t="shared" si="5"/>
        <v>#DIV/0!</v>
      </c>
      <c r="CO13" s="101">
        <v>5</v>
      </c>
      <c r="CP13" s="101">
        <v>62.77978101005381</v>
      </c>
      <c r="CQ13" s="30">
        <f t="shared" si="75"/>
        <v>12.555956202010762</v>
      </c>
      <c r="CR13" s="101">
        <v>5</v>
      </c>
      <c r="CS13" s="101">
        <v>119.31504416164036</v>
      </c>
      <c r="CT13" s="83">
        <f t="shared" si="76"/>
        <v>23.86300883232807</v>
      </c>
      <c r="CU13" s="787"/>
      <c r="CV13" s="30">
        <f t="shared" si="6"/>
        <v>0</v>
      </c>
      <c r="CW13" s="787">
        <v>35.9999210341592</v>
      </c>
      <c r="CX13" s="30">
        <f t="shared" si="37"/>
        <v>0.24691303864306721</v>
      </c>
      <c r="CY13" s="787">
        <v>152.80940286612054</v>
      </c>
      <c r="CZ13" s="787"/>
      <c r="DA13" s="787"/>
      <c r="DB13" s="787"/>
      <c r="DC13" s="934">
        <v>51</v>
      </c>
      <c r="DD13" s="787">
        <v>516.2432062106152</v>
      </c>
      <c r="DE13" s="790">
        <f t="shared" si="38"/>
        <v>10.122415808051278</v>
      </c>
      <c r="DF13" s="827">
        <f t="shared" si="39"/>
        <v>9622.1971543959553</v>
      </c>
      <c r="DG13" s="492"/>
      <c r="DH13" s="109">
        <v>178.8</v>
      </c>
      <c r="DI13" s="110">
        <v>11192.767790138754</v>
      </c>
      <c r="DJ13" s="83">
        <f t="shared" si="40"/>
        <v>62.599372428069088</v>
      </c>
      <c r="DK13" s="113"/>
      <c r="DL13" s="956"/>
      <c r="DM13" s="956"/>
      <c r="DN13" s="958" t="e">
        <f t="shared" si="7"/>
        <v>#DIV/0!</v>
      </c>
      <c r="DO13" s="114">
        <v>179</v>
      </c>
      <c r="DP13" s="114">
        <v>1227.1412389737629</v>
      </c>
      <c r="DQ13" s="30">
        <f t="shared" si="41"/>
        <v>6.8555376478981174</v>
      </c>
      <c r="DR13" s="969">
        <v>1098.2802498930657</v>
      </c>
      <c r="DS13" s="114">
        <v>721.69657451896455</v>
      </c>
      <c r="DT13" s="937"/>
      <c r="DU13" s="712">
        <v>187.37027027027028</v>
      </c>
      <c r="DV13" s="759">
        <f t="shared" si="8"/>
        <v>1.0479321603482676</v>
      </c>
      <c r="DW13" s="846">
        <v>54</v>
      </c>
      <c r="DX13" s="846">
        <v>405.40498527407891</v>
      </c>
      <c r="DY13" s="760">
        <f t="shared" si="42"/>
        <v>7.5074997272977573</v>
      </c>
      <c r="DZ13" s="848">
        <f t="shared" si="43"/>
        <v>14832.661109068897</v>
      </c>
      <c r="EA13" s="841"/>
      <c r="EB13" s="861">
        <v>40</v>
      </c>
      <c r="EC13" s="862">
        <v>2311.1874462628989</v>
      </c>
      <c r="ED13" s="923"/>
      <c r="EE13" s="922">
        <f t="shared" si="44"/>
        <v>2311.1874462628989</v>
      </c>
      <c r="EF13" s="751">
        <f t="shared" si="45"/>
        <v>57.779686156572474</v>
      </c>
      <c r="EG13" s="867"/>
      <c r="EH13" s="867"/>
      <c r="EI13" s="756" t="e">
        <f t="shared" si="9"/>
        <v>#DIV/0!</v>
      </c>
      <c r="EJ13" s="867"/>
      <c r="EK13" s="870"/>
      <c r="EL13" s="759" t="e">
        <f t="shared" si="46"/>
        <v>#DIV/0!</v>
      </c>
      <c r="EM13" s="866">
        <f t="shared" si="10"/>
        <v>40</v>
      </c>
      <c r="EN13" s="867"/>
      <c r="EO13" s="763">
        <f t="shared" si="47"/>
        <v>0</v>
      </c>
      <c r="EP13" s="914"/>
      <c r="EQ13" s="915"/>
      <c r="ER13" s="872">
        <v>49</v>
      </c>
      <c r="ES13" s="921">
        <v>350.20521935436716</v>
      </c>
      <c r="ET13" s="765">
        <f t="shared" si="48"/>
        <v>7.1470452929462684</v>
      </c>
      <c r="EU13" s="872">
        <f t="shared" si="11"/>
        <v>40</v>
      </c>
      <c r="EV13" s="926">
        <v>299.12261668626979</v>
      </c>
      <c r="EW13" s="765">
        <f t="shared" si="49"/>
        <v>7.4780654171567447</v>
      </c>
      <c r="EX13" s="926"/>
      <c r="EY13" s="891">
        <f t="shared" si="50"/>
        <v>0</v>
      </c>
      <c r="EZ13" s="873">
        <v>30</v>
      </c>
      <c r="FA13" s="873">
        <v>294.5073277347351</v>
      </c>
      <c r="FB13" s="873">
        <f t="shared" si="51"/>
        <v>9.8169109244911699</v>
      </c>
      <c r="FC13" s="898">
        <f t="shared" si="52"/>
        <v>3255.0226100382711</v>
      </c>
      <c r="FD13" s="569"/>
      <c r="FE13" s="734">
        <v>33.200000000000003</v>
      </c>
      <c r="FF13" s="125">
        <v>1859.1474639787914</v>
      </c>
      <c r="FG13" s="15">
        <f t="shared" si="53"/>
        <v>55.998417589722628</v>
      </c>
      <c r="FH13" s="126"/>
      <c r="FI13" s="127">
        <v>4</v>
      </c>
      <c r="FJ13" s="127">
        <v>40.212420610861763</v>
      </c>
      <c r="FK13" s="18">
        <v>20</v>
      </c>
      <c r="FL13" s="127"/>
      <c r="FM13" s="127"/>
      <c r="FN13" s="18" t="e">
        <f t="shared" si="77"/>
        <v>#DIV/0!</v>
      </c>
      <c r="FO13" s="734">
        <v>31.666666666666668</v>
      </c>
      <c r="FP13" s="836">
        <f t="shared" si="54"/>
        <v>0.95381526104417669</v>
      </c>
      <c r="FQ13" s="125">
        <v>187.8898386445012</v>
      </c>
      <c r="FR13" s="837">
        <f t="shared" si="12"/>
        <v>5.6593324892922041</v>
      </c>
      <c r="FS13" s="125"/>
      <c r="FT13" s="125">
        <v>129.63920833333333</v>
      </c>
      <c r="FU13" s="125"/>
      <c r="FV13" s="127">
        <v>33</v>
      </c>
      <c r="FW13" s="127">
        <v>315.1493039635323</v>
      </c>
      <c r="FX13" s="30">
        <f t="shared" si="55"/>
        <v>9.5499789079858282</v>
      </c>
      <c r="FY13" s="831">
        <f t="shared" si="56"/>
        <v>2563.7049021976868</v>
      </c>
      <c r="FZ13" s="569"/>
      <c r="GA13" s="602"/>
      <c r="GB13" s="603"/>
      <c r="GC13" s="542" t="e">
        <f t="shared" si="57"/>
        <v>#DIV/0!</v>
      </c>
      <c r="GD13" s="603"/>
      <c r="GE13" s="603"/>
      <c r="GF13" s="542" t="e">
        <f t="shared" si="58"/>
        <v>#DIV/0!</v>
      </c>
      <c r="GG13" s="604"/>
      <c r="GH13" s="603"/>
      <c r="GI13" s="542" t="e">
        <f t="shared" si="59"/>
        <v>#DIV/0!</v>
      </c>
      <c r="GJ13" s="485"/>
      <c r="GK13" s="610"/>
      <c r="GL13" s="612"/>
      <c r="GM13" s="548" t="e">
        <f t="shared" si="60"/>
        <v>#DIV/0!</v>
      </c>
      <c r="GN13" s="610"/>
      <c r="GO13" s="614"/>
      <c r="GP13" s="617" t="e">
        <f t="shared" si="13"/>
        <v>#DIV/0!</v>
      </c>
      <c r="GQ13" s="603"/>
      <c r="GR13" s="603"/>
      <c r="GS13" s="622" t="e">
        <f t="shared" si="61"/>
        <v>#DIV/0!</v>
      </c>
      <c r="GT13" s="603">
        <f t="shared" si="62"/>
        <v>0</v>
      </c>
      <c r="GU13" s="603"/>
      <c r="GV13" s="551" t="e">
        <f t="shared" si="63"/>
        <v>#DIV/0!</v>
      </c>
      <c r="GX13" s="863">
        <v>30</v>
      </c>
      <c r="GY13" s="863"/>
      <c r="GZ13" s="862">
        <v>1911.65</v>
      </c>
      <c r="HA13" s="554">
        <f t="shared" si="14"/>
        <v>63.721666666666671</v>
      </c>
      <c r="HB13" s="554">
        <f t="shared" si="15"/>
        <v>0</v>
      </c>
      <c r="HC13" s="875">
        <v>30</v>
      </c>
      <c r="HD13" s="875">
        <v>74.824027715929375</v>
      </c>
      <c r="HE13" s="737">
        <f t="shared" si="16"/>
        <v>2.4941342571976457</v>
      </c>
      <c r="HF13" s="875">
        <v>398.00611027425515</v>
      </c>
      <c r="HG13" s="737">
        <f t="shared" si="64"/>
        <v>13.266870342475171</v>
      </c>
      <c r="HH13" s="867"/>
      <c r="HI13" s="748">
        <f t="shared" si="17"/>
        <v>0</v>
      </c>
      <c r="HJ13" s="882"/>
      <c r="HK13" s="744">
        <f t="shared" si="18"/>
        <v>0</v>
      </c>
      <c r="HL13" s="881">
        <v>23.25</v>
      </c>
      <c r="HM13" s="542">
        <f t="shared" si="19"/>
        <v>0.77500000000000002</v>
      </c>
      <c r="HN13" s="884">
        <v>19</v>
      </c>
      <c r="HO13" s="884">
        <v>171.44416120678372</v>
      </c>
      <c r="HP13" s="886">
        <f t="shared" si="65"/>
        <v>9.0233769056201965</v>
      </c>
      <c r="HQ13" s="671"/>
      <c r="HR13" s="400"/>
      <c r="HS13" s="400"/>
      <c r="HT13" s="400"/>
      <c r="HU13" s="433"/>
      <c r="HV13" s="411"/>
      <c r="HW13" s="400">
        <f t="shared" si="66"/>
        <v>0</v>
      </c>
      <c r="HX13" s="403"/>
      <c r="HY13" s="402" t="e">
        <f t="shared" si="67"/>
        <v>#DIV/0!</v>
      </c>
      <c r="HZ13" s="412"/>
      <c r="IA13" s="400"/>
      <c r="IB13" s="400"/>
      <c r="IC13" s="403" t="e">
        <f t="shared" si="68"/>
        <v>#DIV/0!</v>
      </c>
      <c r="ID13" s="400"/>
      <c r="IE13" s="400"/>
      <c r="IF13" s="404" t="e">
        <f t="shared" si="69"/>
        <v>#DIV/0!</v>
      </c>
    </row>
    <row r="14" spans="1:240" ht="14.4" customHeight="1">
      <c r="A14" s="12">
        <v>8</v>
      </c>
      <c r="B14" s="13">
        <v>76.800000000000011</v>
      </c>
      <c r="C14" s="14">
        <v>4755.0988654538041</v>
      </c>
      <c r="D14" s="15">
        <f t="shared" si="20"/>
        <v>61.915349810596396</v>
      </c>
      <c r="E14" s="16"/>
      <c r="F14" s="320"/>
      <c r="G14" s="558" t="e">
        <f t="shared" si="21"/>
        <v>#DIV/0!</v>
      </c>
      <c r="H14" s="17">
        <v>2</v>
      </c>
      <c r="I14" s="17">
        <v>26.053402069303427</v>
      </c>
      <c r="J14" s="18">
        <f t="shared" si="70"/>
        <v>13.026701034651714</v>
      </c>
      <c r="K14" s="17">
        <v>5</v>
      </c>
      <c r="L14" s="17">
        <v>77.539295155254933</v>
      </c>
      <c r="M14" s="30">
        <f t="shared" si="71"/>
        <v>15.507859031050987</v>
      </c>
      <c r="N14" s="946"/>
      <c r="O14" s="838">
        <f t="shared" si="22"/>
        <v>0</v>
      </c>
      <c r="P14" s="803">
        <v>401.42634856968988</v>
      </c>
      <c r="Q14" s="18">
        <f t="shared" si="23"/>
        <v>5.2269055803345026</v>
      </c>
      <c r="R14" s="808">
        <v>114.56533552751316</v>
      </c>
      <c r="S14" s="809"/>
      <c r="T14" s="976">
        <v>2585.23</v>
      </c>
      <c r="U14" s="808"/>
      <c r="V14" s="492"/>
      <c r="W14" s="570">
        <v>36</v>
      </c>
      <c r="X14" s="626">
        <v>349.51775128665525</v>
      </c>
      <c r="Y14" s="800">
        <f t="shared" si="24"/>
        <v>9.7088264246293132</v>
      </c>
      <c r="Z14" s="819">
        <f t="shared" si="25"/>
        <v>8309.4309980622202</v>
      </c>
      <c r="AA14" s="492"/>
      <c r="AB14" s="966">
        <v>465.6</v>
      </c>
      <c r="AC14" s="71">
        <v>28410.982399999997</v>
      </c>
      <c r="AD14" s="83">
        <f t="shared" si="26"/>
        <v>61.020151202749133</v>
      </c>
      <c r="AE14" s="500"/>
      <c r="AF14" s="985"/>
      <c r="AG14" s="932" t="e">
        <f t="shared" si="0"/>
        <v>#DIV/0!</v>
      </c>
      <c r="AH14" s="500">
        <v>32</v>
      </c>
      <c r="AI14" s="501">
        <v>449.12</v>
      </c>
      <c r="AJ14" s="30">
        <f t="shared" si="27"/>
        <v>14.035</v>
      </c>
      <c r="AK14" s="49">
        <v>147</v>
      </c>
      <c r="AL14" s="49">
        <v>974.15000000000009</v>
      </c>
      <c r="AM14" s="30">
        <f t="shared" si="72"/>
        <v>6.6268707482993205</v>
      </c>
      <c r="AN14" s="62">
        <v>738</v>
      </c>
      <c r="AO14" s="858">
        <f t="shared" si="1"/>
        <v>1.4625445897740783</v>
      </c>
      <c r="AP14" s="47">
        <v>1530.52</v>
      </c>
      <c r="AQ14" s="858">
        <f t="shared" si="2"/>
        <v>3.2871993127147765</v>
      </c>
      <c r="AR14" s="47">
        <v>870</v>
      </c>
      <c r="AS14" s="47"/>
      <c r="AT14" s="47"/>
      <c r="AU14" s="855"/>
      <c r="AV14" s="568"/>
      <c r="AW14" s="46">
        <v>39</v>
      </c>
      <c r="AX14" s="71">
        <v>2256.0250000000005</v>
      </c>
      <c r="AY14" s="83">
        <f t="shared" si="28"/>
        <v>57.846794871794884</v>
      </c>
      <c r="AZ14" s="855">
        <v>1</v>
      </c>
      <c r="BA14" s="855">
        <v>1</v>
      </c>
      <c r="BB14" s="855">
        <v>1</v>
      </c>
      <c r="BC14" s="760">
        <f t="shared" si="3"/>
        <v>1</v>
      </c>
      <c r="BD14" s="855">
        <v>56.8</v>
      </c>
      <c r="BE14" s="30">
        <f t="shared" si="4"/>
        <v>56.8</v>
      </c>
      <c r="BF14" s="62">
        <v>106</v>
      </c>
      <c r="BG14" s="47">
        <v>1036.1299999999999</v>
      </c>
      <c r="BH14" s="48">
        <f t="shared" si="29"/>
        <v>9.7748113207547167</v>
      </c>
      <c r="BI14" s="822">
        <f t="shared" si="30"/>
        <v>36321.727399999996</v>
      </c>
      <c r="BJ14" s="492"/>
      <c r="BK14" s="645">
        <v>68.400000000000006</v>
      </c>
      <c r="BL14" s="78">
        <v>2818.74</v>
      </c>
      <c r="BM14" s="30">
        <f t="shared" si="31"/>
        <v>41.209649122807008</v>
      </c>
      <c r="BN14" s="85"/>
      <c r="BO14" s="85"/>
      <c r="BP14" s="85"/>
      <c r="BQ14" s="85"/>
      <c r="BR14" s="30" t="e">
        <f t="shared" si="73"/>
        <v>#DIV/0!</v>
      </c>
      <c r="BS14" s="86">
        <v>0</v>
      </c>
      <c r="BT14" s="86">
        <v>0</v>
      </c>
      <c r="BU14" s="30" t="e">
        <f t="shared" si="74"/>
        <v>#DIV/0!</v>
      </c>
      <c r="BV14" s="587">
        <v>0</v>
      </c>
      <c r="BW14" s="30">
        <f t="shared" si="32"/>
        <v>0</v>
      </c>
      <c r="BX14" s="587">
        <v>187.47</v>
      </c>
      <c r="BY14" s="30">
        <f t="shared" si="33"/>
        <v>2.7407894736842104</v>
      </c>
      <c r="BZ14" s="587"/>
      <c r="CA14" s="587"/>
      <c r="CB14" s="587"/>
      <c r="CC14" s="907"/>
      <c r="CD14" s="903">
        <v>34</v>
      </c>
      <c r="CE14" s="78">
        <v>340.92</v>
      </c>
      <c r="CF14" s="634">
        <f t="shared" si="34"/>
        <v>10.027058823529412</v>
      </c>
      <c r="CG14" s="824">
        <f t="shared" si="35"/>
        <v>3347.1299999999997</v>
      </c>
      <c r="CH14" s="492"/>
      <c r="CI14" s="93">
        <v>215.20000000000002</v>
      </c>
      <c r="CJ14" s="94">
        <v>12127.036280853788</v>
      </c>
      <c r="CK14" s="30">
        <f t="shared" si="36"/>
        <v>56.352399074599383</v>
      </c>
      <c r="CL14" s="787"/>
      <c r="CM14" s="787"/>
      <c r="CN14" s="958" t="e">
        <f t="shared" si="5"/>
        <v>#DIV/0!</v>
      </c>
      <c r="CO14" s="101">
        <v>5</v>
      </c>
      <c r="CP14" s="101"/>
      <c r="CQ14" s="30">
        <f t="shared" si="75"/>
        <v>0</v>
      </c>
      <c r="CR14" s="101">
        <v>20</v>
      </c>
      <c r="CS14" s="101"/>
      <c r="CT14" s="83">
        <f t="shared" si="76"/>
        <v>0</v>
      </c>
      <c r="CU14" s="787"/>
      <c r="CV14" s="30">
        <f>CU14/CI14</f>
        <v>0</v>
      </c>
      <c r="CW14" s="787"/>
      <c r="CX14" s="30">
        <f t="shared" si="37"/>
        <v>0</v>
      </c>
      <c r="CY14" s="787">
        <v>282.49434703943052</v>
      </c>
      <c r="CZ14" s="787"/>
      <c r="DA14" s="787"/>
      <c r="DB14" s="787">
        <v>5001.5030749470588</v>
      </c>
      <c r="DC14" s="934">
        <v>51</v>
      </c>
      <c r="DD14" s="787">
        <v>459.62803037135581</v>
      </c>
      <c r="DE14" s="790">
        <f t="shared" si="38"/>
        <v>9.0123143210069774</v>
      </c>
      <c r="DF14" s="827">
        <f t="shared" si="39"/>
        <v>17870.661733211633</v>
      </c>
      <c r="DG14" s="492"/>
      <c r="DH14" s="109">
        <v>160</v>
      </c>
      <c r="DI14" s="110">
        <v>11606.266087655526</v>
      </c>
      <c r="DJ14" s="83">
        <f t="shared" si="40"/>
        <v>72.53916304784704</v>
      </c>
      <c r="DK14" s="113"/>
      <c r="DL14" s="956"/>
      <c r="DM14" s="956"/>
      <c r="DN14" s="958" t="e">
        <f t="shared" si="7"/>
        <v>#DIV/0!</v>
      </c>
      <c r="DO14" s="114">
        <v>75</v>
      </c>
      <c r="DP14" s="114">
        <v>1246.7601963805407</v>
      </c>
      <c r="DQ14" s="30">
        <f t="shared" si="41"/>
        <v>16.623469285073877</v>
      </c>
      <c r="DR14" s="969">
        <v>1041.225681183043</v>
      </c>
      <c r="DS14" s="114">
        <v>126.040025725102</v>
      </c>
      <c r="DT14" s="937"/>
      <c r="DU14" s="712">
        <v>287.20248567391423</v>
      </c>
      <c r="DV14" s="759">
        <f t="shared" si="8"/>
        <v>1.7950155354619639</v>
      </c>
      <c r="DW14" s="846">
        <v>54</v>
      </c>
      <c r="DX14" s="846">
        <v>413.30245325016375</v>
      </c>
      <c r="DY14" s="760">
        <f t="shared" si="42"/>
        <v>7.6537491342622914</v>
      </c>
      <c r="DZ14" s="848">
        <f t="shared" si="43"/>
        <v>14720.796929868289</v>
      </c>
      <c r="EA14" s="841"/>
      <c r="EB14" s="861">
        <v>79</v>
      </c>
      <c r="EC14" s="862">
        <v>4207.0387065389104</v>
      </c>
      <c r="ED14" s="923"/>
      <c r="EE14" s="922">
        <f t="shared" si="44"/>
        <v>4207.0387065389104</v>
      </c>
      <c r="EF14" s="751">
        <f t="shared" si="45"/>
        <v>53.253654513150764</v>
      </c>
      <c r="EG14" s="867"/>
      <c r="EH14" s="867"/>
      <c r="EI14" s="756" t="e">
        <f t="shared" si="9"/>
        <v>#DIV/0!</v>
      </c>
      <c r="EJ14" s="867">
        <v>79</v>
      </c>
      <c r="EK14" s="870">
        <v>1148.9690803046276</v>
      </c>
      <c r="EL14" s="759">
        <f t="shared" si="46"/>
        <v>14.543912408919336</v>
      </c>
      <c r="EM14" s="866">
        <f t="shared" si="10"/>
        <v>79</v>
      </c>
      <c r="EN14" s="867">
        <v>2386.7747042885517</v>
      </c>
      <c r="EO14" s="763">
        <f t="shared" si="47"/>
        <v>30.212338028969008</v>
      </c>
      <c r="EP14" s="914"/>
      <c r="EQ14" s="915"/>
      <c r="ER14" s="872">
        <v>79</v>
      </c>
      <c r="ES14" s="921">
        <v>245.15217811168378</v>
      </c>
      <c r="ET14" s="765">
        <f t="shared" si="48"/>
        <v>3.1031921279959973</v>
      </c>
      <c r="EU14" s="872">
        <f t="shared" si="11"/>
        <v>79</v>
      </c>
      <c r="EV14" s="926">
        <v>992.19722232408731</v>
      </c>
      <c r="EW14" s="765">
        <f t="shared" si="49"/>
        <v>12.559458510431485</v>
      </c>
      <c r="EX14" s="926">
        <v>154</v>
      </c>
      <c r="EY14" s="891">
        <f t="shared" si="50"/>
        <v>1.9493670886075949</v>
      </c>
      <c r="EZ14" s="873">
        <v>30</v>
      </c>
      <c r="FA14" s="873">
        <v>295.72639297005094</v>
      </c>
      <c r="FB14" s="873">
        <f t="shared" si="51"/>
        <v>9.857546432335031</v>
      </c>
      <c r="FC14" s="898">
        <f t="shared" si="52"/>
        <v>9429.8582845379115</v>
      </c>
      <c r="FD14" s="569"/>
      <c r="FE14" s="734">
        <v>42.8</v>
      </c>
      <c r="FF14" s="125">
        <v>2381.01524195514</v>
      </c>
      <c r="FG14" s="15">
        <f t="shared" si="53"/>
        <v>55.63119724194253</v>
      </c>
      <c r="FH14" s="126"/>
      <c r="FI14" s="127">
        <v>4</v>
      </c>
      <c r="FJ14" s="127">
        <v>44.23366267194794</v>
      </c>
      <c r="FK14" s="18">
        <v>28</v>
      </c>
      <c r="FL14" s="127"/>
      <c r="FM14" s="127"/>
      <c r="FN14" s="18" t="e">
        <f t="shared" si="77"/>
        <v>#DIV/0!</v>
      </c>
      <c r="FO14" s="734">
        <v>31.666666666666668</v>
      </c>
      <c r="FP14" s="836">
        <f t="shared" si="54"/>
        <v>0.73987538940809972</v>
      </c>
      <c r="FQ14" s="125">
        <v>239.19606121656099</v>
      </c>
      <c r="FR14" s="837">
        <f t="shared" si="12"/>
        <v>5.5886930190785282</v>
      </c>
      <c r="FS14" s="125"/>
      <c r="FT14" s="125">
        <v>53.130847222222215</v>
      </c>
      <c r="FU14" s="125"/>
      <c r="FV14" s="127">
        <v>33</v>
      </c>
      <c r="FW14" s="127">
        <v>300.56896318087865</v>
      </c>
      <c r="FX14" s="30">
        <f t="shared" si="55"/>
        <v>9.1081503994205661</v>
      </c>
      <c r="FY14" s="831">
        <f t="shared" si="56"/>
        <v>3049.8114429134162</v>
      </c>
      <c r="FZ14" s="569"/>
      <c r="GA14" s="602"/>
      <c r="GB14" s="603"/>
      <c r="GC14" s="542" t="e">
        <f t="shared" si="57"/>
        <v>#DIV/0!</v>
      </c>
      <c r="GD14" s="603"/>
      <c r="GE14" s="603"/>
      <c r="GF14" s="542" t="e">
        <f t="shared" si="58"/>
        <v>#DIV/0!</v>
      </c>
      <c r="GG14" s="603"/>
      <c r="GH14" s="603"/>
      <c r="GI14" s="542" t="e">
        <f t="shared" si="59"/>
        <v>#DIV/0!</v>
      </c>
      <c r="GJ14" s="485"/>
      <c r="GK14" s="610"/>
      <c r="GL14" s="612"/>
      <c r="GM14" s="548" t="e">
        <f t="shared" si="60"/>
        <v>#DIV/0!</v>
      </c>
      <c r="GN14" s="610"/>
      <c r="GO14" s="614"/>
      <c r="GP14" s="616" t="e">
        <f t="shared" si="13"/>
        <v>#DIV/0!</v>
      </c>
      <c r="GQ14" s="603"/>
      <c r="GR14" s="603"/>
      <c r="GS14" s="622" t="e">
        <f t="shared" si="61"/>
        <v>#DIV/0!</v>
      </c>
      <c r="GT14" s="603">
        <f t="shared" si="62"/>
        <v>0</v>
      </c>
      <c r="GU14" s="603"/>
      <c r="GV14" s="551" t="e">
        <f t="shared" si="63"/>
        <v>#DIV/0!</v>
      </c>
      <c r="GX14" s="863">
        <v>30</v>
      </c>
      <c r="GY14" s="863"/>
      <c r="GZ14" s="862">
        <v>1699.42</v>
      </c>
      <c r="HA14" s="554">
        <f t="shared" si="14"/>
        <v>56.647333333333336</v>
      </c>
      <c r="HB14" s="554">
        <f t="shared" si="15"/>
        <v>0</v>
      </c>
      <c r="HC14" s="875">
        <v>30</v>
      </c>
      <c r="HD14" s="875">
        <v>74.824027715929375</v>
      </c>
      <c r="HE14" s="737">
        <f t="shared" si="16"/>
        <v>2.4941342571976457</v>
      </c>
      <c r="HF14" s="875">
        <v>174.68234065405827</v>
      </c>
      <c r="HG14" s="737">
        <f t="shared" si="64"/>
        <v>5.8227446884686085</v>
      </c>
      <c r="HH14" s="867"/>
      <c r="HI14" s="748">
        <f t="shared" si="17"/>
        <v>0</v>
      </c>
      <c r="HJ14" s="882"/>
      <c r="HK14" s="744">
        <f t="shared" si="18"/>
        <v>0</v>
      </c>
      <c r="HL14" s="881">
        <v>22.642721130515518</v>
      </c>
      <c r="HM14" s="542">
        <f t="shared" si="19"/>
        <v>0.75475737101718399</v>
      </c>
      <c r="HN14" s="884">
        <v>19</v>
      </c>
      <c r="HO14" s="884">
        <v>173.18811786077157</v>
      </c>
      <c r="HP14" s="886">
        <f t="shared" si="65"/>
        <v>9.1151640979353452</v>
      </c>
      <c r="HQ14" s="671"/>
      <c r="HR14" s="400"/>
      <c r="HS14" s="400"/>
      <c r="HT14" s="400"/>
      <c r="HU14" s="433"/>
      <c r="HV14" s="411"/>
      <c r="HW14" s="400">
        <f t="shared" si="66"/>
        <v>0</v>
      </c>
      <c r="HX14" s="403"/>
      <c r="HY14" s="402" t="e">
        <f t="shared" si="67"/>
        <v>#DIV/0!</v>
      </c>
      <c r="HZ14" s="412"/>
      <c r="IA14" s="400"/>
      <c r="IB14" s="400"/>
      <c r="IC14" s="403" t="e">
        <f t="shared" si="68"/>
        <v>#DIV/0!</v>
      </c>
      <c r="ID14" s="400"/>
      <c r="IE14" s="400"/>
      <c r="IF14" s="404" t="e">
        <f t="shared" si="69"/>
        <v>#DIV/0!</v>
      </c>
    </row>
    <row r="15" spans="1:240" ht="14.4" customHeight="1">
      <c r="A15" s="12">
        <v>9</v>
      </c>
      <c r="B15" s="13">
        <v>93.4</v>
      </c>
      <c r="C15" s="14">
        <v>5950.4284803133824</v>
      </c>
      <c r="D15" s="15">
        <f t="shared" si="20"/>
        <v>63.709084371663621</v>
      </c>
      <c r="E15" s="16"/>
      <c r="F15" s="320"/>
      <c r="G15" s="558" t="e">
        <f t="shared" si="21"/>
        <v>#DIV/0!</v>
      </c>
      <c r="H15" s="17">
        <v>2</v>
      </c>
      <c r="I15" s="17">
        <v>26.117408031562682</v>
      </c>
      <c r="J15" s="18">
        <f t="shared" si="70"/>
        <v>13.058704015781341</v>
      </c>
      <c r="K15" s="17">
        <v>5</v>
      </c>
      <c r="L15" s="17">
        <v>78.993098210511533</v>
      </c>
      <c r="M15" s="30">
        <f t="shared" si="71"/>
        <v>15.798619642102306</v>
      </c>
      <c r="N15" s="946"/>
      <c r="O15" s="838">
        <f t="shared" si="22"/>
        <v>0</v>
      </c>
      <c r="P15" s="803">
        <v>493.71098878856094</v>
      </c>
      <c r="Q15" s="18">
        <f t="shared" si="23"/>
        <v>5.285984890669817</v>
      </c>
      <c r="R15" s="808">
        <v>122.25230132716061</v>
      </c>
      <c r="S15" s="809"/>
      <c r="T15" s="976">
        <v>568.7433014215419</v>
      </c>
      <c r="U15" s="808"/>
      <c r="V15" s="492"/>
      <c r="W15" s="570">
        <v>36</v>
      </c>
      <c r="X15" s="626">
        <v>345.71507369284654</v>
      </c>
      <c r="Y15" s="800">
        <f t="shared" si="24"/>
        <v>9.6031964914679602</v>
      </c>
      <c r="Z15" s="819">
        <f t="shared" si="25"/>
        <v>7585.9606517855655</v>
      </c>
      <c r="AA15" s="492"/>
      <c r="AB15" s="966">
        <v>463</v>
      </c>
      <c r="AC15" s="71">
        <v>26161.399799999996</v>
      </c>
      <c r="AD15" s="83">
        <f t="shared" si="26"/>
        <v>56.504103239740815</v>
      </c>
      <c r="AE15" s="500"/>
      <c r="AF15" s="500"/>
      <c r="AG15" s="932" t="e">
        <f t="shared" si="0"/>
        <v>#DIV/0!</v>
      </c>
      <c r="AH15" s="500">
        <v>32</v>
      </c>
      <c r="AI15" s="501">
        <v>449.12</v>
      </c>
      <c r="AJ15" s="30">
        <f t="shared" si="27"/>
        <v>14.035</v>
      </c>
      <c r="AK15" s="63">
        <v>6</v>
      </c>
      <c r="AL15" s="55">
        <v>37.24</v>
      </c>
      <c r="AM15" s="30">
        <f t="shared" si="72"/>
        <v>6.206666666666667</v>
      </c>
      <c r="AN15" s="62">
        <v>632.9</v>
      </c>
      <c r="AO15" s="858">
        <f t="shared" si="1"/>
        <v>1.2607569721115537</v>
      </c>
      <c r="AP15" s="47">
        <v>1808.8899999999999</v>
      </c>
      <c r="AQ15" s="858">
        <f t="shared" si="2"/>
        <v>3.9068898488120949</v>
      </c>
      <c r="AR15" s="47">
        <v>510</v>
      </c>
      <c r="AS15" s="47"/>
      <c r="AT15" s="47">
        <v>204.99999999999997</v>
      </c>
      <c r="AU15" s="855"/>
      <c r="AV15" s="568"/>
      <c r="AW15" s="46">
        <v>39</v>
      </c>
      <c r="AX15" s="71">
        <v>2186.0299999999993</v>
      </c>
      <c r="AY15" s="83">
        <f t="shared" si="28"/>
        <v>56.052051282051266</v>
      </c>
      <c r="AZ15" s="855">
        <v>1</v>
      </c>
      <c r="BA15" s="855">
        <v>1</v>
      </c>
      <c r="BB15" s="855">
        <v>3</v>
      </c>
      <c r="BC15" s="760">
        <f t="shared" si="3"/>
        <v>1.8000000000000003</v>
      </c>
      <c r="BD15" s="855">
        <v>106.85</v>
      </c>
      <c r="BE15" s="30">
        <f t="shared" si="4"/>
        <v>59.3611111111111</v>
      </c>
      <c r="BF15" s="62">
        <v>106</v>
      </c>
      <c r="BG15" s="47">
        <v>1158.2600000000002</v>
      </c>
      <c r="BH15" s="48">
        <f t="shared" si="29"/>
        <v>10.926981132075474</v>
      </c>
      <c r="BI15" s="822">
        <f t="shared" si="30"/>
        <v>33255.689799999993</v>
      </c>
      <c r="BJ15" s="492"/>
      <c r="BK15" s="645">
        <v>65.600000000000009</v>
      </c>
      <c r="BL15" s="78">
        <v>2820.8</v>
      </c>
      <c r="BM15" s="30">
        <f t="shared" si="31"/>
        <v>43</v>
      </c>
      <c r="BN15" s="85"/>
      <c r="BO15" s="85"/>
      <c r="BP15" s="85"/>
      <c r="BQ15" s="85"/>
      <c r="BR15" s="30" t="e">
        <f t="shared" si="73"/>
        <v>#DIV/0!</v>
      </c>
      <c r="BS15" s="86">
        <v>0</v>
      </c>
      <c r="BT15" s="86">
        <v>0</v>
      </c>
      <c r="BU15" s="30" t="e">
        <f t="shared" si="74"/>
        <v>#DIV/0!</v>
      </c>
      <c r="BV15" s="587">
        <v>263.98</v>
      </c>
      <c r="BW15" s="30">
        <f t="shared" si="32"/>
        <v>4.0240853658536579</v>
      </c>
      <c r="BX15" s="587">
        <v>248.17</v>
      </c>
      <c r="BY15" s="30">
        <f t="shared" si="33"/>
        <v>3.7830792682926822</v>
      </c>
      <c r="BZ15" s="587"/>
      <c r="CA15" s="587"/>
      <c r="CB15" s="587"/>
      <c r="CC15" s="907"/>
      <c r="CD15" s="903">
        <v>34</v>
      </c>
      <c r="CE15" s="78">
        <v>340.78</v>
      </c>
      <c r="CF15" s="634">
        <f t="shared" si="34"/>
        <v>10.022941176470587</v>
      </c>
      <c r="CG15" s="824">
        <f t="shared" si="35"/>
        <v>3673.73</v>
      </c>
      <c r="CH15" s="492"/>
      <c r="CI15" s="93">
        <v>192</v>
      </c>
      <c r="CJ15" s="94">
        <v>11105.362533087895</v>
      </c>
      <c r="CK15" s="30">
        <f t="shared" si="36"/>
        <v>57.840429859832788</v>
      </c>
      <c r="CL15" s="787"/>
      <c r="CM15" s="787"/>
      <c r="CN15" s="958" t="e">
        <f t="shared" si="5"/>
        <v>#DIV/0!</v>
      </c>
      <c r="CO15" s="101">
        <v>5</v>
      </c>
      <c r="CP15" s="101"/>
      <c r="CQ15" s="30">
        <f t="shared" si="75"/>
        <v>0</v>
      </c>
      <c r="CR15" s="101">
        <v>20</v>
      </c>
      <c r="CS15" s="101"/>
      <c r="CT15" s="83">
        <f t="shared" si="76"/>
        <v>0</v>
      </c>
      <c r="CU15" s="787"/>
      <c r="CV15" s="30">
        <f t="shared" ref="CV15:CV37" si="78">CU15/CI15</f>
        <v>0</v>
      </c>
      <c r="CW15" s="787">
        <v>85</v>
      </c>
      <c r="CX15" s="30">
        <f t="shared" si="37"/>
        <v>0.44270833333333331</v>
      </c>
      <c r="CY15" s="787">
        <v>62.890835179475083</v>
      </c>
      <c r="CZ15" s="787"/>
      <c r="DA15" s="787"/>
      <c r="DB15" s="787"/>
      <c r="DC15" s="934">
        <v>50</v>
      </c>
      <c r="DD15" s="787">
        <v>453.37278417469327</v>
      </c>
      <c r="DE15" s="790">
        <f t="shared" si="38"/>
        <v>9.0674556834938649</v>
      </c>
      <c r="DF15" s="827">
        <f t="shared" si="39"/>
        <v>11706.626152442062</v>
      </c>
      <c r="DG15" s="492"/>
      <c r="DH15" s="109">
        <v>186.8</v>
      </c>
      <c r="DI15" s="110">
        <v>11458.885483866014</v>
      </c>
      <c r="DJ15" s="83">
        <f t="shared" si="40"/>
        <v>61.343070042109275</v>
      </c>
      <c r="DK15" s="113"/>
      <c r="DL15" s="956"/>
      <c r="DM15" s="956"/>
      <c r="DN15" s="958" t="e">
        <f t="shared" si="7"/>
        <v>#DIV/0!</v>
      </c>
      <c r="DO15" s="114">
        <v>71</v>
      </c>
      <c r="DP15" s="114">
        <v>2321.3440153398465</v>
      </c>
      <c r="DQ15" s="30">
        <f t="shared" si="41"/>
        <v>32.694986131547132</v>
      </c>
      <c r="DR15" s="115">
        <v>1019.2912380735881</v>
      </c>
      <c r="DS15" s="114">
        <v>97.115096065822016</v>
      </c>
      <c r="DT15" s="937"/>
      <c r="DU15" s="712">
        <v>312.24054054054056</v>
      </c>
      <c r="DV15" s="759">
        <f t="shared" si="8"/>
        <v>1.6715232362983969</v>
      </c>
      <c r="DW15" s="846">
        <v>54</v>
      </c>
      <c r="DX15" s="846">
        <v>632.97107379678414</v>
      </c>
      <c r="DY15" s="760">
        <f t="shared" si="42"/>
        <v>11.721686551792299</v>
      </c>
      <c r="DZ15" s="848">
        <f t="shared" si="43"/>
        <v>15841.847447682594</v>
      </c>
      <c r="EA15" s="841"/>
      <c r="EB15" s="861">
        <v>79</v>
      </c>
      <c r="EC15" s="862">
        <v>3192.4680234819657</v>
      </c>
      <c r="ED15" s="923"/>
      <c r="EE15" s="922">
        <f t="shared" si="44"/>
        <v>3192.4680234819657</v>
      </c>
      <c r="EF15" s="751">
        <f t="shared" si="45"/>
        <v>40.410987639012227</v>
      </c>
      <c r="EG15" s="867"/>
      <c r="EH15" s="867"/>
      <c r="EI15" s="756" t="e">
        <f t="shared" si="9"/>
        <v>#DIV/0!</v>
      </c>
      <c r="EJ15" s="867"/>
      <c r="EK15" s="870"/>
      <c r="EL15" s="759" t="e">
        <f t="shared" si="46"/>
        <v>#DIV/0!</v>
      </c>
      <c r="EM15" s="866">
        <f t="shared" si="10"/>
        <v>79</v>
      </c>
      <c r="EN15" s="867"/>
      <c r="EO15" s="763">
        <f t="shared" si="47"/>
        <v>0</v>
      </c>
      <c r="EP15" s="914"/>
      <c r="EQ15" s="915"/>
      <c r="ER15" s="872">
        <v>79</v>
      </c>
      <c r="ES15" s="921">
        <v>221.766452519322</v>
      </c>
      <c r="ET15" s="765">
        <f t="shared" si="48"/>
        <v>2.8071702850547089</v>
      </c>
      <c r="EU15" s="872">
        <f t="shared" si="11"/>
        <v>79</v>
      </c>
      <c r="EV15" s="926">
        <v>375.83383073498533</v>
      </c>
      <c r="EW15" s="765">
        <f t="shared" si="49"/>
        <v>4.757390262468169</v>
      </c>
      <c r="EX15" s="926"/>
      <c r="EY15" s="891">
        <f t="shared" si="50"/>
        <v>0</v>
      </c>
      <c r="EZ15" s="873">
        <v>30</v>
      </c>
      <c r="FA15" s="873">
        <v>297.25147806878397</v>
      </c>
      <c r="FB15" s="873">
        <f t="shared" si="51"/>
        <v>9.9083826022927983</v>
      </c>
      <c r="FC15" s="898">
        <f t="shared" si="52"/>
        <v>4087.3197848050568</v>
      </c>
      <c r="FD15" s="569"/>
      <c r="FE15" s="734">
        <v>57.599999999999994</v>
      </c>
      <c r="FF15" s="125">
        <v>2777.4252169035894</v>
      </c>
      <c r="FG15" s="15">
        <f t="shared" si="53"/>
        <v>48.219187793465096</v>
      </c>
      <c r="FH15" s="126"/>
      <c r="FI15" s="127">
        <v>4</v>
      </c>
      <c r="FJ15" s="127">
        <v>45.238973187219479</v>
      </c>
      <c r="FK15" s="18">
        <v>20</v>
      </c>
      <c r="FL15" s="127"/>
      <c r="FM15" s="127"/>
      <c r="FN15" s="18" t="e">
        <f t="shared" si="77"/>
        <v>#DIV/0!</v>
      </c>
      <c r="FO15" s="734">
        <v>105.66666666666667</v>
      </c>
      <c r="FP15" s="836">
        <f t="shared" si="54"/>
        <v>1.8344907407407409</v>
      </c>
      <c r="FQ15" s="125">
        <v>513.22465309111897</v>
      </c>
      <c r="FR15" s="837">
        <f t="shared" si="12"/>
        <v>8.9101502272763717</v>
      </c>
      <c r="FS15" s="125"/>
      <c r="FT15" s="125">
        <v>66.833233866096862</v>
      </c>
      <c r="FU15" s="125"/>
      <c r="FV15" s="127">
        <v>33</v>
      </c>
      <c r="FW15" s="127">
        <v>304.0693175034246</v>
      </c>
      <c r="FX15" s="30">
        <f t="shared" si="55"/>
        <v>9.214221742528018</v>
      </c>
      <c r="FY15" s="831">
        <f t="shared" si="56"/>
        <v>3812.4580612181153</v>
      </c>
      <c r="FZ15" s="569"/>
      <c r="GA15" s="603"/>
      <c r="GB15" s="603"/>
      <c r="GC15" s="542" t="e">
        <f t="shared" si="57"/>
        <v>#DIV/0!</v>
      </c>
      <c r="GD15" s="603"/>
      <c r="GE15" s="603"/>
      <c r="GF15" s="542" t="e">
        <f t="shared" si="58"/>
        <v>#DIV/0!</v>
      </c>
      <c r="GG15" s="603"/>
      <c r="GH15" s="603"/>
      <c r="GI15" s="542" t="e">
        <f t="shared" si="59"/>
        <v>#DIV/0!</v>
      </c>
      <c r="GJ15" s="485"/>
      <c r="GK15" s="610"/>
      <c r="GL15" s="612"/>
      <c r="GM15" s="548" t="e">
        <f t="shared" si="60"/>
        <v>#DIV/0!</v>
      </c>
      <c r="GN15" s="610"/>
      <c r="GO15" s="614"/>
      <c r="GP15" s="616" t="e">
        <f t="shared" si="13"/>
        <v>#DIV/0!</v>
      </c>
      <c r="GQ15" s="603"/>
      <c r="GR15" s="603"/>
      <c r="GS15" s="622" t="e">
        <f t="shared" si="61"/>
        <v>#DIV/0!</v>
      </c>
      <c r="GT15" s="603">
        <f t="shared" si="62"/>
        <v>0</v>
      </c>
      <c r="GU15" s="603"/>
      <c r="GV15" s="551" t="e">
        <f t="shared" si="63"/>
        <v>#DIV/0!</v>
      </c>
      <c r="GX15" s="863">
        <v>30</v>
      </c>
      <c r="GY15" s="863"/>
      <c r="GZ15" s="862">
        <v>1179.05</v>
      </c>
      <c r="HA15" s="554">
        <f t="shared" si="14"/>
        <v>39.301666666666662</v>
      </c>
      <c r="HB15" s="554">
        <f>GY15/GX15</f>
        <v>0</v>
      </c>
      <c r="HC15" s="875">
        <v>30</v>
      </c>
      <c r="HD15" s="875"/>
      <c r="HE15" s="737">
        <f>HD15/HC15</f>
        <v>0</v>
      </c>
      <c r="HF15" s="875"/>
      <c r="HG15" s="737">
        <f t="shared" si="64"/>
        <v>0</v>
      </c>
      <c r="HH15" s="867">
        <v>90.17</v>
      </c>
      <c r="HI15" s="748">
        <f t="shared" si="17"/>
        <v>3.0056666666666669</v>
      </c>
      <c r="HJ15" s="882"/>
      <c r="HK15" s="744">
        <f t="shared" si="18"/>
        <v>0</v>
      </c>
      <c r="HL15" s="881"/>
      <c r="HM15" s="542">
        <f t="shared" si="19"/>
        <v>0</v>
      </c>
      <c r="HN15" s="875">
        <v>19</v>
      </c>
      <c r="HO15" s="875">
        <v>172.42495545894778</v>
      </c>
      <c r="HP15" s="886">
        <f t="shared" si="65"/>
        <v>9.0749976557340943</v>
      </c>
      <c r="HQ15" s="672"/>
      <c r="HR15" s="411"/>
      <c r="HS15" s="411"/>
      <c r="HT15" s="411"/>
      <c r="HU15" s="433"/>
      <c r="HV15" s="411"/>
      <c r="HW15" s="400">
        <f t="shared" si="66"/>
        <v>0</v>
      </c>
      <c r="HX15" s="403"/>
      <c r="HY15" s="402" t="e">
        <f t="shared" si="67"/>
        <v>#DIV/0!</v>
      </c>
      <c r="HZ15" s="412"/>
      <c r="IA15" s="400"/>
      <c r="IB15" s="400"/>
      <c r="IC15" s="403" t="e">
        <f t="shared" si="68"/>
        <v>#DIV/0!</v>
      </c>
      <c r="ID15" s="400"/>
      <c r="IE15" s="400"/>
      <c r="IF15" s="404" t="e">
        <f t="shared" si="69"/>
        <v>#DIV/0!</v>
      </c>
    </row>
    <row r="16" spans="1:240" ht="14.4" customHeight="1">
      <c r="A16" s="12">
        <v>10</v>
      </c>
      <c r="B16" s="13">
        <v>101.20000000000002</v>
      </c>
      <c r="C16" s="14">
        <v>5894.8074705569306</v>
      </c>
      <c r="D16" s="15">
        <f t="shared" si="20"/>
        <v>58.249085677440014</v>
      </c>
      <c r="E16" s="16"/>
      <c r="F16" s="320"/>
      <c r="G16" s="558" t="e">
        <f t="shared" si="21"/>
        <v>#DIV/0!</v>
      </c>
      <c r="H16" s="17">
        <v>2</v>
      </c>
      <c r="I16" s="17">
        <v>26.420806501894159</v>
      </c>
      <c r="J16" s="18">
        <f t="shared" si="70"/>
        <v>13.210403250947079</v>
      </c>
      <c r="K16" s="17">
        <v>5</v>
      </c>
      <c r="L16" s="17">
        <v>75.977914273636898</v>
      </c>
      <c r="M16" s="30">
        <f t="shared" si="71"/>
        <v>15.19558285472738</v>
      </c>
      <c r="N16" s="946"/>
      <c r="O16" s="838">
        <f t="shared" si="22"/>
        <v>0</v>
      </c>
      <c r="P16" s="803">
        <v>469.23356800429133</v>
      </c>
      <c r="Q16" s="18">
        <f t="shared" si="23"/>
        <v>4.6366953360107832</v>
      </c>
      <c r="R16" s="808">
        <v>247.74112482799913</v>
      </c>
      <c r="S16" s="809"/>
      <c r="T16" s="976">
        <v>732.45</v>
      </c>
      <c r="U16" s="808"/>
      <c r="V16" s="492"/>
      <c r="W16" s="570">
        <v>36</v>
      </c>
      <c r="X16" s="626">
        <v>344.63438932443057</v>
      </c>
      <c r="Y16" s="800">
        <f t="shared" si="24"/>
        <v>9.5731774812341826</v>
      </c>
      <c r="Z16" s="819">
        <f t="shared" si="25"/>
        <v>7791.2652734891826</v>
      </c>
      <c r="AA16" s="492"/>
      <c r="AB16" s="966">
        <v>469.40000000000003</v>
      </c>
      <c r="AC16" s="71">
        <v>25034.57</v>
      </c>
      <c r="AD16" s="30">
        <f t="shared" si="26"/>
        <v>53.333127396676602</v>
      </c>
      <c r="AE16" s="502"/>
      <c r="AF16" s="501"/>
      <c r="AG16" s="932" t="e">
        <f t="shared" si="0"/>
        <v>#DIV/0!</v>
      </c>
      <c r="AH16" s="500">
        <v>32</v>
      </c>
      <c r="AI16" s="500">
        <v>449.12</v>
      </c>
      <c r="AJ16" s="30">
        <f t="shared" si="27"/>
        <v>14.035</v>
      </c>
      <c r="AK16" s="63">
        <v>16</v>
      </c>
      <c r="AL16" s="55">
        <v>26.6</v>
      </c>
      <c r="AM16" s="30">
        <f t="shared" si="72"/>
        <v>1.6625000000000001</v>
      </c>
      <c r="AN16" s="62">
        <v>824.06000000000006</v>
      </c>
      <c r="AO16" s="858">
        <f t="shared" si="1"/>
        <v>1.6145376175548589</v>
      </c>
      <c r="AP16" s="47">
        <v>2408.52</v>
      </c>
      <c r="AQ16" s="858">
        <f t="shared" si="2"/>
        <v>5.1310609288453337</v>
      </c>
      <c r="AR16" s="47">
        <v>261.5</v>
      </c>
      <c r="AS16" s="47"/>
      <c r="AT16" s="47"/>
      <c r="AU16" s="855">
        <v>4957.2</v>
      </c>
      <c r="AV16" s="568"/>
      <c r="AW16" s="46">
        <v>41</v>
      </c>
      <c r="AX16" s="71">
        <v>2311.0149999999999</v>
      </c>
      <c r="AY16" s="83">
        <f t="shared" si="28"/>
        <v>56.366219512195116</v>
      </c>
      <c r="AZ16" s="855">
        <v>1</v>
      </c>
      <c r="BA16" s="855">
        <v>3</v>
      </c>
      <c r="BB16" s="855">
        <v>3</v>
      </c>
      <c r="BC16" s="760">
        <f t="shared" si="3"/>
        <v>2.6000000000000005</v>
      </c>
      <c r="BD16" s="855">
        <v>100.39999999999999</v>
      </c>
      <c r="BE16" s="30">
        <f t="shared" si="4"/>
        <v>38.615384615384606</v>
      </c>
      <c r="BF16" s="62">
        <v>106</v>
      </c>
      <c r="BG16" s="47">
        <v>1048.1099999999999</v>
      </c>
      <c r="BH16" s="48">
        <f t="shared" si="29"/>
        <v>9.8878301886792439</v>
      </c>
      <c r="BI16" s="822">
        <f t="shared" si="30"/>
        <v>37421.095000000001</v>
      </c>
      <c r="BJ16" s="492"/>
      <c r="BK16" s="645">
        <v>74.400000000000006</v>
      </c>
      <c r="BL16" s="78">
        <v>3038.77</v>
      </c>
      <c r="BM16" s="30">
        <f t="shared" si="31"/>
        <v>40.843682795698925</v>
      </c>
      <c r="BN16" s="85"/>
      <c r="BO16" s="85"/>
      <c r="BP16" s="85"/>
      <c r="BQ16" s="85"/>
      <c r="BR16" s="30" t="e">
        <f t="shared" si="73"/>
        <v>#DIV/0!</v>
      </c>
      <c r="BS16" s="86">
        <v>0</v>
      </c>
      <c r="BT16" s="86">
        <v>0</v>
      </c>
      <c r="BU16" s="30" t="e">
        <f t="shared" si="74"/>
        <v>#DIV/0!</v>
      </c>
      <c r="BV16" s="587">
        <v>0</v>
      </c>
      <c r="BW16" s="30">
        <f t="shared" si="32"/>
        <v>0</v>
      </c>
      <c r="BX16" s="587">
        <v>336.55</v>
      </c>
      <c r="BY16" s="30">
        <f t="shared" si="33"/>
        <v>4.523521505376344</v>
      </c>
      <c r="BZ16" s="587"/>
      <c r="CA16" s="587"/>
      <c r="CB16" s="587"/>
      <c r="CC16" s="907"/>
      <c r="CD16" s="903">
        <v>34</v>
      </c>
      <c r="CE16" s="78">
        <v>339.83</v>
      </c>
      <c r="CF16" s="634">
        <f t="shared" si="34"/>
        <v>9.9949999999999992</v>
      </c>
      <c r="CG16" s="824">
        <f t="shared" si="35"/>
        <v>3715.15</v>
      </c>
      <c r="CH16" s="492"/>
      <c r="CI16" s="93">
        <v>186.4</v>
      </c>
      <c r="CJ16" s="94">
        <v>11769.061351472861</v>
      </c>
      <c r="CK16" s="30">
        <f t="shared" si="36"/>
        <v>63.13874115597028</v>
      </c>
      <c r="CL16" s="787"/>
      <c r="CM16" s="787"/>
      <c r="CN16" s="958" t="e">
        <f t="shared" si="5"/>
        <v>#DIV/0!</v>
      </c>
      <c r="CO16" s="101">
        <v>5</v>
      </c>
      <c r="CP16" s="101">
        <v>174.48703929944924</v>
      </c>
      <c r="CQ16" s="30">
        <f t="shared" si="75"/>
        <v>34.897407859889846</v>
      </c>
      <c r="CR16" s="101">
        <v>20</v>
      </c>
      <c r="CS16" s="101">
        <v>224.75431684212683</v>
      </c>
      <c r="CT16" s="83">
        <f t="shared" si="76"/>
        <v>11.237715842106342</v>
      </c>
      <c r="CU16" s="787">
        <v>2068.4056506242123</v>
      </c>
      <c r="CV16" s="30">
        <f t="shared" si="78"/>
        <v>11.096596838112726</v>
      </c>
      <c r="CW16" s="787">
        <v>85</v>
      </c>
      <c r="CX16" s="30">
        <f t="shared" si="37"/>
        <v>0.45600858369098712</v>
      </c>
      <c r="CY16" s="787">
        <v>197.72618737768659</v>
      </c>
      <c r="CZ16" s="787"/>
      <c r="DA16" s="795"/>
      <c r="DB16" s="787"/>
      <c r="DC16" s="934">
        <v>50</v>
      </c>
      <c r="DD16" s="787">
        <v>517.22703216471803</v>
      </c>
      <c r="DE16" s="790">
        <f t="shared" si="38"/>
        <v>10.34454064329436</v>
      </c>
      <c r="DF16" s="827">
        <f t="shared" si="39"/>
        <v>15036.661577781053</v>
      </c>
      <c r="DG16" s="492"/>
      <c r="DH16" s="109">
        <v>194.8</v>
      </c>
      <c r="DI16" s="110">
        <v>11723.112175223274</v>
      </c>
      <c r="DJ16" s="83">
        <f t="shared" si="40"/>
        <v>60.1802473060743</v>
      </c>
      <c r="DK16" s="113"/>
      <c r="DL16" s="956"/>
      <c r="DM16" s="956"/>
      <c r="DN16" s="958" t="e">
        <f t="shared" si="7"/>
        <v>#DIV/0!</v>
      </c>
      <c r="DO16" s="114">
        <v>72</v>
      </c>
      <c r="DP16" s="114">
        <v>1329.8910511654449</v>
      </c>
      <c r="DQ16" s="30">
        <f t="shared" si="41"/>
        <v>18.470709043964511</v>
      </c>
      <c r="DR16" s="115">
        <v>810.32506495541918</v>
      </c>
      <c r="DS16" s="114">
        <v>67.312173384405554</v>
      </c>
      <c r="DT16" s="937"/>
      <c r="DU16" s="712">
        <v>119.87027027027027</v>
      </c>
      <c r="DV16" s="759">
        <f t="shared" si="8"/>
        <v>0.61535046339974464</v>
      </c>
      <c r="DW16" s="846">
        <v>54</v>
      </c>
      <c r="DX16" s="846">
        <v>495.69372486364119</v>
      </c>
      <c r="DY16" s="760">
        <f t="shared" si="42"/>
        <v>9.1795134234007634</v>
      </c>
      <c r="DZ16" s="848">
        <f t="shared" si="43"/>
        <v>14546.204459862454</v>
      </c>
      <c r="EA16" s="841"/>
      <c r="EB16" s="861">
        <v>79</v>
      </c>
      <c r="EC16" s="862">
        <v>2350.1339360757293</v>
      </c>
      <c r="ED16" s="923"/>
      <c r="EE16" s="922">
        <f t="shared" si="44"/>
        <v>2350.1339360757293</v>
      </c>
      <c r="EF16" s="751">
        <f t="shared" si="45"/>
        <v>29.748530836401635</v>
      </c>
      <c r="EG16" s="867">
        <v>79</v>
      </c>
      <c r="EH16" s="867">
        <v>4398.9930735079743</v>
      </c>
      <c r="EI16" s="756">
        <f t="shared" si="9"/>
        <v>55.683456626683217</v>
      </c>
      <c r="EJ16" s="867"/>
      <c r="EK16" s="870"/>
      <c r="EL16" s="759" t="e">
        <f t="shared" si="46"/>
        <v>#DIV/0!</v>
      </c>
      <c r="EM16" s="866">
        <f t="shared" si="10"/>
        <v>79</v>
      </c>
      <c r="EN16" s="867"/>
      <c r="EO16" s="763">
        <f t="shared" si="47"/>
        <v>0</v>
      </c>
      <c r="EP16" s="914"/>
      <c r="EQ16" s="915"/>
      <c r="ER16" s="872">
        <v>79</v>
      </c>
      <c r="ES16" s="921">
        <v>287.32914373832062</v>
      </c>
      <c r="ET16" s="765">
        <f t="shared" si="48"/>
        <v>3.6370777688395015</v>
      </c>
      <c r="EU16" s="872">
        <f t="shared" si="11"/>
        <v>79</v>
      </c>
      <c r="EV16" s="926">
        <v>371.29114500733766</v>
      </c>
      <c r="EW16" s="765">
        <f t="shared" si="49"/>
        <v>4.6998879114852867</v>
      </c>
      <c r="EX16" s="926">
        <v>138.5</v>
      </c>
      <c r="EY16" s="891">
        <f t="shared" si="50"/>
        <v>1.7531645569620253</v>
      </c>
      <c r="EZ16" s="873">
        <v>30</v>
      </c>
      <c r="FA16" s="873">
        <v>296.94899264876847</v>
      </c>
      <c r="FB16" s="873">
        <f t="shared" si="51"/>
        <v>9.8982997549589484</v>
      </c>
      <c r="FC16" s="898">
        <f t="shared" si="52"/>
        <v>7843.1962909781305</v>
      </c>
      <c r="FD16" s="569"/>
      <c r="FE16" s="734">
        <v>63.600000000000009</v>
      </c>
      <c r="FF16" s="125">
        <v>3400.6898243393862</v>
      </c>
      <c r="FG16" s="15">
        <f t="shared" si="53"/>
        <v>53.469965791499774</v>
      </c>
      <c r="FH16" s="126"/>
      <c r="FI16" s="127">
        <v>4</v>
      </c>
      <c r="FJ16" s="127">
        <v>46.696073131116719</v>
      </c>
      <c r="FK16" s="18">
        <v>19</v>
      </c>
      <c r="FL16" s="127"/>
      <c r="FM16" s="127"/>
      <c r="FN16" s="18" t="e">
        <f t="shared" si="77"/>
        <v>#DIV/0!</v>
      </c>
      <c r="FO16" s="734">
        <v>54.666666666666671</v>
      </c>
      <c r="FP16" s="836">
        <f t="shared" si="54"/>
        <v>0.85953878406708595</v>
      </c>
      <c r="FQ16" s="125">
        <v>264.52410065026316</v>
      </c>
      <c r="FR16" s="837">
        <f t="shared" si="12"/>
        <v>4.1591839724884139</v>
      </c>
      <c r="FS16" s="125"/>
      <c r="FT16" s="125">
        <v>223.27361147007295</v>
      </c>
      <c r="FU16" s="125"/>
      <c r="FV16" s="127">
        <v>33</v>
      </c>
      <c r="FW16" s="127">
        <v>298.08701287100064</v>
      </c>
      <c r="FX16" s="30">
        <f t="shared" si="55"/>
        <v>9.0329397839697165</v>
      </c>
      <c r="FY16" s="831">
        <f t="shared" si="56"/>
        <v>4287.9372891285066</v>
      </c>
      <c r="FZ16" s="569"/>
      <c r="GA16" s="604"/>
      <c r="GB16" s="605"/>
      <c r="GC16" s="542" t="e">
        <f t="shared" si="57"/>
        <v>#DIV/0!</v>
      </c>
      <c r="GD16" s="603"/>
      <c r="GE16" s="603"/>
      <c r="GF16" s="542" t="e">
        <f t="shared" si="58"/>
        <v>#DIV/0!</v>
      </c>
      <c r="GG16" s="603"/>
      <c r="GH16" s="603"/>
      <c r="GI16" s="542" t="e">
        <f t="shared" si="59"/>
        <v>#DIV/0!</v>
      </c>
      <c r="GJ16" s="485"/>
      <c r="GK16" s="610"/>
      <c r="GL16" s="612"/>
      <c r="GM16" s="548" t="e">
        <f t="shared" si="60"/>
        <v>#DIV/0!</v>
      </c>
      <c r="GN16" s="610"/>
      <c r="GO16" s="614"/>
      <c r="GP16" s="616" t="e">
        <f t="shared" si="13"/>
        <v>#DIV/0!</v>
      </c>
      <c r="GQ16" s="603"/>
      <c r="GR16" s="603"/>
      <c r="GS16" s="622" t="e">
        <f t="shared" si="61"/>
        <v>#DIV/0!</v>
      </c>
      <c r="GT16" s="603">
        <f t="shared" si="62"/>
        <v>0</v>
      </c>
      <c r="GU16" s="603"/>
      <c r="GV16" s="551" t="e">
        <f t="shared" si="63"/>
        <v>#DIV/0!</v>
      </c>
      <c r="GX16" s="863">
        <v>30</v>
      </c>
      <c r="GY16" s="863"/>
      <c r="GZ16" s="862">
        <v>1259.57</v>
      </c>
      <c r="HA16" s="554">
        <f t="shared" si="14"/>
        <v>41.985666666666667</v>
      </c>
      <c r="HB16" s="554">
        <f t="shared" ref="HB16:HB37" si="79">GY16/GX16</f>
        <v>0</v>
      </c>
      <c r="HC16" s="875">
        <v>30</v>
      </c>
      <c r="HD16" s="875">
        <v>1401.3293152706344</v>
      </c>
      <c r="HE16" s="737">
        <f t="shared" ref="HE16:HE37" si="80">HD16/HC16</f>
        <v>46.710977175687816</v>
      </c>
      <c r="HF16" s="875">
        <v>98.799382490576789</v>
      </c>
      <c r="HG16" s="737">
        <f t="shared" si="64"/>
        <v>3.2933127496858932</v>
      </c>
      <c r="HH16" s="867"/>
      <c r="HI16" s="748">
        <f t="shared" si="17"/>
        <v>0</v>
      </c>
      <c r="HJ16" s="882"/>
      <c r="HK16" s="744">
        <f t="shared" si="18"/>
        <v>0</v>
      </c>
      <c r="HL16" s="881"/>
      <c r="HM16" s="542">
        <f t="shared" si="19"/>
        <v>0</v>
      </c>
      <c r="HN16" s="875">
        <v>19</v>
      </c>
      <c r="HO16" s="875">
        <v>172.44</v>
      </c>
      <c r="HP16" s="886">
        <f t="shared" si="65"/>
        <v>9.0757894736842104</v>
      </c>
      <c r="HQ16" s="672"/>
      <c r="HR16" s="411"/>
      <c r="HS16" s="411"/>
      <c r="HT16" s="411"/>
      <c r="HU16" s="433"/>
      <c r="HV16" s="411"/>
      <c r="HW16" s="400">
        <f t="shared" si="66"/>
        <v>0</v>
      </c>
      <c r="HX16" s="403"/>
      <c r="HY16" s="402" t="e">
        <f t="shared" si="67"/>
        <v>#DIV/0!</v>
      </c>
      <c r="HZ16" s="412"/>
      <c r="IA16" s="400"/>
      <c r="IB16" s="400"/>
      <c r="IC16" s="403" t="e">
        <f t="shared" si="68"/>
        <v>#DIV/0!</v>
      </c>
      <c r="ID16" s="400"/>
      <c r="IE16" s="400"/>
      <c r="IF16" s="404" t="e">
        <f t="shared" si="69"/>
        <v>#DIV/0!</v>
      </c>
    </row>
    <row r="17" spans="1:240" ht="14.4" customHeight="1">
      <c r="A17" s="12">
        <v>11</v>
      </c>
      <c r="B17" s="13">
        <v>119.2</v>
      </c>
      <c r="C17" s="14">
        <v>6300.2026433458605</v>
      </c>
      <c r="D17" s="15">
        <f t="shared" si="20"/>
        <v>52.854049021357888</v>
      </c>
      <c r="E17" s="16"/>
      <c r="F17" s="320"/>
      <c r="G17" s="558" t="e">
        <f t="shared" si="21"/>
        <v>#DIV/0!</v>
      </c>
      <c r="H17" s="17">
        <v>2</v>
      </c>
      <c r="I17" s="17">
        <v>26.117408031562682</v>
      </c>
      <c r="J17" s="18">
        <f t="shared" si="70"/>
        <v>13.058704015781341</v>
      </c>
      <c r="K17" s="17">
        <v>5</v>
      </c>
      <c r="L17" s="17">
        <v>76.095930232558146</v>
      </c>
      <c r="M17" s="30">
        <f t="shared" si="71"/>
        <v>15.219186046511629</v>
      </c>
      <c r="N17" s="946"/>
      <c r="O17" s="838">
        <f t="shared" si="22"/>
        <v>0</v>
      </c>
      <c r="P17" s="803">
        <v>541.0062124311446</v>
      </c>
      <c r="Q17" s="18">
        <f t="shared" si="23"/>
        <v>4.5386427217377898</v>
      </c>
      <c r="R17" s="808">
        <v>234.79440888773198</v>
      </c>
      <c r="S17" s="809"/>
      <c r="T17" s="976">
        <v>719.60326795300762</v>
      </c>
      <c r="U17" s="808"/>
      <c r="V17" s="492"/>
      <c r="W17" s="570">
        <v>36</v>
      </c>
      <c r="X17" s="626">
        <v>347.9304708826844</v>
      </c>
      <c r="Y17" s="800">
        <f t="shared" si="24"/>
        <v>9.6647353022967888</v>
      </c>
      <c r="Z17" s="819">
        <f t="shared" si="25"/>
        <v>8245.7503417645476</v>
      </c>
      <c r="AA17" s="492"/>
      <c r="AB17" s="966">
        <v>431.4</v>
      </c>
      <c r="AC17" s="71">
        <v>21847.037000000004</v>
      </c>
      <c r="AD17" s="30">
        <f t="shared" si="26"/>
        <v>50.642181270282812</v>
      </c>
      <c r="AE17" s="502"/>
      <c r="AF17" s="501"/>
      <c r="AG17" s="932" t="e">
        <f t="shared" si="0"/>
        <v>#DIV/0!</v>
      </c>
      <c r="AH17" s="500">
        <v>17</v>
      </c>
      <c r="AI17" s="500">
        <v>227.89999999999998</v>
      </c>
      <c r="AJ17" s="30">
        <f t="shared" si="27"/>
        <v>13.405882352941175</v>
      </c>
      <c r="AK17" s="63">
        <v>6</v>
      </c>
      <c r="AL17" s="55">
        <v>26.6</v>
      </c>
      <c r="AM17" s="30">
        <f t="shared" si="72"/>
        <v>4.4333333333333336</v>
      </c>
      <c r="AN17" s="62">
        <v>548.29999999999995</v>
      </c>
      <c r="AO17" s="858">
        <f t="shared" si="1"/>
        <v>1.1631310988544761</v>
      </c>
      <c r="AP17" s="47">
        <v>1883.26</v>
      </c>
      <c r="AQ17" s="858">
        <f t="shared" si="2"/>
        <v>4.365461288827075</v>
      </c>
      <c r="AR17" s="47">
        <v>374.38</v>
      </c>
      <c r="AS17" s="47"/>
      <c r="AT17" s="47"/>
      <c r="AU17" s="855"/>
      <c r="AV17" s="568"/>
      <c r="AW17" s="46">
        <v>40</v>
      </c>
      <c r="AX17" s="71">
        <v>2270.8549999999996</v>
      </c>
      <c r="AY17" s="83">
        <f t="shared" si="28"/>
        <v>56.771374999999992</v>
      </c>
      <c r="AZ17" s="855">
        <v>1</v>
      </c>
      <c r="BA17" s="855">
        <v>1</v>
      </c>
      <c r="BB17" s="855">
        <v>3</v>
      </c>
      <c r="BC17" s="760">
        <f t="shared" si="3"/>
        <v>1.8000000000000003</v>
      </c>
      <c r="BD17" s="855">
        <v>101.15</v>
      </c>
      <c r="BE17" s="30">
        <f t="shared" si="4"/>
        <v>56.194444444444436</v>
      </c>
      <c r="BF17" s="62">
        <v>106</v>
      </c>
      <c r="BG17" s="47">
        <v>1021.3499999999999</v>
      </c>
      <c r="BH17" s="48">
        <f t="shared" si="29"/>
        <v>9.6353773584905653</v>
      </c>
      <c r="BI17" s="822">
        <f t="shared" si="30"/>
        <v>28300.832000000002</v>
      </c>
      <c r="BJ17" s="492"/>
      <c r="BK17" s="645">
        <v>80</v>
      </c>
      <c r="BL17" s="78">
        <v>3332.81</v>
      </c>
      <c r="BM17" s="30">
        <f t="shared" si="31"/>
        <v>41.660125000000001</v>
      </c>
      <c r="BN17" s="85"/>
      <c r="BO17" s="85"/>
      <c r="BP17" s="85"/>
      <c r="BQ17" s="85"/>
      <c r="BR17" s="30" t="e">
        <f t="shared" si="73"/>
        <v>#DIV/0!</v>
      </c>
      <c r="BS17" s="86">
        <v>0</v>
      </c>
      <c r="BT17" s="86">
        <v>0</v>
      </c>
      <c r="BU17" s="30" t="e">
        <f t="shared" si="74"/>
        <v>#DIV/0!</v>
      </c>
      <c r="BV17" s="587">
        <v>0</v>
      </c>
      <c r="BW17" s="30">
        <f t="shared" si="32"/>
        <v>0</v>
      </c>
      <c r="BX17" s="587">
        <v>365.36</v>
      </c>
      <c r="BY17" s="30">
        <f t="shared" si="33"/>
        <v>4.5670000000000002</v>
      </c>
      <c r="BZ17" s="587"/>
      <c r="CA17" s="587"/>
      <c r="CB17" s="587"/>
      <c r="CC17" s="907"/>
      <c r="CD17" s="903">
        <v>34</v>
      </c>
      <c r="CE17" s="78">
        <v>338.44</v>
      </c>
      <c r="CF17" s="634">
        <f t="shared" si="34"/>
        <v>9.9541176470588226</v>
      </c>
      <c r="CG17" s="824">
        <f t="shared" si="35"/>
        <v>4036.61</v>
      </c>
      <c r="CH17" s="492"/>
      <c r="CI17" s="93">
        <v>230.8</v>
      </c>
      <c r="CJ17" s="94">
        <v>12061.222685232706</v>
      </c>
      <c r="CK17" s="30">
        <f t="shared" si="36"/>
        <v>52.258330525271688</v>
      </c>
      <c r="CL17" s="787"/>
      <c r="CM17" s="787"/>
      <c r="CN17" s="958" t="e">
        <f t="shared" si="5"/>
        <v>#DIV/0!</v>
      </c>
      <c r="CO17" s="101">
        <v>5</v>
      </c>
      <c r="CP17" s="101"/>
      <c r="CQ17" s="30">
        <f t="shared" si="75"/>
        <v>0</v>
      </c>
      <c r="CR17" s="101">
        <v>20</v>
      </c>
      <c r="CS17" s="101"/>
      <c r="CT17" s="83">
        <f t="shared" si="76"/>
        <v>0</v>
      </c>
      <c r="CU17" s="787"/>
      <c r="CV17" s="30">
        <f t="shared" si="78"/>
        <v>0</v>
      </c>
      <c r="CW17" s="787">
        <v>85</v>
      </c>
      <c r="CX17" s="30">
        <f t="shared" si="37"/>
        <v>0.3682842287694974</v>
      </c>
      <c r="CY17" s="787">
        <v>142.01834007503052</v>
      </c>
      <c r="CZ17" s="787"/>
      <c r="DA17" s="787"/>
      <c r="DB17" s="787"/>
      <c r="DC17" s="934">
        <v>50</v>
      </c>
      <c r="DD17" s="787">
        <v>430.52949762267156</v>
      </c>
      <c r="DE17" s="790">
        <f t="shared" si="38"/>
        <v>8.6105899524534308</v>
      </c>
      <c r="DF17" s="827">
        <f t="shared" si="39"/>
        <v>12718.770522930408</v>
      </c>
      <c r="DG17" s="492"/>
      <c r="DH17" s="109">
        <v>187.6</v>
      </c>
      <c r="DI17" s="110">
        <v>11960.052818481941</v>
      </c>
      <c r="DJ17" s="83">
        <f t="shared" si="40"/>
        <v>63.752946793613759</v>
      </c>
      <c r="DK17" s="113"/>
      <c r="DL17" s="956"/>
      <c r="DM17" s="956"/>
      <c r="DN17" s="958" t="e">
        <f t="shared" si="7"/>
        <v>#DIV/0!</v>
      </c>
      <c r="DO17" s="114">
        <v>71</v>
      </c>
      <c r="DP17" s="114">
        <v>1579.2356481774889</v>
      </c>
      <c r="DQ17" s="30">
        <f t="shared" si="41"/>
        <v>22.242755608133645</v>
      </c>
      <c r="DR17" s="115">
        <v>1371.601361851544</v>
      </c>
      <c r="DS17" s="114">
        <v>294.97229935907416</v>
      </c>
      <c r="DT17" s="937">
        <v>194.20991492385838</v>
      </c>
      <c r="DU17" s="712">
        <v>307.24054054054056</v>
      </c>
      <c r="DV17" s="759">
        <f t="shared" si="8"/>
        <v>1.6377427534143953</v>
      </c>
      <c r="DW17" s="846">
        <v>54</v>
      </c>
      <c r="DX17" s="846">
        <v>457.85783262498325</v>
      </c>
      <c r="DY17" s="760">
        <f t="shared" si="42"/>
        <v>8.4788487523145051</v>
      </c>
      <c r="DZ17" s="848">
        <f t="shared" si="43"/>
        <v>16165.170415959432</v>
      </c>
      <c r="EA17" s="841"/>
      <c r="EB17" s="861">
        <v>79</v>
      </c>
      <c r="EC17" s="862">
        <v>3332.8517665653817</v>
      </c>
      <c r="ED17" s="923"/>
      <c r="EE17" s="922">
        <f t="shared" si="44"/>
        <v>3332.8517665653817</v>
      </c>
      <c r="EF17" s="751">
        <f t="shared" si="45"/>
        <v>42.187997045131411</v>
      </c>
      <c r="EG17" s="867"/>
      <c r="EH17" s="867"/>
      <c r="EI17" s="756" t="e">
        <f t="shared" si="9"/>
        <v>#DIV/0!</v>
      </c>
      <c r="EJ17" s="867"/>
      <c r="EK17" s="870"/>
      <c r="EL17" s="759" t="e">
        <f t="shared" si="46"/>
        <v>#DIV/0!</v>
      </c>
      <c r="EM17" s="866">
        <f t="shared" si="10"/>
        <v>79</v>
      </c>
      <c r="EN17" s="867"/>
      <c r="EO17" s="763">
        <f t="shared" si="47"/>
        <v>0</v>
      </c>
      <c r="EP17" s="914"/>
      <c r="EQ17" s="915"/>
      <c r="ER17" s="872">
        <v>79</v>
      </c>
      <c r="ES17" s="921">
        <v>246.43421254257174</v>
      </c>
      <c r="ET17" s="765">
        <f t="shared" si="48"/>
        <v>3.1194204119312881</v>
      </c>
      <c r="EU17" s="872">
        <f t="shared" si="11"/>
        <v>79</v>
      </c>
      <c r="EV17" s="926">
        <v>359.4270906241984</v>
      </c>
      <c r="EW17" s="765">
        <f t="shared" si="49"/>
        <v>4.5497100079012451</v>
      </c>
      <c r="EX17" s="926">
        <v>101.25</v>
      </c>
      <c r="EY17" s="891">
        <f t="shared" si="50"/>
        <v>1.2816455696202531</v>
      </c>
      <c r="EZ17" s="873">
        <v>30</v>
      </c>
      <c r="FA17" s="873">
        <v>296.40981315475062</v>
      </c>
      <c r="FB17" s="873">
        <f t="shared" si="51"/>
        <v>9.8803271051583543</v>
      </c>
      <c r="FC17" s="898">
        <f t="shared" si="52"/>
        <v>4336.3728828869025</v>
      </c>
      <c r="FD17" s="569"/>
      <c r="FE17" s="734">
        <v>68.8</v>
      </c>
      <c r="FF17" s="125">
        <v>3384.5221342795685</v>
      </c>
      <c r="FG17" s="15">
        <f t="shared" si="53"/>
        <v>49.193635672668151</v>
      </c>
      <c r="FH17" s="126"/>
      <c r="FI17" s="127">
        <v>4</v>
      </c>
      <c r="FJ17" s="127">
        <v>46.052194158745728</v>
      </c>
      <c r="FK17" s="18">
        <v>31</v>
      </c>
      <c r="FL17" s="127"/>
      <c r="FM17" s="127"/>
      <c r="FN17" s="18" t="e">
        <f t="shared" si="77"/>
        <v>#DIV/0!</v>
      </c>
      <c r="FO17" s="734">
        <v>135.41666614979709</v>
      </c>
      <c r="FP17" s="836">
        <f t="shared" si="54"/>
        <v>1.9682654963633299</v>
      </c>
      <c r="FQ17" s="125">
        <v>411.44780336742292</v>
      </c>
      <c r="FR17" s="837">
        <f t="shared" si="12"/>
        <v>5.9803459791776588</v>
      </c>
      <c r="FS17" s="125"/>
      <c r="FT17" s="125">
        <v>213.39410886609684</v>
      </c>
      <c r="FU17" s="125"/>
      <c r="FV17" s="127">
        <v>33</v>
      </c>
      <c r="FW17" s="127">
        <v>312.69474254922039</v>
      </c>
      <c r="FX17" s="30">
        <f t="shared" si="55"/>
        <v>9.4755982590672847</v>
      </c>
      <c r="FY17" s="831">
        <f t="shared" si="56"/>
        <v>4503.5276493708516</v>
      </c>
      <c r="FZ17" s="569"/>
      <c r="GA17" s="603"/>
      <c r="GB17" s="603"/>
      <c r="GC17" s="542" t="e">
        <f>+GB17/GA17</f>
        <v>#DIV/0!</v>
      </c>
      <c r="GD17" s="603"/>
      <c r="GE17" s="603"/>
      <c r="GF17" s="542" t="e">
        <f>+GE17/GD17</f>
        <v>#DIV/0!</v>
      </c>
      <c r="GG17" s="603"/>
      <c r="GH17" s="603"/>
      <c r="GI17" s="542" t="e">
        <f t="shared" si="59"/>
        <v>#DIV/0!</v>
      </c>
      <c r="GJ17" s="485"/>
      <c r="GK17" s="610"/>
      <c r="GL17" s="612"/>
      <c r="GM17" s="548" t="e">
        <f t="shared" si="60"/>
        <v>#DIV/0!</v>
      </c>
      <c r="GN17" s="610"/>
      <c r="GO17" s="614"/>
      <c r="GP17" s="616" t="e">
        <f t="shared" si="13"/>
        <v>#DIV/0!</v>
      </c>
      <c r="GQ17" s="603"/>
      <c r="GR17" s="603"/>
      <c r="GS17" s="622" t="e">
        <f t="shared" si="61"/>
        <v>#DIV/0!</v>
      </c>
      <c r="GT17" s="603">
        <f t="shared" si="62"/>
        <v>0</v>
      </c>
      <c r="GU17" s="603"/>
      <c r="GV17" s="551" t="e">
        <f t="shared" si="63"/>
        <v>#DIV/0!</v>
      </c>
      <c r="GX17" s="863">
        <v>30</v>
      </c>
      <c r="GY17" s="863"/>
      <c r="GZ17" s="862">
        <v>1540.53</v>
      </c>
      <c r="HA17" s="554">
        <f t="shared" si="14"/>
        <v>51.350999999999999</v>
      </c>
      <c r="HB17" s="554">
        <f t="shared" si="79"/>
        <v>0</v>
      </c>
      <c r="HC17" s="875"/>
      <c r="HD17" s="875"/>
      <c r="HE17" s="737" t="e">
        <f t="shared" si="80"/>
        <v>#DIV/0!</v>
      </c>
      <c r="HF17" s="875">
        <v>1175.8796927360249</v>
      </c>
      <c r="HG17" s="737">
        <f t="shared" si="64"/>
        <v>39.195989757867501</v>
      </c>
      <c r="HH17" s="867"/>
      <c r="HI17" s="748">
        <f t="shared" si="17"/>
        <v>0</v>
      </c>
      <c r="HJ17" s="882">
        <v>80.881371753246739</v>
      </c>
      <c r="HK17" s="744">
        <f t="shared" si="18"/>
        <v>2.6960457251082248</v>
      </c>
      <c r="HL17" s="881">
        <v>106.12229752992306</v>
      </c>
      <c r="HM17" s="542">
        <f t="shared" si="19"/>
        <v>3.5374099176641018</v>
      </c>
      <c r="HN17" s="875">
        <v>19</v>
      </c>
      <c r="HO17" s="875">
        <v>175.15360620904701</v>
      </c>
      <c r="HP17" s="886">
        <f t="shared" si="65"/>
        <v>9.2186108531077373</v>
      </c>
      <c r="HQ17" s="672"/>
      <c r="HR17" s="411"/>
      <c r="HS17" s="411"/>
      <c r="HT17" s="411"/>
      <c r="HU17" s="433"/>
      <c r="HV17" s="411"/>
      <c r="HW17" s="400">
        <f t="shared" si="66"/>
        <v>0</v>
      </c>
      <c r="HX17" s="403"/>
      <c r="HY17" s="402" t="e">
        <f t="shared" si="67"/>
        <v>#DIV/0!</v>
      </c>
      <c r="HZ17" s="412"/>
      <c r="IA17" s="411"/>
      <c r="IB17" s="403"/>
      <c r="IC17" s="403" t="e">
        <f t="shared" si="68"/>
        <v>#DIV/0!</v>
      </c>
      <c r="ID17" s="400"/>
      <c r="IE17" s="400"/>
      <c r="IF17" s="404" t="e">
        <f t="shared" si="69"/>
        <v>#DIV/0!</v>
      </c>
    </row>
    <row r="18" spans="1:240" ht="14.4" customHeight="1">
      <c r="A18" s="12">
        <v>12</v>
      </c>
      <c r="B18" s="13">
        <v>82.2</v>
      </c>
      <c r="C18" s="14">
        <v>5502.8731047884366</v>
      </c>
      <c r="D18" s="15">
        <f t="shared" si="20"/>
        <v>66.944928282097763</v>
      </c>
      <c r="E18" s="16"/>
      <c r="F18" s="320"/>
      <c r="G18" s="558" t="e">
        <f t="shared" si="21"/>
        <v>#DIV/0!</v>
      </c>
      <c r="H18" s="17">
        <v>2</v>
      </c>
      <c r="I18" s="17">
        <v>25.11569041504594</v>
      </c>
      <c r="J18" s="18">
        <f t="shared" si="70"/>
        <v>12.55784520752297</v>
      </c>
      <c r="K18" s="17">
        <v>5</v>
      </c>
      <c r="L18" s="17">
        <v>73.603604452585742</v>
      </c>
      <c r="M18" s="30">
        <f t="shared" si="71"/>
        <v>14.720720890517148</v>
      </c>
      <c r="N18" s="946"/>
      <c r="O18" s="838">
        <f t="shared" si="22"/>
        <v>0</v>
      </c>
      <c r="P18" s="803">
        <v>228.93038818829007</v>
      </c>
      <c r="Q18" s="18">
        <f t="shared" si="23"/>
        <v>2.7850412188356457</v>
      </c>
      <c r="R18" s="808">
        <v>159.31129343065493</v>
      </c>
      <c r="S18" s="809"/>
      <c r="T18" s="976">
        <v>657.26753862052624</v>
      </c>
      <c r="U18" s="808">
        <v>696.0403250947079</v>
      </c>
      <c r="V18" s="492"/>
      <c r="W18" s="570">
        <v>35</v>
      </c>
      <c r="X18" s="626">
        <v>347.47593327993087</v>
      </c>
      <c r="Y18" s="800">
        <f t="shared" si="24"/>
        <v>9.9278838079980254</v>
      </c>
      <c r="Z18" s="819">
        <f t="shared" si="25"/>
        <v>7690.6178782701772</v>
      </c>
      <c r="AA18" s="492"/>
      <c r="AB18" s="966">
        <v>380.8</v>
      </c>
      <c r="AC18" s="71">
        <v>21209.669599999997</v>
      </c>
      <c r="AD18" s="30">
        <f t="shared" si="26"/>
        <v>55.697661764705877</v>
      </c>
      <c r="AE18" s="502"/>
      <c r="AF18" s="501"/>
      <c r="AG18" s="932" t="e">
        <f t="shared" si="0"/>
        <v>#DIV/0!</v>
      </c>
      <c r="AH18" s="572">
        <v>7</v>
      </c>
      <c r="AI18" s="572">
        <v>99.58</v>
      </c>
      <c r="AJ18" s="30">
        <f t="shared" si="27"/>
        <v>14.225714285714286</v>
      </c>
      <c r="AK18" s="63">
        <v>4</v>
      </c>
      <c r="AL18" s="55">
        <v>26.6</v>
      </c>
      <c r="AM18" s="30">
        <f t="shared" si="72"/>
        <v>6.65</v>
      </c>
      <c r="AN18" s="62">
        <v>269</v>
      </c>
      <c r="AO18" s="858">
        <f t="shared" si="1"/>
        <v>0.63925855513307983</v>
      </c>
      <c r="AP18" s="47">
        <v>1497.5400000000002</v>
      </c>
      <c r="AQ18" s="858">
        <f t="shared" si="2"/>
        <v>3.932615546218488</v>
      </c>
      <c r="AR18" s="47">
        <v>412.56000000000006</v>
      </c>
      <c r="AS18" s="47"/>
      <c r="AT18" s="47">
        <v>541.59999999999991</v>
      </c>
      <c r="AU18" s="855"/>
      <c r="AV18" s="568"/>
      <c r="AW18" s="50">
        <v>40</v>
      </c>
      <c r="AX18" s="50">
        <v>2032.3099999999997</v>
      </c>
      <c r="AY18" s="83">
        <f t="shared" si="28"/>
        <v>50.807749999999992</v>
      </c>
      <c r="AZ18" s="855">
        <v>1</v>
      </c>
      <c r="BA18" s="855">
        <v>1</v>
      </c>
      <c r="BB18" s="855">
        <v>3</v>
      </c>
      <c r="BC18" s="760">
        <f t="shared" si="3"/>
        <v>1.8000000000000003</v>
      </c>
      <c r="BD18" s="855">
        <v>100.16</v>
      </c>
      <c r="BE18" s="30">
        <f t="shared" si="4"/>
        <v>55.644444444444431</v>
      </c>
      <c r="BF18" s="62">
        <v>106</v>
      </c>
      <c r="BG18" s="47">
        <v>1171.29</v>
      </c>
      <c r="BH18" s="48">
        <f t="shared" si="29"/>
        <v>11.049905660377359</v>
      </c>
      <c r="BI18" s="822">
        <f t="shared" si="30"/>
        <v>27360.309600000001</v>
      </c>
      <c r="BJ18" s="492"/>
      <c r="BK18" s="645">
        <v>75.2</v>
      </c>
      <c r="BL18" s="78">
        <v>2996.64</v>
      </c>
      <c r="BM18" s="30">
        <f t="shared" si="31"/>
        <v>39.84893617021276</v>
      </c>
      <c r="BN18" s="85"/>
      <c r="BO18" s="85"/>
      <c r="BP18" s="85"/>
      <c r="BQ18" s="85"/>
      <c r="BR18" s="30" t="e">
        <f t="shared" si="73"/>
        <v>#DIV/0!</v>
      </c>
      <c r="BS18" s="86">
        <v>0</v>
      </c>
      <c r="BT18" s="86">
        <v>0</v>
      </c>
      <c r="BU18" s="30" t="e">
        <f t="shared" si="74"/>
        <v>#DIV/0!</v>
      </c>
      <c r="BV18" s="587">
        <v>0</v>
      </c>
      <c r="BW18" s="30">
        <f t="shared" si="32"/>
        <v>0</v>
      </c>
      <c r="BX18" s="587">
        <v>409.58</v>
      </c>
      <c r="BY18" s="30">
        <f t="shared" si="33"/>
        <v>5.4465425531914891</v>
      </c>
      <c r="BZ18" s="587"/>
      <c r="CA18" s="587"/>
      <c r="CB18" s="587"/>
      <c r="CC18" s="907"/>
      <c r="CD18" s="903">
        <v>34</v>
      </c>
      <c r="CE18" s="78">
        <v>336.63</v>
      </c>
      <c r="CF18" s="634">
        <f t="shared" si="34"/>
        <v>9.900882352941176</v>
      </c>
      <c r="CG18" s="824">
        <f t="shared" si="35"/>
        <v>3742.85</v>
      </c>
      <c r="CH18" s="492"/>
      <c r="CI18" s="93">
        <v>194</v>
      </c>
      <c r="CJ18" s="94">
        <v>10887.224191388736</v>
      </c>
      <c r="CK18" s="30">
        <f t="shared" si="36"/>
        <v>56.119712326746061</v>
      </c>
      <c r="CL18" s="787"/>
      <c r="CM18" s="787"/>
      <c r="CN18" s="958" t="e">
        <f t="shared" si="5"/>
        <v>#DIV/0!</v>
      </c>
      <c r="CO18" s="101">
        <v>5</v>
      </c>
      <c r="CP18" s="101">
        <v>188.89851482316783</v>
      </c>
      <c r="CQ18" s="30">
        <f t="shared" si="75"/>
        <v>37.779702964633564</v>
      </c>
      <c r="CR18" s="101">
        <v>20</v>
      </c>
      <c r="CS18" s="101">
        <v>229.06690602791986</v>
      </c>
      <c r="CT18" s="83">
        <f t="shared" si="76"/>
        <v>11.453345301395993</v>
      </c>
      <c r="CU18" s="787"/>
      <c r="CV18" s="30">
        <f t="shared" si="78"/>
        <v>0</v>
      </c>
      <c r="CW18" s="787">
        <v>90</v>
      </c>
      <c r="CX18" s="30">
        <f t="shared" si="37"/>
        <v>0.46391752577319589</v>
      </c>
      <c r="CY18" s="787"/>
      <c r="CZ18" s="787"/>
      <c r="DA18" s="787"/>
      <c r="DB18" s="787">
        <v>2143.5013178344539</v>
      </c>
      <c r="DC18" s="934">
        <v>50</v>
      </c>
      <c r="DD18" s="787">
        <v>488.52604904794504</v>
      </c>
      <c r="DE18" s="790">
        <f t="shared" si="38"/>
        <v>9.7705209809589011</v>
      </c>
      <c r="DF18" s="827">
        <f t="shared" si="39"/>
        <v>14027.216979122222</v>
      </c>
      <c r="DG18" s="492"/>
      <c r="DH18" s="109">
        <v>207.20000000000002</v>
      </c>
      <c r="DI18" s="110">
        <v>10320.142377538079</v>
      </c>
      <c r="DJ18" s="83">
        <f t="shared" si="40"/>
        <v>49.807636957230109</v>
      </c>
      <c r="DK18" s="113"/>
      <c r="DL18" s="956"/>
      <c r="DM18" s="956"/>
      <c r="DN18" s="958" t="e">
        <f t="shared" si="7"/>
        <v>#DIV/0!</v>
      </c>
      <c r="DO18" s="114">
        <v>78</v>
      </c>
      <c r="DP18" s="114">
        <v>1436.6358436868591</v>
      </c>
      <c r="DQ18" s="30">
        <f t="shared" si="41"/>
        <v>18.418408252395629</v>
      </c>
      <c r="DR18" s="115">
        <v>1216.4382626802148</v>
      </c>
      <c r="DS18" s="114">
        <v>177.05507806932602</v>
      </c>
      <c r="DT18" s="937"/>
      <c r="DU18" s="712">
        <v>187.37027027027028</v>
      </c>
      <c r="DV18" s="759">
        <f t="shared" si="8"/>
        <v>0.90429667118856305</v>
      </c>
      <c r="DW18" s="846">
        <v>54</v>
      </c>
      <c r="DX18" s="951">
        <v>556.81830292404754</v>
      </c>
      <c r="DY18" s="760">
        <f t="shared" si="42"/>
        <v>10.311450054149029</v>
      </c>
      <c r="DZ18" s="848">
        <f t="shared" si="43"/>
        <v>13894.460135168798</v>
      </c>
      <c r="EA18" s="841"/>
      <c r="EB18" s="861">
        <v>69</v>
      </c>
      <c r="EC18" s="862">
        <v>1983.3964766367621</v>
      </c>
      <c r="ED18" s="923"/>
      <c r="EE18" s="922">
        <f t="shared" si="44"/>
        <v>1983.3964766367621</v>
      </c>
      <c r="EF18" s="751">
        <f t="shared" si="45"/>
        <v>28.744876472996552</v>
      </c>
      <c r="EG18" s="867"/>
      <c r="EH18" s="867"/>
      <c r="EI18" s="756" t="e">
        <f t="shared" si="9"/>
        <v>#DIV/0!</v>
      </c>
      <c r="EJ18" s="867"/>
      <c r="EK18" s="870"/>
      <c r="EL18" s="759" t="e">
        <f t="shared" si="46"/>
        <v>#DIV/0!</v>
      </c>
      <c r="EM18" s="866">
        <f t="shared" si="10"/>
        <v>69</v>
      </c>
      <c r="EN18" s="867"/>
      <c r="EO18" s="763">
        <f t="shared" si="47"/>
        <v>0</v>
      </c>
      <c r="EP18" s="914"/>
      <c r="EQ18" s="915"/>
      <c r="ER18" s="872"/>
      <c r="ES18" s="921"/>
      <c r="ET18" s="765" t="e">
        <f t="shared" si="48"/>
        <v>#DIV/0!</v>
      </c>
      <c r="EU18" s="872">
        <f t="shared" si="11"/>
        <v>69</v>
      </c>
      <c r="EV18" s="926">
        <v>385.67895295816049</v>
      </c>
      <c r="EW18" s="765">
        <f t="shared" si="49"/>
        <v>5.5895500428718909</v>
      </c>
      <c r="EX18" s="926">
        <v>205</v>
      </c>
      <c r="EY18" s="891">
        <f t="shared" si="50"/>
        <v>2.9710144927536231</v>
      </c>
      <c r="EZ18" s="873">
        <v>30</v>
      </c>
      <c r="FA18" s="873">
        <v>296.69308193472364</v>
      </c>
      <c r="FB18" s="873">
        <f t="shared" si="51"/>
        <v>9.8897693978241215</v>
      </c>
      <c r="FC18" s="898">
        <f t="shared" si="52"/>
        <v>2870.7685115296463</v>
      </c>
      <c r="FD18" s="569"/>
      <c r="FE18" s="734">
        <v>69.599999999999994</v>
      </c>
      <c r="FF18" s="125">
        <v>4134.0052383461343</v>
      </c>
      <c r="FG18" s="15">
        <f t="shared" si="53"/>
        <v>59.396626987731821</v>
      </c>
      <c r="FH18" s="126"/>
      <c r="FI18" s="127">
        <v>4</v>
      </c>
      <c r="FJ18" s="127">
        <v>43.228352156676394</v>
      </c>
      <c r="FK18" s="18">
        <v>20</v>
      </c>
      <c r="FL18" s="127"/>
      <c r="FM18" s="127"/>
      <c r="FN18" s="18" t="e">
        <f t="shared" si="77"/>
        <v>#DIV/0!</v>
      </c>
      <c r="FO18" s="734">
        <v>31.666666666666668</v>
      </c>
      <c r="FP18" s="836">
        <f t="shared" si="54"/>
        <v>0.45498084291187746</v>
      </c>
      <c r="FQ18" s="125">
        <v>295.09838119108753</v>
      </c>
      <c r="FR18" s="837">
        <f t="shared" si="12"/>
        <v>4.2399192699868902</v>
      </c>
      <c r="FS18" s="125"/>
      <c r="FT18" s="125">
        <v>518.08898412698409</v>
      </c>
      <c r="FU18" s="125"/>
      <c r="FV18" s="127">
        <v>33</v>
      </c>
      <c r="FW18" s="127">
        <v>326.52221605578472</v>
      </c>
      <c r="FX18" s="30">
        <f t="shared" si="55"/>
        <v>9.8946126077510517</v>
      </c>
      <c r="FY18" s="831">
        <f t="shared" si="56"/>
        <v>5348.6098385433343</v>
      </c>
      <c r="FZ18" s="569"/>
      <c r="GA18" s="603"/>
      <c r="GB18" s="603"/>
      <c r="GC18" s="542" t="e">
        <f t="shared" si="57"/>
        <v>#DIV/0!</v>
      </c>
      <c r="GD18" s="603"/>
      <c r="GE18" s="603"/>
      <c r="GF18" s="542" t="e">
        <f t="shared" si="58"/>
        <v>#DIV/0!</v>
      </c>
      <c r="GG18" s="603"/>
      <c r="GH18" s="603"/>
      <c r="GI18" s="542" t="e">
        <f t="shared" si="59"/>
        <v>#DIV/0!</v>
      </c>
      <c r="GJ18" s="485"/>
      <c r="GK18" s="610"/>
      <c r="GL18" s="612"/>
      <c r="GM18" s="548" t="e">
        <f t="shared" si="60"/>
        <v>#DIV/0!</v>
      </c>
      <c r="GN18" s="610"/>
      <c r="GO18" s="614"/>
      <c r="GP18" s="616" t="e">
        <f t="shared" si="13"/>
        <v>#DIV/0!</v>
      </c>
      <c r="GQ18" s="603"/>
      <c r="GR18" s="603"/>
      <c r="GS18" s="622" t="e">
        <f t="shared" si="61"/>
        <v>#DIV/0!</v>
      </c>
      <c r="GT18" s="603">
        <f t="shared" si="62"/>
        <v>0</v>
      </c>
      <c r="GU18" s="603"/>
      <c r="GV18" s="551" t="e">
        <f t="shared" si="63"/>
        <v>#DIV/0!</v>
      </c>
      <c r="GX18" s="863"/>
      <c r="GY18" s="863"/>
      <c r="GZ18" s="862"/>
      <c r="HA18" s="554" t="e">
        <f t="shared" si="14"/>
        <v>#DIV/0!</v>
      </c>
      <c r="HB18" s="554" t="e">
        <f t="shared" si="79"/>
        <v>#DIV/0!</v>
      </c>
      <c r="HC18" s="875"/>
      <c r="HD18" s="875"/>
      <c r="HE18" s="737" t="e">
        <f t="shared" si="80"/>
        <v>#DIV/0!</v>
      </c>
      <c r="HF18" s="875"/>
      <c r="HG18" s="737" t="e">
        <f t="shared" si="64"/>
        <v>#DIV/0!</v>
      </c>
      <c r="HH18" s="867"/>
      <c r="HI18" s="748" t="e">
        <f t="shared" si="17"/>
        <v>#DIV/0!</v>
      </c>
      <c r="HJ18" s="882"/>
      <c r="HK18" s="744" t="e">
        <f t="shared" si="18"/>
        <v>#DIV/0!</v>
      </c>
      <c r="HL18" s="881"/>
      <c r="HM18" s="542" t="e">
        <f t="shared" si="19"/>
        <v>#DIV/0!</v>
      </c>
      <c r="HN18" s="875"/>
      <c r="HO18" s="875"/>
      <c r="HP18" s="886" t="e">
        <f t="shared" si="65"/>
        <v>#DIV/0!</v>
      </c>
      <c r="HQ18" s="672"/>
      <c r="HR18" s="411"/>
      <c r="HS18" s="411"/>
      <c r="HT18" s="411"/>
      <c r="HU18" s="433"/>
      <c r="HV18" s="411"/>
      <c r="HW18" s="400">
        <f t="shared" si="66"/>
        <v>0</v>
      </c>
      <c r="HX18" s="403"/>
      <c r="HY18" s="402" t="e">
        <f t="shared" si="67"/>
        <v>#DIV/0!</v>
      </c>
      <c r="HZ18" s="412"/>
      <c r="IA18" s="411"/>
      <c r="IB18" s="400"/>
      <c r="IC18" s="403" t="e">
        <f t="shared" si="68"/>
        <v>#DIV/0!</v>
      </c>
      <c r="ID18" s="400"/>
      <c r="IE18" s="400"/>
      <c r="IF18" s="404" t="e">
        <f t="shared" si="69"/>
        <v>#DIV/0!</v>
      </c>
    </row>
    <row r="19" spans="1:240" ht="14.4" customHeight="1">
      <c r="A19" s="12">
        <v>13</v>
      </c>
      <c r="B19" s="13">
        <v>76.800000000000011</v>
      </c>
      <c r="C19" s="14">
        <v>4911.3227633290871</v>
      </c>
      <c r="D19" s="15">
        <f t="shared" si="20"/>
        <v>63.949515147514148</v>
      </c>
      <c r="E19" s="16"/>
      <c r="F19" s="320"/>
      <c r="G19" s="558" t="e">
        <f t="shared" si="21"/>
        <v>#DIV/0!</v>
      </c>
      <c r="H19" s="17">
        <v>2</v>
      </c>
      <c r="I19" s="17">
        <v>24.273095460634565</v>
      </c>
      <c r="J19" s="18">
        <f t="shared" si="70"/>
        <v>12.136547730317282</v>
      </c>
      <c r="K19" s="17">
        <v>5</v>
      </c>
      <c r="L19" s="17">
        <v>75.028190345216444</v>
      </c>
      <c r="M19" s="30">
        <f t="shared" si="71"/>
        <v>15.00563806904329</v>
      </c>
      <c r="N19" s="946"/>
      <c r="O19" s="838">
        <f t="shared" si="22"/>
        <v>0</v>
      </c>
      <c r="P19" s="803">
        <v>396.03256108076209</v>
      </c>
      <c r="Q19" s="18">
        <f t="shared" si="23"/>
        <v>5.1566739724057555</v>
      </c>
      <c r="R19" s="808">
        <v>112.67350199699308</v>
      </c>
      <c r="S19" s="809"/>
      <c r="T19" s="976">
        <v>662.12238862845538</v>
      </c>
      <c r="U19" s="808"/>
      <c r="V19" s="492"/>
      <c r="W19" s="570">
        <v>35</v>
      </c>
      <c r="X19" s="626">
        <v>343.95151563375953</v>
      </c>
      <c r="Y19" s="800">
        <f t="shared" si="24"/>
        <v>9.8271861609645583</v>
      </c>
      <c r="Z19" s="819">
        <f t="shared" si="25"/>
        <v>6525.4040164749076</v>
      </c>
      <c r="AA19" s="492"/>
      <c r="AB19" s="966">
        <v>291.8</v>
      </c>
      <c r="AC19" s="71">
        <v>13835.29</v>
      </c>
      <c r="AD19" s="30">
        <f t="shared" si="26"/>
        <v>47.413605209047297</v>
      </c>
      <c r="AE19" s="502"/>
      <c r="AF19" s="501"/>
      <c r="AG19" s="932" t="e">
        <f t="shared" si="0"/>
        <v>#DIV/0!</v>
      </c>
      <c r="AH19" s="572">
        <v>7</v>
      </c>
      <c r="AI19" s="572">
        <v>99.58</v>
      </c>
      <c r="AJ19" s="30">
        <f t="shared" si="27"/>
        <v>14.225714285714286</v>
      </c>
      <c r="AK19" s="55">
        <v>4</v>
      </c>
      <c r="AL19" s="55">
        <v>38.199999999999996</v>
      </c>
      <c r="AM19" s="30">
        <f t="shared" si="72"/>
        <v>9.5499999999999989</v>
      </c>
      <c r="AN19" s="62">
        <v>509.95</v>
      </c>
      <c r="AO19" s="858">
        <f t="shared" si="1"/>
        <v>1.5415659008464329</v>
      </c>
      <c r="AP19" s="47">
        <v>1511.95</v>
      </c>
      <c r="AQ19" s="858">
        <f t="shared" si="2"/>
        <v>5.1814599040438658</v>
      </c>
      <c r="AR19" s="47">
        <v>527.06000000000006</v>
      </c>
      <c r="AS19" s="47"/>
      <c r="AT19" s="47"/>
      <c r="AU19" s="855"/>
      <c r="AV19" s="568"/>
      <c r="AW19" s="50">
        <v>39</v>
      </c>
      <c r="AX19" s="50">
        <v>2318.8371999999999</v>
      </c>
      <c r="AY19" s="83">
        <f t="shared" si="28"/>
        <v>59.4573641025641</v>
      </c>
      <c r="AZ19" s="855"/>
      <c r="BA19" s="855"/>
      <c r="BB19" s="855"/>
      <c r="BC19" s="760">
        <f t="shared" si="3"/>
        <v>0</v>
      </c>
      <c r="BD19" s="855"/>
      <c r="BE19" s="30" t="e">
        <f t="shared" si="4"/>
        <v>#DIV/0!</v>
      </c>
      <c r="BF19" s="62">
        <v>106</v>
      </c>
      <c r="BG19" s="47">
        <v>1031.9000000000001</v>
      </c>
      <c r="BH19" s="48">
        <f t="shared" si="29"/>
        <v>9.7349056603773594</v>
      </c>
      <c r="BI19" s="822">
        <f t="shared" si="30"/>
        <v>19872.767200000006</v>
      </c>
      <c r="BJ19" s="492"/>
      <c r="BK19" s="645">
        <v>73.2</v>
      </c>
      <c r="BL19" s="78">
        <v>3019.82</v>
      </c>
      <c r="BM19" s="30">
        <f t="shared" si="31"/>
        <v>41.254371584699456</v>
      </c>
      <c r="BN19" s="85"/>
      <c r="BO19" s="85"/>
      <c r="BP19" s="85"/>
      <c r="BQ19" s="85"/>
      <c r="BR19" s="30" t="e">
        <f t="shared" si="73"/>
        <v>#DIV/0!</v>
      </c>
      <c r="BS19" s="86">
        <v>0</v>
      </c>
      <c r="BT19" s="86">
        <v>0</v>
      </c>
      <c r="BU19" s="30" t="e">
        <f t="shared" si="74"/>
        <v>#DIV/0!</v>
      </c>
      <c r="BV19" s="587">
        <v>0</v>
      </c>
      <c r="BW19" s="30">
        <f t="shared" si="32"/>
        <v>0</v>
      </c>
      <c r="BX19" s="587">
        <v>398.85</v>
      </c>
      <c r="BY19" s="30">
        <f t="shared" si="33"/>
        <v>5.4487704918032787</v>
      </c>
      <c r="BZ19" s="587"/>
      <c r="CA19" s="587"/>
      <c r="CB19" s="587"/>
      <c r="CC19" s="907"/>
      <c r="CD19" s="903">
        <v>34</v>
      </c>
      <c r="CE19" s="78">
        <v>339.61</v>
      </c>
      <c r="CF19" s="634">
        <f t="shared" si="34"/>
        <v>9.9885294117647057</v>
      </c>
      <c r="CG19" s="824">
        <f t="shared" si="35"/>
        <v>3758.28</v>
      </c>
      <c r="CH19" s="492"/>
      <c r="CI19" s="93">
        <v>158.20000000000002</v>
      </c>
      <c r="CJ19" s="94">
        <v>8800.6921564526492</v>
      </c>
      <c r="CK19" s="30">
        <f t="shared" si="36"/>
        <v>55.630165337880207</v>
      </c>
      <c r="CL19" s="787"/>
      <c r="CM19" s="787"/>
      <c r="CN19" s="958" t="e">
        <f t="shared" si="5"/>
        <v>#DIV/0!</v>
      </c>
      <c r="CO19" s="101">
        <v>5</v>
      </c>
      <c r="CP19" s="101"/>
      <c r="CQ19" s="30">
        <f t="shared" si="75"/>
        <v>0</v>
      </c>
      <c r="CR19" s="101">
        <v>5</v>
      </c>
      <c r="CS19" s="101"/>
      <c r="CT19" s="83">
        <f t="shared" si="76"/>
        <v>0</v>
      </c>
      <c r="CU19" s="787"/>
      <c r="CV19" s="30">
        <f t="shared" si="78"/>
        <v>0</v>
      </c>
      <c r="CW19" s="787"/>
      <c r="CX19" s="30">
        <f t="shared" si="37"/>
        <v>0</v>
      </c>
      <c r="CY19" s="787">
        <v>221.94102572494424</v>
      </c>
      <c r="CZ19" s="787"/>
      <c r="DA19" s="787"/>
      <c r="DB19" s="787"/>
      <c r="DC19" s="934">
        <v>50</v>
      </c>
      <c r="DD19" s="787">
        <v>578.24426915671984</v>
      </c>
      <c r="DE19" s="790">
        <f t="shared" si="38"/>
        <v>11.564885383134397</v>
      </c>
      <c r="DF19" s="827">
        <f t="shared" si="39"/>
        <v>9600.8774513343124</v>
      </c>
      <c r="DG19" s="492"/>
      <c r="DH19" s="109">
        <v>172.4</v>
      </c>
      <c r="DI19" s="110">
        <v>8110.1620320612528</v>
      </c>
      <c r="DJ19" s="83">
        <f t="shared" si="40"/>
        <v>47.042703202211442</v>
      </c>
      <c r="DK19" s="113"/>
      <c r="DL19" s="956"/>
      <c r="DM19" s="956"/>
      <c r="DN19" s="958" t="e">
        <f>DM19/DL19</f>
        <v>#DIV/0!</v>
      </c>
      <c r="DO19" s="114">
        <v>49</v>
      </c>
      <c r="DP19" s="114">
        <v>1327.8769256260284</v>
      </c>
      <c r="DQ19" s="30">
        <f t="shared" si="41"/>
        <v>27.099529094408744</v>
      </c>
      <c r="DR19" s="115">
        <v>1152.7387535951141</v>
      </c>
      <c r="DS19" s="114">
        <v>337.80361274370568</v>
      </c>
      <c r="DT19" s="937"/>
      <c r="DU19" s="708">
        <v>247.37027027027028</v>
      </c>
      <c r="DV19" s="759">
        <f t="shared" si="8"/>
        <v>1.4348623565560921</v>
      </c>
      <c r="DW19" s="846">
        <v>54</v>
      </c>
      <c r="DX19" s="846">
        <v>562.03444146314848</v>
      </c>
      <c r="DY19" s="760">
        <f t="shared" si="42"/>
        <v>10.408045212280527</v>
      </c>
      <c r="DZ19" s="848">
        <f t="shared" si="43"/>
        <v>11737.986035759521</v>
      </c>
      <c r="EA19" s="841"/>
      <c r="EB19" s="861">
        <v>40</v>
      </c>
      <c r="EC19" s="862">
        <v>1914.205110361743</v>
      </c>
      <c r="ED19" s="862"/>
      <c r="EE19" s="922">
        <f t="shared" si="44"/>
        <v>1914.205110361743</v>
      </c>
      <c r="EF19" s="751">
        <f t="shared" si="45"/>
        <v>47.855127759043576</v>
      </c>
      <c r="EG19" s="867"/>
      <c r="EH19" s="867"/>
      <c r="EI19" s="756" t="e">
        <f t="shared" si="9"/>
        <v>#DIV/0!</v>
      </c>
      <c r="EJ19" s="867"/>
      <c r="EK19" s="870"/>
      <c r="EL19" s="759" t="e">
        <f t="shared" si="46"/>
        <v>#DIV/0!</v>
      </c>
      <c r="EM19" s="866">
        <f t="shared" si="10"/>
        <v>40</v>
      </c>
      <c r="EN19" s="870"/>
      <c r="EO19" s="763">
        <f t="shared" si="47"/>
        <v>0</v>
      </c>
      <c r="EP19" s="916"/>
      <c r="EQ19" s="915"/>
      <c r="ER19" s="872"/>
      <c r="ES19" s="921"/>
      <c r="ET19" s="765" t="e">
        <f t="shared" si="48"/>
        <v>#DIV/0!</v>
      </c>
      <c r="EU19" s="872">
        <f t="shared" si="11"/>
        <v>40</v>
      </c>
      <c r="EV19" s="926">
        <v>237.75675225839888</v>
      </c>
      <c r="EW19" s="765">
        <f t="shared" si="49"/>
        <v>5.9439188064599717</v>
      </c>
      <c r="EX19" s="926"/>
      <c r="EY19" s="891">
        <f t="shared" si="50"/>
        <v>0</v>
      </c>
      <c r="EZ19" s="873">
        <v>30</v>
      </c>
      <c r="FA19" s="873">
        <v>301.51083508113493</v>
      </c>
      <c r="FB19" s="873">
        <f t="shared" si="51"/>
        <v>10.050361169371165</v>
      </c>
      <c r="FC19" s="898">
        <f t="shared" si="52"/>
        <v>2453.472697701277</v>
      </c>
      <c r="FD19" s="569"/>
      <c r="FE19" s="734">
        <v>117.60000000000001</v>
      </c>
      <c r="FF19" s="125">
        <v>6558.9900248505037</v>
      </c>
      <c r="FG19" s="15">
        <f t="shared" si="53"/>
        <v>55.773724701109721</v>
      </c>
      <c r="FH19" s="126"/>
      <c r="FI19" s="127">
        <v>4</v>
      </c>
      <c r="FJ19" s="127">
        <v>46.052194158745728</v>
      </c>
      <c r="FK19" s="18">
        <v>32</v>
      </c>
      <c r="FL19" s="127"/>
      <c r="FM19" s="127"/>
      <c r="FN19" s="18" t="e">
        <f t="shared" si="77"/>
        <v>#DIV/0!</v>
      </c>
      <c r="FO19" s="734">
        <v>65.416666666666671</v>
      </c>
      <c r="FP19" s="836">
        <f t="shared" si="54"/>
        <v>0.55626417233560088</v>
      </c>
      <c r="FQ19" s="125">
        <v>695.17706646290947</v>
      </c>
      <c r="FR19" s="837">
        <f t="shared" si="12"/>
        <v>5.9113696127798416</v>
      </c>
      <c r="FS19" s="125"/>
      <c r="FT19" s="125"/>
      <c r="FU19" s="125"/>
      <c r="FV19" s="127">
        <v>33</v>
      </c>
      <c r="FW19" s="127">
        <v>339.76217257947064</v>
      </c>
      <c r="FX19" s="30">
        <f t="shared" si="55"/>
        <v>10.295823411499111</v>
      </c>
      <c r="FY19" s="831">
        <f t="shared" si="56"/>
        <v>7705.3981247182965</v>
      </c>
      <c r="FZ19" s="569"/>
      <c r="GA19" s="602"/>
      <c r="GB19" s="603"/>
      <c r="GC19" s="542" t="e">
        <f t="shared" si="57"/>
        <v>#DIV/0!</v>
      </c>
      <c r="GD19" s="603"/>
      <c r="GE19" s="603"/>
      <c r="GF19" s="542" t="e">
        <f t="shared" si="58"/>
        <v>#DIV/0!</v>
      </c>
      <c r="GG19" s="603"/>
      <c r="GH19" s="603"/>
      <c r="GI19" s="542" t="e">
        <f t="shared" si="59"/>
        <v>#DIV/0!</v>
      </c>
      <c r="GJ19" s="485"/>
      <c r="GK19" s="610"/>
      <c r="GL19" s="612"/>
      <c r="GM19" s="548" t="e">
        <f t="shared" si="60"/>
        <v>#DIV/0!</v>
      </c>
      <c r="GN19" s="610"/>
      <c r="GO19" s="614"/>
      <c r="GP19" s="616" t="e">
        <f t="shared" si="13"/>
        <v>#DIV/0!</v>
      </c>
      <c r="GQ19" s="603"/>
      <c r="GR19" s="612"/>
      <c r="GS19" s="622" t="e">
        <f t="shared" si="61"/>
        <v>#DIV/0!</v>
      </c>
      <c r="GT19" s="603">
        <f t="shared" si="62"/>
        <v>0</v>
      </c>
      <c r="GU19" s="603"/>
      <c r="GV19" s="551" t="e">
        <f t="shared" si="63"/>
        <v>#DIV/0!</v>
      </c>
      <c r="GX19" s="863"/>
      <c r="GY19" s="863"/>
      <c r="GZ19" s="862"/>
      <c r="HA19" s="554" t="e">
        <f t="shared" si="14"/>
        <v>#DIV/0!</v>
      </c>
      <c r="HB19" s="554" t="e">
        <f t="shared" si="79"/>
        <v>#DIV/0!</v>
      </c>
      <c r="HC19" s="875"/>
      <c r="HD19" s="875"/>
      <c r="HE19" s="737" t="e">
        <f t="shared" si="80"/>
        <v>#DIV/0!</v>
      </c>
      <c r="HF19" s="875"/>
      <c r="HG19" s="737" t="e">
        <f t="shared" si="64"/>
        <v>#DIV/0!</v>
      </c>
      <c r="HH19" s="867"/>
      <c r="HI19" s="748" t="e">
        <f t="shared" si="17"/>
        <v>#DIV/0!</v>
      </c>
      <c r="HJ19" s="882"/>
      <c r="HK19" s="744" t="e">
        <f t="shared" si="18"/>
        <v>#DIV/0!</v>
      </c>
      <c r="HL19" s="881"/>
      <c r="HM19" s="542" t="e">
        <f t="shared" si="19"/>
        <v>#DIV/0!</v>
      </c>
      <c r="HN19" s="875"/>
      <c r="HO19" s="875"/>
      <c r="HP19" s="886" t="e">
        <f t="shared" si="65"/>
        <v>#DIV/0!</v>
      </c>
      <c r="HQ19" s="672"/>
      <c r="HR19" s="411"/>
      <c r="HS19" s="411"/>
      <c r="HT19" s="411"/>
      <c r="HU19" s="433"/>
      <c r="HV19" s="411"/>
      <c r="HW19" s="400">
        <f t="shared" si="66"/>
        <v>0</v>
      </c>
      <c r="HX19" s="403"/>
      <c r="HY19" s="402" t="e">
        <f t="shared" si="67"/>
        <v>#DIV/0!</v>
      </c>
      <c r="HZ19" s="412"/>
      <c r="IA19" s="411"/>
      <c r="IB19" s="400"/>
      <c r="IC19" s="403" t="e">
        <f t="shared" si="68"/>
        <v>#DIV/0!</v>
      </c>
      <c r="ID19" s="400"/>
      <c r="IE19" s="400"/>
      <c r="IF19" s="404" t="e">
        <f t="shared" si="69"/>
        <v>#DIV/0!</v>
      </c>
    </row>
    <row r="20" spans="1:240" ht="14.4" customHeight="1">
      <c r="A20" s="12">
        <v>14</v>
      </c>
      <c r="B20" s="13">
        <v>79.400000000000006</v>
      </c>
      <c r="C20" s="14">
        <v>4644.7590885676545</v>
      </c>
      <c r="D20" s="15">
        <f t="shared" si="20"/>
        <v>58.498225296821843</v>
      </c>
      <c r="E20" s="16"/>
      <c r="F20" s="320"/>
      <c r="G20" s="558" t="e">
        <f t="shared" si="21"/>
        <v>#DIV/0!</v>
      </c>
      <c r="H20" s="17">
        <v>2</v>
      </c>
      <c r="I20" s="17">
        <v>27</v>
      </c>
      <c r="J20" s="18">
        <f t="shared" si="70"/>
        <v>13.5</v>
      </c>
      <c r="K20" s="17">
        <v>5</v>
      </c>
      <c r="L20" s="17">
        <v>73.603604452585742</v>
      </c>
      <c r="M20" s="30">
        <f t="shared" si="71"/>
        <v>14.720720890517148</v>
      </c>
      <c r="N20" s="946"/>
      <c r="O20" s="838">
        <f t="shared" si="22"/>
        <v>0</v>
      </c>
      <c r="P20" s="803">
        <v>390.80540314035903</v>
      </c>
      <c r="Q20" s="18">
        <f t="shared" si="23"/>
        <v>4.921982407309307</v>
      </c>
      <c r="R20" s="808">
        <v>73.443482277481166</v>
      </c>
      <c r="S20" s="809"/>
      <c r="T20" s="976">
        <v>656.55263026630882</v>
      </c>
      <c r="U20" s="808"/>
      <c r="V20" s="492"/>
      <c r="W20" s="570">
        <v>35</v>
      </c>
      <c r="X20" s="626">
        <v>351.1245197788835</v>
      </c>
      <c r="Y20" s="800">
        <f t="shared" si="24"/>
        <v>10.032129136539529</v>
      </c>
      <c r="Z20" s="819">
        <f t="shared" si="25"/>
        <v>6217.2887284832714</v>
      </c>
      <c r="AA20" s="492"/>
      <c r="AB20" s="966">
        <v>285.40000000000003</v>
      </c>
      <c r="AC20" s="71">
        <v>15465.466399999999</v>
      </c>
      <c r="AD20" s="30">
        <f t="shared" si="26"/>
        <v>54.188740014015409</v>
      </c>
      <c r="AE20" s="502"/>
      <c r="AF20" s="970"/>
      <c r="AG20" s="932" t="e">
        <f t="shared" si="0"/>
        <v>#DIV/0!</v>
      </c>
      <c r="AH20" s="572">
        <v>7</v>
      </c>
      <c r="AI20" s="572">
        <v>99.58</v>
      </c>
      <c r="AJ20" s="30">
        <f t="shared" si="27"/>
        <v>14.225714285714286</v>
      </c>
      <c r="AK20" s="55">
        <v>4</v>
      </c>
      <c r="AL20" s="55">
        <v>23.900000000000002</v>
      </c>
      <c r="AM20" s="30">
        <f t="shared" si="72"/>
        <v>5.9750000000000005</v>
      </c>
      <c r="AN20" s="62">
        <v>332</v>
      </c>
      <c r="AO20" s="858">
        <f t="shared" si="1"/>
        <v>1.0202827289489858</v>
      </c>
      <c r="AP20" s="47">
        <v>1598.26</v>
      </c>
      <c r="AQ20" s="858">
        <f t="shared" si="2"/>
        <v>5.6000700770847924</v>
      </c>
      <c r="AR20" s="47"/>
      <c r="AS20" s="47"/>
      <c r="AT20" s="47"/>
      <c r="AU20" s="855"/>
      <c r="AV20" s="568"/>
      <c r="AW20" s="50">
        <v>40</v>
      </c>
      <c r="AX20" s="50">
        <v>2173.3900000000003</v>
      </c>
      <c r="AY20" s="83">
        <f t="shared" si="28"/>
        <v>54.334750000000007</v>
      </c>
      <c r="AZ20" s="855"/>
      <c r="BA20" s="855">
        <v>1</v>
      </c>
      <c r="BB20" s="855">
        <v>1</v>
      </c>
      <c r="BC20" s="760">
        <f t="shared" si="3"/>
        <v>0.8</v>
      </c>
      <c r="BD20" s="855">
        <v>32.35</v>
      </c>
      <c r="BE20" s="30">
        <f t="shared" si="4"/>
        <v>40.4375</v>
      </c>
      <c r="BF20" s="62">
        <v>106</v>
      </c>
      <c r="BG20" s="47">
        <v>1083.3500000000001</v>
      </c>
      <c r="BH20" s="48">
        <f t="shared" si="29"/>
        <v>10.220283018867926</v>
      </c>
      <c r="BI20" s="822">
        <f t="shared" si="30"/>
        <v>20808.296399999996</v>
      </c>
      <c r="BJ20" s="492"/>
      <c r="BK20" s="645">
        <v>74</v>
      </c>
      <c r="BL20" s="78">
        <v>3500.97</v>
      </c>
      <c r="BM20" s="30">
        <f t="shared" si="31"/>
        <v>47.310405405405405</v>
      </c>
      <c r="BN20" s="85"/>
      <c r="BO20" s="85"/>
      <c r="BP20" s="85"/>
      <c r="BQ20" s="85"/>
      <c r="BR20" s="30" t="e">
        <f t="shared" si="73"/>
        <v>#DIV/0!</v>
      </c>
      <c r="BS20" s="86">
        <v>0</v>
      </c>
      <c r="BT20" s="86">
        <v>0</v>
      </c>
      <c r="BU20" s="30" t="e">
        <f t="shared" si="74"/>
        <v>#DIV/0!</v>
      </c>
      <c r="BV20" s="587">
        <v>0</v>
      </c>
      <c r="BW20" s="30">
        <f t="shared" si="32"/>
        <v>0</v>
      </c>
      <c r="BX20" s="587">
        <v>219.6</v>
      </c>
      <c r="BY20" s="30">
        <f t="shared" si="33"/>
        <v>2.9675675675675675</v>
      </c>
      <c r="BZ20" s="587"/>
      <c r="CA20" s="587"/>
      <c r="CB20" s="587"/>
      <c r="CC20" s="907"/>
      <c r="CD20" s="903">
        <v>34</v>
      </c>
      <c r="CE20" s="78">
        <v>338.95</v>
      </c>
      <c r="CF20" s="634">
        <f t="shared" si="34"/>
        <v>9.9691176470588232</v>
      </c>
      <c r="CG20" s="824">
        <f t="shared" si="35"/>
        <v>4059.5199999999995</v>
      </c>
      <c r="CH20" s="492"/>
      <c r="CI20" s="93">
        <v>160.6</v>
      </c>
      <c r="CJ20" s="94">
        <v>9195.5872039681581</v>
      </c>
      <c r="CK20" s="30">
        <f t="shared" si="36"/>
        <v>57.257703636165367</v>
      </c>
      <c r="CL20" s="787"/>
      <c r="CM20" s="787"/>
      <c r="CN20" s="958" t="e">
        <f t="shared" si="5"/>
        <v>#DIV/0!</v>
      </c>
      <c r="CO20" s="101">
        <v>5</v>
      </c>
      <c r="CP20" s="101"/>
      <c r="CQ20" s="30">
        <f t="shared" si="75"/>
        <v>0</v>
      </c>
      <c r="CR20" s="101">
        <v>5</v>
      </c>
      <c r="CS20" s="101"/>
      <c r="CT20" s="83">
        <f t="shared" si="76"/>
        <v>0</v>
      </c>
      <c r="CU20" s="787"/>
      <c r="CV20" s="30">
        <f t="shared" si="78"/>
        <v>0</v>
      </c>
      <c r="CW20" s="787">
        <v>85</v>
      </c>
      <c r="CX20" s="30">
        <f t="shared" si="37"/>
        <v>0.52926525529265256</v>
      </c>
      <c r="CY20" s="787">
        <v>135.52761708581332</v>
      </c>
      <c r="CZ20" s="787"/>
      <c r="DA20" s="787"/>
      <c r="DB20" s="787"/>
      <c r="DC20" s="934">
        <v>50</v>
      </c>
      <c r="DD20" s="787">
        <v>491.02185243941221</v>
      </c>
      <c r="DE20" s="790">
        <f t="shared" si="38"/>
        <v>9.8204370487882446</v>
      </c>
      <c r="DF20" s="827">
        <f t="shared" si="39"/>
        <v>9907.1366734933836</v>
      </c>
      <c r="DG20" s="492"/>
      <c r="DH20" s="109">
        <v>169.6</v>
      </c>
      <c r="DI20" s="110">
        <v>8456.5062754379596</v>
      </c>
      <c r="DJ20" s="83">
        <f t="shared" si="40"/>
        <v>49.861475680648347</v>
      </c>
      <c r="DK20" s="113"/>
      <c r="DL20" s="956"/>
      <c r="DM20" s="956"/>
      <c r="DN20" s="958" t="e">
        <f t="shared" ref="DN20:DN37" si="81">DM20/DL20</f>
        <v>#DIV/0!</v>
      </c>
      <c r="DO20" s="114">
        <v>204</v>
      </c>
      <c r="DP20" s="114">
        <v>4593.65201264391</v>
      </c>
      <c r="DQ20" s="30">
        <f t="shared" si="41"/>
        <v>22.517902022764265</v>
      </c>
      <c r="DR20" s="115">
        <v>1050.764496764466</v>
      </c>
      <c r="DS20" s="114">
        <v>149.24613813675481</v>
      </c>
      <c r="DT20" s="937">
        <v>116.31999682262027</v>
      </c>
      <c r="DU20" s="708">
        <v>212.37027027027028</v>
      </c>
      <c r="DV20" s="759">
        <f t="shared" si="8"/>
        <v>1.2521831973482918</v>
      </c>
      <c r="DW20" s="846">
        <v>54</v>
      </c>
      <c r="DX20" s="846">
        <v>530.22637690563613</v>
      </c>
      <c r="DY20" s="760">
        <f t="shared" si="42"/>
        <v>9.8190069797340023</v>
      </c>
      <c r="DZ20" s="848">
        <f t="shared" si="43"/>
        <v>15109.085566981617</v>
      </c>
      <c r="EA20" s="841"/>
      <c r="EB20" s="861">
        <v>38</v>
      </c>
      <c r="EC20" s="862">
        <v>1887.1762107547813</v>
      </c>
      <c r="ED20" s="862"/>
      <c r="EE20" s="922">
        <f t="shared" si="44"/>
        <v>1887.1762107547813</v>
      </c>
      <c r="EF20" s="751">
        <f t="shared" si="45"/>
        <v>49.662531861967928</v>
      </c>
      <c r="EG20" s="867"/>
      <c r="EH20" s="867"/>
      <c r="EI20" s="756" t="e">
        <f t="shared" si="9"/>
        <v>#DIV/0!</v>
      </c>
      <c r="EJ20" s="867"/>
      <c r="EK20" s="870"/>
      <c r="EL20" s="759" t="e">
        <f t="shared" si="46"/>
        <v>#DIV/0!</v>
      </c>
      <c r="EM20" s="866">
        <f t="shared" si="10"/>
        <v>38</v>
      </c>
      <c r="EN20" s="867"/>
      <c r="EO20" s="763">
        <f t="shared" si="47"/>
        <v>0</v>
      </c>
      <c r="EP20" s="916"/>
      <c r="EQ20" s="915"/>
      <c r="ER20" s="872">
        <v>38</v>
      </c>
      <c r="ES20" s="921">
        <v>139.70783472672736</v>
      </c>
      <c r="ET20" s="765">
        <f t="shared" si="48"/>
        <v>3.676521966492825</v>
      </c>
      <c r="EU20" s="872">
        <f t="shared" si="11"/>
        <v>38</v>
      </c>
      <c r="EV20" s="926">
        <v>333.70557239082478</v>
      </c>
      <c r="EW20" s="765">
        <f t="shared" si="49"/>
        <v>8.7817255892322308</v>
      </c>
      <c r="EX20" s="926"/>
      <c r="EY20" s="891">
        <f t="shared" si="50"/>
        <v>0</v>
      </c>
      <c r="EZ20" s="873">
        <v>30</v>
      </c>
      <c r="FA20" s="873">
        <v>303.42483705017492</v>
      </c>
      <c r="FB20" s="873">
        <f t="shared" si="51"/>
        <v>10.114161235005831</v>
      </c>
      <c r="FC20" s="898">
        <f t="shared" si="52"/>
        <v>2664.0144549225083</v>
      </c>
      <c r="FD20" s="569"/>
      <c r="FE20" s="734">
        <v>118.8</v>
      </c>
      <c r="FF20" s="125">
        <v>6343.6508259712573</v>
      </c>
      <c r="FG20" s="15">
        <f t="shared" si="53"/>
        <v>53.397734225347286</v>
      </c>
      <c r="FH20" s="126"/>
      <c r="FI20" s="127">
        <v>4</v>
      </c>
      <c r="FJ20" s="127">
        <v>46.052194158745728</v>
      </c>
      <c r="FK20" s="18">
        <v>19</v>
      </c>
      <c r="FL20" s="127"/>
      <c r="FM20" s="127"/>
      <c r="FN20" s="18" t="e">
        <f t="shared" si="77"/>
        <v>#DIV/0!</v>
      </c>
      <c r="FO20" s="734">
        <v>49.583333333333336</v>
      </c>
      <c r="FP20" s="836">
        <f t="shared" si="54"/>
        <v>0.41736812570145909</v>
      </c>
      <c r="FQ20" s="125">
        <v>624.17280297140428</v>
      </c>
      <c r="FR20" s="837">
        <f t="shared" si="12"/>
        <v>5.253979822991619</v>
      </c>
      <c r="FS20" s="125"/>
      <c r="FT20" s="125">
        <v>188.95605331054131</v>
      </c>
      <c r="FU20" s="125"/>
      <c r="FV20" s="127">
        <v>33</v>
      </c>
      <c r="FW20" s="127">
        <v>305.48747017270847</v>
      </c>
      <c r="FX20" s="30">
        <f t="shared" si="55"/>
        <v>9.2571960658396506</v>
      </c>
      <c r="FY20" s="831">
        <f t="shared" si="56"/>
        <v>7557.9026799179901</v>
      </c>
      <c r="FZ20" s="569"/>
      <c r="GA20" s="602"/>
      <c r="GB20" s="603"/>
      <c r="GC20" s="542" t="e">
        <f t="shared" si="57"/>
        <v>#DIV/0!</v>
      </c>
      <c r="GD20" s="603"/>
      <c r="GE20" s="603"/>
      <c r="GF20" s="542" t="e">
        <f t="shared" si="58"/>
        <v>#DIV/0!</v>
      </c>
      <c r="GG20" s="603"/>
      <c r="GH20" s="603"/>
      <c r="GI20" s="542" t="e">
        <f t="shared" si="59"/>
        <v>#DIV/0!</v>
      </c>
      <c r="GJ20" s="485"/>
      <c r="GK20" s="610"/>
      <c r="GL20" s="612"/>
      <c r="GM20" s="548" t="e">
        <f t="shared" si="60"/>
        <v>#DIV/0!</v>
      </c>
      <c r="GN20" s="610"/>
      <c r="GO20" s="614"/>
      <c r="GP20" s="616" t="e">
        <f t="shared" si="13"/>
        <v>#DIV/0!</v>
      </c>
      <c r="GQ20" s="603"/>
      <c r="GR20" s="603"/>
      <c r="GS20" s="622" t="e">
        <f t="shared" si="61"/>
        <v>#DIV/0!</v>
      </c>
      <c r="GT20" s="603">
        <f t="shared" si="62"/>
        <v>0</v>
      </c>
      <c r="GU20" s="603"/>
      <c r="GV20" s="551" t="e">
        <f t="shared" si="63"/>
        <v>#DIV/0!</v>
      </c>
      <c r="GX20" s="863"/>
      <c r="GY20" s="863"/>
      <c r="GZ20" s="862"/>
      <c r="HA20" s="554" t="e">
        <f t="shared" si="14"/>
        <v>#DIV/0!</v>
      </c>
      <c r="HB20" s="554" t="e">
        <f t="shared" si="79"/>
        <v>#DIV/0!</v>
      </c>
      <c r="HC20" s="875"/>
      <c r="HD20" s="875"/>
      <c r="HE20" s="737" t="e">
        <f t="shared" si="80"/>
        <v>#DIV/0!</v>
      </c>
      <c r="HF20" s="875"/>
      <c r="HG20" s="737" t="e">
        <f t="shared" si="64"/>
        <v>#DIV/0!</v>
      </c>
      <c r="HH20" s="867"/>
      <c r="HI20" s="748" t="e">
        <f t="shared" si="17"/>
        <v>#DIV/0!</v>
      </c>
      <c r="HJ20" s="882"/>
      <c r="HK20" s="744" t="e">
        <f t="shared" ref="HK20:HK37" si="82">+HJ20/HD20</f>
        <v>#DIV/0!</v>
      </c>
      <c r="HL20" s="881"/>
      <c r="HM20" s="542" t="e">
        <f t="shared" si="19"/>
        <v>#DIV/0!</v>
      </c>
      <c r="HN20" s="875"/>
      <c r="HO20" s="875"/>
      <c r="HP20" s="886" t="e">
        <f t="shared" si="65"/>
        <v>#DIV/0!</v>
      </c>
      <c r="HQ20" s="672"/>
      <c r="HR20" s="663"/>
      <c r="HS20" s="663"/>
      <c r="HT20" s="663"/>
      <c r="HU20" s="433"/>
      <c r="HV20" s="411"/>
      <c r="HW20" s="400">
        <f t="shared" si="66"/>
        <v>0</v>
      </c>
      <c r="HX20" s="403"/>
      <c r="HY20" s="402" t="e">
        <f t="shared" si="67"/>
        <v>#DIV/0!</v>
      </c>
      <c r="HZ20" s="412"/>
      <c r="IA20" s="411"/>
      <c r="IB20" s="400"/>
      <c r="IC20" s="403" t="e">
        <f t="shared" si="68"/>
        <v>#DIV/0!</v>
      </c>
      <c r="ID20" s="400"/>
      <c r="IE20" s="400"/>
      <c r="IF20" s="404" t="e">
        <f t="shared" si="69"/>
        <v>#DIV/0!</v>
      </c>
    </row>
    <row r="21" spans="1:240" ht="14.4" customHeight="1">
      <c r="A21" s="12">
        <v>15</v>
      </c>
      <c r="B21" s="13">
        <v>102.4</v>
      </c>
      <c r="C21" s="14">
        <v>6276.4531843869681</v>
      </c>
      <c r="D21" s="15">
        <f t="shared" si="20"/>
        <v>61.293488128778982</v>
      </c>
      <c r="E21" s="16"/>
      <c r="F21" s="320"/>
      <c r="G21" s="558" t="e">
        <f t="shared" si="21"/>
        <v>#DIV/0!</v>
      </c>
      <c r="H21" s="17">
        <v>2</v>
      </c>
      <c r="I21" s="17">
        <v>27.5</v>
      </c>
      <c r="J21" s="18">
        <f t="shared" si="70"/>
        <v>13.75</v>
      </c>
      <c r="K21" s="17">
        <v>5</v>
      </c>
      <c r="L21" s="17">
        <v>74.078466416795976</v>
      </c>
      <c r="M21" s="30">
        <f t="shared" si="71"/>
        <v>14.815693283359195</v>
      </c>
      <c r="N21" s="946">
        <v>940.18947368632678</v>
      </c>
      <c r="O21" s="838">
        <f t="shared" si="22"/>
        <v>9.1815378289680343</v>
      </c>
      <c r="P21" s="803">
        <v>422.23271599305122</v>
      </c>
      <c r="Q21" s="18">
        <f t="shared" si="23"/>
        <v>4.1233663671196403</v>
      </c>
      <c r="R21" s="808">
        <v>125.68629167069226</v>
      </c>
      <c r="S21" s="809"/>
      <c r="T21" s="976">
        <v>734.5303908501146</v>
      </c>
      <c r="U21" s="808"/>
      <c r="V21" s="492"/>
      <c r="W21" s="570">
        <v>35</v>
      </c>
      <c r="X21" s="626">
        <v>349.90593021551092</v>
      </c>
      <c r="Y21" s="800">
        <f t="shared" si="24"/>
        <v>9.9973122918717401</v>
      </c>
      <c r="Z21" s="819">
        <f t="shared" si="25"/>
        <v>8950.5764532194607</v>
      </c>
      <c r="AA21" s="492"/>
      <c r="AB21" s="966">
        <v>470</v>
      </c>
      <c r="AC21" s="71">
        <v>21274.645400000001</v>
      </c>
      <c r="AD21" s="30">
        <f t="shared" si="26"/>
        <v>45.265202978723408</v>
      </c>
      <c r="AE21" s="49"/>
      <c r="AF21" s="318"/>
      <c r="AG21" s="932" t="e">
        <f t="shared" si="0"/>
        <v>#DIV/0!</v>
      </c>
      <c r="AH21" s="50">
        <v>32</v>
      </c>
      <c r="AI21" s="50">
        <v>440.45</v>
      </c>
      <c r="AJ21" s="30">
        <f t="shared" si="27"/>
        <v>13.7640625</v>
      </c>
      <c r="AK21" s="55">
        <v>157</v>
      </c>
      <c r="AL21" s="55">
        <v>23.900000000000002</v>
      </c>
      <c r="AM21" s="30">
        <f t="shared" si="72"/>
        <v>0.15222929936305735</v>
      </c>
      <c r="AN21" s="62">
        <v>452</v>
      </c>
      <c r="AO21" s="858">
        <f t="shared" si="1"/>
        <v>0.88627450980392153</v>
      </c>
      <c r="AP21" s="47">
        <v>2739.0000000000005</v>
      </c>
      <c r="AQ21" s="858">
        <f t="shared" si="2"/>
        <v>5.8276595744680861</v>
      </c>
      <c r="AR21" s="47"/>
      <c r="AS21" s="47"/>
      <c r="AT21" s="47"/>
      <c r="AU21" s="855"/>
      <c r="AV21" s="568"/>
      <c r="AW21" s="46">
        <v>40</v>
      </c>
      <c r="AX21" s="71">
        <v>2255.41</v>
      </c>
      <c r="AY21" s="83">
        <f t="shared" si="28"/>
        <v>56.385249999999999</v>
      </c>
      <c r="AZ21" s="855">
        <v>1</v>
      </c>
      <c r="BA21" s="855">
        <v>1</v>
      </c>
      <c r="BB21" s="855">
        <v>3</v>
      </c>
      <c r="BC21" s="760">
        <f t="shared" ref="BC21:BC37" si="83">+AZ21*20%+BB21*40%+BA21*40%</f>
        <v>1.8000000000000003</v>
      </c>
      <c r="BD21" s="855">
        <v>53.26</v>
      </c>
      <c r="BE21" s="30">
        <f>BD21/BC21</f>
        <v>29.588888888888885</v>
      </c>
      <c r="BF21" s="62">
        <v>106</v>
      </c>
      <c r="BG21" s="47">
        <v>1216.8499999999999</v>
      </c>
      <c r="BH21" s="48">
        <f t="shared" si="29"/>
        <v>11.479716981132075</v>
      </c>
      <c r="BI21" s="822">
        <f t="shared" si="30"/>
        <v>28455.5154</v>
      </c>
      <c r="BJ21" s="492"/>
      <c r="BK21" s="645">
        <v>74.8</v>
      </c>
      <c r="BL21" s="78">
        <v>3755.24</v>
      </c>
      <c r="BM21" s="30">
        <f t="shared" si="31"/>
        <v>50.203743315508021</v>
      </c>
      <c r="BN21" s="85"/>
      <c r="BO21" s="85"/>
      <c r="BP21" s="85"/>
      <c r="BQ21" s="85"/>
      <c r="BR21" s="30" t="e">
        <f t="shared" si="73"/>
        <v>#DIV/0!</v>
      </c>
      <c r="BS21" s="86">
        <v>0</v>
      </c>
      <c r="BT21" s="86">
        <v>0</v>
      </c>
      <c r="BU21" s="30" t="e">
        <f t="shared" si="74"/>
        <v>#DIV/0!</v>
      </c>
      <c r="BV21" s="587">
        <v>232</v>
      </c>
      <c r="BW21" s="30">
        <f t="shared" si="32"/>
        <v>3.1016042780748663</v>
      </c>
      <c r="BX21" s="587">
        <v>298.35000000000002</v>
      </c>
      <c r="BY21" s="30">
        <f t="shared" si="33"/>
        <v>3.9886363636363642</v>
      </c>
      <c r="BZ21" s="587"/>
      <c r="CA21" s="587"/>
      <c r="CB21" s="587"/>
      <c r="CC21" s="907"/>
      <c r="CD21" s="903">
        <v>34</v>
      </c>
      <c r="CE21" s="78">
        <v>338.74</v>
      </c>
      <c r="CF21" s="634">
        <f t="shared" si="34"/>
        <v>9.9629411764705882</v>
      </c>
      <c r="CG21" s="824">
        <f t="shared" si="35"/>
        <v>4624.33</v>
      </c>
      <c r="CH21" s="492"/>
      <c r="CI21" s="93">
        <v>238.8</v>
      </c>
      <c r="CJ21" s="94">
        <v>13131.32387512017</v>
      </c>
      <c r="CK21" s="30">
        <f t="shared" si="36"/>
        <v>54.98879344690188</v>
      </c>
      <c r="CL21" s="787"/>
      <c r="CM21" s="787"/>
      <c r="CN21" s="958" t="e">
        <f t="shared" si="5"/>
        <v>#DIV/0!</v>
      </c>
      <c r="CO21" s="101">
        <v>5</v>
      </c>
      <c r="CP21" s="101">
        <v>143.96167767276188</v>
      </c>
      <c r="CQ21" s="30">
        <f t="shared" si="75"/>
        <v>28.792335534552375</v>
      </c>
      <c r="CR21" s="101">
        <v>20</v>
      </c>
      <c r="CS21" s="101">
        <v>208.78642628137786</v>
      </c>
      <c r="CT21" s="83">
        <f t="shared" si="76"/>
        <v>10.439321314068893</v>
      </c>
      <c r="CU21" s="787"/>
      <c r="CV21" s="30">
        <f t="shared" si="78"/>
        <v>0</v>
      </c>
      <c r="CW21" s="787">
        <v>87.140626281076351</v>
      </c>
      <c r="CX21" s="30">
        <f t="shared" si="37"/>
        <v>0.36491049531439007</v>
      </c>
      <c r="CY21" s="787">
        <v>234.23966087366546</v>
      </c>
      <c r="CZ21" s="787"/>
      <c r="DA21" s="787"/>
      <c r="DB21" s="787"/>
      <c r="DC21" s="934">
        <v>47</v>
      </c>
      <c r="DD21" s="787">
        <v>492.10622136613733</v>
      </c>
      <c r="DE21" s="790">
        <f t="shared" si="38"/>
        <v>10.47034513544973</v>
      </c>
      <c r="DF21" s="827">
        <f t="shared" si="39"/>
        <v>14297.558487595188</v>
      </c>
      <c r="DG21" s="492"/>
      <c r="DH21" s="109">
        <v>200</v>
      </c>
      <c r="DI21" s="110">
        <v>9763.6432106517932</v>
      </c>
      <c r="DJ21" s="83">
        <f t="shared" si="40"/>
        <v>48.818216053258965</v>
      </c>
      <c r="DK21" s="113"/>
      <c r="DL21" s="956"/>
      <c r="DM21" s="956"/>
      <c r="DN21" s="958" t="e">
        <f t="shared" si="81"/>
        <v>#DIV/0!</v>
      </c>
      <c r="DO21" s="114">
        <v>81</v>
      </c>
      <c r="DP21" s="114">
        <v>2508.8512666730726</v>
      </c>
      <c r="DQ21" s="30">
        <f t="shared" si="41"/>
        <v>30.973472428062625</v>
      </c>
      <c r="DR21" s="115">
        <v>1398.1096784299457</v>
      </c>
      <c r="DS21" s="114">
        <v>168.75699179686563</v>
      </c>
      <c r="DT21" s="938"/>
      <c r="DU21" s="708">
        <v>272.37027027027028</v>
      </c>
      <c r="DV21" s="759">
        <f t="shared" si="8"/>
        <v>1.3618513513513515</v>
      </c>
      <c r="DW21" s="846">
        <v>54</v>
      </c>
      <c r="DX21" s="846">
        <v>495.69372486364119</v>
      </c>
      <c r="DY21" s="760">
        <f t="shared" si="42"/>
        <v>9.1795134234007634</v>
      </c>
      <c r="DZ21" s="848">
        <f t="shared" si="43"/>
        <v>14607.425142685588</v>
      </c>
      <c r="EA21" s="841"/>
      <c r="EB21" s="859">
        <v>69</v>
      </c>
      <c r="EC21" s="862">
        <v>4128.7288641116129</v>
      </c>
      <c r="ED21" s="862"/>
      <c r="EE21" s="922">
        <f t="shared" si="44"/>
        <v>4128.7288641116129</v>
      </c>
      <c r="EF21" s="751">
        <f t="shared" si="45"/>
        <v>59.836650204516125</v>
      </c>
      <c r="EG21" s="867"/>
      <c r="EH21" s="867"/>
      <c r="EI21" s="756" t="e">
        <f t="shared" si="9"/>
        <v>#DIV/0!</v>
      </c>
      <c r="EJ21" s="867">
        <v>69</v>
      </c>
      <c r="EK21" s="870">
        <v>1130.5290394611006</v>
      </c>
      <c r="EL21" s="759">
        <f t="shared" si="46"/>
        <v>16.384478832769574</v>
      </c>
      <c r="EM21" s="866">
        <f t="shared" si="10"/>
        <v>69</v>
      </c>
      <c r="EN21" s="867">
        <v>2199.4428645765825</v>
      </c>
      <c r="EO21" s="763">
        <f t="shared" si="47"/>
        <v>31.875983544588152</v>
      </c>
      <c r="EP21" s="916"/>
      <c r="EQ21" s="915"/>
      <c r="ER21" s="872">
        <v>69</v>
      </c>
      <c r="ES21" s="921">
        <v>458.86673799926575</v>
      </c>
      <c r="ET21" s="765">
        <f t="shared" si="48"/>
        <v>6.6502425796995039</v>
      </c>
      <c r="EU21" s="872">
        <f t="shared" si="11"/>
        <v>69</v>
      </c>
      <c r="EV21" s="926">
        <v>404.4891493935026</v>
      </c>
      <c r="EW21" s="765">
        <f t="shared" si="49"/>
        <v>5.8621615854130811</v>
      </c>
      <c r="EX21" s="926">
        <v>168</v>
      </c>
      <c r="EY21" s="891">
        <f t="shared" si="50"/>
        <v>2.4347826086956523</v>
      </c>
      <c r="EZ21" s="873">
        <v>30</v>
      </c>
      <c r="FA21" s="873">
        <v>295.1126299079736</v>
      </c>
      <c r="FB21" s="873">
        <f t="shared" si="51"/>
        <v>9.8370876635991191</v>
      </c>
      <c r="FC21" s="898">
        <f t="shared" si="52"/>
        <v>8785.1692854500379</v>
      </c>
      <c r="FD21" s="569"/>
      <c r="FE21" s="734">
        <v>122.00000000000001</v>
      </c>
      <c r="FF21" s="125">
        <v>6102.9945600501305</v>
      </c>
      <c r="FG21" s="15">
        <f t="shared" si="53"/>
        <v>50.024545574181388</v>
      </c>
      <c r="FH21" s="126"/>
      <c r="FI21" s="127">
        <v>4</v>
      </c>
      <c r="FJ21" s="127">
        <v>44.878749999999997</v>
      </c>
      <c r="FK21" s="18">
        <v>28</v>
      </c>
      <c r="FL21" s="127"/>
      <c r="FM21" s="127"/>
      <c r="FN21" s="18" t="e">
        <f t="shared" si="77"/>
        <v>#DIV/0!</v>
      </c>
      <c r="FO21" s="734">
        <v>179.58333333333334</v>
      </c>
      <c r="FP21" s="836">
        <f t="shared" si="54"/>
        <v>1.4719945355191255</v>
      </c>
      <c r="FQ21" s="125">
        <v>728.22674332739257</v>
      </c>
      <c r="FR21" s="837">
        <f t="shared" si="12"/>
        <v>5.9690716666179711</v>
      </c>
      <c r="FS21" s="125"/>
      <c r="FT21" s="125">
        <v>189.30116777776911</v>
      </c>
      <c r="FU21" s="125"/>
      <c r="FV21" s="127">
        <v>33</v>
      </c>
      <c r="FW21" s="127">
        <v>312.66005443608788</v>
      </c>
      <c r="FX21" s="30">
        <f t="shared" si="55"/>
        <v>9.4745471041238751</v>
      </c>
      <c r="FY21" s="831">
        <f t="shared" si="56"/>
        <v>7557.6446089247138</v>
      </c>
      <c r="FZ21" s="569"/>
      <c r="GA21" s="602"/>
      <c r="GB21" s="603"/>
      <c r="GC21" s="542" t="e">
        <f t="shared" si="57"/>
        <v>#DIV/0!</v>
      </c>
      <c r="GD21" s="603"/>
      <c r="GE21" s="603"/>
      <c r="GF21" s="542" t="e">
        <f t="shared" si="58"/>
        <v>#DIV/0!</v>
      </c>
      <c r="GG21" s="603"/>
      <c r="GH21" s="603"/>
      <c r="GI21" s="542" t="e">
        <f t="shared" si="59"/>
        <v>#DIV/0!</v>
      </c>
      <c r="GJ21" s="485"/>
      <c r="GK21" s="610"/>
      <c r="GL21" s="612"/>
      <c r="GM21" s="548" t="e">
        <f t="shared" si="60"/>
        <v>#DIV/0!</v>
      </c>
      <c r="GN21" s="610"/>
      <c r="GO21" s="614"/>
      <c r="GP21" s="616" t="e">
        <f t="shared" si="13"/>
        <v>#DIV/0!</v>
      </c>
      <c r="GQ21" s="603"/>
      <c r="GR21" s="603"/>
      <c r="GS21" s="622" t="e">
        <f t="shared" si="61"/>
        <v>#DIV/0!</v>
      </c>
      <c r="GT21" s="603">
        <f t="shared" si="62"/>
        <v>0</v>
      </c>
      <c r="GU21" s="603"/>
      <c r="GV21" s="551" t="e">
        <f t="shared" si="63"/>
        <v>#DIV/0!</v>
      </c>
      <c r="GX21" s="863"/>
      <c r="GY21" s="863"/>
      <c r="GZ21" s="862"/>
      <c r="HA21" s="554" t="e">
        <f t="shared" si="14"/>
        <v>#DIV/0!</v>
      </c>
      <c r="HB21" s="554" t="e">
        <f t="shared" si="79"/>
        <v>#DIV/0!</v>
      </c>
      <c r="HC21" s="875"/>
      <c r="HD21" s="875"/>
      <c r="HE21" s="737" t="e">
        <f t="shared" si="80"/>
        <v>#DIV/0!</v>
      </c>
      <c r="HF21" s="875"/>
      <c r="HG21" s="737" t="e">
        <f t="shared" si="64"/>
        <v>#DIV/0!</v>
      </c>
      <c r="HH21" s="867"/>
      <c r="HI21" s="748" t="e">
        <f t="shared" si="17"/>
        <v>#DIV/0!</v>
      </c>
      <c r="HJ21" s="882"/>
      <c r="HK21" s="744" t="e">
        <f t="shared" si="82"/>
        <v>#DIV/0!</v>
      </c>
      <c r="HL21" s="881"/>
      <c r="HM21" s="542" t="e">
        <f t="shared" si="19"/>
        <v>#DIV/0!</v>
      </c>
      <c r="HN21" s="875"/>
      <c r="HO21" s="875"/>
      <c r="HP21" s="886" t="e">
        <f t="shared" si="65"/>
        <v>#DIV/0!</v>
      </c>
      <c r="HQ21" s="672"/>
      <c r="HR21" s="411"/>
      <c r="HS21" s="411"/>
      <c r="HT21" s="411"/>
      <c r="HU21" s="433"/>
      <c r="HV21" s="411"/>
      <c r="HW21" s="400">
        <f t="shared" si="66"/>
        <v>0</v>
      </c>
      <c r="HX21" s="403"/>
      <c r="HY21" s="402" t="e">
        <f t="shared" si="67"/>
        <v>#DIV/0!</v>
      </c>
      <c r="HZ21" s="412"/>
      <c r="IA21" s="411"/>
      <c r="IB21" s="400"/>
      <c r="IC21" s="403" t="e">
        <f t="shared" si="68"/>
        <v>#DIV/0!</v>
      </c>
      <c r="ID21" s="400"/>
      <c r="IE21" s="400"/>
      <c r="IF21" s="404" t="e">
        <f t="shared" si="69"/>
        <v>#DIV/0!</v>
      </c>
    </row>
    <row r="22" spans="1:240" ht="14.4" customHeight="1">
      <c r="A22" s="12">
        <v>16</v>
      </c>
      <c r="B22" s="13">
        <v>95</v>
      </c>
      <c r="C22" s="14">
        <v>5467.8792372549024</v>
      </c>
      <c r="D22" s="15">
        <f t="shared" si="20"/>
        <v>57.556623550051604</v>
      </c>
      <c r="E22" s="16"/>
      <c r="F22" s="320"/>
      <c r="G22" s="558" t="e">
        <f t="shared" si="21"/>
        <v>#DIV/0!</v>
      </c>
      <c r="H22" s="17">
        <v>15</v>
      </c>
      <c r="I22" s="17">
        <v>194.87398682985602</v>
      </c>
      <c r="J22" s="18">
        <f t="shared" si="70"/>
        <v>12.991599121990401</v>
      </c>
      <c r="K22" s="17">
        <v>5</v>
      </c>
      <c r="L22" s="17">
        <v>74.078466416795976</v>
      </c>
      <c r="M22" s="30">
        <f t="shared" si="71"/>
        <v>14.815693283359195</v>
      </c>
      <c r="N22" s="946"/>
      <c r="O22" s="838">
        <f t="shared" si="22"/>
        <v>0</v>
      </c>
      <c r="P22" s="803">
        <v>522.55198670050027</v>
      </c>
      <c r="Q22" s="18">
        <f t="shared" si="23"/>
        <v>5.5005472284263188</v>
      </c>
      <c r="R22" s="808">
        <v>146.51262844824288</v>
      </c>
      <c r="S22" s="809"/>
      <c r="T22" s="976">
        <v>624.27746937674806</v>
      </c>
      <c r="U22" s="808"/>
      <c r="V22" s="492"/>
      <c r="W22" s="570">
        <v>35</v>
      </c>
      <c r="X22" s="626">
        <v>349.76010373831343</v>
      </c>
      <c r="Y22" s="800">
        <f t="shared" si="24"/>
        <v>9.9931458210946698</v>
      </c>
      <c r="Z22" s="819">
        <f t="shared" si="25"/>
        <v>7379.9338787653596</v>
      </c>
      <c r="AA22" s="492"/>
      <c r="AB22" s="966">
        <v>449.6</v>
      </c>
      <c r="AC22" s="71">
        <v>24485.249199999998</v>
      </c>
      <c r="AD22" s="30">
        <f t="shared" si="26"/>
        <v>54.46007384341636</v>
      </c>
      <c r="AE22" s="49"/>
      <c r="AF22" s="318"/>
      <c r="AG22" s="932" t="e">
        <f t="shared" si="0"/>
        <v>#DIV/0!</v>
      </c>
      <c r="AH22" s="50">
        <v>32</v>
      </c>
      <c r="AI22" s="50">
        <v>453.84000000000003</v>
      </c>
      <c r="AJ22" s="30">
        <f t="shared" si="27"/>
        <v>14.182500000000001</v>
      </c>
      <c r="AK22" s="55">
        <v>6</v>
      </c>
      <c r="AL22" s="55">
        <v>26.6</v>
      </c>
      <c r="AM22" s="30">
        <f t="shared" si="72"/>
        <v>4.4333333333333336</v>
      </c>
      <c r="AN22" s="62">
        <v>455.34</v>
      </c>
      <c r="AO22" s="858">
        <f t="shared" si="1"/>
        <v>0.92812882185079482</v>
      </c>
      <c r="AP22" s="47">
        <v>1401.05</v>
      </c>
      <c r="AQ22" s="858">
        <f t="shared" si="2"/>
        <v>3.1162144128113876</v>
      </c>
      <c r="AR22" s="47"/>
      <c r="AS22" s="47"/>
      <c r="AT22" s="47">
        <v>234.3</v>
      </c>
      <c r="AU22" s="855"/>
      <c r="AV22" s="568"/>
      <c r="AW22" s="46">
        <v>41</v>
      </c>
      <c r="AX22" s="71">
        <v>2134.895</v>
      </c>
      <c r="AY22" s="83">
        <f t="shared" si="28"/>
        <v>52.070609756097561</v>
      </c>
      <c r="AZ22" s="855">
        <v>1</v>
      </c>
      <c r="BA22" s="855">
        <v>1</v>
      </c>
      <c r="BB22" s="855">
        <v>3</v>
      </c>
      <c r="BC22" s="760">
        <f t="shared" si="83"/>
        <v>1.8000000000000003</v>
      </c>
      <c r="BD22" s="855">
        <v>72.45</v>
      </c>
      <c r="BE22" s="30">
        <f t="shared" ref="BE22:BE37" si="84">BD22/BC22</f>
        <v>40.249999999999993</v>
      </c>
      <c r="BF22" s="62">
        <v>106</v>
      </c>
      <c r="BG22" s="47">
        <v>1108.23</v>
      </c>
      <c r="BH22" s="48">
        <f t="shared" si="29"/>
        <v>10.455</v>
      </c>
      <c r="BI22" s="822">
        <f t="shared" si="30"/>
        <v>30371.954199999996</v>
      </c>
      <c r="BJ22" s="492"/>
      <c r="BK22" s="645">
        <v>77.2</v>
      </c>
      <c r="BL22" s="78">
        <v>3444.84</v>
      </c>
      <c r="BM22" s="30">
        <f t="shared" si="31"/>
        <v>44.622279792746113</v>
      </c>
      <c r="BN22" s="85"/>
      <c r="BO22" s="85"/>
      <c r="BP22" s="85"/>
      <c r="BQ22" s="85"/>
      <c r="BR22" s="30" t="e">
        <f t="shared" si="73"/>
        <v>#DIV/0!</v>
      </c>
      <c r="BS22" s="86">
        <v>0</v>
      </c>
      <c r="BT22" s="86">
        <v>0</v>
      </c>
      <c r="BU22" s="30" t="e">
        <f t="shared" si="74"/>
        <v>#DIV/0!</v>
      </c>
      <c r="BV22" s="587">
        <v>0</v>
      </c>
      <c r="BW22" s="30">
        <f t="shared" si="32"/>
        <v>0</v>
      </c>
      <c r="BX22" s="587">
        <v>424.71</v>
      </c>
      <c r="BY22" s="30">
        <f t="shared" si="33"/>
        <v>5.5014248704663204</v>
      </c>
      <c r="BZ22" s="587"/>
      <c r="CA22" s="587"/>
      <c r="CB22" s="587"/>
      <c r="CC22" s="907"/>
      <c r="CD22" s="903">
        <v>34</v>
      </c>
      <c r="CE22" s="78">
        <v>334.68</v>
      </c>
      <c r="CF22" s="634">
        <f t="shared" si="34"/>
        <v>9.8435294117647061</v>
      </c>
      <c r="CG22" s="824">
        <f t="shared" si="35"/>
        <v>4204.2299999999996</v>
      </c>
      <c r="CH22" s="492"/>
      <c r="CI22" s="93">
        <v>231.60000000000002</v>
      </c>
      <c r="CJ22" s="94">
        <v>12562.917506792342</v>
      </c>
      <c r="CK22" s="30">
        <f t="shared" si="36"/>
        <v>54.24403068563187</v>
      </c>
      <c r="CL22" s="787"/>
      <c r="CM22" s="787"/>
      <c r="CN22" s="958" t="e">
        <f>CM22/CL22</f>
        <v>#DIV/0!</v>
      </c>
      <c r="CO22" s="101">
        <v>5</v>
      </c>
      <c r="CP22" s="101">
        <v>101.66624367987109</v>
      </c>
      <c r="CQ22" s="30">
        <f t="shared" si="75"/>
        <v>20.333248735974216</v>
      </c>
      <c r="CR22" s="101">
        <v>20</v>
      </c>
      <c r="CS22" s="101">
        <v>118.77333333333334</v>
      </c>
      <c r="CT22" s="83">
        <f t="shared" si="76"/>
        <v>5.9386666666666672</v>
      </c>
      <c r="CU22" s="787"/>
      <c r="CV22" s="30">
        <f t="shared" si="78"/>
        <v>0</v>
      </c>
      <c r="CW22" s="787">
        <v>85</v>
      </c>
      <c r="CX22" s="30">
        <f t="shared" si="37"/>
        <v>0.36701208981001726</v>
      </c>
      <c r="CY22" s="787">
        <v>459.68601081504136</v>
      </c>
      <c r="CZ22" s="787"/>
      <c r="DA22" s="787"/>
      <c r="DB22" s="787"/>
      <c r="DC22" s="934">
        <v>47</v>
      </c>
      <c r="DD22" s="787">
        <v>516.66058898362303</v>
      </c>
      <c r="DE22" s="790">
        <f t="shared" si="38"/>
        <v>10.992778489013256</v>
      </c>
      <c r="DF22" s="827">
        <f t="shared" si="39"/>
        <v>13844.70368360421</v>
      </c>
      <c r="DG22" s="492"/>
      <c r="DH22" s="109">
        <v>199.6</v>
      </c>
      <c r="DI22" s="110">
        <v>9139.4279989110019</v>
      </c>
      <c r="DJ22" s="83">
        <f t="shared" si="40"/>
        <v>45.788717429413836</v>
      </c>
      <c r="DK22" s="113"/>
      <c r="DL22" s="956"/>
      <c r="DM22" s="956"/>
      <c r="DN22" s="958" t="e">
        <f t="shared" si="81"/>
        <v>#DIV/0!</v>
      </c>
      <c r="DO22" s="114">
        <v>78</v>
      </c>
      <c r="DP22" s="114">
        <v>1268.4724974282256</v>
      </c>
      <c r="DQ22" s="30">
        <f t="shared" si="41"/>
        <v>16.26246791574648</v>
      </c>
      <c r="DR22" s="115">
        <v>1204.4616448300676</v>
      </c>
      <c r="DS22" s="114">
        <v>261.60339269773766</v>
      </c>
      <c r="DT22" s="938"/>
      <c r="DU22" s="708">
        <v>177.37027027027028</v>
      </c>
      <c r="DV22" s="759">
        <f t="shared" si="8"/>
        <v>0.88862860856848847</v>
      </c>
      <c r="DW22" s="846">
        <v>54</v>
      </c>
      <c r="DX22" s="846">
        <v>536.11215798345199</v>
      </c>
      <c r="DY22" s="760">
        <f t="shared" si="42"/>
        <v>9.9280029256194808</v>
      </c>
      <c r="DZ22" s="848">
        <f t="shared" si="43"/>
        <v>12587.447962120756</v>
      </c>
      <c r="EA22" s="841"/>
      <c r="EB22" s="859">
        <v>69</v>
      </c>
      <c r="EC22" s="862">
        <v>2421.3737466375792</v>
      </c>
      <c r="ED22" s="862"/>
      <c r="EE22" s="922">
        <f t="shared" si="44"/>
        <v>2421.3737466375792</v>
      </c>
      <c r="EF22" s="751">
        <f t="shared" si="45"/>
        <v>35.092373139675061</v>
      </c>
      <c r="EG22" s="867">
        <v>69</v>
      </c>
      <c r="EH22" s="867">
        <v>3192.0396971122918</v>
      </c>
      <c r="EI22" s="756">
        <f t="shared" si="9"/>
        <v>46.261444885685385</v>
      </c>
      <c r="EJ22" s="867"/>
      <c r="EK22" s="870"/>
      <c r="EL22" s="759" t="e">
        <f t="shared" si="46"/>
        <v>#DIV/0!</v>
      </c>
      <c r="EM22" s="866">
        <f t="shared" si="10"/>
        <v>69</v>
      </c>
      <c r="EN22" s="867"/>
      <c r="EO22" s="763">
        <f t="shared" si="47"/>
        <v>0</v>
      </c>
      <c r="EP22" s="916"/>
      <c r="EQ22" s="915"/>
      <c r="ER22" s="872">
        <v>69</v>
      </c>
      <c r="ES22" s="921">
        <v>158.47660746498917</v>
      </c>
      <c r="ET22" s="765">
        <f t="shared" si="48"/>
        <v>2.2967624270288285</v>
      </c>
      <c r="EU22" s="872">
        <f t="shared" si="11"/>
        <v>69</v>
      </c>
      <c r="EV22" s="873">
        <v>430.33664747044628</v>
      </c>
      <c r="EW22" s="765">
        <f t="shared" si="49"/>
        <v>6.2367630068180624</v>
      </c>
      <c r="EX22" s="873"/>
      <c r="EY22" s="891">
        <f t="shared" si="50"/>
        <v>0</v>
      </c>
      <c r="EZ22" s="873">
        <v>30</v>
      </c>
      <c r="FA22" s="873">
        <v>297.28240787015113</v>
      </c>
      <c r="FB22" s="873">
        <f t="shared" si="51"/>
        <v>9.9094135956717047</v>
      </c>
      <c r="FC22" s="898">
        <f t="shared" si="52"/>
        <v>6499.509106555457</v>
      </c>
      <c r="FD22" s="569"/>
      <c r="FE22" s="734">
        <v>94</v>
      </c>
      <c r="FF22" s="125">
        <v>5058.5615532571255</v>
      </c>
      <c r="FG22" s="15">
        <f t="shared" si="53"/>
        <v>53.81448460911836</v>
      </c>
      <c r="FH22" s="126"/>
      <c r="FI22" s="127">
        <v>4</v>
      </c>
      <c r="FJ22" s="127">
        <v>47.516506172638358</v>
      </c>
      <c r="FK22" s="18">
        <f t="shared" ref="FK22:FK37" si="85">+FJ22/FI22</f>
        <v>11.87912654315959</v>
      </c>
      <c r="FL22" s="127"/>
      <c r="FM22" s="127"/>
      <c r="FN22" s="18" t="e">
        <f t="shared" si="77"/>
        <v>#DIV/0!</v>
      </c>
      <c r="FO22" s="734">
        <v>109.5039913198481</v>
      </c>
      <c r="FP22" s="836">
        <f t="shared" si="54"/>
        <v>1.1649360778707245</v>
      </c>
      <c r="FQ22" s="125">
        <v>761.99016431568839</v>
      </c>
      <c r="FR22" s="837">
        <f t="shared" si="12"/>
        <v>8.1062783437839183</v>
      </c>
      <c r="FS22" s="125"/>
      <c r="FT22" s="125">
        <v>43.409053310541303</v>
      </c>
      <c r="FU22" s="125"/>
      <c r="FV22" s="127">
        <v>33</v>
      </c>
      <c r="FW22" s="127">
        <v>319.12903564669762</v>
      </c>
      <c r="FX22" s="30">
        <f t="shared" si="55"/>
        <v>9.6705768377787162</v>
      </c>
      <c r="FY22" s="831">
        <f t="shared" si="56"/>
        <v>6340.1103040225389</v>
      </c>
      <c r="FZ22" s="569"/>
      <c r="GA22" s="602"/>
      <c r="GB22" s="603"/>
      <c r="GC22" s="542" t="e">
        <f t="shared" si="57"/>
        <v>#DIV/0!</v>
      </c>
      <c r="GD22" s="603"/>
      <c r="GE22" s="603"/>
      <c r="GF22" s="542" t="e">
        <f t="shared" si="58"/>
        <v>#DIV/0!</v>
      </c>
      <c r="GG22" s="603"/>
      <c r="GH22" s="603"/>
      <c r="GI22" s="542" t="e">
        <f t="shared" si="59"/>
        <v>#DIV/0!</v>
      </c>
      <c r="GJ22" s="485"/>
      <c r="GK22" s="610"/>
      <c r="GL22" s="612"/>
      <c r="GM22" s="548" t="e">
        <f t="shared" si="60"/>
        <v>#DIV/0!</v>
      </c>
      <c r="GN22" s="610"/>
      <c r="GO22" s="614"/>
      <c r="GP22" s="616" t="e">
        <f t="shared" si="13"/>
        <v>#DIV/0!</v>
      </c>
      <c r="GQ22" s="603"/>
      <c r="GR22" s="603"/>
      <c r="GS22" s="622" t="e">
        <f t="shared" si="61"/>
        <v>#DIV/0!</v>
      </c>
      <c r="GT22" s="603">
        <f t="shared" si="62"/>
        <v>0</v>
      </c>
      <c r="GU22" s="603"/>
      <c r="GV22" s="551" t="e">
        <f t="shared" si="63"/>
        <v>#DIV/0!</v>
      </c>
      <c r="GX22" s="863"/>
      <c r="GY22" s="863"/>
      <c r="GZ22" s="862"/>
      <c r="HA22" s="554" t="e">
        <f t="shared" si="14"/>
        <v>#DIV/0!</v>
      </c>
      <c r="HB22" s="554" t="e">
        <f t="shared" si="79"/>
        <v>#DIV/0!</v>
      </c>
      <c r="HC22" s="875"/>
      <c r="HD22" s="875"/>
      <c r="HE22" s="737" t="e">
        <f t="shared" si="80"/>
        <v>#DIV/0!</v>
      </c>
      <c r="HF22" s="875"/>
      <c r="HG22" s="737" t="e">
        <f t="shared" si="64"/>
        <v>#DIV/0!</v>
      </c>
      <c r="HH22" s="867"/>
      <c r="HI22" s="748" t="e">
        <f t="shared" si="17"/>
        <v>#DIV/0!</v>
      </c>
      <c r="HJ22" s="882"/>
      <c r="HK22" s="744" t="e">
        <f t="shared" si="82"/>
        <v>#DIV/0!</v>
      </c>
      <c r="HL22" s="881"/>
      <c r="HM22" s="542" t="e">
        <f t="shared" si="19"/>
        <v>#DIV/0!</v>
      </c>
      <c r="HN22" s="875"/>
      <c r="HO22" s="875"/>
      <c r="HP22" s="886" t="e">
        <f t="shared" si="65"/>
        <v>#DIV/0!</v>
      </c>
      <c r="HQ22" s="672"/>
      <c r="HR22" s="411"/>
      <c r="HS22" s="411"/>
      <c r="HT22" s="411"/>
      <c r="HU22" s="433"/>
      <c r="HV22" s="411"/>
      <c r="HW22" s="400">
        <f t="shared" si="66"/>
        <v>0</v>
      </c>
      <c r="HX22" s="403"/>
      <c r="HY22" s="402" t="e">
        <f t="shared" si="67"/>
        <v>#DIV/0!</v>
      </c>
      <c r="HZ22" s="412"/>
      <c r="IA22" s="411"/>
      <c r="IB22" s="403"/>
      <c r="IC22" s="403" t="e">
        <f t="shared" si="68"/>
        <v>#DIV/0!</v>
      </c>
      <c r="ID22" s="400"/>
      <c r="IE22" s="400"/>
      <c r="IF22" s="404" t="e">
        <f t="shared" si="69"/>
        <v>#DIV/0!</v>
      </c>
    </row>
    <row r="23" spans="1:240" ht="14.4" customHeight="1">
      <c r="A23" s="12">
        <v>17</v>
      </c>
      <c r="B23" s="13">
        <v>91.4</v>
      </c>
      <c r="C23" s="14">
        <v>5400.8733051246681</v>
      </c>
      <c r="D23" s="15">
        <f t="shared" si="20"/>
        <v>59.090517561539038</v>
      </c>
      <c r="E23" s="16"/>
      <c r="F23" s="320"/>
      <c r="G23" s="558" t="e">
        <f t="shared" si="21"/>
        <v>#DIV/0!</v>
      </c>
      <c r="H23" s="17">
        <v>5</v>
      </c>
      <c r="I23" s="17">
        <v>64.106365168381132</v>
      </c>
      <c r="J23" s="18">
        <f t="shared" si="70"/>
        <v>12.821273033676226</v>
      </c>
      <c r="K23" s="17">
        <v>5</v>
      </c>
      <c r="L23" s="17">
        <v>75.202777777777783</v>
      </c>
      <c r="M23" s="30">
        <f t="shared" si="71"/>
        <v>15.040555555555557</v>
      </c>
      <c r="N23" s="946"/>
      <c r="O23" s="838">
        <f t="shared" si="22"/>
        <v>0</v>
      </c>
      <c r="P23" s="803">
        <v>561.43897046553889</v>
      </c>
      <c r="Q23" s="18">
        <f t="shared" si="23"/>
        <v>6.1426583201918907</v>
      </c>
      <c r="R23" s="808">
        <v>85.586251788426935</v>
      </c>
      <c r="S23" s="809"/>
      <c r="T23" s="976">
        <v>865.21</v>
      </c>
      <c r="U23" s="808"/>
      <c r="V23" s="492"/>
      <c r="W23" s="570">
        <v>35</v>
      </c>
      <c r="X23" s="626">
        <v>351.88610637688924</v>
      </c>
      <c r="Y23" s="800">
        <f t="shared" si="24"/>
        <v>10.053888753625406</v>
      </c>
      <c r="Z23" s="819">
        <f t="shared" si="25"/>
        <v>7404.3037767016813</v>
      </c>
      <c r="AA23" s="492"/>
      <c r="AB23" s="966">
        <v>457.6</v>
      </c>
      <c r="AC23" s="71">
        <v>21940.002199999995</v>
      </c>
      <c r="AD23" s="30">
        <f t="shared" si="26"/>
        <v>47.945809003496493</v>
      </c>
      <c r="AE23" s="49"/>
      <c r="AF23" s="318"/>
      <c r="AG23" s="932" t="e">
        <f t="shared" si="0"/>
        <v>#DIV/0!</v>
      </c>
      <c r="AH23" s="50">
        <v>32</v>
      </c>
      <c r="AI23" s="50">
        <v>404</v>
      </c>
      <c r="AJ23" s="30">
        <f t="shared" si="27"/>
        <v>12.625</v>
      </c>
      <c r="AK23" s="55">
        <v>16</v>
      </c>
      <c r="AL23" s="55">
        <v>26.6</v>
      </c>
      <c r="AM23" s="30">
        <f t="shared" si="72"/>
        <v>1.6625000000000001</v>
      </c>
      <c r="AN23" s="62">
        <v>488.9</v>
      </c>
      <c r="AO23" s="858">
        <f t="shared" si="1"/>
        <v>0.9864810330912025</v>
      </c>
      <c r="AP23" s="47">
        <v>1340.4399999999998</v>
      </c>
      <c r="AQ23" s="858">
        <f t="shared" si="2"/>
        <v>2.9292832167832161</v>
      </c>
      <c r="AR23" s="47">
        <v>290.77999999999997</v>
      </c>
      <c r="AS23" s="47"/>
      <c r="AT23" s="47"/>
      <c r="AU23" s="855"/>
      <c r="AV23" s="568"/>
      <c r="AW23" s="72">
        <v>38</v>
      </c>
      <c r="AX23" s="73">
        <v>1980.4099999999999</v>
      </c>
      <c r="AY23" s="83">
        <f t="shared" si="28"/>
        <v>52.116052631578945</v>
      </c>
      <c r="AZ23" s="855">
        <v>1</v>
      </c>
      <c r="BA23" s="855">
        <v>1</v>
      </c>
      <c r="BB23" s="855">
        <v>3</v>
      </c>
      <c r="BC23" s="760">
        <f t="shared" si="83"/>
        <v>1.8000000000000003</v>
      </c>
      <c r="BD23" s="855">
        <v>81.599999999999994</v>
      </c>
      <c r="BE23" s="30">
        <f t="shared" si="84"/>
        <v>45.333333333333321</v>
      </c>
      <c r="BF23" s="62">
        <v>106</v>
      </c>
      <c r="BG23" s="47">
        <v>1041.02</v>
      </c>
      <c r="BH23" s="48">
        <f t="shared" si="29"/>
        <v>9.820943396226415</v>
      </c>
      <c r="BI23" s="822">
        <f t="shared" si="30"/>
        <v>27593.752199999992</v>
      </c>
      <c r="BJ23" s="492"/>
      <c r="BK23" s="645">
        <v>64</v>
      </c>
      <c r="BL23" s="78">
        <v>3514.56</v>
      </c>
      <c r="BM23" s="30">
        <f t="shared" si="31"/>
        <v>54.914999999999999</v>
      </c>
      <c r="BN23" s="85"/>
      <c r="BO23" s="85"/>
      <c r="BP23" s="85"/>
      <c r="BQ23" s="85"/>
      <c r="BR23" s="30" t="e">
        <f t="shared" si="73"/>
        <v>#DIV/0!</v>
      </c>
      <c r="BS23" s="86">
        <v>0</v>
      </c>
      <c r="BT23" s="86">
        <v>0</v>
      </c>
      <c r="BU23" s="30" t="e">
        <f t="shared" si="74"/>
        <v>#DIV/0!</v>
      </c>
      <c r="BV23" s="587">
        <v>0</v>
      </c>
      <c r="BW23" s="30">
        <f t="shared" si="32"/>
        <v>0</v>
      </c>
      <c r="BX23" s="587">
        <v>405.68</v>
      </c>
      <c r="BY23" s="30">
        <f t="shared" si="33"/>
        <v>6.3387500000000001</v>
      </c>
      <c r="BZ23" s="587"/>
      <c r="CA23" s="587"/>
      <c r="CB23" s="587"/>
      <c r="CC23" s="907"/>
      <c r="CD23" s="903">
        <v>34</v>
      </c>
      <c r="CE23" s="78">
        <v>337.86</v>
      </c>
      <c r="CF23" s="634">
        <f t="shared" si="34"/>
        <v>9.9370588235294122</v>
      </c>
      <c r="CG23" s="824">
        <f t="shared" si="35"/>
        <v>4258.1000000000004</v>
      </c>
      <c r="CH23" s="492"/>
      <c r="CI23" s="93">
        <v>224.8</v>
      </c>
      <c r="CJ23" s="94">
        <v>11764.988270775315</v>
      </c>
      <c r="CK23" s="30">
        <f t="shared" si="36"/>
        <v>52.335357076402644</v>
      </c>
      <c r="CL23" s="787"/>
      <c r="CM23" s="787"/>
      <c r="CN23" s="958" t="e">
        <f t="shared" ref="CN23:CN37" si="86">CM23/CL23</f>
        <v>#DIV/0!</v>
      </c>
      <c r="CO23" s="101">
        <v>5</v>
      </c>
      <c r="CP23" s="101">
        <v>100.27505413995669</v>
      </c>
      <c r="CQ23" s="30">
        <f t="shared" si="75"/>
        <v>20.055010827991339</v>
      </c>
      <c r="CR23" s="101">
        <v>20</v>
      </c>
      <c r="CS23" s="101">
        <v>72.207938712067431</v>
      </c>
      <c r="CT23" s="83">
        <f t="shared" si="76"/>
        <v>3.6103969356033714</v>
      </c>
      <c r="CU23" s="787"/>
      <c r="CV23" s="30">
        <f t="shared" si="78"/>
        <v>0</v>
      </c>
      <c r="CW23" s="787">
        <v>97.447762303984604</v>
      </c>
      <c r="CX23" s="30">
        <f t="shared" si="37"/>
        <v>0.4334864871173692</v>
      </c>
      <c r="CY23" s="787">
        <v>79.352270628415738</v>
      </c>
      <c r="CZ23" s="787"/>
      <c r="DA23" s="787"/>
      <c r="DB23" s="787"/>
      <c r="DC23" s="934">
        <v>47</v>
      </c>
      <c r="DD23" s="787">
        <v>543.27864496836287</v>
      </c>
      <c r="DE23" s="790">
        <f t="shared" si="38"/>
        <v>11.559120105709848</v>
      </c>
      <c r="DF23" s="827">
        <f t="shared" si="39"/>
        <v>12657.549941528101</v>
      </c>
      <c r="DG23" s="492"/>
      <c r="DH23" s="109">
        <v>198.8</v>
      </c>
      <c r="DI23" s="110">
        <v>11309.217242357014</v>
      </c>
      <c r="DJ23" s="83">
        <f t="shared" si="40"/>
        <v>56.887410675840108</v>
      </c>
      <c r="DK23" s="113"/>
      <c r="DL23" s="956"/>
      <c r="DM23" s="956"/>
      <c r="DN23" s="958" t="e">
        <f t="shared" si="81"/>
        <v>#DIV/0!</v>
      </c>
      <c r="DO23" s="114">
        <v>69</v>
      </c>
      <c r="DP23" s="114">
        <v>2288.2498653545335</v>
      </c>
      <c r="DQ23" s="30">
        <f t="shared" si="41"/>
        <v>33.163041526877301</v>
      </c>
      <c r="DR23" s="115">
        <v>1364.2452199186737</v>
      </c>
      <c r="DS23" s="114">
        <v>221.78741220418587</v>
      </c>
      <c r="DT23" s="938"/>
      <c r="DU23" s="708">
        <v>257.71548766157463</v>
      </c>
      <c r="DV23" s="759">
        <f t="shared" si="8"/>
        <v>1.2963555717383028</v>
      </c>
      <c r="DW23" s="846">
        <v>54</v>
      </c>
      <c r="DX23" s="846">
        <v>548.56222591865992</v>
      </c>
      <c r="DY23" s="760">
        <f t="shared" si="42"/>
        <v>10.158559739234443</v>
      </c>
      <c r="DZ23" s="848">
        <f t="shared" si="43"/>
        <v>15989.777453414643</v>
      </c>
      <c r="EA23" s="841"/>
      <c r="EB23" s="859">
        <v>69</v>
      </c>
      <c r="EC23" s="862">
        <v>3263.0032556948031</v>
      </c>
      <c r="ED23" s="862"/>
      <c r="EE23" s="922">
        <f t="shared" si="44"/>
        <v>3263.0032556948031</v>
      </c>
      <c r="EF23" s="751">
        <f t="shared" si="45"/>
        <v>47.289902256446425</v>
      </c>
      <c r="EG23" s="867"/>
      <c r="EH23" s="867"/>
      <c r="EI23" s="756" t="e">
        <f t="shared" si="9"/>
        <v>#DIV/0!</v>
      </c>
      <c r="EJ23" s="867"/>
      <c r="EK23" s="870"/>
      <c r="EL23" s="759" t="e">
        <f t="shared" si="46"/>
        <v>#DIV/0!</v>
      </c>
      <c r="EM23" s="866">
        <f t="shared" si="10"/>
        <v>69</v>
      </c>
      <c r="EN23" s="867"/>
      <c r="EO23" s="763">
        <f t="shared" si="47"/>
        <v>0</v>
      </c>
      <c r="EP23" s="916"/>
      <c r="EQ23" s="915"/>
      <c r="ER23" s="872">
        <v>69</v>
      </c>
      <c r="ES23" s="921">
        <v>332.29663086172445</v>
      </c>
      <c r="ET23" s="765">
        <f t="shared" si="48"/>
        <v>4.815893200894557</v>
      </c>
      <c r="EU23" s="872">
        <f t="shared" si="11"/>
        <v>69</v>
      </c>
      <c r="EV23" s="873">
        <v>365.36801440590432</v>
      </c>
      <c r="EW23" s="765">
        <f t="shared" si="49"/>
        <v>5.2951886145783238</v>
      </c>
      <c r="EX23" s="873">
        <v>159.05618132460532</v>
      </c>
      <c r="EY23" s="891">
        <f t="shared" si="50"/>
        <v>2.305162048182686</v>
      </c>
      <c r="EZ23" s="873">
        <v>29</v>
      </c>
      <c r="FA23" s="873">
        <v>288.36542149333809</v>
      </c>
      <c r="FB23" s="873">
        <f t="shared" si="51"/>
        <v>9.9436352239082098</v>
      </c>
      <c r="FC23" s="898">
        <f t="shared" si="52"/>
        <v>4408.0895037803748</v>
      </c>
      <c r="FD23" s="569"/>
      <c r="FE23" s="734">
        <v>152</v>
      </c>
      <c r="FF23" s="125">
        <v>7317.4238712281112</v>
      </c>
      <c r="FG23" s="15">
        <f t="shared" si="53"/>
        <v>48.140946521237574</v>
      </c>
      <c r="FH23" s="126"/>
      <c r="FI23" s="127">
        <v>4</v>
      </c>
      <c r="FJ23" s="127">
        <v>44.878749999999997</v>
      </c>
      <c r="FK23" s="18">
        <f t="shared" si="85"/>
        <v>11.219687499999999</v>
      </c>
      <c r="FL23" s="127"/>
      <c r="FM23" s="127"/>
      <c r="FN23" s="18" t="e">
        <f t="shared" si="77"/>
        <v>#DIV/0!</v>
      </c>
      <c r="FO23" s="734">
        <v>49.583333333333336</v>
      </c>
      <c r="FP23" s="836">
        <f t="shared" si="54"/>
        <v>0.32620614035087719</v>
      </c>
      <c r="FQ23" s="125">
        <v>1192.1922368777123</v>
      </c>
      <c r="FR23" s="837">
        <f t="shared" si="12"/>
        <v>7.8433699794586333</v>
      </c>
      <c r="FS23" s="125"/>
      <c r="FT23" s="125">
        <v>244.28825591451738</v>
      </c>
      <c r="FU23" s="125"/>
      <c r="FV23" s="127">
        <v>33</v>
      </c>
      <c r="FW23" s="127">
        <v>316.11703317982995</v>
      </c>
      <c r="FX23" s="30">
        <f t="shared" si="55"/>
        <v>9.579304035752422</v>
      </c>
      <c r="FY23" s="831">
        <f t="shared" si="56"/>
        <v>9164.4834805335031</v>
      </c>
      <c r="FZ23" s="569"/>
      <c r="GA23" s="602"/>
      <c r="GB23" s="603"/>
      <c r="GC23" s="542" t="e">
        <f t="shared" si="57"/>
        <v>#DIV/0!</v>
      </c>
      <c r="GD23" s="603"/>
      <c r="GE23" s="603"/>
      <c r="GF23" s="542" t="e">
        <f t="shared" si="58"/>
        <v>#DIV/0!</v>
      </c>
      <c r="GG23" s="603"/>
      <c r="GH23" s="603"/>
      <c r="GI23" s="542" t="e">
        <f t="shared" si="59"/>
        <v>#DIV/0!</v>
      </c>
      <c r="GJ23" s="485"/>
      <c r="GK23" s="610"/>
      <c r="GL23" s="612"/>
      <c r="GM23" s="548" t="e">
        <f t="shared" si="60"/>
        <v>#DIV/0!</v>
      </c>
      <c r="GN23" s="610"/>
      <c r="GO23" s="614"/>
      <c r="GP23" s="616" t="e">
        <f t="shared" si="13"/>
        <v>#DIV/0!</v>
      </c>
      <c r="GQ23" s="603"/>
      <c r="GR23" s="603"/>
      <c r="GS23" s="622" t="e">
        <f t="shared" si="61"/>
        <v>#DIV/0!</v>
      </c>
      <c r="GT23" s="603">
        <f t="shared" si="62"/>
        <v>0</v>
      </c>
      <c r="GU23" s="603"/>
      <c r="GV23" s="551" t="e">
        <f t="shared" si="63"/>
        <v>#DIV/0!</v>
      </c>
      <c r="GX23" s="863"/>
      <c r="GY23" s="863"/>
      <c r="GZ23" s="862"/>
      <c r="HA23" s="554" t="e">
        <f t="shared" si="14"/>
        <v>#DIV/0!</v>
      </c>
      <c r="HB23" s="554" t="e">
        <f t="shared" si="79"/>
        <v>#DIV/0!</v>
      </c>
      <c r="HC23" s="875"/>
      <c r="HD23" s="875"/>
      <c r="HE23" s="737" t="e">
        <f t="shared" si="80"/>
        <v>#DIV/0!</v>
      </c>
      <c r="HF23" s="875"/>
      <c r="HG23" s="737" t="e">
        <f t="shared" si="64"/>
        <v>#DIV/0!</v>
      </c>
      <c r="HH23" s="867"/>
      <c r="HI23" s="748" t="e">
        <f t="shared" si="17"/>
        <v>#DIV/0!</v>
      </c>
      <c r="HJ23" s="882"/>
      <c r="HK23" s="744" t="e">
        <f t="shared" si="82"/>
        <v>#DIV/0!</v>
      </c>
      <c r="HL23" s="881"/>
      <c r="HM23" s="542" t="e">
        <f t="shared" si="19"/>
        <v>#DIV/0!</v>
      </c>
      <c r="HN23" s="875"/>
      <c r="HO23" s="875"/>
      <c r="HP23" s="886" t="e">
        <f t="shared" si="65"/>
        <v>#DIV/0!</v>
      </c>
      <c r="HQ23" s="672"/>
      <c r="HR23" s="411"/>
      <c r="HS23" s="411"/>
      <c r="HT23" s="411"/>
      <c r="HU23" s="433"/>
      <c r="HV23" s="411"/>
      <c r="HW23" s="400">
        <f t="shared" si="66"/>
        <v>0</v>
      </c>
      <c r="HX23" s="403"/>
      <c r="HY23" s="402" t="e">
        <f t="shared" si="67"/>
        <v>#DIV/0!</v>
      </c>
      <c r="HZ23" s="412"/>
      <c r="IA23" s="411"/>
      <c r="IB23" s="400"/>
      <c r="IC23" s="403" t="e">
        <f t="shared" si="68"/>
        <v>#DIV/0!</v>
      </c>
      <c r="ID23" s="400"/>
      <c r="IE23" s="400"/>
      <c r="IF23" s="404" t="e">
        <f t="shared" si="69"/>
        <v>#DIV/0!</v>
      </c>
    </row>
    <row r="24" spans="1:240" ht="14.4" customHeight="1">
      <c r="A24" s="12">
        <v>18</v>
      </c>
      <c r="B24" s="13">
        <v>85</v>
      </c>
      <c r="C24" s="14">
        <v>4933.2075880079783</v>
      </c>
      <c r="D24" s="15">
        <f t="shared" si="20"/>
        <v>58.037736329505627</v>
      </c>
      <c r="E24" s="16"/>
      <c r="F24" s="320"/>
      <c r="G24" s="558" t="e">
        <f t="shared" si="21"/>
        <v>#DIV/0!</v>
      </c>
      <c r="H24" s="17">
        <v>2</v>
      </c>
      <c r="I24" s="17">
        <v>27.27913983522749</v>
      </c>
      <c r="J24" s="18">
        <f t="shared" si="70"/>
        <v>13.639569917613745</v>
      </c>
      <c r="K24" s="17">
        <v>5</v>
      </c>
      <c r="L24" s="17">
        <v>75.865632738409687</v>
      </c>
      <c r="M24" s="30">
        <f t="shared" si="71"/>
        <v>15.173126547681937</v>
      </c>
      <c r="N24" s="946"/>
      <c r="O24" s="838">
        <f t="shared" si="22"/>
        <v>0</v>
      </c>
      <c r="P24" s="803">
        <v>640.40769387057935</v>
      </c>
      <c r="Q24" s="18">
        <f t="shared" si="23"/>
        <v>7.5342081631832869</v>
      </c>
      <c r="R24" s="808">
        <v>96.640297964798449</v>
      </c>
      <c r="S24" s="809"/>
      <c r="T24" s="976">
        <v>611.73005820403068</v>
      </c>
      <c r="U24" s="808"/>
      <c r="V24" s="492"/>
      <c r="W24" s="570">
        <v>35</v>
      </c>
      <c r="X24" s="626">
        <v>348.054347826087</v>
      </c>
      <c r="Y24" s="800">
        <f t="shared" si="24"/>
        <v>9.9444099378881994</v>
      </c>
      <c r="Z24" s="819">
        <f t="shared" si="25"/>
        <v>6733.1847584471107</v>
      </c>
      <c r="AA24" s="492"/>
      <c r="AB24" s="966">
        <v>403.6</v>
      </c>
      <c r="AC24" s="71">
        <v>22710.423200000001</v>
      </c>
      <c r="AD24" s="30">
        <f t="shared" si="26"/>
        <v>56.269631318136767</v>
      </c>
      <c r="AE24" s="49"/>
      <c r="AF24" s="318"/>
      <c r="AG24" s="932" t="e">
        <f t="shared" si="0"/>
        <v>#DIV/0!</v>
      </c>
      <c r="AH24" s="50">
        <v>17</v>
      </c>
      <c r="AI24" s="50">
        <v>232.92000000000002</v>
      </c>
      <c r="AJ24" s="30">
        <f t="shared" si="27"/>
        <v>13.701176470588237</v>
      </c>
      <c r="AK24" s="55">
        <v>4</v>
      </c>
      <c r="AL24" s="55">
        <v>26.6</v>
      </c>
      <c r="AM24" s="30">
        <f t="shared" si="72"/>
        <v>6.65</v>
      </c>
      <c r="AN24" s="62">
        <v>166</v>
      </c>
      <c r="AO24" s="858">
        <f t="shared" si="1"/>
        <v>0.37421100090171322</v>
      </c>
      <c r="AP24" s="47">
        <v>1851.7400000000002</v>
      </c>
      <c r="AQ24" s="858">
        <f t="shared" si="2"/>
        <v>4.5880574826560956</v>
      </c>
      <c r="AR24" s="47">
        <v>232.35</v>
      </c>
      <c r="AS24" s="47"/>
      <c r="AT24" s="47"/>
      <c r="AU24" s="855"/>
      <c r="AV24" s="568"/>
      <c r="AW24" s="72">
        <v>40</v>
      </c>
      <c r="AX24" s="74">
        <v>2176.9349999999999</v>
      </c>
      <c r="AY24" s="83">
        <f t="shared" si="28"/>
        <v>54.423375</v>
      </c>
      <c r="AZ24" s="855">
        <v>1</v>
      </c>
      <c r="BA24" s="855">
        <v>1</v>
      </c>
      <c r="BB24" s="855">
        <v>3</v>
      </c>
      <c r="BC24" s="760">
        <f t="shared" si="83"/>
        <v>1.8000000000000003</v>
      </c>
      <c r="BD24" s="855">
        <v>68.509999999999991</v>
      </c>
      <c r="BE24" s="30">
        <f t="shared" si="84"/>
        <v>38.061111111111103</v>
      </c>
      <c r="BF24" s="62">
        <v>106</v>
      </c>
      <c r="BG24" s="47">
        <v>1218.58</v>
      </c>
      <c r="BH24" s="48">
        <f t="shared" si="29"/>
        <v>11.496037735849056</v>
      </c>
      <c r="BI24" s="822">
        <f t="shared" si="30"/>
        <v>28684.058199999999</v>
      </c>
      <c r="BJ24" s="492"/>
      <c r="BK24" s="645">
        <v>62</v>
      </c>
      <c r="BL24" s="78">
        <v>3083.35</v>
      </c>
      <c r="BM24" s="30">
        <f t="shared" si="31"/>
        <v>49.731451612903221</v>
      </c>
      <c r="BN24" s="85"/>
      <c r="BO24" s="85"/>
      <c r="BP24" s="85"/>
      <c r="BQ24" s="85"/>
      <c r="BR24" s="30" t="e">
        <f t="shared" si="73"/>
        <v>#DIV/0!</v>
      </c>
      <c r="BS24" s="86">
        <v>0</v>
      </c>
      <c r="BT24" s="86">
        <v>0</v>
      </c>
      <c r="BU24" s="30" t="e">
        <f t="shared" si="74"/>
        <v>#DIV/0!</v>
      </c>
      <c r="BV24" s="587">
        <v>120</v>
      </c>
      <c r="BW24" s="30">
        <f t="shared" si="32"/>
        <v>1.935483870967742</v>
      </c>
      <c r="BX24" s="587">
        <v>353.43</v>
      </c>
      <c r="BY24" s="30">
        <f t="shared" si="33"/>
        <v>5.7004838709677417</v>
      </c>
      <c r="BZ24" s="587"/>
      <c r="CA24" s="587"/>
      <c r="CB24" s="587"/>
      <c r="CC24" s="907"/>
      <c r="CD24" s="903">
        <v>34</v>
      </c>
      <c r="CE24" s="78">
        <v>340.14</v>
      </c>
      <c r="CF24" s="634">
        <f t="shared" si="34"/>
        <v>10.004117647058823</v>
      </c>
      <c r="CG24" s="824">
        <f t="shared" si="35"/>
        <v>3896.9199999999996</v>
      </c>
      <c r="CH24" s="492"/>
      <c r="CI24" s="93">
        <v>200.8</v>
      </c>
      <c r="CJ24" s="94">
        <v>10913.420900376925</v>
      </c>
      <c r="CK24" s="30">
        <f t="shared" si="36"/>
        <v>54.349705679167947</v>
      </c>
      <c r="CL24" s="787"/>
      <c r="CM24" s="787"/>
      <c r="CN24" s="958" t="e">
        <f t="shared" si="86"/>
        <v>#DIV/0!</v>
      </c>
      <c r="CO24" s="101">
        <v>5</v>
      </c>
      <c r="CP24" s="101">
        <v>54.56542746092218</v>
      </c>
      <c r="CQ24" s="30">
        <f t="shared" si="75"/>
        <v>10.913085492184436</v>
      </c>
      <c r="CR24" s="101">
        <v>20</v>
      </c>
      <c r="CS24" s="101">
        <v>204.48807276995115</v>
      </c>
      <c r="CT24" s="83">
        <f t="shared" si="76"/>
        <v>10.224403638497558</v>
      </c>
      <c r="CU24" s="787"/>
      <c r="CV24" s="30">
        <f t="shared" si="78"/>
        <v>0</v>
      </c>
      <c r="CW24" s="787">
        <v>49.221969504608637</v>
      </c>
      <c r="CX24" s="30">
        <f t="shared" si="37"/>
        <v>0.24512933020223424</v>
      </c>
      <c r="CY24" s="787">
        <v>601.95884083576868</v>
      </c>
      <c r="CZ24" s="787"/>
      <c r="DA24" s="787"/>
      <c r="DB24" s="787"/>
      <c r="DC24" s="934">
        <v>47</v>
      </c>
      <c r="DD24" s="787">
        <v>533.72157758877665</v>
      </c>
      <c r="DE24" s="790">
        <f t="shared" si="38"/>
        <v>11.355778246569717</v>
      </c>
      <c r="DF24" s="827">
        <f t="shared" si="39"/>
        <v>12357.376788536951</v>
      </c>
      <c r="DG24" s="492"/>
      <c r="DH24" s="109">
        <v>186</v>
      </c>
      <c r="DI24" s="110">
        <v>10045.880956355879</v>
      </c>
      <c r="DJ24" s="83">
        <f t="shared" si="40"/>
        <v>54.010112668579993</v>
      </c>
      <c r="DK24" s="113">
        <v>9145.5999999999985</v>
      </c>
      <c r="DL24" s="956"/>
      <c r="DM24" s="956"/>
      <c r="DN24" s="958" t="e">
        <f t="shared" si="81"/>
        <v>#DIV/0!</v>
      </c>
      <c r="DO24" s="114">
        <v>60</v>
      </c>
      <c r="DP24" s="114">
        <v>1934.3929658102479</v>
      </c>
      <c r="DQ24" s="30">
        <f t="shared" si="41"/>
        <v>32.239882763504134</v>
      </c>
      <c r="DR24" s="115">
        <v>1121.4293159254139</v>
      </c>
      <c r="DS24" s="114">
        <v>290.36313275706101</v>
      </c>
      <c r="DT24" s="938">
        <v>495.69372486364119</v>
      </c>
      <c r="DU24" s="708">
        <v>311.37027027027028</v>
      </c>
      <c r="DV24" s="759">
        <f t="shared" si="8"/>
        <v>1.6740337111304855</v>
      </c>
      <c r="DW24" s="846">
        <v>54</v>
      </c>
      <c r="DX24" s="846">
        <v>621.69864827805486</v>
      </c>
      <c r="DY24" s="760">
        <f t="shared" si="42"/>
        <v>11.51293793107509</v>
      </c>
      <c r="DZ24" s="848">
        <f t="shared" si="43"/>
        <v>23966.429014260564</v>
      </c>
      <c r="EA24" s="841"/>
      <c r="EB24" s="859">
        <v>69</v>
      </c>
      <c r="EC24" s="862">
        <v>3119.4833304446211</v>
      </c>
      <c r="ED24" s="862"/>
      <c r="EE24" s="922">
        <f t="shared" si="44"/>
        <v>3119.4833304446211</v>
      </c>
      <c r="EF24" s="751">
        <f t="shared" si="45"/>
        <v>45.209903339777114</v>
      </c>
      <c r="EG24" s="867"/>
      <c r="EH24" s="867"/>
      <c r="EI24" s="756" t="e">
        <f t="shared" si="9"/>
        <v>#DIV/0!</v>
      </c>
      <c r="EJ24" s="867"/>
      <c r="EK24" s="870"/>
      <c r="EL24" s="759" t="e">
        <f t="shared" si="46"/>
        <v>#DIV/0!</v>
      </c>
      <c r="EM24" s="866">
        <f t="shared" si="10"/>
        <v>69</v>
      </c>
      <c r="EN24" s="870"/>
      <c r="EO24" s="763">
        <f t="shared" si="47"/>
        <v>0</v>
      </c>
      <c r="EP24" s="916"/>
      <c r="EQ24" s="915"/>
      <c r="ER24" s="872">
        <v>69</v>
      </c>
      <c r="ES24" s="921">
        <v>138.81776629788183</v>
      </c>
      <c r="ET24" s="765">
        <f t="shared" si="48"/>
        <v>2.0118516854765485</v>
      </c>
      <c r="EU24" s="872">
        <f t="shared" si="11"/>
        <v>69</v>
      </c>
      <c r="EV24" s="873">
        <v>380.80737298260004</v>
      </c>
      <c r="EW24" s="765">
        <f t="shared" si="49"/>
        <v>5.5189474345304355</v>
      </c>
      <c r="EX24" s="873"/>
      <c r="EY24" s="891">
        <f t="shared" si="50"/>
        <v>0</v>
      </c>
      <c r="EZ24" s="873">
        <v>29</v>
      </c>
      <c r="FA24" s="873">
        <v>287.34757914596975</v>
      </c>
      <c r="FB24" s="873">
        <f t="shared" si="51"/>
        <v>9.9085372119299908</v>
      </c>
      <c r="FC24" s="898">
        <f t="shared" si="52"/>
        <v>3926.4560488710727</v>
      </c>
      <c r="FD24" s="569"/>
      <c r="FE24" s="734">
        <v>167.20000000000002</v>
      </c>
      <c r="FF24" s="125">
        <v>7630.8160107796284</v>
      </c>
      <c r="FG24" s="15">
        <f t="shared" si="53"/>
        <v>45.638851739112603</v>
      </c>
      <c r="FH24" s="126"/>
      <c r="FI24" s="127">
        <v>4</v>
      </c>
      <c r="FJ24" s="127">
        <v>44.878749999999997</v>
      </c>
      <c r="FK24" s="18">
        <f t="shared" si="85"/>
        <v>11.219687499999999</v>
      </c>
      <c r="FL24" s="127"/>
      <c r="FM24" s="127"/>
      <c r="FN24" s="18" t="e">
        <f t="shared" si="77"/>
        <v>#DIV/0!</v>
      </c>
      <c r="FO24" s="734">
        <v>183.58333333333334</v>
      </c>
      <c r="FP24" s="836">
        <f t="shared" si="54"/>
        <v>1.0979864433811801</v>
      </c>
      <c r="FQ24" s="125">
        <v>1368.9477954867641</v>
      </c>
      <c r="FR24" s="837">
        <f t="shared" si="12"/>
        <v>8.1874868151122246</v>
      </c>
      <c r="FS24" s="125"/>
      <c r="FT24" s="125">
        <v>146.20048386609682</v>
      </c>
      <c r="FU24" s="125"/>
      <c r="FV24" s="127">
        <v>33</v>
      </c>
      <c r="FW24" s="127">
        <v>313.36783653658676</v>
      </c>
      <c r="FX24" s="30">
        <f t="shared" si="55"/>
        <v>9.4959950465632357</v>
      </c>
      <c r="FY24" s="831">
        <f t="shared" si="56"/>
        <v>9687.7942100024084</v>
      </c>
      <c r="FZ24" s="569"/>
      <c r="GA24" s="602"/>
      <c r="GB24" s="603"/>
      <c r="GC24" s="542" t="e">
        <f t="shared" si="57"/>
        <v>#DIV/0!</v>
      </c>
      <c r="GD24" s="603"/>
      <c r="GE24" s="603"/>
      <c r="GF24" s="542" t="e">
        <f t="shared" si="58"/>
        <v>#DIV/0!</v>
      </c>
      <c r="GG24" s="603"/>
      <c r="GH24" s="603"/>
      <c r="GI24" s="542" t="e">
        <f t="shared" si="59"/>
        <v>#DIV/0!</v>
      </c>
      <c r="GJ24" s="485"/>
      <c r="GK24" s="610"/>
      <c r="GL24" s="612"/>
      <c r="GM24" s="548" t="e">
        <f t="shared" si="60"/>
        <v>#DIV/0!</v>
      </c>
      <c r="GN24" s="610"/>
      <c r="GO24" s="614"/>
      <c r="GP24" s="616" t="e">
        <f t="shared" si="13"/>
        <v>#DIV/0!</v>
      </c>
      <c r="GQ24" s="603"/>
      <c r="GR24" s="612"/>
      <c r="GS24" s="622" t="e">
        <f t="shared" si="61"/>
        <v>#DIV/0!</v>
      </c>
      <c r="GT24" s="603">
        <f t="shared" si="62"/>
        <v>0</v>
      </c>
      <c r="GU24" s="603"/>
      <c r="GV24" s="551" t="e">
        <f t="shared" si="63"/>
        <v>#DIV/0!</v>
      </c>
      <c r="GX24" s="863"/>
      <c r="GY24" s="863"/>
      <c r="GZ24" s="862"/>
      <c r="HA24" s="554" t="e">
        <f t="shared" si="14"/>
        <v>#DIV/0!</v>
      </c>
      <c r="HB24" s="554" t="e">
        <f t="shared" si="79"/>
        <v>#DIV/0!</v>
      </c>
      <c r="HC24" s="875"/>
      <c r="HD24" s="875"/>
      <c r="HE24" s="737" t="e">
        <f t="shared" si="80"/>
        <v>#DIV/0!</v>
      </c>
      <c r="HF24" s="875"/>
      <c r="HG24" s="737" t="e">
        <f t="shared" si="64"/>
        <v>#DIV/0!</v>
      </c>
      <c r="HH24" s="867"/>
      <c r="HI24" s="748" t="e">
        <f t="shared" si="17"/>
        <v>#DIV/0!</v>
      </c>
      <c r="HJ24" s="882"/>
      <c r="HK24" s="744" t="e">
        <f t="shared" si="82"/>
        <v>#DIV/0!</v>
      </c>
      <c r="HL24" s="881"/>
      <c r="HM24" s="542" t="e">
        <f t="shared" si="19"/>
        <v>#DIV/0!</v>
      </c>
      <c r="HN24" s="875"/>
      <c r="HO24" s="875"/>
      <c r="HP24" s="886" t="e">
        <f t="shared" si="65"/>
        <v>#DIV/0!</v>
      </c>
      <c r="HQ24" s="672"/>
      <c r="HR24" s="411"/>
      <c r="HS24" s="411"/>
      <c r="HT24" s="411"/>
      <c r="HU24" s="433"/>
      <c r="HV24" s="411"/>
      <c r="HW24" s="400">
        <f t="shared" si="66"/>
        <v>0</v>
      </c>
      <c r="HX24" s="403"/>
      <c r="HY24" s="402" t="e">
        <f t="shared" si="67"/>
        <v>#DIV/0!</v>
      </c>
      <c r="HZ24" s="412"/>
      <c r="IA24" s="411"/>
      <c r="IB24" s="403"/>
      <c r="IC24" s="403" t="e">
        <f t="shared" si="68"/>
        <v>#DIV/0!</v>
      </c>
      <c r="ID24" s="400"/>
      <c r="IE24" s="400"/>
      <c r="IF24" s="404" t="e">
        <f t="shared" si="69"/>
        <v>#DIV/0!</v>
      </c>
    </row>
    <row r="25" spans="1:240" ht="14.4" customHeight="1">
      <c r="A25" s="12">
        <v>19</v>
      </c>
      <c r="B25" s="13">
        <v>100.60000000000001</v>
      </c>
      <c r="C25" s="14">
        <v>6458.1652574525378</v>
      </c>
      <c r="D25" s="15">
        <f t="shared" si="20"/>
        <v>64.196473732132574</v>
      </c>
      <c r="E25" s="16"/>
      <c r="F25" s="320"/>
      <c r="G25" s="558" t="e">
        <f t="shared" si="21"/>
        <v>#DIV/0!</v>
      </c>
      <c r="H25" s="17">
        <v>2</v>
      </c>
      <c r="I25" s="17">
        <v>25.06784529440705</v>
      </c>
      <c r="J25" s="18">
        <f t="shared" si="70"/>
        <v>12.533922647203525</v>
      </c>
      <c r="K25" s="17">
        <v>5</v>
      </c>
      <c r="L25" s="17">
        <v>74.684372709354164</v>
      </c>
      <c r="M25" s="30">
        <f t="shared" si="71"/>
        <v>14.936874541870832</v>
      </c>
      <c r="N25" s="946"/>
      <c r="O25" s="838">
        <f t="shared" si="22"/>
        <v>0</v>
      </c>
      <c r="P25" s="803">
        <v>559.05948300105024</v>
      </c>
      <c r="Q25" s="18">
        <f t="shared" si="23"/>
        <v>5.5572513220780335</v>
      </c>
      <c r="R25" s="808">
        <v>89.397921026843562</v>
      </c>
      <c r="S25" s="809"/>
      <c r="T25" s="976">
        <v>701.97724910082377</v>
      </c>
      <c r="U25" s="808"/>
      <c r="V25" s="492"/>
      <c r="W25" s="570">
        <v>35</v>
      </c>
      <c r="X25" s="626">
        <v>349.45764731326614</v>
      </c>
      <c r="Y25" s="800">
        <f t="shared" si="24"/>
        <v>9.9845042089504616</v>
      </c>
      <c r="Z25" s="819">
        <f t="shared" si="25"/>
        <v>8257.8097758982822</v>
      </c>
      <c r="AA25" s="492"/>
      <c r="AB25" s="966">
        <v>415.6</v>
      </c>
      <c r="AC25" s="71">
        <v>20039.836500000005</v>
      </c>
      <c r="AD25" s="30">
        <f t="shared" si="26"/>
        <v>48.219048363811368</v>
      </c>
      <c r="AE25" s="49"/>
      <c r="AF25" s="318"/>
      <c r="AG25" s="932" t="e">
        <f t="shared" si="0"/>
        <v>#DIV/0!</v>
      </c>
      <c r="AH25" s="50">
        <v>7</v>
      </c>
      <c r="AI25" s="50">
        <v>96.75</v>
      </c>
      <c r="AJ25" s="30">
        <f t="shared" si="27"/>
        <v>13.821428571428571</v>
      </c>
      <c r="AK25" s="55">
        <v>20</v>
      </c>
      <c r="AL25" s="55">
        <v>121.30000000000001</v>
      </c>
      <c r="AM25" s="30">
        <f t="shared" si="72"/>
        <v>6.0650000000000004</v>
      </c>
      <c r="AN25" s="62">
        <v>693</v>
      </c>
      <c r="AO25" s="858">
        <f t="shared" si="1"/>
        <v>1.5244170699516058</v>
      </c>
      <c r="AP25" s="47">
        <v>1901.13</v>
      </c>
      <c r="AQ25" s="858">
        <f t="shared" si="2"/>
        <v>4.5744225216554382</v>
      </c>
      <c r="AR25" s="47">
        <v>155.19999999999999</v>
      </c>
      <c r="AS25" s="47"/>
      <c r="AT25" s="47"/>
      <c r="AU25" s="855"/>
      <c r="AV25" s="568"/>
      <c r="AW25" s="46">
        <v>39</v>
      </c>
      <c r="AX25" s="71">
        <v>2331.6149999999998</v>
      </c>
      <c r="AY25" s="83">
        <f t="shared" si="28"/>
        <v>59.784999999999997</v>
      </c>
      <c r="AZ25" s="855"/>
      <c r="BA25" s="855"/>
      <c r="BB25" s="855"/>
      <c r="BC25" s="760">
        <f t="shared" si="83"/>
        <v>0</v>
      </c>
      <c r="BD25" s="855"/>
      <c r="BE25" s="30" t="e">
        <f t="shared" si="84"/>
        <v>#DIV/0!</v>
      </c>
      <c r="BF25" s="62">
        <v>106</v>
      </c>
      <c r="BG25" s="47">
        <v>1107.17</v>
      </c>
      <c r="BH25" s="48">
        <f t="shared" si="29"/>
        <v>10.445</v>
      </c>
      <c r="BI25" s="822">
        <f t="shared" si="30"/>
        <v>26446.001500000006</v>
      </c>
      <c r="BJ25" s="492"/>
      <c r="BK25" s="645">
        <v>66.400000000000006</v>
      </c>
      <c r="BL25" s="78">
        <v>3658.68</v>
      </c>
      <c r="BM25" s="30">
        <f t="shared" si="31"/>
        <v>55.100602409638547</v>
      </c>
      <c r="BN25" s="85"/>
      <c r="BO25" s="85"/>
      <c r="BP25" s="85"/>
      <c r="BQ25" s="85"/>
      <c r="BR25" s="30" t="e">
        <f t="shared" si="73"/>
        <v>#DIV/0!</v>
      </c>
      <c r="BS25" s="86">
        <v>0</v>
      </c>
      <c r="BT25" s="86">
        <v>0</v>
      </c>
      <c r="BU25" s="30" t="e">
        <f t="shared" si="74"/>
        <v>#DIV/0!</v>
      </c>
      <c r="BV25" s="587">
        <v>0</v>
      </c>
      <c r="BW25" s="30">
        <f t="shared" si="32"/>
        <v>0</v>
      </c>
      <c r="BX25" s="587">
        <v>301.22000000000003</v>
      </c>
      <c r="BY25" s="30">
        <f t="shared" si="33"/>
        <v>4.53644578313253</v>
      </c>
      <c r="BZ25" s="587"/>
      <c r="CA25" s="587"/>
      <c r="CB25" s="587"/>
      <c r="CC25" s="907"/>
      <c r="CD25" s="903">
        <v>34</v>
      </c>
      <c r="CE25" s="78">
        <v>340.29</v>
      </c>
      <c r="CF25" s="634">
        <f t="shared" si="34"/>
        <v>10.008529411764707</v>
      </c>
      <c r="CG25" s="824">
        <f t="shared" si="35"/>
        <v>4300.1899999999996</v>
      </c>
      <c r="CH25" s="492"/>
      <c r="CI25" s="93">
        <v>170.4</v>
      </c>
      <c r="CJ25" s="94">
        <v>9781.622769260377</v>
      </c>
      <c r="CK25" s="30">
        <f t="shared" si="36"/>
        <v>57.403889490964652</v>
      </c>
      <c r="CL25" s="787"/>
      <c r="CM25" s="787"/>
      <c r="CN25" s="958" t="e">
        <f t="shared" si="86"/>
        <v>#DIV/0!</v>
      </c>
      <c r="CO25" s="101">
        <v>5</v>
      </c>
      <c r="CP25" s="101">
        <v>105.77841537486505</v>
      </c>
      <c r="CQ25" s="30">
        <f t="shared" si="75"/>
        <v>21.155683074973009</v>
      </c>
      <c r="CR25" s="101">
        <v>20</v>
      </c>
      <c r="CS25" s="101">
        <v>228.01558628499481</v>
      </c>
      <c r="CT25" s="83">
        <f t="shared" si="76"/>
        <v>11.400779314249741</v>
      </c>
      <c r="CU25" s="787"/>
      <c r="CV25" s="30">
        <f t="shared" si="78"/>
        <v>0</v>
      </c>
      <c r="CW25" s="787">
        <v>90</v>
      </c>
      <c r="CX25" s="30">
        <f t="shared" si="37"/>
        <v>0.528169014084507</v>
      </c>
      <c r="CY25" s="787">
        <v>79.406203770409036</v>
      </c>
      <c r="CZ25" s="787"/>
      <c r="DA25" s="787"/>
      <c r="DB25" s="787"/>
      <c r="DC25" s="934">
        <v>47</v>
      </c>
      <c r="DD25" s="787">
        <v>416.07928463579697</v>
      </c>
      <c r="DE25" s="790">
        <f t="shared" si="38"/>
        <v>8.852750736931851</v>
      </c>
      <c r="DF25" s="827">
        <f t="shared" si="39"/>
        <v>10700.902259326444</v>
      </c>
      <c r="DG25" s="492"/>
      <c r="DH25" s="109">
        <v>168</v>
      </c>
      <c r="DI25" s="110">
        <v>9866.3001527206943</v>
      </c>
      <c r="DJ25" s="83">
        <f t="shared" si="40"/>
        <v>58.727977099527941</v>
      </c>
      <c r="DK25" s="113"/>
      <c r="DL25" s="956"/>
      <c r="DM25" s="956"/>
      <c r="DN25" s="958" t="e">
        <f t="shared" si="81"/>
        <v>#DIV/0!</v>
      </c>
      <c r="DO25" s="114">
        <v>62</v>
      </c>
      <c r="DP25" s="114">
        <v>1460.8879366906756</v>
      </c>
      <c r="DQ25" s="30">
        <f t="shared" si="41"/>
        <v>23.562708656301218</v>
      </c>
      <c r="DR25" s="115">
        <v>856.46606730824658</v>
      </c>
      <c r="DS25" s="114">
        <v>194.02505541881297</v>
      </c>
      <c r="DT25" s="938"/>
      <c r="DU25" s="708">
        <v>187.37027027027028</v>
      </c>
      <c r="DV25" s="759">
        <f t="shared" si="8"/>
        <v>1.115299227799228</v>
      </c>
      <c r="DW25" s="846">
        <v>54</v>
      </c>
      <c r="DX25" s="846">
        <v>463.50488737082361</v>
      </c>
      <c r="DY25" s="760">
        <f t="shared" si="42"/>
        <v>8.583423840200437</v>
      </c>
      <c r="DZ25" s="848">
        <f t="shared" si="43"/>
        <v>13028.554369779524</v>
      </c>
      <c r="EA25" s="841"/>
      <c r="EB25" s="859">
        <v>69</v>
      </c>
      <c r="EC25" s="862">
        <v>2018.1071866586988</v>
      </c>
      <c r="ED25" s="862"/>
      <c r="EE25" s="922">
        <f t="shared" si="44"/>
        <v>2018.1071866586988</v>
      </c>
      <c r="EF25" s="751">
        <f t="shared" si="45"/>
        <v>29.247930241430417</v>
      </c>
      <c r="EG25" s="867"/>
      <c r="EH25" s="867"/>
      <c r="EI25" s="756" t="e">
        <f t="shared" si="9"/>
        <v>#DIV/0!</v>
      </c>
      <c r="EJ25" s="867"/>
      <c r="EK25" s="870"/>
      <c r="EL25" s="759" t="e">
        <f t="shared" si="46"/>
        <v>#DIV/0!</v>
      </c>
      <c r="EM25" s="866">
        <f t="shared" si="10"/>
        <v>69</v>
      </c>
      <c r="EN25" s="867"/>
      <c r="EO25" s="763">
        <f t="shared" si="47"/>
        <v>0</v>
      </c>
      <c r="EP25" s="916"/>
      <c r="EQ25" s="915"/>
      <c r="ER25" s="872"/>
      <c r="ES25" s="921"/>
      <c r="ET25" s="765" t="e">
        <f t="shared" si="48"/>
        <v>#DIV/0!</v>
      </c>
      <c r="EU25" s="872">
        <f t="shared" si="11"/>
        <v>69</v>
      </c>
      <c r="EV25" s="873">
        <v>481.30872200471532</v>
      </c>
      <c r="EW25" s="765">
        <f t="shared" si="49"/>
        <v>6.9754887247060191</v>
      </c>
      <c r="EX25" s="873">
        <v>138.5</v>
      </c>
      <c r="EY25" s="891">
        <f t="shared" si="50"/>
        <v>2.0072463768115942</v>
      </c>
      <c r="EZ25" s="873">
        <v>29</v>
      </c>
      <c r="FA25" s="873">
        <v>289.11102176214445</v>
      </c>
      <c r="FB25" s="873">
        <f t="shared" si="51"/>
        <v>9.9693455780049813</v>
      </c>
      <c r="FC25" s="898">
        <f t="shared" si="52"/>
        <v>2927.0269304255585</v>
      </c>
      <c r="FD25" s="569"/>
      <c r="FE25" s="734">
        <v>145.60000000000002</v>
      </c>
      <c r="FF25" s="125">
        <v>8823.3472402132556</v>
      </c>
      <c r="FG25" s="15">
        <f t="shared" si="53"/>
        <v>60.599912364102018</v>
      </c>
      <c r="FH25" s="126"/>
      <c r="FI25" s="127">
        <v>4</v>
      </c>
      <c r="FJ25" s="127">
        <v>46.672130671506345</v>
      </c>
      <c r="FK25" s="18">
        <f t="shared" si="85"/>
        <v>11.668032667876586</v>
      </c>
      <c r="FL25" s="127">
        <v>76</v>
      </c>
      <c r="FM25" s="127">
        <v>3190.3225806451615</v>
      </c>
      <c r="FN25" s="18">
        <f t="shared" si="77"/>
        <v>41.977928692699493</v>
      </c>
      <c r="FO25" s="734">
        <v>49.583333333333336</v>
      </c>
      <c r="FP25" s="836">
        <f t="shared" si="54"/>
        <v>0.34054487179487175</v>
      </c>
      <c r="FQ25" s="125">
        <v>877.24845684103013</v>
      </c>
      <c r="FR25" s="837">
        <f t="shared" si="12"/>
        <v>6.025058082699382</v>
      </c>
      <c r="FS25" s="125"/>
      <c r="FT25" s="125">
        <v>164.77949999999996</v>
      </c>
      <c r="FU25" s="125"/>
      <c r="FV25" s="127">
        <v>33</v>
      </c>
      <c r="FW25" s="127">
        <v>332.33398721670972</v>
      </c>
      <c r="FX25" s="30">
        <f t="shared" si="55"/>
        <v>10.070726885354841</v>
      </c>
      <c r="FY25" s="831">
        <f t="shared" si="56"/>
        <v>13484.287228920997</v>
      </c>
      <c r="FZ25" s="569"/>
      <c r="GA25" s="602"/>
      <c r="GB25" s="603"/>
      <c r="GC25" s="542" t="e">
        <f t="shared" si="57"/>
        <v>#DIV/0!</v>
      </c>
      <c r="GD25" s="603"/>
      <c r="GE25" s="603"/>
      <c r="GF25" s="542" t="e">
        <f t="shared" si="58"/>
        <v>#DIV/0!</v>
      </c>
      <c r="GG25" s="603"/>
      <c r="GH25" s="603"/>
      <c r="GI25" s="542" t="e">
        <f t="shared" si="59"/>
        <v>#DIV/0!</v>
      </c>
      <c r="GJ25" s="485"/>
      <c r="GK25" s="610"/>
      <c r="GL25" s="612"/>
      <c r="GM25" s="548" t="e">
        <f t="shared" si="60"/>
        <v>#DIV/0!</v>
      </c>
      <c r="GN25" s="610"/>
      <c r="GO25" s="614"/>
      <c r="GP25" s="616" t="e">
        <f t="shared" si="13"/>
        <v>#DIV/0!</v>
      </c>
      <c r="GQ25" s="603"/>
      <c r="GR25" s="603"/>
      <c r="GS25" s="622" t="e">
        <f t="shared" si="61"/>
        <v>#DIV/0!</v>
      </c>
      <c r="GT25" s="603">
        <f t="shared" si="62"/>
        <v>0</v>
      </c>
      <c r="GU25" s="603"/>
      <c r="GV25" s="551" t="e">
        <f t="shared" si="63"/>
        <v>#DIV/0!</v>
      </c>
      <c r="GX25" s="863"/>
      <c r="GY25" s="863"/>
      <c r="GZ25" s="862"/>
      <c r="HA25" s="554" t="e">
        <f t="shared" si="14"/>
        <v>#DIV/0!</v>
      </c>
      <c r="HB25" s="554" t="e">
        <f t="shared" si="79"/>
        <v>#DIV/0!</v>
      </c>
      <c r="HC25" s="875"/>
      <c r="HD25" s="875"/>
      <c r="HE25" s="737" t="e">
        <f t="shared" si="80"/>
        <v>#DIV/0!</v>
      </c>
      <c r="HF25" s="875"/>
      <c r="HG25" s="737" t="e">
        <f t="shared" si="64"/>
        <v>#DIV/0!</v>
      </c>
      <c r="HH25" s="867"/>
      <c r="HI25" s="748" t="e">
        <f t="shared" si="17"/>
        <v>#DIV/0!</v>
      </c>
      <c r="HJ25" s="882"/>
      <c r="HK25" s="744" t="e">
        <f t="shared" si="82"/>
        <v>#DIV/0!</v>
      </c>
      <c r="HL25" s="881"/>
      <c r="HM25" s="542" t="e">
        <f t="shared" si="19"/>
        <v>#DIV/0!</v>
      </c>
      <c r="HN25" s="875"/>
      <c r="HO25" s="875"/>
      <c r="HP25" s="886" t="e">
        <f t="shared" si="65"/>
        <v>#DIV/0!</v>
      </c>
      <c r="HQ25" s="672"/>
      <c r="HR25" s="411"/>
      <c r="HS25" s="411"/>
      <c r="HT25" s="411"/>
      <c r="HU25" s="433"/>
      <c r="HV25" s="411"/>
      <c r="HW25" s="400">
        <f t="shared" si="66"/>
        <v>0</v>
      </c>
      <c r="HX25" s="403"/>
      <c r="HY25" s="402" t="e">
        <f t="shared" si="67"/>
        <v>#DIV/0!</v>
      </c>
      <c r="HZ25" s="412"/>
      <c r="IA25" s="411"/>
      <c r="IB25" s="400"/>
      <c r="IC25" s="403" t="e">
        <f t="shared" si="68"/>
        <v>#DIV/0!</v>
      </c>
      <c r="ID25" s="400"/>
      <c r="IE25" s="400"/>
      <c r="IF25" s="404" t="e">
        <f t="shared" si="69"/>
        <v>#DIV/0!</v>
      </c>
    </row>
    <row r="26" spans="1:240" ht="14.4" customHeight="1">
      <c r="A26" s="12">
        <v>20</v>
      </c>
      <c r="B26" s="13">
        <v>80.400000000000006</v>
      </c>
      <c r="C26" s="14">
        <v>5640.4122992365728</v>
      </c>
      <c r="D26" s="15">
        <f t="shared" si="20"/>
        <v>70.154381831300654</v>
      </c>
      <c r="E26" s="16"/>
      <c r="F26" s="320"/>
      <c r="G26" s="558" t="e">
        <f t="shared" si="21"/>
        <v>#DIV/0!</v>
      </c>
      <c r="H26" s="17">
        <v>2</v>
      </c>
      <c r="I26" s="17">
        <v>26.099999999999998</v>
      </c>
      <c r="J26" s="18">
        <f t="shared" si="70"/>
        <v>13.049999999999999</v>
      </c>
      <c r="K26" s="17">
        <v>5</v>
      </c>
      <c r="L26" s="17">
        <v>75.243551862689017</v>
      </c>
      <c r="M26" s="30">
        <f t="shared" si="71"/>
        <v>15.048710372537803</v>
      </c>
      <c r="N26" s="946"/>
      <c r="O26" s="838">
        <f t="shared" si="22"/>
        <v>0</v>
      </c>
      <c r="P26" s="803">
        <v>362.57942980842489</v>
      </c>
      <c r="Q26" s="18">
        <f t="shared" si="23"/>
        <v>4.5096944006022994</v>
      </c>
      <c r="R26" s="808">
        <v>185.67220053783029</v>
      </c>
      <c r="S26" s="809"/>
      <c r="T26" s="976"/>
      <c r="U26" s="808"/>
      <c r="V26" s="492"/>
      <c r="W26" s="570">
        <v>35</v>
      </c>
      <c r="X26" s="626">
        <v>350.07442095311336</v>
      </c>
      <c r="Y26" s="800">
        <f t="shared" si="24"/>
        <v>10.002126312946096</v>
      </c>
      <c r="Z26" s="819">
        <f t="shared" si="25"/>
        <v>6640.0819023986305</v>
      </c>
      <c r="AA26" s="492"/>
      <c r="AB26" s="966">
        <v>204.20000000000002</v>
      </c>
      <c r="AC26" s="71">
        <v>17793.390000000003</v>
      </c>
      <c r="AD26" s="30">
        <f t="shared" si="26"/>
        <v>87.137071498530858</v>
      </c>
      <c r="AE26" s="49">
        <v>280</v>
      </c>
      <c r="AF26" s="318">
        <v>17231.86</v>
      </c>
      <c r="AG26" s="932">
        <f t="shared" si="0"/>
        <v>61.542357142857142</v>
      </c>
      <c r="AH26" s="50">
        <v>183</v>
      </c>
      <c r="AI26" s="50">
        <v>2341.8399999999997</v>
      </c>
      <c r="AJ26" s="30">
        <f t="shared" si="27"/>
        <v>12.79693989071038</v>
      </c>
      <c r="AK26" s="55">
        <v>15</v>
      </c>
      <c r="AL26" s="55">
        <v>96.24</v>
      </c>
      <c r="AM26" s="30">
        <f t="shared" si="72"/>
        <v>6.4159999999999995</v>
      </c>
      <c r="AN26" s="62"/>
      <c r="AO26" s="858">
        <f t="shared" si="1"/>
        <v>0</v>
      </c>
      <c r="AP26" s="47">
        <v>1587.04</v>
      </c>
      <c r="AQ26" s="858">
        <f t="shared" si="2"/>
        <v>7.7719882468168455</v>
      </c>
      <c r="AR26" s="47"/>
      <c r="AS26" s="47"/>
      <c r="AT26" s="47">
        <v>280.36</v>
      </c>
      <c r="AU26" s="855"/>
      <c r="AV26" s="568"/>
      <c r="AW26" s="46">
        <v>41</v>
      </c>
      <c r="AX26" s="71">
        <v>2152.7649999999999</v>
      </c>
      <c r="AY26" s="83">
        <f t="shared" si="28"/>
        <v>52.50646341463414</v>
      </c>
      <c r="AZ26" s="855"/>
      <c r="BA26" s="855"/>
      <c r="BB26" s="855"/>
      <c r="BC26" s="760">
        <f t="shared" si="83"/>
        <v>0</v>
      </c>
      <c r="BD26" s="855"/>
      <c r="BE26" s="30" t="e">
        <f t="shared" si="84"/>
        <v>#DIV/0!</v>
      </c>
      <c r="BF26" s="62">
        <v>106</v>
      </c>
      <c r="BG26" s="47">
        <v>1027.01</v>
      </c>
      <c r="BH26" s="48">
        <f t="shared" si="29"/>
        <v>9.6887735849056611</v>
      </c>
      <c r="BI26" s="822">
        <f t="shared" si="30"/>
        <v>42510.505000000005</v>
      </c>
      <c r="BJ26" s="492"/>
      <c r="BK26" s="645">
        <v>66.400000000000006</v>
      </c>
      <c r="BL26" s="78">
        <v>3635.22</v>
      </c>
      <c r="BM26" s="30">
        <f t="shared" si="31"/>
        <v>54.747289156626501</v>
      </c>
      <c r="BN26" s="85"/>
      <c r="BO26" s="85"/>
      <c r="BP26" s="85">
        <v>67</v>
      </c>
      <c r="BQ26" s="85">
        <v>3811.15</v>
      </c>
      <c r="BR26" s="30">
        <f t="shared" si="73"/>
        <v>56.882835820895522</v>
      </c>
      <c r="BS26" s="86">
        <v>0</v>
      </c>
      <c r="BT26" s="86">
        <v>0</v>
      </c>
      <c r="BU26" s="30" t="e">
        <f t="shared" si="74"/>
        <v>#DIV/0!</v>
      </c>
      <c r="BV26" s="587">
        <v>0</v>
      </c>
      <c r="BW26" s="30">
        <f t="shared" si="32"/>
        <v>0</v>
      </c>
      <c r="BX26" s="587">
        <v>310.60000000000002</v>
      </c>
      <c r="BY26" s="30">
        <f t="shared" si="33"/>
        <v>4.677710843373494</v>
      </c>
      <c r="BZ26" s="587"/>
      <c r="CA26" s="587"/>
      <c r="CB26" s="587"/>
      <c r="CC26" s="907"/>
      <c r="CD26" s="903">
        <v>34</v>
      </c>
      <c r="CE26" s="78">
        <v>339.52</v>
      </c>
      <c r="CF26" s="634">
        <f t="shared" si="34"/>
        <v>9.9858823529411751</v>
      </c>
      <c r="CG26" s="824">
        <f t="shared" si="35"/>
        <v>8096.49</v>
      </c>
      <c r="CH26" s="492"/>
      <c r="CI26" s="93">
        <v>94.2</v>
      </c>
      <c r="CJ26" s="94">
        <v>6102.6585176283324</v>
      </c>
      <c r="CK26" s="30">
        <f t="shared" si="36"/>
        <v>64.784060696691427</v>
      </c>
      <c r="CL26" s="787"/>
      <c r="CM26" s="787"/>
      <c r="CN26" s="958" t="e">
        <f t="shared" si="86"/>
        <v>#DIV/0!</v>
      </c>
      <c r="CO26" s="101">
        <v>3</v>
      </c>
      <c r="CP26" s="101">
        <v>26.831359982009335</v>
      </c>
      <c r="CQ26" s="30">
        <f t="shared" si="75"/>
        <v>8.9437866606697778</v>
      </c>
      <c r="CR26" s="101">
        <v>0</v>
      </c>
      <c r="CS26" s="101">
        <v>30.14051052065917</v>
      </c>
      <c r="CT26" s="83" t="e">
        <f t="shared" si="76"/>
        <v>#DIV/0!</v>
      </c>
      <c r="CU26" s="787"/>
      <c r="CV26" s="30">
        <f t="shared" si="78"/>
        <v>0</v>
      </c>
      <c r="CW26" s="787">
        <v>90</v>
      </c>
      <c r="CX26" s="30">
        <f t="shared" si="37"/>
        <v>0.95541401273885351</v>
      </c>
      <c r="CY26" s="787">
        <v>92.090576495588365</v>
      </c>
      <c r="CZ26" s="787"/>
      <c r="DA26" s="787"/>
      <c r="DB26" s="787"/>
      <c r="DC26" s="934">
        <v>47</v>
      </c>
      <c r="DD26" s="787">
        <v>600.98215273553399</v>
      </c>
      <c r="DE26" s="790">
        <f t="shared" si="38"/>
        <v>12.786854313521999</v>
      </c>
      <c r="DF26" s="827">
        <f t="shared" si="39"/>
        <v>6942.7031173621244</v>
      </c>
      <c r="DG26" s="492"/>
      <c r="DH26" s="109">
        <v>150</v>
      </c>
      <c r="DI26" s="110">
        <v>7929.6688538033395</v>
      </c>
      <c r="DJ26" s="83">
        <f t="shared" si="40"/>
        <v>52.864459025355593</v>
      </c>
      <c r="DK26" s="113"/>
      <c r="DL26" s="956">
        <v>70</v>
      </c>
      <c r="DM26" s="956">
        <v>3382.6899661558696</v>
      </c>
      <c r="DN26" s="958">
        <f t="shared" si="81"/>
        <v>48.324142373655278</v>
      </c>
      <c r="DO26" s="114">
        <v>25</v>
      </c>
      <c r="DP26" s="114">
        <v>1938.4368788283195</v>
      </c>
      <c r="DQ26" s="30">
        <f t="shared" si="41"/>
        <v>77.537475153132789</v>
      </c>
      <c r="DR26" s="115">
        <v>895.32073292016537</v>
      </c>
      <c r="DS26" s="114">
        <v>157.43741213621848</v>
      </c>
      <c r="DT26" s="938"/>
      <c r="DU26" s="708">
        <v>152.37027027027028</v>
      </c>
      <c r="DV26" s="759">
        <f t="shared" si="8"/>
        <v>1.0158018018018018</v>
      </c>
      <c r="DW26" s="846">
        <v>54</v>
      </c>
      <c r="DX26" s="846">
        <v>479.63922672446495</v>
      </c>
      <c r="DY26" s="760">
        <f t="shared" si="42"/>
        <v>8.8822079023049056</v>
      </c>
      <c r="DZ26" s="848">
        <f t="shared" si="43"/>
        <v>14935.563340838646</v>
      </c>
      <c r="EA26" s="841"/>
      <c r="EB26" s="859">
        <v>39</v>
      </c>
      <c r="EC26" s="862">
        <v>1669.6157018511021</v>
      </c>
      <c r="ED26" s="862"/>
      <c r="EE26" s="922">
        <f t="shared" si="44"/>
        <v>1669.6157018511021</v>
      </c>
      <c r="EF26" s="751">
        <f t="shared" si="45"/>
        <v>42.810659021823135</v>
      </c>
      <c r="EG26" s="867"/>
      <c r="EH26" s="867"/>
      <c r="EI26" s="756" t="e">
        <f t="shared" si="9"/>
        <v>#DIV/0!</v>
      </c>
      <c r="EJ26" s="867"/>
      <c r="EK26" s="870"/>
      <c r="EL26" s="759" t="e">
        <f t="shared" si="46"/>
        <v>#DIV/0!</v>
      </c>
      <c r="EM26" s="866">
        <f t="shared" si="10"/>
        <v>39</v>
      </c>
      <c r="EN26" s="867"/>
      <c r="EO26" s="763">
        <f t="shared" si="47"/>
        <v>0</v>
      </c>
      <c r="EP26" s="916"/>
      <c r="EQ26" s="915"/>
      <c r="ER26" s="872"/>
      <c r="ES26" s="921"/>
      <c r="ET26" s="765" t="e">
        <f t="shared" si="48"/>
        <v>#DIV/0!</v>
      </c>
      <c r="EU26" s="872">
        <f t="shared" si="11"/>
        <v>39</v>
      </c>
      <c r="EV26" s="873">
        <v>349.82789397720825</v>
      </c>
      <c r="EW26" s="765">
        <f t="shared" si="49"/>
        <v>8.9699459994155966</v>
      </c>
      <c r="EX26" s="873"/>
      <c r="EY26" s="891">
        <f t="shared" si="50"/>
        <v>0</v>
      </c>
      <c r="EZ26" s="873">
        <v>29</v>
      </c>
      <c r="FA26" s="873">
        <v>287.49750773357727</v>
      </c>
      <c r="FB26" s="873">
        <f t="shared" si="51"/>
        <v>9.9137071632268015</v>
      </c>
      <c r="FC26" s="898">
        <f t="shared" si="52"/>
        <v>2306.9411035618878</v>
      </c>
      <c r="FD26" s="569"/>
      <c r="FE26" s="734">
        <v>202.99999999999997</v>
      </c>
      <c r="FF26" s="125">
        <v>13755.307686130378</v>
      </c>
      <c r="FG26" s="15">
        <f t="shared" si="53"/>
        <v>67.76013638487872</v>
      </c>
      <c r="FH26" s="126"/>
      <c r="FI26" s="127">
        <v>4</v>
      </c>
      <c r="FJ26" s="127">
        <v>44.132035476054241</v>
      </c>
      <c r="FK26" s="18">
        <f t="shared" si="85"/>
        <v>11.03300886901356</v>
      </c>
      <c r="FL26" s="127"/>
      <c r="FM26" s="127"/>
      <c r="FN26" s="18" t="e">
        <f t="shared" si="77"/>
        <v>#DIV/0!</v>
      </c>
      <c r="FO26" s="734">
        <v>49.583333333333336</v>
      </c>
      <c r="FP26" s="836">
        <f t="shared" si="54"/>
        <v>0.24425287356321843</v>
      </c>
      <c r="FQ26" s="125">
        <v>871.7670213728461</v>
      </c>
      <c r="FR26" s="837">
        <f t="shared" si="12"/>
        <v>4.2944188244967796</v>
      </c>
      <c r="FS26" s="125"/>
      <c r="FT26" s="125"/>
      <c r="FU26" s="125"/>
      <c r="FV26" s="127">
        <v>33</v>
      </c>
      <c r="FW26" s="127">
        <v>318.42426070246705</v>
      </c>
      <c r="FX26" s="30">
        <f t="shared" si="55"/>
        <v>9.6492200212868795</v>
      </c>
      <c r="FY26" s="831">
        <f t="shared" si="56"/>
        <v>15039.214337015079</v>
      </c>
      <c r="FZ26" s="569"/>
      <c r="GA26" s="602"/>
      <c r="GB26" s="603"/>
      <c r="GC26" s="542" t="e">
        <f t="shared" si="57"/>
        <v>#DIV/0!</v>
      </c>
      <c r="GD26" s="603"/>
      <c r="GE26" s="603"/>
      <c r="GF26" s="542" t="e">
        <f t="shared" si="58"/>
        <v>#DIV/0!</v>
      </c>
      <c r="GG26" s="603"/>
      <c r="GH26" s="603"/>
      <c r="GI26" s="542" t="e">
        <f t="shared" si="59"/>
        <v>#DIV/0!</v>
      </c>
      <c r="GJ26" s="485"/>
      <c r="GK26" s="610"/>
      <c r="GL26" s="612"/>
      <c r="GM26" s="548" t="e">
        <f t="shared" si="60"/>
        <v>#DIV/0!</v>
      </c>
      <c r="GN26" s="610"/>
      <c r="GO26" s="614"/>
      <c r="GP26" s="616" t="e">
        <f t="shared" si="13"/>
        <v>#DIV/0!</v>
      </c>
      <c r="GQ26" s="603"/>
      <c r="GR26" s="603"/>
      <c r="GS26" s="622" t="e">
        <f t="shared" si="61"/>
        <v>#DIV/0!</v>
      </c>
      <c r="GT26" s="603">
        <f t="shared" si="62"/>
        <v>0</v>
      </c>
      <c r="GU26" s="603"/>
      <c r="GV26" s="551" t="e">
        <f t="shared" si="63"/>
        <v>#DIV/0!</v>
      </c>
      <c r="GX26" s="863"/>
      <c r="GY26" s="863"/>
      <c r="GZ26" s="862"/>
      <c r="HA26" s="554" t="e">
        <f t="shared" si="14"/>
        <v>#DIV/0!</v>
      </c>
      <c r="HB26" s="554" t="e">
        <f t="shared" si="79"/>
        <v>#DIV/0!</v>
      </c>
      <c r="HC26" s="875"/>
      <c r="HD26" s="875"/>
      <c r="HE26" s="737" t="e">
        <f t="shared" si="80"/>
        <v>#DIV/0!</v>
      </c>
      <c r="HF26" s="875"/>
      <c r="HG26" s="737" t="e">
        <f t="shared" si="64"/>
        <v>#DIV/0!</v>
      </c>
      <c r="HH26" s="867"/>
      <c r="HI26" s="748" t="e">
        <f t="shared" si="17"/>
        <v>#DIV/0!</v>
      </c>
      <c r="HJ26" s="882"/>
      <c r="HK26" s="744" t="e">
        <f t="shared" si="82"/>
        <v>#DIV/0!</v>
      </c>
      <c r="HL26" s="881"/>
      <c r="HM26" s="542" t="e">
        <f t="shared" si="19"/>
        <v>#DIV/0!</v>
      </c>
      <c r="HN26" s="875"/>
      <c r="HO26" s="875"/>
      <c r="HP26" s="886" t="e">
        <f t="shared" si="65"/>
        <v>#DIV/0!</v>
      </c>
      <c r="HQ26" s="672"/>
      <c r="HR26" s="411"/>
      <c r="HS26" s="411"/>
      <c r="HT26" s="411"/>
      <c r="HU26" s="433"/>
      <c r="HV26" s="411"/>
      <c r="HW26" s="400">
        <f t="shared" si="66"/>
        <v>0</v>
      </c>
      <c r="HX26" s="403"/>
      <c r="HY26" s="402" t="e">
        <f t="shared" si="67"/>
        <v>#DIV/0!</v>
      </c>
      <c r="HZ26" s="412"/>
      <c r="IA26" s="411"/>
      <c r="IB26" s="400"/>
      <c r="IC26" s="403" t="e">
        <f t="shared" si="68"/>
        <v>#DIV/0!</v>
      </c>
      <c r="ID26" s="400"/>
      <c r="IE26" s="400"/>
      <c r="IF26" s="404" t="e">
        <f t="shared" si="69"/>
        <v>#DIV/0!</v>
      </c>
    </row>
    <row r="27" spans="1:240" ht="14.4" customHeight="1">
      <c r="A27" s="12">
        <v>21</v>
      </c>
      <c r="B27" s="13">
        <v>75.2</v>
      </c>
      <c r="C27" s="14">
        <v>3752.5805232209909</v>
      </c>
      <c r="D27" s="15">
        <f t="shared" si="20"/>
        <v>49.901336744959984</v>
      </c>
      <c r="E27" s="16"/>
      <c r="F27" s="320"/>
      <c r="G27" s="558" t="e">
        <f t="shared" si="21"/>
        <v>#DIV/0!</v>
      </c>
      <c r="H27" s="17">
        <v>2</v>
      </c>
      <c r="I27" s="17">
        <v>26.086499999999997</v>
      </c>
      <c r="J27" s="18">
        <f t="shared" si="70"/>
        <v>13.043249999999999</v>
      </c>
      <c r="K27" s="17">
        <v>5</v>
      </c>
      <c r="L27" s="17">
        <v>159.76999999999998</v>
      </c>
      <c r="M27" s="30">
        <f t="shared" si="71"/>
        <v>31.953999999999997</v>
      </c>
      <c r="N27" s="946"/>
      <c r="O27" s="838">
        <f t="shared" si="22"/>
        <v>0</v>
      </c>
      <c r="P27" s="803">
        <v>682.79364357174154</v>
      </c>
      <c r="Q27" s="18">
        <f t="shared" si="23"/>
        <v>9.0797027070710303</v>
      </c>
      <c r="R27" s="808"/>
      <c r="S27" s="809"/>
      <c r="T27" s="976"/>
      <c r="U27" s="808">
        <v>696.0403250947079</v>
      </c>
      <c r="V27" s="492"/>
      <c r="W27" s="570">
        <v>35</v>
      </c>
      <c r="X27" s="626">
        <v>350.11325831171257</v>
      </c>
      <c r="Y27" s="800">
        <f t="shared" si="24"/>
        <v>10.003235951763216</v>
      </c>
      <c r="Z27" s="819">
        <f t="shared" si="25"/>
        <v>5667.384250199153</v>
      </c>
      <c r="AA27" s="492"/>
      <c r="AB27" s="966">
        <v>261.8</v>
      </c>
      <c r="AC27" s="71">
        <v>18091.307600000004</v>
      </c>
      <c r="AD27" s="30">
        <f t="shared" si="26"/>
        <v>69.103543162719646</v>
      </c>
      <c r="AE27" s="49"/>
      <c r="AF27" s="318"/>
      <c r="AG27" s="932" t="e">
        <f t="shared" si="0"/>
        <v>#DIV/0!</v>
      </c>
      <c r="AH27" s="50">
        <v>9</v>
      </c>
      <c r="AI27" s="50">
        <v>123.13</v>
      </c>
      <c r="AJ27" s="30">
        <f t="shared" si="27"/>
        <v>13.681111111111111</v>
      </c>
      <c r="AK27" s="55">
        <v>15</v>
      </c>
      <c r="AL27" s="55">
        <v>96.24</v>
      </c>
      <c r="AM27" s="30">
        <f t="shared" si="72"/>
        <v>6.4159999999999995</v>
      </c>
      <c r="AN27" s="62">
        <v>921.51</v>
      </c>
      <c r="AO27" s="858">
        <f t="shared" si="1"/>
        <v>3.0533797216699798</v>
      </c>
      <c r="AP27" s="47">
        <v>3551.71</v>
      </c>
      <c r="AQ27" s="858">
        <f t="shared" si="2"/>
        <v>13.566501145912911</v>
      </c>
      <c r="AR27" s="47"/>
      <c r="AS27" s="47"/>
      <c r="AT27" s="47"/>
      <c r="AU27" s="855"/>
      <c r="AV27" s="568"/>
      <c r="AW27" s="46">
        <v>40</v>
      </c>
      <c r="AX27" s="71">
        <v>2064.9609999999998</v>
      </c>
      <c r="AY27" s="83">
        <f t="shared" si="28"/>
        <v>51.624024999999996</v>
      </c>
      <c r="AZ27" s="855"/>
      <c r="BA27" s="855"/>
      <c r="BB27" s="855"/>
      <c r="BC27" s="760">
        <f t="shared" si="83"/>
        <v>0</v>
      </c>
      <c r="BD27" s="855"/>
      <c r="BE27" s="30" t="e">
        <f t="shared" si="84"/>
        <v>#DIV/0!</v>
      </c>
      <c r="BF27" s="62">
        <v>106</v>
      </c>
      <c r="BG27" s="47">
        <v>1199.29</v>
      </c>
      <c r="BH27" s="48">
        <f t="shared" si="29"/>
        <v>11.314056603773585</v>
      </c>
      <c r="BI27" s="822">
        <f t="shared" si="30"/>
        <v>26048.148600000004</v>
      </c>
      <c r="BJ27" s="492"/>
      <c r="BK27" s="645">
        <v>70.600000000000009</v>
      </c>
      <c r="BL27" s="78">
        <v>3490.46</v>
      </c>
      <c r="BM27" s="30">
        <f t="shared" si="31"/>
        <v>49.439943342776196</v>
      </c>
      <c r="BN27" s="85"/>
      <c r="BO27" s="85"/>
      <c r="BP27" s="85"/>
      <c r="BQ27" s="85"/>
      <c r="BR27" s="30" t="e">
        <f t="shared" si="73"/>
        <v>#DIV/0!</v>
      </c>
      <c r="BS27" s="86">
        <v>0</v>
      </c>
      <c r="BT27" s="86">
        <v>0</v>
      </c>
      <c r="BU27" s="30" t="e">
        <f t="shared" si="74"/>
        <v>#DIV/0!</v>
      </c>
      <c r="BV27" s="587">
        <v>0</v>
      </c>
      <c r="BW27" s="30">
        <f t="shared" si="32"/>
        <v>0</v>
      </c>
      <c r="BX27" s="587">
        <v>390.84</v>
      </c>
      <c r="BY27" s="30">
        <f t="shared" si="33"/>
        <v>5.5359773371104808</v>
      </c>
      <c r="BZ27" s="587"/>
      <c r="CA27" s="587"/>
      <c r="CB27" s="587"/>
      <c r="CC27" s="907"/>
      <c r="CD27" s="903">
        <v>34</v>
      </c>
      <c r="CE27" s="78">
        <v>339.88</v>
      </c>
      <c r="CF27" s="634">
        <f t="shared" si="34"/>
        <v>9.9964705882352938</v>
      </c>
      <c r="CG27" s="824">
        <f t="shared" si="35"/>
        <v>4221.18</v>
      </c>
      <c r="CH27" s="492"/>
      <c r="CI27" s="93">
        <v>156</v>
      </c>
      <c r="CJ27" s="94">
        <v>8055.9876158611096</v>
      </c>
      <c r="CK27" s="30">
        <f t="shared" si="36"/>
        <v>51.640946255519935</v>
      </c>
      <c r="CL27" s="787"/>
      <c r="CM27" s="787"/>
      <c r="CN27" s="958" t="e">
        <f t="shared" si="86"/>
        <v>#DIV/0!</v>
      </c>
      <c r="CO27" s="101">
        <v>3</v>
      </c>
      <c r="CP27" s="101"/>
      <c r="CQ27" s="30">
        <f t="shared" si="75"/>
        <v>0</v>
      </c>
      <c r="CR27" s="101">
        <v>0</v>
      </c>
      <c r="CS27" s="101"/>
      <c r="CT27" s="83" t="e">
        <f t="shared" si="76"/>
        <v>#DIV/0!</v>
      </c>
      <c r="CU27" s="787"/>
      <c r="CV27" s="30">
        <f t="shared" si="78"/>
        <v>0</v>
      </c>
      <c r="CW27" s="787"/>
      <c r="CX27" s="30">
        <f t="shared" si="37"/>
        <v>0</v>
      </c>
      <c r="CY27" s="787">
        <v>137.42324499925351</v>
      </c>
      <c r="CZ27" s="787"/>
      <c r="DA27" s="787"/>
      <c r="DB27" s="787"/>
      <c r="DC27" s="934">
        <v>47</v>
      </c>
      <c r="DD27" s="787">
        <v>415.44707318842137</v>
      </c>
      <c r="DE27" s="790">
        <f t="shared" si="38"/>
        <v>8.8392994295408798</v>
      </c>
      <c r="DF27" s="827">
        <f t="shared" si="39"/>
        <v>8608.857934048785</v>
      </c>
      <c r="DG27" s="492"/>
      <c r="DH27" s="109">
        <v>149.6</v>
      </c>
      <c r="DI27" s="110">
        <v>8965.1987618309886</v>
      </c>
      <c r="DJ27" s="83">
        <f t="shared" si="40"/>
        <v>59.92779921010019</v>
      </c>
      <c r="DK27" s="113"/>
      <c r="DL27" s="956"/>
      <c r="DM27" s="956"/>
      <c r="DN27" s="958" t="e">
        <f t="shared" si="81"/>
        <v>#DIV/0!</v>
      </c>
      <c r="DO27" s="114">
        <v>179</v>
      </c>
      <c r="DP27" s="114">
        <v>2026.769906590042</v>
      </c>
      <c r="DQ27" s="30">
        <f t="shared" si="41"/>
        <v>11.322736908324257</v>
      </c>
      <c r="DR27" s="115">
        <v>903.49593226308718</v>
      </c>
      <c r="DS27" s="114">
        <v>437.17251197235453</v>
      </c>
      <c r="DT27" s="938"/>
      <c r="DU27" s="708">
        <v>293.62027027027028</v>
      </c>
      <c r="DV27" s="759">
        <f t="shared" si="8"/>
        <v>1.9627023413788121</v>
      </c>
      <c r="DW27" s="846">
        <v>54</v>
      </c>
      <c r="DX27" s="846">
        <v>581.23761656482225</v>
      </c>
      <c r="DY27" s="760">
        <f t="shared" si="42"/>
        <v>10.763659566015226</v>
      </c>
      <c r="DZ27" s="848">
        <f t="shared" si="43"/>
        <v>13207.494999491564</v>
      </c>
      <c r="EA27" s="841"/>
      <c r="EB27" s="859">
        <v>40</v>
      </c>
      <c r="EC27" s="862">
        <v>1472.8340993531904</v>
      </c>
      <c r="ED27" s="862"/>
      <c r="EE27" s="922">
        <f t="shared" si="44"/>
        <v>1472.8340993531904</v>
      </c>
      <c r="EF27" s="751">
        <f t="shared" si="45"/>
        <v>36.820852483829761</v>
      </c>
      <c r="EG27" s="867"/>
      <c r="EH27" s="867"/>
      <c r="EI27" s="756" t="e">
        <f t="shared" si="9"/>
        <v>#DIV/0!</v>
      </c>
      <c r="EJ27" s="867"/>
      <c r="EK27" s="870"/>
      <c r="EL27" s="759" t="e">
        <f t="shared" si="46"/>
        <v>#DIV/0!</v>
      </c>
      <c r="EM27" s="866">
        <f t="shared" si="10"/>
        <v>40</v>
      </c>
      <c r="EN27" s="867"/>
      <c r="EO27" s="763">
        <f t="shared" si="47"/>
        <v>0</v>
      </c>
      <c r="EP27" s="916"/>
      <c r="EQ27" s="915"/>
      <c r="ER27" s="872"/>
      <c r="ES27" s="921"/>
      <c r="ET27" s="765" t="e">
        <f t="shared" si="48"/>
        <v>#DIV/0!</v>
      </c>
      <c r="EU27" s="872">
        <f t="shared" si="11"/>
        <v>40</v>
      </c>
      <c r="EV27" s="873">
        <v>445.22257608981272</v>
      </c>
      <c r="EW27" s="765">
        <f t="shared" si="49"/>
        <v>11.130564402245318</v>
      </c>
      <c r="EX27" s="873"/>
      <c r="EY27" s="891">
        <f t="shared" si="50"/>
        <v>0</v>
      </c>
      <c r="EZ27" s="873">
        <v>29</v>
      </c>
      <c r="FA27" s="873">
        <v>286.1015377748314</v>
      </c>
      <c r="FB27" s="873">
        <f t="shared" si="51"/>
        <v>9.8655702680976347</v>
      </c>
      <c r="FC27" s="898">
        <f t="shared" si="52"/>
        <v>2204.1582132178346</v>
      </c>
      <c r="FD27" s="569"/>
      <c r="FE27" s="734">
        <v>127.6</v>
      </c>
      <c r="FF27" s="125">
        <v>6303.5222913109992</v>
      </c>
      <c r="FG27" s="15">
        <f t="shared" si="53"/>
        <v>49.400644916230405</v>
      </c>
      <c r="FH27" s="126"/>
      <c r="FI27" s="127">
        <v>4</v>
      </c>
      <c r="FJ27" s="127">
        <v>42.977832651382684</v>
      </c>
      <c r="FK27" s="18">
        <f t="shared" si="85"/>
        <v>10.744458162845671</v>
      </c>
      <c r="FL27" s="127"/>
      <c r="FM27" s="127"/>
      <c r="FN27" s="18" t="e">
        <f t="shared" si="77"/>
        <v>#DIV/0!</v>
      </c>
      <c r="FO27" s="734">
        <v>49.583333333333336</v>
      </c>
      <c r="FP27" s="836">
        <f t="shared" si="54"/>
        <v>0.38858411703239293</v>
      </c>
      <c r="FQ27" s="125">
        <v>316.4689573326819</v>
      </c>
      <c r="FR27" s="837">
        <f t="shared" si="12"/>
        <v>2.480164242419137</v>
      </c>
      <c r="FS27" s="125"/>
      <c r="FT27" s="125">
        <v>16.666666666666668</v>
      </c>
      <c r="FU27" s="125"/>
      <c r="FV27" s="127">
        <v>33</v>
      </c>
      <c r="FW27" s="127">
        <v>321.27634034602852</v>
      </c>
      <c r="FX27" s="30">
        <f t="shared" si="55"/>
        <v>9.7356466771523795</v>
      </c>
      <c r="FY27" s="831">
        <f t="shared" si="56"/>
        <v>7050.4954216410924</v>
      </c>
      <c r="FZ27" s="569"/>
      <c r="GA27" s="602"/>
      <c r="GB27" s="603"/>
      <c r="GC27" s="542" t="e">
        <f t="shared" si="57"/>
        <v>#DIV/0!</v>
      </c>
      <c r="GD27" s="603"/>
      <c r="GE27" s="603"/>
      <c r="GF27" s="542" t="e">
        <f t="shared" si="58"/>
        <v>#DIV/0!</v>
      </c>
      <c r="GG27" s="603"/>
      <c r="GH27" s="603"/>
      <c r="GI27" s="542" t="e">
        <f t="shared" si="59"/>
        <v>#DIV/0!</v>
      </c>
      <c r="GJ27" s="485"/>
      <c r="GK27" s="610"/>
      <c r="GL27" s="612"/>
      <c r="GM27" s="548" t="e">
        <f t="shared" si="60"/>
        <v>#DIV/0!</v>
      </c>
      <c r="GN27" s="610"/>
      <c r="GO27" s="614"/>
      <c r="GP27" s="616" t="e">
        <f t="shared" si="13"/>
        <v>#DIV/0!</v>
      </c>
      <c r="GQ27" s="603"/>
      <c r="GR27" s="603"/>
      <c r="GS27" s="622" t="e">
        <f t="shared" si="61"/>
        <v>#DIV/0!</v>
      </c>
      <c r="GT27" s="603">
        <f t="shared" si="62"/>
        <v>0</v>
      </c>
      <c r="GU27" s="603"/>
      <c r="GV27" s="551" t="e">
        <f t="shared" si="63"/>
        <v>#DIV/0!</v>
      </c>
      <c r="GX27" s="863"/>
      <c r="GY27" s="863"/>
      <c r="GZ27" s="862"/>
      <c r="HA27" s="554" t="e">
        <f t="shared" si="14"/>
        <v>#DIV/0!</v>
      </c>
      <c r="HB27" s="554" t="e">
        <f t="shared" si="79"/>
        <v>#DIV/0!</v>
      </c>
      <c r="HC27" s="875"/>
      <c r="HD27" s="875"/>
      <c r="HE27" s="737" t="e">
        <f t="shared" si="80"/>
        <v>#DIV/0!</v>
      </c>
      <c r="HF27" s="875"/>
      <c r="HG27" s="737" t="e">
        <f t="shared" si="64"/>
        <v>#DIV/0!</v>
      </c>
      <c r="HH27" s="867"/>
      <c r="HI27" s="748" t="e">
        <f t="shared" si="17"/>
        <v>#DIV/0!</v>
      </c>
      <c r="HJ27" s="882"/>
      <c r="HK27" s="744" t="e">
        <f t="shared" si="82"/>
        <v>#DIV/0!</v>
      </c>
      <c r="HL27" s="881"/>
      <c r="HM27" s="542" t="e">
        <f t="shared" si="19"/>
        <v>#DIV/0!</v>
      </c>
      <c r="HN27" s="875"/>
      <c r="HO27" s="875"/>
      <c r="HP27" s="886" t="e">
        <f t="shared" si="65"/>
        <v>#DIV/0!</v>
      </c>
      <c r="HQ27" s="672"/>
      <c r="HR27" s="411"/>
      <c r="HS27" s="411"/>
      <c r="HT27" s="411"/>
      <c r="HU27" s="433"/>
      <c r="HV27" s="411"/>
      <c r="HW27" s="400">
        <f t="shared" si="66"/>
        <v>0</v>
      </c>
      <c r="HX27" s="403"/>
      <c r="HY27" s="402" t="e">
        <f t="shared" si="67"/>
        <v>#DIV/0!</v>
      </c>
      <c r="HZ27" s="412"/>
      <c r="IA27" s="411"/>
      <c r="IB27" s="400"/>
      <c r="IC27" s="403" t="e">
        <f t="shared" si="68"/>
        <v>#DIV/0!</v>
      </c>
      <c r="ID27" s="400"/>
      <c r="IE27" s="400"/>
      <c r="IF27" s="404" t="e">
        <f t="shared" si="69"/>
        <v>#DIV/0!</v>
      </c>
    </row>
    <row r="28" spans="1:240" ht="14.4" customHeight="1">
      <c r="A28" s="12">
        <v>22</v>
      </c>
      <c r="B28" s="13">
        <v>91.8</v>
      </c>
      <c r="C28" s="14">
        <v>4567.4666365858566</v>
      </c>
      <c r="D28" s="15">
        <f t="shared" si="20"/>
        <v>49.754538524900397</v>
      </c>
      <c r="E28" s="16"/>
      <c r="F28" s="320"/>
      <c r="G28" s="558" t="e">
        <f t="shared" si="21"/>
        <v>#DIV/0!</v>
      </c>
      <c r="H28" s="17">
        <v>2</v>
      </c>
      <c r="I28" s="17">
        <v>25</v>
      </c>
      <c r="J28" s="18">
        <f t="shared" si="70"/>
        <v>12.5</v>
      </c>
      <c r="K28" s="17">
        <v>5</v>
      </c>
      <c r="L28" s="17">
        <v>76.800553230101912</v>
      </c>
      <c r="M28" s="30">
        <f t="shared" si="71"/>
        <v>15.360110646020383</v>
      </c>
      <c r="N28" s="946"/>
      <c r="O28" s="838">
        <f t="shared" si="22"/>
        <v>0</v>
      </c>
      <c r="P28" s="803">
        <v>407.51876222955883</v>
      </c>
      <c r="Q28" s="18">
        <f t="shared" si="23"/>
        <v>4.4392022029363707</v>
      </c>
      <c r="R28" s="808">
        <v>133.06451830180816</v>
      </c>
      <c r="S28" s="809"/>
      <c r="T28" s="976"/>
      <c r="U28" s="808"/>
      <c r="V28" s="492"/>
      <c r="W28" s="570">
        <v>35</v>
      </c>
      <c r="X28" s="626">
        <v>353.70322474107047</v>
      </c>
      <c r="Y28" s="800">
        <f t="shared" si="24"/>
        <v>10.105806421173442</v>
      </c>
      <c r="Z28" s="819">
        <f t="shared" si="25"/>
        <v>5563.5536950883961</v>
      </c>
      <c r="AA28" s="492"/>
      <c r="AB28" s="966">
        <v>391.20000000000005</v>
      </c>
      <c r="AC28" s="71">
        <v>22510.415000000005</v>
      </c>
      <c r="AD28" s="30">
        <f t="shared" si="26"/>
        <v>57.541960633946836</v>
      </c>
      <c r="AE28" s="49"/>
      <c r="AF28" s="318"/>
      <c r="AG28" s="932" t="e">
        <f>AF28/AE28</f>
        <v>#DIV/0!</v>
      </c>
      <c r="AH28" s="50">
        <v>28</v>
      </c>
      <c r="AI28" s="50">
        <v>425.38</v>
      </c>
      <c r="AJ28" s="30">
        <f t="shared" si="27"/>
        <v>15.192142857142857</v>
      </c>
      <c r="AK28" s="55">
        <v>82</v>
      </c>
      <c r="AL28" s="55">
        <v>568.66</v>
      </c>
      <c r="AM28" s="30">
        <f t="shared" si="72"/>
        <v>6.9348780487804875</v>
      </c>
      <c r="AN28" s="62">
        <v>6</v>
      </c>
      <c r="AO28" s="858">
        <f t="shared" si="1"/>
        <v>1.3914656771799627E-2</v>
      </c>
      <c r="AP28" s="47">
        <v>1712.5000000000005</v>
      </c>
      <c r="AQ28" s="858">
        <f t="shared" si="2"/>
        <v>4.3775562372188146</v>
      </c>
      <c r="AR28" s="47"/>
      <c r="AS28" s="47"/>
      <c r="AT28" s="47"/>
      <c r="AU28" s="855"/>
      <c r="AV28" s="568"/>
      <c r="AW28" s="46">
        <v>40</v>
      </c>
      <c r="AX28" s="71">
        <v>2508.4650000000001</v>
      </c>
      <c r="AY28" s="83">
        <f t="shared" si="28"/>
        <v>62.711625000000005</v>
      </c>
      <c r="AZ28" s="855"/>
      <c r="BA28" s="855"/>
      <c r="BB28" s="855"/>
      <c r="BC28" s="760">
        <f t="shared" si="83"/>
        <v>0</v>
      </c>
      <c r="BD28" s="855"/>
      <c r="BE28" s="30" t="e">
        <f t="shared" si="84"/>
        <v>#DIV/0!</v>
      </c>
      <c r="BF28" s="62">
        <v>106</v>
      </c>
      <c r="BG28" s="47">
        <v>1021.24</v>
      </c>
      <c r="BH28" s="48">
        <f t="shared" si="29"/>
        <v>9.6343396226415088</v>
      </c>
      <c r="BI28" s="822">
        <f t="shared" si="30"/>
        <v>28752.660000000007</v>
      </c>
      <c r="BJ28" s="492"/>
      <c r="BK28" s="645">
        <v>78.8</v>
      </c>
      <c r="BL28" s="78">
        <v>3912.72</v>
      </c>
      <c r="BM28" s="30">
        <f t="shared" si="31"/>
        <v>49.653807106598983</v>
      </c>
      <c r="BN28" s="85"/>
      <c r="BO28" s="85"/>
      <c r="BP28" s="85"/>
      <c r="BQ28" s="85"/>
      <c r="BR28" s="30" t="e">
        <f t="shared" si="73"/>
        <v>#DIV/0!</v>
      </c>
      <c r="BS28" s="86">
        <v>0</v>
      </c>
      <c r="BT28" s="86">
        <v>0</v>
      </c>
      <c r="BU28" s="30" t="e">
        <f t="shared" si="74"/>
        <v>#DIV/0!</v>
      </c>
      <c r="BV28" s="587">
        <v>309.98</v>
      </c>
      <c r="BW28" s="30">
        <f t="shared" si="32"/>
        <v>3.9337563451776654</v>
      </c>
      <c r="BX28" s="587">
        <v>377.64</v>
      </c>
      <c r="BY28" s="30">
        <f t="shared" si="33"/>
        <v>4.7923857868020301</v>
      </c>
      <c r="BZ28" s="587"/>
      <c r="CA28" s="587"/>
      <c r="CB28" s="587"/>
      <c r="CC28" s="907"/>
      <c r="CD28" s="903">
        <v>34</v>
      </c>
      <c r="CE28" s="78">
        <v>337.4</v>
      </c>
      <c r="CF28" s="634">
        <f t="shared" si="34"/>
        <v>9.9235294117647044</v>
      </c>
      <c r="CG28" s="824">
        <f t="shared" si="35"/>
        <v>4937.7400000000007</v>
      </c>
      <c r="CH28" s="492"/>
      <c r="CI28" s="93">
        <v>181.60000000000002</v>
      </c>
      <c r="CJ28" s="94">
        <v>10117.058005179375</v>
      </c>
      <c r="CK28" s="30">
        <f t="shared" si="36"/>
        <v>55.710671834688178</v>
      </c>
      <c r="CL28" s="787"/>
      <c r="CM28" s="787"/>
      <c r="CN28" s="958" t="e">
        <f t="shared" si="86"/>
        <v>#DIV/0!</v>
      </c>
      <c r="CO28" s="101">
        <v>5</v>
      </c>
      <c r="CP28" s="101"/>
      <c r="CQ28" s="30">
        <f t="shared" si="75"/>
        <v>0</v>
      </c>
      <c r="CR28" s="101">
        <v>20</v>
      </c>
      <c r="CS28" s="101"/>
      <c r="CT28" s="83">
        <f t="shared" si="76"/>
        <v>0</v>
      </c>
      <c r="CU28" s="787">
        <v>2344.5638310431514</v>
      </c>
      <c r="CV28" s="30">
        <f t="shared" si="78"/>
        <v>12.910593783277264</v>
      </c>
      <c r="CW28" s="787">
        <v>110</v>
      </c>
      <c r="CX28" s="30">
        <f t="shared" si="37"/>
        <v>0.60572687224669597</v>
      </c>
      <c r="CY28" s="787"/>
      <c r="CZ28" s="787"/>
      <c r="DA28" s="787"/>
      <c r="DB28" s="787"/>
      <c r="DC28" s="934">
        <v>47</v>
      </c>
      <c r="DD28" s="787">
        <v>419.94433088141801</v>
      </c>
      <c r="DE28" s="790">
        <f t="shared" si="38"/>
        <v>8.9349857634344261</v>
      </c>
      <c r="DF28" s="827">
        <f t="shared" si="39"/>
        <v>12991.566167103945</v>
      </c>
      <c r="DG28" s="492"/>
      <c r="DH28" s="109">
        <v>151.6</v>
      </c>
      <c r="DI28" s="110">
        <v>7939.5205232433891</v>
      </c>
      <c r="DJ28" s="83">
        <f t="shared" si="40"/>
        <v>52.371507409257184</v>
      </c>
      <c r="DK28" s="113"/>
      <c r="DL28" s="956"/>
      <c r="DM28" s="956"/>
      <c r="DN28" s="958" t="e">
        <f t="shared" si="81"/>
        <v>#DIV/0!</v>
      </c>
      <c r="DO28" s="114">
        <v>52</v>
      </c>
      <c r="DP28" s="114">
        <v>1545.8647229419839</v>
      </c>
      <c r="DQ28" s="30">
        <f t="shared" si="41"/>
        <v>29.728167748884307</v>
      </c>
      <c r="DR28" s="115">
        <v>1254.185188074126</v>
      </c>
      <c r="DS28" s="114">
        <v>188.22089918057509</v>
      </c>
      <c r="DT28" s="938"/>
      <c r="DU28" s="708">
        <v>247.37027027027028</v>
      </c>
      <c r="DV28" s="759">
        <f t="shared" si="8"/>
        <v>1.6317300149753977</v>
      </c>
      <c r="DW28" s="846">
        <v>54</v>
      </c>
      <c r="DX28" s="846">
        <v>692.1346779492053</v>
      </c>
      <c r="DY28" s="760">
        <f t="shared" si="42"/>
        <v>12.817308850911209</v>
      </c>
      <c r="DZ28" s="848">
        <f t="shared" si="43"/>
        <v>11867.29628165955</v>
      </c>
      <c r="EA28" s="841"/>
      <c r="EB28" s="859">
        <v>40</v>
      </c>
      <c r="EC28" s="862">
        <v>2147.3419076590994</v>
      </c>
      <c r="ED28" s="862"/>
      <c r="EE28" s="922">
        <f t="shared" si="44"/>
        <v>2147.3419076590994</v>
      </c>
      <c r="EF28" s="751">
        <f t="shared" si="45"/>
        <v>53.683547691477486</v>
      </c>
      <c r="EG28" s="867"/>
      <c r="EH28" s="867"/>
      <c r="EI28" s="756" t="e">
        <f t="shared" si="9"/>
        <v>#DIV/0!</v>
      </c>
      <c r="EJ28" s="867">
        <v>40</v>
      </c>
      <c r="EK28" s="870">
        <v>894.55851446096176</v>
      </c>
      <c r="EL28" s="759">
        <f t="shared" si="46"/>
        <v>22.363962861524044</v>
      </c>
      <c r="EM28" s="866">
        <f t="shared" si="10"/>
        <v>40</v>
      </c>
      <c r="EN28" s="870">
        <v>1686.8018742514589</v>
      </c>
      <c r="EO28" s="763">
        <f t="shared" si="47"/>
        <v>42.170046856286476</v>
      </c>
      <c r="EP28" s="916">
        <v>1352.05</v>
      </c>
      <c r="EQ28" s="915"/>
      <c r="ER28" s="872">
        <v>40</v>
      </c>
      <c r="ES28" s="921">
        <v>332.32931369888439</v>
      </c>
      <c r="ET28" s="765">
        <f t="shared" si="48"/>
        <v>8.3082328424721101</v>
      </c>
      <c r="EU28" s="872">
        <f t="shared" si="11"/>
        <v>40</v>
      </c>
      <c r="EV28" s="873">
        <v>459.83915239384186</v>
      </c>
      <c r="EW28" s="765">
        <f t="shared" si="49"/>
        <v>11.495978809846047</v>
      </c>
      <c r="EX28" s="873">
        <v>205</v>
      </c>
      <c r="EY28" s="891">
        <f t="shared" si="50"/>
        <v>5.125</v>
      </c>
      <c r="EZ28" s="873">
        <v>29</v>
      </c>
      <c r="FA28" s="873">
        <v>288.28612285926135</v>
      </c>
      <c r="FB28" s="873">
        <f t="shared" si="51"/>
        <v>9.9409007882503921</v>
      </c>
      <c r="FC28" s="898">
        <f t="shared" si="52"/>
        <v>7366.2068853235069</v>
      </c>
      <c r="FD28" s="569"/>
      <c r="FE28" s="124">
        <v>142.19999999999999</v>
      </c>
      <c r="FF28" s="125">
        <v>6163.2311670744457</v>
      </c>
      <c r="FG28" s="15">
        <f t="shared" si="53"/>
        <v>43.341991329637459</v>
      </c>
      <c r="FH28" s="126"/>
      <c r="FI28" s="127">
        <v>4</v>
      </c>
      <c r="FJ28" s="127">
        <v>46.672130671506345</v>
      </c>
      <c r="FK28" s="18">
        <f t="shared" si="85"/>
        <v>11.668032667876586</v>
      </c>
      <c r="FL28" s="127"/>
      <c r="FM28" s="127"/>
      <c r="FN28" s="18" t="e">
        <f t="shared" si="77"/>
        <v>#DIV/0!</v>
      </c>
      <c r="FO28" s="734">
        <v>189.58333229959416</v>
      </c>
      <c r="FP28" s="836">
        <f t="shared" si="54"/>
        <v>1.3332161202503106</v>
      </c>
      <c r="FQ28" s="125">
        <v>968.27403212253057</v>
      </c>
      <c r="FR28" s="837">
        <f t="shared" si="12"/>
        <v>6.8092407322259536</v>
      </c>
      <c r="FS28" s="125"/>
      <c r="FT28" s="125">
        <v>183.17494219943015</v>
      </c>
      <c r="FU28" s="125"/>
      <c r="FV28" s="127">
        <v>33</v>
      </c>
      <c r="FW28" s="127">
        <v>337.21292064365809</v>
      </c>
      <c r="FX28" s="30">
        <f t="shared" si="55"/>
        <v>10.218573352838124</v>
      </c>
      <c r="FY28" s="831">
        <f t="shared" si="56"/>
        <v>7888.1485250111655</v>
      </c>
      <c r="FZ28" s="569"/>
      <c r="GA28" s="602"/>
      <c r="GB28" s="603"/>
      <c r="GC28" s="542" t="e">
        <f t="shared" si="57"/>
        <v>#DIV/0!</v>
      </c>
      <c r="GD28" s="603"/>
      <c r="GE28" s="603"/>
      <c r="GF28" s="542" t="e">
        <f t="shared" si="58"/>
        <v>#DIV/0!</v>
      </c>
      <c r="GG28" s="603"/>
      <c r="GH28" s="603"/>
      <c r="GI28" s="542" t="e">
        <f t="shared" si="59"/>
        <v>#DIV/0!</v>
      </c>
      <c r="GJ28" s="485"/>
      <c r="GK28" s="610"/>
      <c r="GL28" s="612"/>
      <c r="GM28" s="548" t="e">
        <f t="shared" si="60"/>
        <v>#DIV/0!</v>
      </c>
      <c r="GN28" s="610"/>
      <c r="GO28" s="614"/>
      <c r="GP28" s="616" t="e">
        <f t="shared" si="13"/>
        <v>#DIV/0!</v>
      </c>
      <c r="GQ28" s="603"/>
      <c r="GR28" s="612"/>
      <c r="GS28" s="622" t="e">
        <f t="shared" si="61"/>
        <v>#DIV/0!</v>
      </c>
      <c r="GT28" s="603">
        <f t="shared" si="62"/>
        <v>0</v>
      </c>
      <c r="GU28" s="603"/>
      <c r="GV28" s="551" t="e">
        <f t="shared" si="63"/>
        <v>#DIV/0!</v>
      </c>
      <c r="GX28" s="863"/>
      <c r="GY28" s="863"/>
      <c r="GZ28" s="862"/>
      <c r="HA28" s="554" t="e">
        <f t="shared" si="14"/>
        <v>#DIV/0!</v>
      </c>
      <c r="HB28" s="554" t="e">
        <f t="shared" si="79"/>
        <v>#DIV/0!</v>
      </c>
      <c r="HC28" s="875"/>
      <c r="HD28" s="875"/>
      <c r="HE28" s="737" t="e">
        <f t="shared" si="80"/>
        <v>#DIV/0!</v>
      </c>
      <c r="HF28" s="875"/>
      <c r="HG28" s="737" t="e">
        <f t="shared" si="64"/>
        <v>#DIV/0!</v>
      </c>
      <c r="HH28" s="867"/>
      <c r="HI28" s="748" t="e">
        <f t="shared" si="17"/>
        <v>#DIV/0!</v>
      </c>
      <c r="HJ28" s="882"/>
      <c r="HK28" s="744" t="e">
        <f t="shared" si="82"/>
        <v>#DIV/0!</v>
      </c>
      <c r="HL28" s="881"/>
      <c r="HM28" s="542" t="e">
        <f t="shared" si="19"/>
        <v>#DIV/0!</v>
      </c>
      <c r="HN28" s="875"/>
      <c r="HO28" s="875"/>
      <c r="HP28" s="886" t="e">
        <f t="shared" si="65"/>
        <v>#DIV/0!</v>
      </c>
      <c r="HQ28" s="672"/>
      <c r="HR28" s="411"/>
      <c r="HS28" s="411"/>
      <c r="HT28" s="411"/>
      <c r="HU28" s="433"/>
      <c r="HV28" s="411"/>
      <c r="HW28" s="400">
        <f t="shared" si="66"/>
        <v>0</v>
      </c>
      <c r="HX28" s="403"/>
      <c r="HY28" s="402" t="e">
        <f t="shared" si="67"/>
        <v>#DIV/0!</v>
      </c>
      <c r="HZ28" s="412"/>
      <c r="IA28" s="411"/>
      <c r="IB28" s="400"/>
      <c r="IC28" s="403" t="e">
        <f t="shared" si="68"/>
        <v>#DIV/0!</v>
      </c>
      <c r="ID28" s="400"/>
      <c r="IE28" s="400"/>
      <c r="IF28" s="404" t="e">
        <f t="shared" si="69"/>
        <v>#DIV/0!</v>
      </c>
    </row>
    <row r="29" spans="1:240" ht="14.4" customHeight="1">
      <c r="A29" s="12">
        <v>23</v>
      </c>
      <c r="B29" s="13">
        <v>96.800000000000011</v>
      </c>
      <c r="C29" s="14">
        <v>4859.8982708739059</v>
      </c>
      <c r="D29" s="15">
        <f t="shared" si="20"/>
        <v>50.205560649523818</v>
      </c>
      <c r="E29" s="16"/>
      <c r="F29" s="320"/>
      <c r="G29" s="558" t="e">
        <f t="shared" si="21"/>
        <v>#DIV/0!</v>
      </c>
      <c r="H29" s="17">
        <v>2</v>
      </c>
      <c r="I29" s="17">
        <v>27</v>
      </c>
      <c r="J29" s="18">
        <f t="shared" si="70"/>
        <v>13.5</v>
      </c>
      <c r="K29" s="17">
        <v>5</v>
      </c>
      <c r="L29" s="17">
        <v>77.118683901292599</v>
      </c>
      <c r="M29" s="30">
        <f t="shared" si="71"/>
        <v>15.423736780258519</v>
      </c>
      <c r="N29" s="946">
        <v>759.68439166003509</v>
      </c>
      <c r="O29" s="838">
        <f t="shared" si="22"/>
        <v>7.8479792526863124</v>
      </c>
      <c r="P29" s="803">
        <v>597.42967065161019</v>
      </c>
      <c r="Q29" s="18">
        <f t="shared" si="23"/>
        <v>6.1717941183017571</v>
      </c>
      <c r="R29" s="808">
        <v>100.34749467492244</v>
      </c>
      <c r="S29" s="809"/>
      <c r="T29" s="976"/>
      <c r="U29" s="808"/>
      <c r="V29" s="492"/>
      <c r="W29" s="570">
        <v>35</v>
      </c>
      <c r="X29" s="626">
        <v>349.42286710991834</v>
      </c>
      <c r="Y29" s="800">
        <f t="shared" si="24"/>
        <v>9.9835104888548099</v>
      </c>
      <c r="Z29" s="819">
        <f t="shared" si="25"/>
        <v>6770.9013788716848</v>
      </c>
      <c r="AA29" s="492"/>
      <c r="AB29" s="966">
        <v>404.6</v>
      </c>
      <c r="AC29" s="71">
        <v>23264.600000000002</v>
      </c>
      <c r="AD29" s="30">
        <f t="shared" si="26"/>
        <v>57.500247157686609</v>
      </c>
      <c r="AE29" s="49"/>
      <c r="AF29" s="318"/>
      <c r="AG29" s="932" t="e">
        <f t="shared" ref="AG29:AG37" si="87">AF29/AE29</f>
        <v>#DIV/0!</v>
      </c>
      <c r="AH29" s="50">
        <v>22</v>
      </c>
      <c r="AI29" s="50">
        <v>271.68</v>
      </c>
      <c r="AJ29" s="30">
        <f t="shared" si="27"/>
        <v>12.34909090909091</v>
      </c>
      <c r="AK29" s="55">
        <v>19</v>
      </c>
      <c r="AL29" s="55">
        <v>128.32</v>
      </c>
      <c r="AM29" s="30">
        <f t="shared" si="72"/>
        <v>6.7536842105263153</v>
      </c>
      <c r="AN29" s="62">
        <v>674</v>
      </c>
      <c r="AO29" s="858">
        <f t="shared" si="1"/>
        <v>1.5159694107062527</v>
      </c>
      <c r="AP29" s="47">
        <v>1434.89</v>
      </c>
      <c r="AQ29" s="858">
        <f t="shared" si="2"/>
        <v>3.5464409293129018</v>
      </c>
      <c r="AR29" s="47">
        <v>398.34</v>
      </c>
      <c r="AS29" s="47"/>
      <c r="AT29" s="47"/>
      <c r="AU29" s="855"/>
      <c r="AV29" s="568"/>
      <c r="AW29" s="46">
        <v>40</v>
      </c>
      <c r="AX29" s="71">
        <v>2021.7149999999997</v>
      </c>
      <c r="AY29" s="83">
        <f t="shared" si="28"/>
        <v>50.542874999999995</v>
      </c>
      <c r="AZ29" s="855"/>
      <c r="BA29" s="855"/>
      <c r="BB29" s="855"/>
      <c r="BC29" s="760">
        <f t="shared" si="83"/>
        <v>0</v>
      </c>
      <c r="BD29" s="855"/>
      <c r="BE29" s="30" t="e">
        <f t="shared" si="84"/>
        <v>#DIV/0!</v>
      </c>
      <c r="BF29" s="62">
        <v>106</v>
      </c>
      <c r="BG29" s="47">
        <v>1067.6799999999998</v>
      </c>
      <c r="BH29" s="48">
        <f t="shared" si="29"/>
        <v>10.072452830188677</v>
      </c>
      <c r="BI29" s="822">
        <f t="shared" si="30"/>
        <v>29261.225000000002</v>
      </c>
      <c r="BJ29" s="492"/>
      <c r="BK29" s="645">
        <v>79.2</v>
      </c>
      <c r="BL29" s="78">
        <v>3792</v>
      </c>
      <c r="BM29" s="30">
        <f t="shared" si="31"/>
        <v>47.878787878787875</v>
      </c>
      <c r="BN29" s="85"/>
      <c r="BO29" s="85"/>
      <c r="BP29" s="85"/>
      <c r="BQ29" s="85"/>
      <c r="BR29" s="30" t="e">
        <f t="shared" si="73"/>
        <v>#DIV/0!</v>
      </c>
      <c r="BS29" s="86">
        <v>18</v>
      </c>
      <c r="BT29" s="86">
        <v>123.53</v>
      </c>
      <c r="BU29" s="30">
        <f t="shared" si="74"/>
        <v>6.8627777777777776</v>
      </c>
      <c r="BV29" s="587">
        <v>0</v>
      </c>
      <c r="BW29" s="30">
        <f t="shared" si="32"/>
        <v>0</v>
      </c>
      <c r="BX29" s="587">
        <v>478.88</v>
      </c>
      <c r="BY29" s="30">
        <f t="shared" si="33"/>
        <v>6.0464646464646465</v>
      </c>
      <c r="BZ29" s="587"/>
      <c r="CA29" s="587"/>
      <c r="CB29" s="587"/>
      <c r="CC29" s="907"/>
      <c r="CD29" s="903">
        <v>34</v>
      </c>
      <c r="CE29" s="78">
        <v>337.65</v>
      </c>
      <c r="CF29" s="634">
        <f t="shared" si="34"/>
        <v>9.9308823529411754</v>
      </c>
      <c r="CG29" s="824">
        <f t="shared" si="35"/>
        <v>4732.0599999999995</v>
      </c>
      <c r="CH29" s="492"/>
      <c r="CI29" s="93">
        <v>180.8</v>
      </c>
      <c r="CJ29" s="94">
        <v>10088.642541526679</v>
      </c>
      <c r="CK29" s="30">
        <f t="shared" si="36"/>
        <v>55.800014057116584</v>
      </c>
      <c r="CL29" s="787"/>
      <c r="CM29" s="787"/>
      <c r="CN29" s="958" t="e">
        <f t="shared" si="86"/>
        <v>#DIV/0!</v>
      </c>
      <c r="CO29" s="101">
        <v>5</v>
      </c>
      <c r="CP29" s="101">
        <v>79.575719657435513</v>
      </c>
      <c r="CQ29" s="30">
        <f t="shared" si="75"/>
        <v>15.915143931487103</v>
      </c>
      <c r="CR29" s="101">
        <v>20</v>
      </c>
      <c r="CS29" s="101">
        <v>144.99998642164874</v>
      </c>
      <c r="CT29" s="83">
        <f t="shared" si="76"/>
        <v>7.2499993210824369</v>
      </c>
      <c r="CU29" s="787"/>
      <c r="CV29" s="30">
        <f t="shared" si="78"/>
        <v>0</v>
      </c>
      <c r="CW29" s="787">
        <v>94.221969504608637</v>
      </c>
      <c r="CX29" s="30">
        <f t="shared" si="37"/>
        <v>0.52113921186177337</v>
      </c>
      <c r="CY29" s="787">
        <v>420.28837469963776</v>
      </c>
      <c r="CZ29" s="787"/>
      <c r="DA29" s="787"/>
      <c r="DB29" s="787"/>
      <c r="DC29" s="934">
        <v>47</v>
      </c>
      <c r="DD29" s="787">
        <v>524.03168834379426</v>
      </c>
      <c r="DE29" s="790">
        <f t="shared" si="38"/>
        <v>11.149610390293494</v>
      </c>
      <c r="DF29" s="827">
        <f t="shared" si="39"/>
        <v>11351.760280153801</v>
      </c>
      <c r="DG29" s="492"/>
      <c r="DH29" s="109">
        <v>155.6</v>
      </c>
      <c r="DI29" s="110">
        <v>8147.3522314590664</v>
      </c>
      <c r="DJ29" s="83">
        <f t="shared" si="40"/>
        <v>52.360875523515851</v>
      </c>
      <c r="DK29" s="986"/>
      <c r="DL29" s="986"/>
      <c r="DM29" s="986"/>
      <c r="DN29" s="958" t="e">
        <f t="shared" si="81"/>
        <v>#DIV/0!</v>
      </c>
      <c r="DO29" s="114">
        <v>52</v>
      </c>
      <c r="DP29" s="114">
        <v>1501.8953870050141</v>
      </c>
      <c r="DQ29" s="30">
        <f t="shared" si="41"/>
        <v>28.88260359625027</v>
      </c>
      <c r="DR29" s="115">
        <v>1197.5349967947063</v>
      </c>
      <c r="DS29" s="114">
        <v>327.05333333333334</v>
      </c>
      <c r="DT29" s="938">
        <v>1505.2358725516606</v>
      </c>
      <c r="DU29" s="708">
        <v>247.37027027027028</v>
      </c>
      <c r="DV29" s="759">
        <f t="shared" si="8"/>
        <v>1.5897832279580353</v>
      </c>
      <c r="DW29" s="846">
        <v>54</v>
      </c>
      <c r="DX29" s="846">
        <v>493.59527793685822</v>
      </c>
      <c r="DY29" s="760">
        <f t="shared" si="42"/>
        <v>9.1406532951270041</v>
      </c>
      <c r="DZ29" s="848">
        <f t="shared" si="43"/>
        <v>13420.037369350908</v>
      </c>
      <c r="EA29" s="841"/>
      <c r="EB29" s="859">
        <v>40</v>
      </c>
      <c r="EC29" s="862">
        <v>1957.7309436853886</v>
      </c>
      <c r="ED29" s="862"/>
      <c r="EE29" s="922">
        <f t="shared" si="44"/>
        <v>1957.7309436853886</v>
      </c>
      <c r="EF29" s="751">
        <f t="shared" si="45"/>
        <v>48.943273592134716</v>
      </c>
      <c r="EG29" s="867"/>
      <c r="EH29" s="867"/>
      <c r="EI29" s="756" t="e">
        <f t="shared" si="9"/>
        <v>#DIV/0!</v>
      </c>
      <c r="EJ29" s="867"/>
      <c r="EK29" s="870"/>
      <c r="EL29" s="759" t="e">
        <f t="shared" si="46"/>
        <v>#DIV/0!</v>
      </c>
      <c r="EM29" s="866">
        <f t="shared" si="10"/>
        <v>40</v>
      </c>
      <c r="EN29" s="870"/>
      <c r="EO29" s="763">
        <f t="shared" si="47"/>
        <v>0</v>
      </c>
      <c r="EP29" s="916"/>
      <c r="EQ29" s="915"/>
      <c r="ER29" s="872">
        <v>40</v>
      </c>
      <c r="ES29" s="921">
        <v>226.39215777173479</v>
      </c>
      <c r="ET29" s="765">
        <f t="shared" si="48"/>
        <v>5.6598039442933699</v>
      </c>
      <c r="EU29" s="872">
        <f t="shared" si="11"/>
        <v>40</v>
      </c>
      <c r="EV29" s="873">
        <v>421.44344767300851</v>
      </c>
      <c r="EW29" s="765">
        <f t="shared" si="49"/>
        <v>10.536086191825213</v>
      </c>
      <c r="EX29" s="873"/>
      <c r="EY29" s="891">
        <f t="shared" si="50"/>
        <v>0</v>
      </c>
      <c r="EZ29" s="873">
        <v>29</v>
      </c>
      <c r="FA29" s="873">
        <v>288.31498375850276</v>
      </c>
      <c r="FB29" s="873">
        <f t="shared" si="51"/>
        <v>9.9418959916725083</v>
      </c>
      <c r="FC29" s="898">
        <f t="shared" si="52"/>
        <v>2893.8815328886349</v>
      </c>
      <c r="FD29" s="569"/>
      <c r="FE29" s="124">
        <v>137</v>
      </c>
      <c r="FF29" s="125">
        <v>6621.9546774096852</v>
      </c>
      <c r="FG29" s="15">
        <f t="shared" si="53"/>
        <v>48.335435601530548</v>
      </c>
      <c r="FH29" s="126"/>
      <c r="FI29" s="127">
        <v>4</v>
      </c>
      <c r="FJ29" s="127">
        <v>47.668032667876588</v>
      </c>
      <c r="FK29" s="18">
        <f t="shared" si="85"/>
        <v>11.917008166969147</v>
      </c>
      <c r="FL29" s="127"/>
      <c r="FM29" s="127"/>
      <c r="FN29" s="18" t="e">
        <f t="shared" si="77"/>
        <v>#DIV/0!</v>
      </c>
      <c r="FO29" s="734">
        <v>49.583333333333336</v>
      </c>
      <c r="FP29" s="836">
        <f t="shared" si="54"/>
        <v>0.36192214111922144</v>
      </c>
      <c r="FQ29" s="125">
        <v>561.32884192849349</v>
      </c>
      <c r="FR29" s="837">
        <f t="shared" si="12"/>
        <v>4.0972908169963027</v>
      </c>
      <c r="FS29" s="125"/>
      <c r="FT29" s="125">
        <v>350.23172222222223</v>
      </c>
      <c r="FU29" s="125"/>
      <c r="FV29" s="127">
        <v>33</v>
      </c>
      <c r="FW29" s="127">
        <v>324.20442139212332</v>
      </c>
      <c r="FX29" s="30">
        <f t="shared" si="55"/>
        <v>9.8243764058219192</v>
      </c>
      <c r="FY29" s="831">
        <f t="shared" si="56"/>
        <v>7954.9710289537343</v>
      </c>
      <c r="FZ29" s="569"/>
      <c r="GA29" s="602"/>
      <c r="GB29" s="603"/>
      <c r="GC29" s="542" t="e">
        <f t="shared" si="57"/>
        <v>#DIV/0!</v>
      </c>
      <c r="GD29" s="603"/>
      <c r="GE29" s="603"/>
      <c r="GF29" s="542" t="e">
        <f t="shared" si="58"/>
        <v>#DIV/0!</v>
      </c>
      <c r="GG29" s="603"/>
      <c r="GH29" s="603"/>
      <c r="GI29" s="542" t="e">
        <f t="shared" si="59"/>
        <v>#DIV/0!</v>
      </c>
      <c r="GJ29" s="485"/>
      <c r="GK29" s="610"/>
      <c r="GL29" s="612"/>
      <c r="GM29" s="548" t="e">
        <f t="shared" si="60"/>
        <v>#DIV/0!</v>
      </c>
      <c r="GN29" s="610"/>
      <c r="GO29" s="614"/>
      <c r="GP29" s="616" t="e">
        <f t="shared" si="13"/>
        <v>#DIV/0!</v>
      </c>
      <c r="GQ29" s="603"/>
      <c r="GR29" s="612"/>
      <c r="GS29" s="622" t="e">
        <f t="shared" si="61"/>
        <v>#DIV/0!</v>
      </c>
      <c r="GT29" s="603">
        <f t="shared" si="62"/>
        <v>0</v>
      </c>
      <c r="GU29" s="603"/>
      <c r="GV29" s="551" t="e">
        <f t="shared" si="63"/>
        <v>#DIV/0!</v>
      </c>
      <c r="GX29" s="863"/>
      <c r="GY29" s="863"/>
      <c r="GZ29" s="862"/>
      <c r="HA29" s="554" t="e">
        <f t="shared" si="14"/>
        <v>#DIV/0!</v>
      </c>
      <c r="HB29" s="554" t="e">
        <f t="shared" si="79"/>
        <v>#DIV/0!</v>
      </c>
      <c r="HC29" s="875"/>
      <c r="HD29" s="875"/>
      <c r="HE29" s="737" t="e">
        <f t="shared" si="80"/>
        <v>#DIV/0!</v>
      </c>
      <c r="HF29" s="875"/>
      <c r="HG29" s="737" t="e">
        <f t="shared" si="64"/>
        <v>#DIV/0!</v>
      </c>
      <c r="HH29" s="867"/>
      <c r="HI29" s="748" t="e">
        <f t="shared" si="17"/>
        <v>#DIV/0!</v>
      </c>
      <c r="HJ29" s="882"/>
      <c r="HK29" s="744" t="e">
        <f t="shared" si="82"/>
        <v>#DIV/0!</v>
      </c>
      <c r="HL29" s="881"/>
      <c r="HM29" s="542" t="e">
        <f t="shared" si="19"/>
        <v>#DIV/0!</v>
      </c>
      <c r="HN29" s="875"/>
      <c r="HO29" s="875"/>
      <c r="HP29" s="886" t="e">
        <f t="shared" si="65"/>
        <v>#DIV/0!</v>
      </c>
      <c r="HQ29" s="672"/>
      <c r="HR29" s="411"/>
      <c r="HS29" s="411"/>
      <c r="HT29" s="411"/>
      <c r="HU29" s="433"/>
      <c r="HV29" s="411"/>
      <c r="HW29" s="400">
        <f t="shared" si="66"/>
        <v>0</v>
      </c>
      <c r="HX29" s="403"/>
      <c r="HY29" s="402" t="e">
        <f t="shared" si="67"/>
        <v>#DIV/0!</v>
      </c>
      <c r="HZ29" s="412"/>
      <c r="IA29" s="411"/>
      <c r="IB29" s="400"/>
      <c r="IC29" s="403" t="e">
        <f t="shared" si="68"/>
        <v>#DIV/0!</v>
      </c>
      <c r="ID29" s="400"/>
      <c r="IE29" s="400"/>
      <c r="IF29" s="404" t="e">
        <f t="shared" si="69"/>
        <v>#DIV/0!</v>
      </c>
    </row>
    <row r="30" spans="1:240" ht="14.4" customHeight="1">
      <c r="A30" s="12">
        <v>24</v>
      </c>
      <c r="B30" s="13">
        <v>90.2</v>
      </c>
      <c r="C30" s="14">
        <v>4730.6874726537626</v>
      </c>
      <c r="D30" s="15">
        <f t="shared" si="20"/>
        <v>52.446646038290048</v>
      </c>
      <c r="E30" s="16"/>
      <c r="F30" s="320"/>
      <c r="G30" s="558" t="e">
        <f t="shared" si="21"/>
        <v>#DIV/0!</v>
      </c>
      <c r="H30" s="17">
        <v>2</v>
      </c>
      <c r="I30" s="17">
        <v>26.85811961669156</v>
      </c>
      <c r="J30" s="18">
        <f t="shared" si="70"/>
        <v>13.42905980834578</v>
      </c>
      <c r="K30" s="17">
        <v>5</v>
      </c>
      <c r="L30" s="17">
        <v>83.60542260542239</v>
      </c>
      <c r="M30" s="30">
        <f t="shared" si="71"/>
        <v>16.721084521084478</v>
      </c>
      <c r="N30" s="946"/>
      <c r="O30" s="838">
        <f t="shared" si="22"/>
        <v>0</v>
      </c>
      <c r="P30" s="803">
        <v>443.59006445962711</v>
      </c>
      <c r="Q30" s="18">
        <f t="shared" si="23"/>
        <v>4.9178499385767971</v>
      </c>
      <c r="R30" s="808">
        <v>198.83673255680188</v>
      </c>
      <c r="S30" s="809"/>
      <c r="T30" s="976"/>
      <c r="U30" s="808"/>
      <c r="V30" s="492"/>
      <c r="W30" s="570">
        <v>34</v>
      </c>
      <c r="X30" s="626">
        <v>342.83098156644269</v>
      </c>
      <c r="Y30" s="800">
        <f t="shared" si="24"/>
        <v>10.083264163718903</v>
      </c>
      <c r="Z30" s="819">
        <f t="shared" si="25"/>
        <v>5826.4087934587469</v>
      </c>
      <c r="AA30" s="492"/>
      <c r="AB30" s="966">
        <v>395.6</v>
      </c>
      <c r="AC30" s="71">
        <v>23819.334999999999</v>
      </c>
      <c r="AD30" s="30">
        <f t="shared" si="26"/>
        <v>60.210654701718902</v>
      </c>
      <c r="AE30" s="49"/>
      <c r="AF30" s="318"/>
      <c r="AG30" s="932" t="e">
        <f t="shared" si="87"/>
        <v>#DIV/0!</v>
      </c>
      <c r="AH30" s="50">
        <v>22</v>
      </c>
      <c r="AI30" s="50">
        <v>300.92</v>
      </c>
      <c r="AJ30" s="30">
        <f t="shared" si="27"/>
        <v>13.67818181818182</v>
      </c>
      <c r="AK30" s="55">
        <v>24</v>
      </c>
      <c r="AL30" s="55">
        <v>164.57000000000002</v>
      </c>
      <c r="AM30" s="30">
        <f t="shared" si="72"/>
        <v>6.8570833333333345</v>
      </c>
      <c r="AN30" s="62"/>
      <c r="AO30" s="858">
        <f t="shared" si="1"/>
        <v>0</v>
      </c>
      <c r="AP30" s="47">
        <v>2362.94</v>
      </c>
      <c r="AQ30" s="858">
        <f t="shared" si="2"/>
        <v>5.9730535894843273</v>
      </c>
      <c r="AR30" s="47"/>
      <c r="AS30" s="47"/>
      <c r="AT30" s="47"/>
      <c r="AU30" s="855"/>
      <c r="AV30" s="568"/>
      <c r="AW30" s="46">
        <v>40</v>
      </c>
      <c r="AX30" s="71">
        <v>2142.3750000000005</v>
      </c>
      <c r="AY30" s="83">
        <f t="shared" si="28"/>
        <v>53.55937500000001</v>
      </c>
      <c r="AZ30" s="855"/>
      <c r="BA30" s="855"/>
      <c r="BB30" s="855"/>
      <c r="BC30" s="760">
        <f t="shared" si="83"/>
        <v>0</v>
      </c>
      <c r="BD30" s="855"/>
      <c r="BE30" s="30" t="e">
        <f t="shared" si="84"/>
        <v>#DIV/0!</v>
      </c>
      <c r="BF30" s="62">
        <v>106</v>
      </c>
      <c r="BG30" s="47">
        <v>1061.4499999999998</v>
      </c>
      <c r="BH30" s="48">
        <f t="shared" si="29"/>
        <v>10.013679245283017</v>
      </c>
      <c r="BI30" s="822">
        <f t="shared" si="30"/>
        <v>29851.589999999997</v>
      </c>
      <c r="BJ30" s="492"/>
      <c r="BK30" s="645">
        <v>79.800000000000011</v>
      </c>
      <c r="BL30" s="78">
        <v>4088.63</v>
      </c>
      <c r="BM30" s="30">
        <f t="shared" si="31"/>
        <v>51.235964912280693</v>
      </c>
      <c r="BN30" s="85"/>
      <c r="BO30" s="85"/>
      <c r="BP30" s="85"/>
      <c r="BQ30" s="85"/>
      <c r="BR30" s="30" t="e">
        <f t="shared" si="73"/>
        <v>#DIV/0!</v>
      </c>
      <c r="BS30" s="86">
        <v>18</v>
      </c>
      <c r="BT30" s="86">
        <v>124.46</v>
      </c>
      <c r="BU30" s="30">
        <f t="shared" si="74"/>
        <v>6.9144444444444444</v>
      </c>
      <c r="BV30" s="587">
        <v>0</v>
      </c>
      <c r="BW30" s="30">
        <f t="shared" si="32"/>
        <v>0</v>
      </c>
      <c r="BX30" s="587">
        <v>422.13</v>
      </c>
      <c r="BY30" s="30">
        <f t="shared" si="33"/>
        <v>5.2898496240601496</v>
      </c>
      <c r="BZ30" s="587"/>
      <c r="CA30" s="587"/>
      <c r="CB30" s="587"/>
      <c r="CC30" s="907">
        <v>429.17</v>
      </c>
      <c r="CD30" s="903">
        <v>34</v>
      </c>
      <c r="CE30" s="78">
        <v>339.28</v>
      </c>
      <c r="CF30" s="634">
        <f t="shared" si="34"/>
        <v>9.9788235294117644</v>
      </c>
      <c r="CG30" s="824">
        <f t="shared" si="35"/>
        <v>5403.67</v>
      </c>
      <c r="CH30" s="492"/>
      <c r="CI30" s="93">
        <v>182.8</v>
      </c>
      <c r="CJ30" s="94">
        <v>10372.631537039988</v>
      </c>
      <c r="CK30" s="30">
        <f t="shared" si="36"/>
        <v>56.743060924726407</v>
      </c>
      <c r="CL30" s="787"/>
      <c r="CM30" s="787"/>
      <c r="CN30" s="958" t="e">
        <f t="shared" si="86"/>
        <v>#DIV/0!</v>
      </c>
      <c r="CO30" s="101">
        <v>5</v>
      </c>
      <c r="CP30" s="101"/>
      <c r="CQ30" s="30">
        <f t="shared" si="75"/>
        <v>0</v>
      </c>
      <c r="CR30" s="101">
        <v>20</v>
      </c>
      <c r="CS30" s="101"/>
      <c r="CT30" s="83">
        <f t="shared" si="76"/>
        <v>0</v>
      </c>
      <c r="CU30" s="787"/>
      <c r="CV30" s="30">
        <f t="shared" si="78"/>
        <v>0</v>
      </c>
      <c r="CW30" s="787">
        <v>49.221969504608637</v>
      </c>
      <c r="CX30" s="30">
        <f t="shared" si="37"/>
        <v>0.26926679160070371</v>
      </c>
      <c r="CY30" s="787">
        <v>314.58880442532222</v>
      </c>
      <c r="CZ30" s="787"/>
      <c r="DA30" s="787"/>
      <c r="DB30" s="787"/>
      <c r="DC30" s="934">
        <v>47</v>
      </c>
      <c r="DD30" s="787">
        <v>416.03848532980408</v>
      </c>
      <c r="DE30" s="790">
        <f t="shared" si="38"/>
        <v>8.8518826665915764</v>
      </c>
      <c r="DF30" s="827">
        <f t="shared" si="39"/>
        <v>11152.480796299722</v>
      </c>
      <c r="DG30" s="492"/>
      <c r="DH30" s="109">
        <v>149.6</v>
      </c>
      <c r="DI30" s="110">
        <v>7798.8313441959999</v>
      </c>
      <c r="DJ30" s="83">
        <f t="shared" si="40"/>
        <v>52.131225562807487</v>
      </c>
      <c r="DK30" s="113"/>
      <c r="DL30" s="956"/>
      <c r="DM30" s="956"/>
      <c r="DN30" s="958" t="e">
        <f t="shared" si="81"/>
        <v>#DIV/0!</v>
      </c>
      <c r="DO30" s="114">
        <v>47</v>
      </c>
      <c r="DP30" s="114">
        <v>1117.3377231791601</v>
      </c>
      <c r="DQ30" s="30">
        <f t="shared" si="41"/>
        <v>23.77314304636511</v>
      </c>
      <c r="DR30" s="115">
        <v>1287.8367242215468</v>
      </c>
      <c r="DS30" s="114">
        <v>141.05486413729116</v>
      </c>
      <c r="DT30" s="938"/>
      <c r="DU30" s="708">
        <v>187.37027027027028</v>
      </c>
      <c r="DV30" s="759">
        <f t="shared" si="8"/>
        <v>1.2524750686515393</v>
      </c>
      <c r="DW30" s="846">
        <v>54</v>
      </c>
      <c r="DX30" s="846">
        <v>454.00635973988005</v>
      </c>
      <c r="DY30" s="760">
        <f t="shared" si="42"/>
        <v>8.4075251803681486</v>
      </c>
      <c r="DZ30" s="848">
        <f t="shared" si="43"/>
        <v>10986.437285744149</v>
      </c>
      <c r="EA30" s="841"/>
      <c r="EB30" s="859">
        <v>40</v>
      </c>
      <c r="EC30" s="863">
        <v>2095.9460358143215</v>
      </c>
      <c r="ED30" s="863"/>
      <c r="EE30" s="922">
        <f t="shared" si="44"/>
        <v>2095.9460358143215</v>
      </c>
      <c r="EF30" s="751">
        <f t="shared" si="45"/>
        <v>52.398650895358038</v>
      </c>
      <c r="EG30" s="867"/>
      <c r="EH30" s="867"/>
      <c r="EI30" s="756" t="e">
        <f t="shared" si="9"/>
        <v>#DIV/0!</v>
      </c>
      <c r="EJ30" s="867"/>
      <c r="EK30" s="870"/>
      <c r="EL30" s="759" t="e">
        <f t="shared" si="46"/>
        <v>#DIV/0!</v>
      </c>
      <c r="EM30" s="866">
        <f t="shared" si="10"/>
        <v>40</v>
      </c>
      <c r="EN30" s="867"/>
      <c r="EO30" s="763">
        <f t="shared" si="47"/>
        <v>0</v>
      </c>
      <c r="EP30" s="916"/>
      <c r="EQ30" s="915"/>
      <c r="ER30" s="872">
        <v>40</v>
      </c>
      <c r="ES30" s="921">
        <v>170.2386022754674</v>
      </c>
      <c r="ET30" s="765">
        <f t="shared" si="48"/>
        <v>4.2559650568866854</v>
      </c>
      <c r="EU30" s="872">
        <f t="shared" si="11"/>
        <v>40</v>
      </c>
      <c r="EV30" s="873">
        <v>377.48151499885375</v>
      </c>
      <c r="EW30" s="765">
        <f t="shared" si="49"/>
        <v>9.4370378749713435</v>
      </c>
      <c r="EX30" s="873"/>
      <c r="EY30" s="891">
        <f t="shared" si="50"/>
        <v>0</v>
      </c>
      <c r="EZ30" s="873">
        <v>29</v>
      </c>
      <c r="FA30" s="873">
        <v>288.97860559524077</v>
      </c>
      <c r="FB30" s="873">
        <f t="shared" si="51"/>
        <v>9.9647795032841646</v>
      </c>
      <c r="FC30" s="898">
        <f t="shared" si="52"/>
        <v>2932.6447586838831</v>
      </c>
      <c r="FD30" s="569"/>
      <c r="FE30" s="124">
        <v>147.6</v>
      </c>
      <c r="FF30" s="125">
        <v>6216.9489031883822</v>
      </c>
      <c r="FG30" s="15">
        <f t="shared" si="53"/>
        <v>42.120250021601507</v>
      </c>
      <c r="FH30" s="126"/>
      <c r="FI30" s="127">
        <v>4</v>
      </c>
      <c r="FJ30" s="127">
        <v>44.23366267194794</v>
      </c>
      <c r="FK30" s="18">
        <f t="shared" si="85"/>
        <v>11.058415667986985</v>
      </c>
      <c r="FL30" s="127"/>
      <c r="FM30" s="127"/>
      <c r="FN30" s="18" t="e">
        <f t="shared" si="77"/>
        <v>#DIV/0!</v>
      </c>
      <c r="FO30" s="734">
        <v>49.583333333333336</v>
      </c>
      <c r="FP30" s="836">
        <f t="shared" si="54"/>
        <v>0.33593044263775973</v>
      </c>
      <c r="FQ30" s="125">
        <v>948.60852059950116</v>
      </c>
      <c r="FR30" s="837">
        <f t="shared" si="12"/>
        <v>6.4268869959315795</v>
      </c>
      <c r="FS30" s="125"/>
      <c r="FT30" s="125">
        <v>228.59679645191406</v>
      </c>
      <c r="FU30" s="125"/>
      <c r="FV30" s="127">
        <v>33</v>
      </c>
      <c r="FW30" s="127">
        <v>333.82639476115759</v>
      </c>
      <c r="FX30" s="30">
        <f t="shared" si="55"/>
        <v>10.115951356398714</v>
      </c>
      <c r="FY30" s="831">
        <f t="shared" si="56"/>
        <v>7821.7976110062364</v>
      </c>
      <c r="FZ30" s="569"/>
      <c r="GA30" s="602"/>
      <c r="GB30" s="603"/>
      <c r="GC30" s="542" t="e">
        <f t="shared" si="57"/>
        <v>#DIV/0!</v>
      </c>
      <c r="GD30" s="603"/>
      <c r="GE30" s="603"/>
      <c r="GF30" s="542" t="e">
        <f t="shared" si="58"/>
        <v>#DIV/0!</v>
      </c>
      <c r="GG30" s="603"/>
      <c r="GH30" s="603"/>
      <c r="GI30" s="542" t="e">
        <f t="shared" si="59"/>
        <v>#DIV/0!</v>
      </c>
      <c r="GJ30" s="485"/>
      <c r="GK30" s="610"/>
      <c r="GL30" s="603"/>
      <c r="GM30" s="548" t="e">
        <f t="shared" si="60"/>
        <v>#DIV/0!</v>
      </c>
      <c r="GN30" s="610"/>
      <c r="GO30" s="614"/>
      <c r="GP30" s="617" t="e">
        <f t="shared" si="13"/>
        <v>#DIV/0!</v>
      </c>
      <c r="GQ30" s="603"/>
      <c r="GR30" s="603"/>
      <c r="GS30" s="622" t="e">
        <f t="shared" si="61"/>
        <v>#DIV/0!</v>
      </c>
      <c r="GT30" s="603">
        <f t="shared" si="62"/>
        <v>0</v>
      </c>
      <c r="GU30" s="603"/>
      <c r="GV30" s="552" t="e">
        <f>+GU30/GT30</f>
        <v>#DIV/0!</v>
      </c>
      <c r="GX30" s="863"/>
      <c r="GY30" s="863"/>
      <c r="GZ30" s="863"/>
      <c r="HA30" s="554" t="e">
        <f t="shared" si="14"/>
        <v>#DIV/0!</v>
      </c>
      <c r="HB30" s="554" t="e">
        <f t="shared" si="79"/>
        <v>#DIV/0!</v>
      </c>
      <c r="HC30" s="875"/>
      <c r="HD30" s="875"/>
      <c r="HE30" s="737" t="e">
        <f t="shared" si="80"/>
        <v>#DIV/0!</v>
      </c>
      <c r="HF30" s="875"/>
      <c r="HG30" s="737" t="e">
        <f t="shared" si="64"/>
        <v>#DIV/0!</v>
      </c>
      <c r="HH30" s="867"/>
      <c r="HI30" s="748" t="e">
        <f t="shared" si="17"/>
        <v>#DIV/0!</v>
      </c>
      <c r="HJ30" s="882"/>
      <c r="HK30" s="744" t="e">
        <f t="shared" si="82"/>
        <v>#DIV/0!</v>
      </c>
      <c r="HL30" s="881"/>
      <c r="HM30" s="542" t="e">
        <f t="shared" si="19"/>
        <v>#DIV/0!</v>
      </c>
      <c r="HN30" s="875"/>
      <c r="HO30" s="875"/>
      <c r="HP30" s="886" t="e">
        <f t="shared" si="65"/>
        <v>#DIV/0!</v>
      </c>
      <c r="HQ30" s="672"/>
      <c r="HR30" s="411"/>
      <c r="HS30" s="411"/>
      <c r="HT30" s="411"/>
      <c r="HU30" s="433"/>
      <c r="HV30" s="411"/>
      <c r="HW30" s="400">
        <f t="shared" si="66"/>
        <v>0</v>
      </c>
      <c r="HX30" s="403"/>
      <c r="HY30" s="402" t="e">
        <f t="shared" si="67"/>
        <v>#DIV/0!</v>
      </c>
      <c r="HZ30" s="412"/>
      <c r="IA30" s="411"/>
      <c r="IB30" s="400"/>
      <c r="IC30" s="403" t="e">
        <f t="shared" si="68"/>
        <v>#DIV/0!</v>
      </c>
      <c r="ID30" s="400"/>
      <c r="IE30" s="400"/>
      <c r="IF30" s="404" t="e">
        <f t="shared" si="69"/>
        <v>#DIV/0!</v>
      </c>
    </row>
    <row r="31" spans="1:240" ht="14.4" customHeight="1">
      <c r="A31" s="12">
        <v>25</v>
      </c>
      <c r="B31" s="13">
        <v>102.2</v>
      </c>
      <c r="C31" s="14">
        <v>5682.8739919825648</v>
      </c>
      <c r="D31" s="15">
        <f t="shared" si="20"/>
        <v>55.605420665191431</v>
      </c>
      <c r="E31" s="16"/>
      <c r="F31" s="320"/>
      <c r="G31" s="558" t="e">
        <f t="shared" si="21"/>
        <v>#DIV/0!</v>
      </c>
      <c r="H31" s="17">
        <v>4</v>
      </c>
      <c r="I31" s="17">
        <v>52.234816063125365</v>
      </c>
      <c r="J31" s="18">
        <f t="shared" si="70"/>
        <v>13.058704015781341</v>
      </c>
      <c r="K31" s="17">
        <v>5</v>
      </c>
      <c r="L31" s="17">
        <v>73.08</v>
      </c>
      <c r="M31" s="30">
        <f t="shared" si="71"/>
        <v>14.616</v>
      </c>
      <c r="N31" s="946"/>
      <c r="O31" s="838">
        <f t="shared" si="22"/>
        <v>0</v>
      </c>
      <c r="P31" s="803">
        <v>642.75965251535206</v>
      </c>
      <c r="Q31" s="18">
        <f t="shared" si="23"/>
        <v>6.2892333905611748</v>
      </c>
      <c r="R31" s="808">
        <v>196.86579358013717</v>
      </c>
      <c r="S31" s="809"/>
      <c r="T31" s="976"/>
      <c r="U31" s="808"/>
      <c r="V31" s="492"/>
      <c r="W31" s="570">
        <v>34</v>
      </c>
      <c r="X31" s="566">
        <v>335.33387600764763</v>
      </c>
      <c r="Y31" s="800">
        <f t="shared" si="24"/>
        <v>9.8627610590484593</v>
      </c>
      <c r="Z31" s="819">
        <f t="shared" si="25"/>
        <v>6983.1481301488275</v>
      </c>
      <c r="AA31" s="492"/>
      <c r="AB31" s="966">
        <v>393.4</v>
      </c>
      <c r="AC31" s="71">
        <v>21015.915000000001</v>
      </c>
      <c r="AD31" s="30">
        <f t="shared" si="26"/>
        <v>53.421237925775294</v>
      </c>
      <c r="AE31" s="49"/>
      <c r="AF31" s="318"/>
      <c r="AG31" s="932" t="e">
        <f t="shared" si="87"/>
        <v>#DIV/0!</v>
      </c>
      <c r="AH31" s="50">
        <v>11</v>
      </c>
      <c r="AI31" s="50">
        <v>96.24</v>
      </c>
      <c r="AJ31" s="30">
        <f t="shared" si="27"/>
        <v>8.7490909090909081</v>
      </c>
      <c r="AK31" s="55">
        <v>123</v>
      </c>
      <c r="AL31" s="55">
        <v>798.42</v>
      </c>
      <c r="AM31" s="30">
        <f t="shared" si="72"/>
        <v>6.4912195121951219</v>
      </c>
      <c r="AN31" s="62">
        <v>322.89999999999998</v>
      </c>
      <c r="AO31" s="858">
        <f t="shared" si="1"/>
        <v>0.74332412523020253</v>
      </c>
      <c r="AP31" s="47">
        <v>1713.01</v>
      </c>
      <c r="AQ31" s="858">
        <f t="shared" si="2"/>
        <v>4.3543721403152009</v>
      </c>
      <c r="AR31" s="47"/>
      <c r="AS31" s="47"/>
      <c r="AT31" s="47"/>
      <c r="AU31" s="855"/>
      <c r="AV31" s="568"/>
      <c r="AW31" s="46">
        <v>41</v>
      </c>
      <c r="AX31" s="71">
        <v>2230.8849999999998</v>
      </c>
      <c r="AY31" s="83">
        <f t="shared" si="28"/>
        <v>54.411829268292678</v>
      </c>
      <c r="AZ31" s="855">
        <v>2</v>
      </c>
      <c r="BA31" s="855">
        <v>2</v>
      </c>
      <c r="BB31" s="855">
        <v>2</v>
      </c>
      <c r="BC31" s="760">
        <f t="shared" si="83"/>
        <v>2</v>
      </c>
      <c r="BD31" s="855">
        <v>92.45</v>
      </c>
      <c r="BE31" s="30">
        <f t="shared" si="84"/>
        <v>46.225000000000001</v>
      </c>
      <c r="BF31" s="62">
        <v>106</v>
      </c>
      <c r="BG31" s="47">
        <v>1175.4899999999998</v>
      </c>
      <c r="BH31" s="48">
        <f t="shared" si="29"/>
        <v>11.089528301886791</v>
      </c>
      <c r="BI31" s="822">
        <f t="shared" si="30"/>
        <v>27445.309999999998</v>
      </c>
      <c r="BJ31" s="492"/>
      <c r="BK31" s="645">
        <v>91.2</v>
      </c>
      <c r="BL31" s="78">
        <v>4388.93</v>
      </c>
      <c r="BM31" s="30">
        <f t="shared" si="31"/>
        <v>48.124232456140355</v>
      </c>
      <c r="BN31" s="85"/>
      <c r="BO31" s="85"/>
      <c r="BP31" s="85"/>
      <c r="BQ31" s="85"/>
      <c r="BR31" s="30" t="e">
        <f t="shared" si="73"/>
        <v>#DIV/0!</v>
      </c>
      <c r="BS31" s="86">
        <v>18</v>
      </c>
      <c r="BT31" s="86">
        <v>126.46</v>
      </c>
      <c r="BU31" s="30">
        <f t="shared" si="74"/>
        <v>7.0255555555555551</v>
      </c>
      <c r="BV31" s="587">
        <v>0</v>
      </c>
      <c r="BW31" s="30">
        <f t="shared" si="32"/>
        <v>0</v>
      </c>
      <c r="BX31" s="587">
        <v>501.98</v>
      </c>
      <c r="BY31" s="30">
        <f t="shared" si="33"/>
        <v>5.5041666666666664</v>
      </c>
      <c r="BZ31" s="587"/>
      <c r="CA31" s="587"/>
      <c r="CB31" s="587"/>
      <c r="CC31" s="907"/>
      <c r="CD31" s="903">
        <v>34</v>
      </c>
      <c r="CE31" s="78">
        <v>337.38</v>
      </c>
      <c r="CF31" s="634">
        <f t="shared" si="34"/>
        <v>9.9229411764705873</v>
      </c>
      <c r="CG31" s="824">
        <f t="shared" si="35"/>
        <v>5354.75</v>
      </c>
      <c r="CH31" s="492"/>
      <c r="CI31" s="93">
        <v>186</v>
      </c>
      <c r="CJ31" s="94">
        <v>10417.348568959897</v>
      </c>
      <c r="CK31" s="30">
        <f t="shared" si="36"/>
        <v>56.007250370752132</v>
      </c>
      <c r="CL31" s="787"/>
      <c r="CM31" s="787"/>
      <c r="CN31" s="958" t="e">
        <f t="shared" si="86"/>
        <v>#DIV/0!</v>
      </c>
      <c r="CO31" s="101">
        <v>5</v>
      </c>
      <c r="CP31" s="101">
        <v>108.90696494004202</v>
      </c>
      <c r="CQ31" s="30">
        <f t="shared" si="75"/>
        <v>21.781392988008403</v>
      </c>
      <c r="CR31" s="101">
        <v>20</v>
      </c>
      <c r="CS31" s="101">
        <v>67.75937086712635</v>
      </c>
      <c r="CT31" s="83">
        <f t="shared" si="76"/>
        <v>3.3879685433563176</v>
      </c>
      <c r="CU31" s="787"/>
      <c r="CV31" s="30">
        <f t="shared" si="78"/>
        <v>0</v>
      </c>
      <c r="CW31" s="787">
        <v>94.221969504608637</v>
      </c>
      <c r="CX31" s="30">
        <f t="shared" si="37"/>
        <v>0.5065697285194013</v>
      </c>
      <c r="CY31" s="787">
        <v>240.34189303880811</v>
      </c>
      <c r="CZ31" s="787"/>
      <c r="DA31" s="787">
        <v>220.00000001322076</v>
      </c>
      <c r="DB31" s="787"/>
      <c r="DC31" s="934">
        <v>47</v>
      </c>
      <c r="DD31" s="787">
        <v>494.79267015678323</v>
      </c>
      <c r="DE31" s="790">
        <f t="shared" si="38"/>
        <v>10.52750362035709</v>
      </c>
      <c r="DF31" s="827">
        <f t="shared" si="39"/>
        <v>11643.371437480486</v>
      </c>
      <c r="DG31" s="492"/>
      <c r="DH31" s="109">
        <v>174</v>
      </c>
      <c r="DI31" s="110">
        <v>11229.377271508907</v>
      </c>
      <c r="DJ31" s="83">
        <f t="shared" si="40"/>
        <v>64.53665098568338</v>
      </c>
      <c r="DK31" s="113"/>
      <c r="DL31" s="956"/>
      <c r="DM31" s="956"/>
      <c r="DN31" s="958" t="e">
        <f t="shared" si="81"/>
        <v>#DIV/0!</v>
      </c>
      <c r="DO31" s="114">
        <v>47</v>
      </c>
      <c r="DP31" s="114">
        <v>1314.2695402308198</v>
      </c>
      <c r="DQ31" s="30">
        <f t="shared" si="41"/>
        <v>27.963181707038718</v>
      </c>
      <c r="DR31" s="115">
        <v>1130.4508225426712</v>
      </c>
      <c r="DS31" s="114">
        <v>188.22089918057509</v>
      </c>
      <c r="DT31" s="938"/>
      <c r="DU31" s="708">
        <v>204.87027027027028</v>
      </c>
      <c r="DV31" s="759">
        <f t="shared" si="8"/>
        <v>1.1774153463808636</v>
      </c>
      <c r="DW31" s="846">
        <v>54</v>
      </c>
      <c r="DX31" s="846">
        <v>529.47689667882753</v>
      </c>
      <c r="DY31" s="760">
        <f t="shared" si="42"/>
        <v>9.8051277162745833</v>
      </c>
      <c r="DZ31" s="848">
        <f t="shared" si="43"/>
        <v>14596.66570041207</v>
      </c>
      <c r="EA31" s="841"/>
      <c r="EB31" s="859">
        <v>40</v>
      </c>
      <c r="EC31" s="863">
        <v>3435.4250251336121</v>
      </c>
      <c r="ED31" s="863"/>
      <c r="EE31" s="922">
        <f t="shared" si="44"/>
        <v>3435.4250251336121</v>
      </c>
      <c r="EF31" s="751">
        <f t="shared" si="45"/>
        <v>85.885625628340307</v>
      </c>
      <c r="EG31" s="867"/>
      <c r="EH31" s="867"/>
      <c r="EI31" s="756" t="e">
        <f t="shared" si="9"/>
        <v>#DIV/0!</v>
      </c>
      <c r="EJ31" s="867"/>
      <c r="EK31" s="870"/>
      <c r="EL31" s="759" t="e">
        <f t="shared" si="46"/>
        <v>#DIV/0!</v>
      </c>
      <c r="EM31" s="866">
        <f t="shared" si="10"/>
        <v>40</v>
      </c>
      <c r="EN31" s="867"/>
      <c r="EO31" s="763">
        <f t="shared" si="47"/>
        <v>0</v>
      </c>
      <c r="EP31" s="916">
        <v>305.58</v>
      </c>
      <c r="EQ31" s="915"/>
      <c r="ER31" s="872"/>
      <c r="ES31" s="921"/>
      <c r="ET31" s="765" t="e">
        <f t="shared" si="48"/>
        <v>#DIV/0!</v>
      </c>
      <c r="EU31" s="872">
        <f t="shared" si="11"/>
        <v>40</v>
      </c>
      <c r="EV31" s="873">
        <v>485.97271442753947</v>
      </c>
      <c r="EW31" s="765">
        <f t="shared" si="49"/>
        <v>12.149317860688488</v>
      </c>
      <c r="EX31" s="873"/>
      <c r="EY31" s="891">
        <f t="shared" si="50"/>
        <v>0</v>
      </c>
      <c r="EZ31" s="873">
        <v>30</v>
      </c>
      <c r="FA31" s="873">
        <v>295.46335594352502</v>
      </c>
      <c r="FB31" s="873">
        <f t="shared" si="51"/>
        <v>9.8487785314508347</v>
      </c>
      <c r="FC31" s="898">
        <f t="shared" si="52"/>
        <v>4522.441095504676</v>
      </c>
      <c r="FD31" s="569"/>
      <c r="FE31" s="124">
        <v>144.19999999999999</v>
      </c>
      <c r="FF31" s="125">
        <v>6415.7603214177643</v>
      </c>
      <c r="FG31" s="15">
        <f t="shared" si="53"/>
        <v>44.492096542425557</v>
      </c>
      <c r="FH31" s="126"/>
      <c r="FI31" s="127">
        <v>4</v>
      </c>
      <c r="FJ31" s="127">
        <v>46.244283702491025</v>
      </c>
      <c r="FK31" s="18">
        <f t="shared" si="85"/>
        <v>11.561070925622756</v>
      </c>
      <c r="FL31" s="127"/>
      <c r="FM31" s="127"/>
      <c r="FN31" s="18" t="e">
        <f t="shared" si="77"/>
        <v>#DIV/0!</v>
      </c>
      <c r="FO31" s="734">
        <v>49.583333333333336</v>
      </c>
      <c r="FP31" s="836">
        <f t="shared" si="54"/>
        <v>0.34385113268608419</v>
      </c>
      <c r="FQ31" s="125">
        <v>678.77200017693463</v>
      </c>
      <c r="FR31" s="837">
        <f t="shared" si="12"/>
        <v>4.7071567279953861</v>
      </c>
      <c r="FS31" s="125"/>
      <c r="FT31" s="125">
        <v>211.4691088660968</v>
      </c>
      <c r="FU31" s="125">
        <v>882</v>
      </c>
      <c r="FV31" s="127">
        <v>33</v>
      </c>
      <c r="FW31" s="127">
        <v>322.55938371973531</v>
      </c>
      <c r="FX31" s="30">
        <f t="shared" si="55"/>
        <v>9.7745267793859192</v>
      </c>
      <c r="FY31" s="831">
        <f t="shared" si="56"/>
        <v>8606.3884312163555</v>
      </c>
      <c r="FZ31" s="569"/>
      <c r="GA31" s="602"/>
      <c r="GB31" s="603"/>
      <c r="GC31" s="542" t="e">
        <f t="shared" si="57"/>
        <v>#DIV/0!</v>
      </c>
      <c r="GD31" s="603"/>
      <c r="GE31" s="603"/>
      <c r="GF31" s="542" t="e">
        <f t="shared" si="58"/>
        <v>#DIV/0!</v>
      </c>
      <c r="GG31" s="603"/>
      <c r="GH31" s="603"/>
      <c r="GI31" s="542" t="e">
        <f t="shared" si="59"/>
        <v>#DIV/0!</v>
      </c>
      <c r="GJ31" s="485"/>
      <c r="GK31" s="610"/>
      <c r="GL31" s="603"/>
      <c r="GM31" s="548" t="e">
        <f t="shared" si="60"/>
        <v>#DIV/0!</v>
      </c>
      <c r="GN31" s="610"/>
      <c r="GO31" s="614"/>
      <c r="GP31" s="617" t="e">
        <f t="shared" si="13"/>
        <v>#DIV/0!</v>
      </c>
      <c r="GQ31" s="603"/>
      <c r="GR31" s="603"/>
      <c r="GS31" s="622" t="e">
        <f t="shared" si="61"/>
        <v>#DIV/0!</v>
      </c>
      <c r="GT31" s="603">
        <f t="shared" si="62"/>
        <v>0</v>
      </c>
      <c r="GU31" s="603"/>
      <c r="GV31" s="552" t="e">
        <f>+GU31/GT31</f>
        <v>#DIV/0!</v>
      </c>
      <c r="GX31" s="863"/>
      <c r="GY31" s="863"/>
      <c r="GZ31" s="863"/>
      <c r="HA31" s="554" t="e">
        <f t="shared" si="14"/>
        <v>#DIV/0!</v>
      </c>
      <c r="HB31" s="554" t="e">
        <f t="shared" si="79"/>
        <v>#DIV/0!</v>
      </c>
      <c r="HC31" s="875"/>
      <c r="HD31" s="875"/>
      <c r="HE31" s="737" t="e">
        <f t="shared" si="80"/>
        <v>#DIV/0!</v>
      </c>
      <c r="HF31" s="875"/>
      <c r="HG31" s="737" t="e">
        <f t="shared" si="64"/>
        <v>#DIV/0!</v>
      </c>
      <c r="HH31" s="867"/>
      <c r="HI31" s="748" t="e">
        <f t="shared" si="17"/>
        <v>#DIV/0!</v>
      </c>
      <c r="HJ31" s="882"/>
      <c r="HK31" s="744" t="e">
        <f t="shared" si="82"/>
        <v>#DIV/0!</v>
      </c>
      <c r="HL31" s="881"/>
      <c r="HM31" s="542" t="e">
        <f t="shared" si="19"/>
        <v>#DIV/0!</v>
      </c>
      <c r="HN31" s="875"/>
      <c r="HO31" s="875"/>
      <c r="HP31" s="886" t="e">
        <f t="shared" si="65"/>
        <v>#DIV/0!</v>
      </c>
      <c r="HQ31" s="672"/>
      <c r="HR31" s="411"/>
      <c r="HS31" s="411"/>
      <c r="HT31" s="411"/>
      <c r="HU31" s="433"/>
      <c r="HV31" s="411"/>
      <c r="HW31" s="400">
        <f t="shared" si="66"/>
        <v>0</v>
      </c>
      <c r="HX31" s="403"/>
      <c r="HY31" s="402" t="e">
        <f t="shared" si="67"/>
        <v>#DIV/0!</v>
      </c>
      <c r="HZ31" s="412"/>
      <c r="IA31" s="411"/>
      <c r="IB31" s="403"/>
      <c r="IC31" s="403" t="e">
        <f t="shared" si="68"/>
        <v>#DIV/0!</v>
      </c>
      <c r="ID31" s="400"/>
      <c r="IE31" s="400"/>
      <c r="IF31" s="404" t="e">
        <f t="shared" si="69"/>
        <v>#DIV/0!</v>
      </c>
    </row>
    <row r="32" spans="1:240" ht="14.4" customHeight="1">
      <c r="A32" s="12">
        <v>26</v>
      </c>
      <c r="B32" s="13">
        <v>104.80000000000001</v>
      </c>
      <c r="C32" s="14">
        <v>5664.3760150276994</v>
      </c>
      <c r="D32" s="15">
        <f t="shared" si="20"/>
        <v>54.049389456371173</v>
      </c>
      <c r="E32" s="16"/>
      <c r="F32" s="320"/>
      <c r="G32" s="558" t="e">
        <f t="shared" si="21"/>
        <v>#DIV/0!</v>
      </c>
      <c r="H32" s="17">
        <v>4</v>
      </c>
      <c r="I32" s="17">
        <v>52.360506242074216</v>
      </c>
      <c r="J32" s="18">
        <f t="shared" si="70"/>
        <v>13.090126560518554</v>
      </c>
      <c r="K32" s="17">
        <v>11</v>
      </c>
      <c r="L32" s="17">
        <v>163.65233313000803</v>
      </c>
      <c r="M32" s="30">
        <f t="shared" si="71"/>
        <v>14.87748483000073</v>
      </c>
      <c r="N32" s="946"/>
      <c r="O32" s="838">
        <f t="shared" si="22"/>
        <v>0</v>
      </c>
      <c r="P32" s="803">
        <v>643.36034852347962</v>
      </c>
      <c r="Q32" s="18">
        <f t="shared" si="23"/>
        <v>6.1389346233156443</v>
      </c>
      <c r="R32" s="808">
        <v>212.41396303820153</v>
      </c>
      <c r="S32" s="809"/>
      <c r="T32" s="809"/>
      <c r="U32" s="808"/>
      <c r="V32" s="492"/>
      <c r="W32" s="570">
        <v>34</v>
      </c>
      <c r="X32" s="566">
        <v>367.55224346806756</v>
      </c>
      <c r="Y32" s="800">
        <f t="shared" si="24"/>
        <v>10.810360102001987</v>
      </c>
      <c r="Z32" s="819">
        <f t="shared" si="25"/>
        <v>7103.7154094295302</v>
      </c>
      <c r="AA32" s="492"/>
      <c r="AB32" s="966">
        <v>384.8</v>
      </c>
      <c r="AC32" s="71">
        <v>23647.81</v>
      </c>
      <c r="AD32" s="30">
        <f t="shared" si="26"/>
        <v>61.454807692307696</v>
      </c>
      <c r="AE32" s="49"/>
      <c r="AF32" s="318"/>
      <c r="AG32" s="932" t="e">
        <f t="shared" si="87"/>
        <v>#DIV/0!</v>
      </c>
      <c r="AH32" s="50">
        <v>13</v>
      </c>
      <c r="AI32" s="50">
        <v>77.400000000000006</v>
      </c>
      <c r="AJ32" s="30">
        <f t="shared" si="27"/>
        <v>5.953846153846154</v>
      </c>
      <c r="AK32" s="55">
        <v>121</v>
      </c>
      <c r="AL32" s="55">
        <v>883.23</v>
      </c>
      <c r="AM32" s="30">
        <f t="shared" si="72"/>
        <v>7.2994214876033059</v>
      </c>
      <c r="AN32" s="62">
        <v>394.3</v>
      </c>
      <c r="AO32" s="858">
        <f t="shared" si="1"/>
        <v>0.92602160638797559</v>
      </c>
      <c r="AP32" s="47">
        <v>1748.6799999999998</v>
      </c>
      <c r="AQ32" s="858">
        <f t="shared" si="2"/>
        <v>4.5443866943866942</v>
      </c>
      <c r="AR32" s="47">
        <v>330.89</v>
      </c>
      <c r="AS32" s="47"/>
      <c r="AT32" s="47"/>
      <c r="AU32" s="855"/>
      <c r="AV32" s="568"/>
      <c r="AW32" s="46">
        <v>41</v>
      </c>
      <c r="AX32" s="71">
        <v>2150.5950000000003</v>
      </c>
      <c r="AY32" s="83">
        <f t="shared" si="28"/>
        <v>52.45353658536586</v>
      </c>
      <c r="AZ32" s="855">
        <v>1</v>
      </c>
      <c r="BA32" s="855">
        <v>1</v>
      </c>
      <c r="BB32" s="855">
        <v>1</v>
      </c>
      <c r="BC32" s="760">
        <f t="shared" si="83"/>
        <v>1</v>
      </c>
      <c r="BD32" s="855">
        <v>52.44</v>
      </c>
      <c r="BE32" s="30">
        <f t="shared" si="84"/>
        <v>52.44</v>
      </c>
      <c r="BF32" s="62">
        <v>106</v>
      </c>
      <c r="BG32" s="47">
        <v>1076.8</v>
      </c>
      <c r="BH32" s="48">
        <f t="shared" si="29"/>
        <v>10.158490566037736</v>
      </c>
      <c r="BI32" s="822">
        <f t="shared" si="30"/>
        <v>30362.145</v>
      </c>
      <c r="BJ32" s="492"/>
      <c r="BK32" s="645">
        <v>79.8</v>
      </c>
      <c r="BL32" s="78">
        <v>4617.08</v>
      </c>
      <c r="BM32" s="30">
        <f t="shared" si="31"/>
        <v>57.858145363408525</v>
      </c>
      <c r="BN32" s="85"/>
      <c r="BO32" s="85"/>
      <c r="BP32" s="85"/>
      <c r="BQ32" s="85"/>
      <c r="BR32" s="30" t="e">
        <f t="shared" si="73"/>
        <v>#DIV/0!</v>
      </c>
      <c r="BS32" s="86">
        <v>18</v>
      </c>
      <c r="BT32" s="86">
        <v>125.53</v>
      </c>
      <c r="BU32" s="30">
        <f t="shared" si="74"/>
        <v>6.9738888888888892</v>
      </c>
      <c r="BV32" s="587">
        <v>0</v>
      </c>
      <c r="BW32" s="30">
        <f t="shared" si="32"/>
        <v>0</v>
      </c>
      <c r="BX32" s="587">
        <v>392.73</v>
      </c>
      <c r="BY32" s="30">
        <f t="shared" si="33"/>
        <v>4.9214285714285717</v>
      </c>
      <c r="BZ32" s="587"/>
      <c r="CA32" s="587"/>
      <c r="CB32" s="587"/>
      <c r="CC32" s="907"/>
      <c r="CD32" s="903">
        <v>34</v>
      </c>
      <c r="CE32" s="78">
        <v>339.57</v>
      </c>
      <c r="CF32" s="634">
        <f t="shared" si="34"/>
        <v>9.9873529411764697</v>
      </c>
      <c r="CG32" s="824">
        <f t="shared" si="35"/>
        <v>5474.91</v>
      </c>
      <c r="CH32" s="492"/>
      <c r="CI32" s="93">
        <v>184.8</v>
      </c>
      <c r="CJ32" s="94">
        <v>10500.353998700573</v>
      </c>
      <c r="CK32" s="30">
        <f t="shared" si="36"/>
        <v>56.820097395565867</v>
      </c>
      <c r="CL32" s="787"/>
      <c r="CM32" s="787"/>
      <c r="CN32" s="958" t="e">
        <f t="shared" si="86"/>
        <v>#DIV/0!</v>
      </c>
      <c r="CO32" s="101">
        <v>21</v>
      </c>
      <c r="CP32" s="101"/>
      <c r="CQ32" s="30">
        <f t="shared" si="75"/>
        <v>0</v>
      </c>
      <c r="CR32" s="101">
        <v>20</v>
      </c>
      <c r="CS32" s="101"/>
      <c r="CT32" s="83">
        <f t="shared" si="76"/>
        <v>0</v>
      </c>
      <c r="CU32" s="787"/>
      <c r="CV32" s="30">
        <f t="shared" si="78"/>
        <v>0</v>
      </c>
      <c r="CW32" s="787">
        <v>94.221969504608637</v>
      </c>
      <c r="CX32" s="30">
        <f t="shared" si="37"/>
        <v>0.50985914234095575</v>
      </c>
      <c r="CY32" s="787">
        <v>309.74521581656887</v>
      </c>
      <c r="CZ32" s="787"/>
      <c r="DA32" s="787">
        <v>378.82717946186386</v>
      </c>
      <c r="DB32" s="787"/>
      <c r="DC32" s="934">
        <v>47</v>
      </c>
      <c r="DD32" s="787">
        <v>510.58480935677761</v>
      </c>
      <c r="DE32" s="790">
        <f t="shared" si="38"/>
        <v>10.863506582059099</v>
      </c>
      <c r="DF32" s="827">
        <f t="shared" si="39"/>
        <v>11793.733172840391</v>
      </c>
      <c r="DG32" s="492"/>
      <c r="DH32" s="109">
        <v>149.6</v>
      </c>
      <c r="DI32" s="110">
        <v>10324.825010248331</v>
      </c>
      <c r="DJ32" s="83">
        <f t="shared" si="40"/>
        <v>69.016209961553017</v>
      </c>
      <c r="DK32" s="113"/>
      <c r="DL32" s="956"/>
      <c r="DM32" s="956"/>
      <c r="DN32" s="958" t="e">
        <f t="shared" si="81"/>
        <v>#DIV/0!</v>
      </c>
      <c r="DO32" s="114">
        <v>79</v>
      </c>
      <c r="DP32" s="114">
        <v>1483.7894490318029</v>
      </c>
      <c r="DQ32" s="30">
        <f t="shared" si="41"/>
        <v>18.782144924453199</v>
      </c>
      <c r="DR32" s="115">
        <v>1049.8573760527006</v>
      </c>
      <c r="DS32" s="114">
        <v>141.05486413729116</v>
      </c>
      <c r="DT32" s="938"/>
      <c r="DU32" s="708">
        <v>152.37027027027028</v>
      </c>
      <c r="DV32" s="759">
        <f t="shared" si="8"/>
        <v>1.0185178494002025</v>
      </c>
      <c r="DW32" s="846">
        <v>54</v>
      </c>
      <c r="DX32" s="846">
        <v>654.01359537581391</v>
      </c>
      <c r="DY32" s="760">
        <f t="shared" si="42"/>
        <v>12.111362877329887</v>
      </c>
      <c r="DZ32" s="848">
        <f t="shared" si="43"/>
        <v>13805.91056511621</v>
      </c>
      <c r="EA32" s="841"/>
      <c r="EB32" s="859">
        <v>40</v>
      </c>
      <c r="EC32" s="863">
        <v>2408.4632627557239</v>
      </c>
      <c r="ED32" s="863"/>
      <c r="EE32" s="922">
        <f t="shared" si="44"/>
        <v>2408.4632627557239</v>
      </c>
      <c r="EF32" s="751">
        <f t="shared" si="45"/>
        <v>60.211581568893095</v>
      </c>
      <c r="EG32" s="867"/>
      <c r="EH32" s="867"/>
      <c r="EI32" s="756" t="e">
        <f t="shared" si="9"/>
        <v>#DIV/0!</v>
      </c>
      <c r="EJ32" s="867"/>
      <c r="EK32" s="867"/>
      <c r="EL32" s="759" t="e">
        <f t="shared" si="46"/>
        <v>#DIV/0!</v>
      </c>
      <c r="EM32" s="866">
        <f t="shared" si="10"/>
        <v>40</v>
      </c>
      <c r="EN32" s="867"/>
      <c r="EO32" s="763">
        <f t="shared" si="47"/>
        <v>0</v>
      </c>
      <c r="EP32" s="916"/>
      <c r="EQ32" s="915"/>
      <c r="ER32" s="872">
        <v>40</v>
      </c>
      <c r="ES32" s="921">
        <v>354.78451600639818</v>
      </c>
      <c r="ET32" s="765">
        <f t="shared" si="48"/>
        <v>8.8696129001599537</v>
      </c>
      <c r="EU32" s="872">
        <f t="shared" si="11"/>
        <v>40</v>
      </c>
      <c r="EV32" s="873">
        <v>372.20530457390726</v>
      </c>
      <c r="EW32" s="765">
        <f t="shared" si="49"/>
        <v>9.3051326143476807</v>
      </c>
      <c r="EX32" s="873">
        <v>145</v>
      </c>
      <c r="EY32" s="891">
        <f t="shared" si="50"/>
        <v>3.625</v>
      </c>
      <c r="EZ32" s="873">
        <v>30</v>
      </c>
      <c r="FA32" s="873">
        <v>296.48181488289725</v>
      </c>
      <c r="FB32" s="873">
        <f t="shared" si="51"/>
        <v>9.882727162763242</v>
      </c>
      <c r="FC32" s="898">
        <f t="shared" si="52"/>
        <v>3576.9348982189263</v>
      </c>
      <c r="FD32" s="569"/>
      <c r="FE32" s="124">
        <v>118.4</v>
      </c>
      <c r="FF32" s="125">
        <v>6722.934817497322</v>
      </c>
      <c r="FG32" s="15">
        <f t="shared" si="53"/>
        <v>56.781544066700349</v>
      </c>
      <c r="FH32" s="126"/>
      <c r="FI32" s="127">
        <v>4</v>
      </c>
      <c r="FJ32" s="127">
        <v>43.228352156676394</v>
      </c>
      <c r="FK32" s="18">
        <f t="shared" si="85"/>
        <v>10.807088039169098</v>
      </c>
      <c r="FL32" s="127"/>
      <c r="FM32" s="127"/>
      <c r="FN32" s="18" t="e">
        <f t="shared" si="77"/>
        <v>#DIV/0!</v>
      </c>
      <c r="FO32" s="734">
        <v>72.583333333333343</v>
      </c>
      <c r="FP32" s="836">
        <f t="shared" si="54"/>
        <v>0.61303490990990994</v>
      </c>
      <c r="FQ32" s="125">
        <v>732.13645281183869</v>
      </c>
      <c r="FR32" s="837">
        <f t="shared" si="12"/>
        <v>6.183584905505394</v>
      </c>
      <c r="FS32" s="125"/>
      <c r="FT32" s="125">
        <v>163.92755555555553</v>
      </c>
      <c r="FU32" s="125"/>
      <c r="FV32" s="127">
        <v>33</v>
      </c>
      <c r="FW32" s="127">
        <v>313.58396677848691</v>
      </c>
      <c r="FX32" s="30">
        <f t="shared" si="55"/>
        <v>9.5025444478329373</v>
      </c>
      <c r="FY32" s="831">
        <f t="shared" si="56"/>
        <v>8048.394478133212</v>
      </c>
      <c r="FZ32" s="569"/>
      <c r="GA32" s="602"/>
      <c r="GB32" s="603"/>
      <c r="GC32" s="542" t="e">
        <f t="shared" si="57"/>
        <v>#DIV/0!</v>
      </c>
      <c r="GD32" s="603"/>
      <c r="GE32" s="603"/>
      <c r="GF32" s="542" t="e">
        <f t="shared" si="58"/>
        <v>#DIV/0!</v>
      </c>
      <c r="GG32" s="603"/>
      <c r="GH32" s="603"/>
      <c r="GI32" s="542" t="e">
        <f t="shared" si="59"/>
        <v>#DIV/0!</v>
      </c>
      <c r="GJ32" s="485"/>
      <c r="GK32" s="610"/>
      <c r="GL32" s="603"/>
      <c r="GM32" s="548" t="e">
        <f t="shared" si="60"/>
        <v>#DIV/0!</v>
      </c>
      <c r="GN32" s="610"/>
      <c r="GO32" s="614"/>
      <c r="GP32" s="617" t="e">
        <f t="shared" si="13"/>
        <v>#DIV/0!</v>
      </c>
      <c r="GQ32" s="603"/>
      <c r="GR32" s="603"/>
      <c r="GS32" s="622" t="e">
        <f t="shared" si="61"/>
        <v>#DIV/0!</v>
      </c>
      <c r="GT32" s="603">
        <f t="shared" si="62"/>
        <v>0</v>
      </c>
      <c r="GU32" s="603"/>
      <c r="GV32" s="552" t="e">
        <f t="shared" si="63"/>
        <v>#DIV/0!</v>
      </c>
      <c r="GX32" s="863"/>
      <c r="GY32" s="863"/>
      <c r="GZ32" s="863"/>
      <c r="HA32" s="554" t="e">
        <f t="shared" si="14"/>
        <v>#DIV/0!</v>
      </c>
      <c r="HB32" s="554" t="e">
        <f t="shared" si="79"/>
        <v>#DIV/0!</v>
      </c>
      <c r="HC32" s="875"/>
      <c r="HD32" s="875"/>
      <c r="HE32" s="737" t="e">
        <f t="shared" si="80"/>
        <v>#DIV/0!</v>
      </c>
      <c r="HF32" s="875"/>
      <c r="HG32" s="737" t="e">
        <f t="shared" si="64"/>
        <v>#DIV/0!</v>
      </c>
      <c r="HH32" s="867"/>
      <c r="HI32" s="748" t="e">
        <f t="shared" si="17"/>
        <v>#DIV/0!</v>
      </c>
      <c r="HJ32" s="882"/>
      <c r="HK32" s="744" t="e">
        <f t="shared" si="82"/>
        <v>#DIV/0!</v>
      </c>
      <c r="HL32" s="881"/>
      <c r="HM32" s="542" t="e">
        <f t="shared" si="19"/>
        <v>#DIV/0!</v>
      </c>
      <c r="HN32" s="875"/>
      <c r="HO32" s="875"/>
      <c r="HP32" s="886" t="e">
        <f t="shared" si="65"/>
        <v>#DIV/0!</v>
      </c>
      <c r="HQ32" s="672"/>
      <c r="HR32" s="411"/>
      <c r="HS32" s="411"/>
      <c r="HT32" s="411"/>
      <c r="HU32" s="433"/>
      <c r="HV32" s="411"/>
      <c r="HW32" s="400">
        <f t="shared" si="66"/>
        <v>0</v>
      </c>
      <c r="HX32" s="403"/>
      <c r="HY32" s="402" t="e">
        <f t="shared" si="67"/>
        <v>#DIV/0!</v>
      </c>
      <c r="HZ32" s="412"/>
      <c r="IA32" s="411"/>
      <c r="IB32" s="400"/>
      <c r="IC32" s="403" t="e">
        <f t="shared" si="68"/>
        <v>#DIV/0!</v>
      </c>
      <c r="ID32" s="400"/>
      <c r="IE32" s="400"/>
      <c r="IF32" s="404" t="e">
        <f t="shared" si="69"/>
        <v>#DIV/0!</v>
      </c>
    </row>
    <row r="33" spans="1:240" ht="14.4" customHeight="1">
      <c r="A33" s="12">
        <v>27</v>
      </c>
      <c r="B33" s="13">
        <v>101.4</v>
      </c>
      <c r="C33" s="14">
        <v>5955.5653060029736</v>
      </c>
      <c r="D33" s="15">
        <f t="shared" si="20"/>
        <v>58.733385660778829</v>
      </c>
      <c r="E33" s="16"/>
      <c r="F33" s="320"/>
      <c r="G33" s="558" t="e">
        <f t="shared" si="21"/>
        <v>#DIV/0!</v>
      </c>
      <c r="H33" s="17">
        <v>3</v>
      </c>
      <c r="I33" s="17">
        <v>42.813767813267809</v>
      </c>
      <c r="J33" s="18">
        <f t="shared" si="70"/>
        <v>14.271255937755937</v>
      </c>
      <c r="K33" s="17">
        <v>9</v>
      </c>
      <c r="L33" s="17">
        <v>136.12113159870663</v>
      </c>
      <c r="M33" s="30">
        <f t="shared" si="71"/>
        <v>15.12457017763407</v>
      </c>
      <c r="N33" s="946"/>
      <c r="O33" s="838">
        <f t="shared" si="22"/>
        <v>0</v>
      </c>
      <c r="P33" s="803">
        <v>517.65483110721016</v>
      </c>
      <c r="Q33" s="18">
        <f t="shared" si="23"/>
        <v>5.1050772298541434</v>
      </c>
      <c r="R33" s="808">
        <v>181.90361790462279</v>
      </c>
      <c r="S33" s="809"/>
      <c r="T33" s="809"/>
      <c r="U33" s="808"/>
      <c r="V33" s="492"/>
      <c r="W33" s="570">
        <v>34</v>
      </c>
      <c r="X33" s="566">
        <v>336.16915851166061</v>
      </c>
      <c r="Y33" s="800">
        <f t="shared" si="24"/>
        <v>9.8873281915194298</v>
      </c>
      <c r="Z33" s="819">
        <f t="shared" si="25"/>
        <v>7170.2278129384413</v>
      </c>
      <c r="AA33" s="492"/>
      <c r="AB33" s="966">
        <v>282.60000000000002</v>
      </c>
      <c r="AC33" s="71">
        <v>15483.524999999994</v>
      </c>
      <c r="AD33" s="30">
        <f t="shared" si="26"/>
        <v>54.789543524416111</v>
      </c>
      <c r="AE33" s="49"/>
      <c r="AF33" s="318"/>
      <c r="AG33" s="932" t="e">
        <f t="shared" si="87"/>
        <v>#DIV/0!</v>
      </c>
      <c r="AH33" s="50">
        <v>8</v>
      </c>
      <c r="AI33" s="50">
        <v>103.19</v>
      </c>
      <c r="AJ33" s="30">
        <f t="shared" si="27"/>
        <v>12.89875</v>
      </c>
      <c r="AK33" s="55">
        <v>29</v>
      </c>
      <c r="AL33" s="55">
        <v>200.88</v>
      </c>
      <c r="AM33" s="30">
        <f t="shared" si="72"/>
        <v>6.9268965517241377</v>
      </c>
      <c r="AN33" s="62">
        <v>665.2</v>
      </c>
      <c r="AO33" s="858">
        <f t="shared" si="1"/>
        <v>2.0556242274412857</v>
      </c>
      <c r="AP33" s="47">
        <v>2057.0600000000004</v>
      </c>
      <c r="AQ33" s="858">
        <f t="shared" si="2"/>
        <v>7.2790516631280973</v>
      </c>
      <c r="AR33" s="47"/>
      <c r="AS33" s="47"/>
      <c r="AT33" s="47"/>
      <c r="AU33" s="855">
        <v>4131</v>
      </c>
      <c r="AV33" s="568"/>
      <c r="AW33" s="46">
        <v>41</v>
      </c>
      <c r="AX33" s="71">
        <v>2535.91</v>
      </c>
      <c r="AY33" s="83">
        <f t="shared" si="28"/>
        <v>61.851463414634139</v>
      </c>
      <c r="AZ33" s="855">
        <v>1</v>
      </c>
      <c r="BA33" s="855">
        <v>1</v>
      </c>
      <c r="BB33" s="855">
        <v>1</v>
      </c>
      <c r="BC33" s="760">
        <f t="shared" si="83"/>
        <v>1</v>
      </c>
      <c r="BD33" s="855">
        <v>60.95</v>
      </c>
      <c r="BE33" s="30">
        <f t="shared" si="84"/>
        <v>60.95</v>
      </c>
      <c r="BF33" s="62">
        <v>106</v>
      </c>
      <c r="BG33" s="47">
        <v>1058.6599999999999</v>
      </c>
      <c r="BH33" s="48">
        <f t="shared" si="29"/>
        <v>9.9873584905660362</v>
      </c>
      <c r="BI33" s="822">
        <f t="shared" si="30"/>
        <v>26296.374999999996</v>
      </c>
      <c r="BJ33" s="492"/>
      <c r="BK33" s="645">
        <v>78.600000000000009</v>
      </c>
      <c r="BL33" s="78">
        <v>3720.31</v>
      </c>
      <c r="BM33" s="30">
        <f t="shared" si="31"/>
        <v>47.332188295165388</v>
      </c>
      <c r="BN33" s="85"/>
      <c r="BO33" s="85"/>
      <c r="BP33" s="85"/>
      <c r="BQ33" s="85"/>
      <c r="BR33" s="30" t="e">
        <f t="shared" si="73"/>
        <v>#DIV/0!</v>
      </c>
      <c r="BS33" s="86">
        <v>3</v>
      </c>
      <c r="BT33" s="86">
        <v>24.02</v>
      </c>
      <c r="BU33" s="30">
        <f t="shared" si="74"/>
        <v>8.0066666666666659</v>
      </c>
      <c r="BV33" s="587">
        <v>0</v>
      </c>
      <c r="BW33" s="30">
        <f t="shared" si="32"/>
        <v>0</v>
      </c>
      <c r="BX33" s="587">
        <v>438.1</v>
      </c>
      <c r="BY33" s="30">
        <f t="shared" si="33"/>
        <v>5.5737913486005084</v>
      </c>
      <c r="BZ33" s="587"/>
      <c r="CA33" s="587"/>
      <c r="CB33" s="587"/>
      <c r="CC33" s="907"/>
      <c r="CD33" s="903">
        <v>34</v>
      </c>
      <c r="CE33" s="78">
        <v>339.12</v>
      </c>
      <c r="CF33" s="634">
        <f t="shared" si="34"/>
        <v>9.974117647058824</v>
      </c>
      <c r="CG33" s="824">
        <f t="shared" si="35"/>
        <v>4521.55</v>
      </c>
      <c r="CH33" s="492"/>
      <c r="CI33" s="93">
        <v>165.00000000000003</v>
      </c>
      <c r="CJ33" s="94">
        <v>9314.6882983356718</v>
      </c>
      <c r="CK33" s="30">
        <f t="shared" si="36"/>
        <v>56.452656353549514</v>
      </c>
      <c r="CL33" s="787"/>
      <c r="CM33" s="787"/>
      <c r="CN33" s="958" t="e">
        <f t="shared" si="86"/>
        <v>#DIV/0!</v>
      </c>
      <c r="CO33" s="101">
        <v>3</v>
      </c>
      <c r="CP33" s="101">
        <v>170.31297907807394</v>
      </c>
      <c r="CQ33" s="30">
        <f t="shared" si="75"/>
        <v>56.770993026024648</v>
      </c>
      <c r="CR33" s="101">
        <v>0</v>
      </c>
      <c r="CS33" s="101">
        <v>99.311758826232676</v>
      </c>
      <c r="CT33" s="83" t="e">
        <f t="shared" si="76"/>
        <v>#DIV/0!</v>
      </c>
      <c r="CU33" s="787"/>
      <c r="CV33" s="30">
        <f t="shared" si="78"/>
        <v>0</v>
      </c>
      <c r="CW33" s="787">
        <v>114.38288879022937</v>
      </c>
      <c r="CX33" s="30">
        <f t="shared" si="37"/>
        <v>0.69322962903169305</v>
      </c>
      <c r="CY33" s="787">
        <v>288.57496473417967</v>
      </c>
      <c r="CZ33" s="787"/>
      <c r="DA33" s="787"/>
      <c r="DB33" s="787"/>
      <c r="DC33" s="787">
        <v>47</v>
      </c>
      <c r="DD33" s="787">
        <v>494.77516812977672</v>
      </c>
      <c r="DE33" s="790">
        <f t="shared" si="38"/>
        <v>10.52713123680376</v>
      </c>
      <c r="DF33" s="827">
        <f t="shared" si="39"/>
        <v>10482.046057894162</v>
      </c>
      <c r="DG33" s="492"/>
      <c r="DH33" s="109">
        <v>158</v>
      </c>
      <c r="DI33" s="110">
        <v>10320.438733553372</v>
      </c>
      <c r="DJ33" s="83">
        <f t="shared" si="40"/>
        <v>65.319232490844129</v>
      </c>
      <c r="DK33" s="113"/>
      <c r="DL33" s="956"/>
      <c r="DM33" s="956"/>
      <c r="DN33" s="958" t="e">
        <f t="shared" si="81"/>
        <v>#DIV/0!</v>
      </c>
      <c r="DO33" s="114">
        <v>25</v>
      </c>
      <c r="DP33" s="114">
        <v>997.22662339205851</v>
      </c>
      <c r="DQ33" s="30">
        <f t="shared" si="41"/>
        <v>39.889064935682342</v>
      </c>
      <c r="DR33" s="114">
        <v>1107.2335428781198</v>
      </c>
      <c r="DS33" s="114">
        <v>273.98058475813372</v>
      </c>
      <c r="DT33" s="938"/>
      <c r="DU33" s="708">
        <v>194.87027027027028</v>
      </c>
      <c r="DV33" s="759">
        <f t="shared" si="8"/>
        <v>1.2333561409510778</v>
      </c>
      <c r="DW33" s="846">
        <v>54</v>
      </c>
      <c r="DX33" s="846">
        <v>561.61706673143976</v>
      </c>
      <c r="DY33" s="760">
        <f t="shared" si="42"/>
        <v>10.400316050582218</v>
      </c>
      <c r="DZ33" s="848">
        <f t="shared" si="43"/>
        <v>13455.366821583393</v>
      </c>
      <c r="EA33" s="841"/>
      <c r="EB33" s="859">
        <v>40</v>
      </c>
      <c r="EC33" s="863">
        <v>2229.9747000491288</v>
      </c>
      <c r="ED33" s="863"/>
      <c r="EE33" s="922">
        <f t="shared" si="44"/>
        <v>2229.9747000491288</v>
      </c>
      <c r="EF33" s="751">
        <f t="shared" si="45"/>
        <v>55.749367501228221</v>
      </c>
      <c r="EG33" s="867"/>
      <c r="EH33" s="867"/>
      <c r="EI33" s="756" t="e">
        <f t="shared" si="9"/>
        <v>#DIV/0!</v>
      </c>
      <c r="EJ33" s="867"/>
      <c r="EK33" s="867"/>
      <c r="EL33" s="759" t="e">
        <f t="shared" si="46"/>
        <v>#DIV/0!</v>
      </c>
      <c r="EM33" s="866">
        <f t="shared" si="10"/>
        <v>40</v>
      </c>
      <c r="EN33" s="867"/>
      <c r="EO33" s="763">
        <f t="shared" si="47"/>
        <v>0</v>
      </c>
      <c r="EP33" s="916"/>
      <c r="EQ33" s="915"/>
      <c r="ER33" s="872"/>
      <c r="ES33" s="921"/>
      <c r="ET33" s="765" t="e">
        <f t="shared" si="48"/>
        <v>#DIV/0!</v>
      </c>
      <c r="EU33" s="872">
        <f t="shared" si="11"/>
        <v>40</v>
      </c>
      <c r="EV33" s="873">
        <v>296.42556483927876</v>
      </c>
      <c r="EW33" s="765">
        <f t="shared" si="49"/>
        <v>7.4106391209819691</v>
      </c>
      <c r="EX33" s="873"/>
      <c r="EY33" s="891">
        <f t="shared" si="50"/>
        <v>0</v>
      </c>
      <c r="EZ33" s="873">
        <v>30</v>
      </c>
      <c r="FA33" s="873">
        <v>295.61594980058237</v>
      </c>
      <c r="FB33" s="873">
        <f t="shared" si="51"/>
        <v>9.8538649933527456</v>
      </c>
      <c r="FC33" s="898">
        <f t="shared" si="52"/>
        <v>2822.0162146889897</v>
      </c>
      <c r="FD33" s="569"/>
      <c r="FE33" s="124">
        <v>126.60000000000002</v>
      </c>
      <c r="FF33" s="125">
        <v>6741.8951710263364</v>
      </c>
      <c r="FG33" s="15">
        <f t="shared" si="53"/>
        <v>53.253516358817812</v>
      </c>
      <c r="FH33" s="126"/>
      <c r="FI33" s="127">
        <v>4</v>
      </c>
      <c r="FJ33" s="127">
        <v>46.244283702491025</v>
      </c>
      <c r="FK33" s="18">
        <f t="shared" si="85"/>
        <v>11.561070925622756</v>
      </c>
      <c r="FL33" s="127"/>
      <c r="FM33" s="127"/>
      <c r="FN33" s="18" t="e">
        <f t="shared" si="77"/>
        <v>#DIV/0!</v>
      </c>
      <c r="FO33" s="734">
        <v>49.583333333333336</v>
      </c>
      <c r="FP33" s="836">
        <f t="shared" si="54"/>
        <v>0.39165350184307524</v>
      </c>
      <c r="FQ33" s="125">
        <v>421.30738791075277</v>
      </c>
      <c r="FR33" s="837">
        <f t="shared" si="12"/>
        <v>3.3278624637500211</v>
      </c>
      <c r="FS33" s="125"/>
      <c r="FT33" s="125"/>
      <c r="FU33" s="125"/>
      <c r="FV33" s="127">
        <v>33</v>
      </c>
      <c r="FW33" s="127">
        <v>351.68451976971335</v>
      </c>
      <c r="FX33" s="30">
        <f t="shared" si="55"/>
        <v>10.657106659688283</v>
      </c>
      <c r="FY33" s="831">
        <f t="shared" si="56"/>
        <v>7610.7146957426257</v>
      </c>
      <c r="FZ33" s="569"/>
      <c r="GA33" s="602"/>
      <c r="GB33" s="603"/>
      <c r="GC33" s="542" t="e">
        <f t="shared" si="57"/>
        <v>#DIV/0!</v>
      </c>
      <c r="GD33" s="603"/>
      <c r="GE33" s="603"/>
      <c r="GF33" s="542" t="e">
        <f t="shared" si="58"/>
        <v>#DIV/0!</v>
      </c>
      <c r="GG33" s="603"/>
      <c r="GH33" s="603"/>
      <c r="GI33" s="542" t="e">
        <f t="shared" si="59"/>
        <v>#DIV/0!</v>
      </c>
      <c r="GJ33" s="485"/>
      <c r="GK33" s="610"/>
      <c r="GL33" s="603"/>
      <c r="GM33" s="548" t="e">
        <f t="shared" si="60"/>
        <v>#DIV/0!</v>
      </c>
      <c r="GN33" s="610"/>
      <c r="GO33" s="614"/>
      <c r="GP33" s="617" t="e">
        <f t="shared" si="13"/>
        <v>#DIV/0!</v>
      </c>
      <c r="GQ33" s="603"/>
      <c r="GR33" s="603"/>
      <c r="GS33" s="622" t="e">
        <f t="shared" si="61"/>
        <v>#DIV/0!</v>
      </c>
      <c r="GT33" s="603">
        <f t="shared" si="62"/>
        <v>0</v>
      </c>
      <c r="GU33" s="603"/>
      <c r="GV33" s="552" t="e">
        <f>+GU33/GT33</f>
        <v>#DIV/0!</v>
      </c>
      <c r="GX33" s="863"/>
      <c r="GY33" s="863"/>
      <c r="GZ33" s="863"/>
      <c r="HA33" s="554" t="e">
        <f t="shared" si="14"/>
        <v>#DIV/0!</v>
      </c>
      <c r="HB33" s="554" t="e">
        <f t="shared" si="79"/>
        <v>#DIV/0!</v>
      </c>
      <c r="HC33" s="875"/>
      <c r="HD33" s="875"/>
      <c r="HE33" s="737" t="e">
        <f t="shared" si="80"/>
        <v>#DIV/0!</v>
      </c>
      <c r="HF33" s="875"/>
      <c r="HG33" s="737" t="e">
        <f t="shared" si="64"/>
        <v>#DIV/0!</v>
      </c>
      <c r="HH33" s="867"/>
      <c r="HI33" s="748" t="e">
        <f t="shared" si="17"/>
        <v>#DIV/0!</v>
      </c>
      <c r="HJ33" s="882"/>
      <c r="HK33" s="744" t="e">
        <f t="shared" si="82"/>
        <v>#DIV/0!</v>
      </c>
      <c r="HL33" s="881"/>
      <c r="HM33" s="542" t="e">
        <f t="shared" si="19"/>
        <v>#DIV/0!</v>
      </c>
      <c r="HN33" s="875"/>
      <c r="HO33" s="875"/>
      <c r="HP33" s="886" t="e">
        <f t="shared" si="65"/>
        <v>#DIV/0!</v>
      </c>
      <c r="HQ33" s="672"/>
      <c r="HR33" s="411"/>
      <c r="HS33" s="411"/>
      <c r="HT33" s="411"/>
      <c r="HU33" s="433"/>
      <c r="HV33" s="411"/>
      <c r="HW33" s="400">
        <f t="shared" si="66"/>
        <v>0</v>
      </c>
      <c r="HX33" s="403"/>
      <c r="HY33" s="402" t="e">
        <f t="shared" si="67"/>
        <v>#DIV/0!</v>
      </c>
      <c r="HZ33" s="412"/>
      <c r="IA33" s="411"/>
      <c r="IB33" s="400"/>
      <c r="IC33" s="403" t="e">
        <f t="shared" si="68"/>
        <v>#DIV/0!</v>
      </c>
      <c r="ID33" s="400"/>
      <c r="IE33" s="400"/>
      <c r="IF33" s="404" t="e">
        <f t="shared" si="69"/>
        <v>#DIV/0!</v>
      </c>
    </row>
    <row r="34" spans="1:240" ht="14.4" customHeight="1">
      <c r="A34" s="12">
        <v>28</v>
      </c>
      <c r="B34" s="13">
        <v>152.80000000000001</v>
      </c>
      <c r="C34" s="14">
        <v>7376.5586061484337</v>
      </c>
      <c r="D34" s="15">
        <f t="shared" si="20"/>
        <v>48.275907108301261</v>
      </c>
      <c r="E34" s="16"/>
      <c r="F34" s="320"/>
      <c r="G34" s="558" t="e">
        <f t="shared" si="21"/>
        <v>#DIV/0!</v>
      </c>
      <c r="H34" s="17">
        <v>3</v>
      </c>
      <c r="I34" s="17">
        <v>36.54</v>
      </c>
      <c r="J34" s="18">
        <f t="shared" si="70"/>
        <v>12.18</v>
      </c>
      <c r="K34" s="17">
        <v>9</v>
      </c>
      <c r="L34" s="17">
        <v>131.48619642102307</v>
      </c>
      <c r="M34" s="30">
        <f t="shared" si="71"/>
        <v>14.609577380113674</v>
      </c>
      <c r="N34" s="946"/>
      <c r="O34" s="838">
        <f t="shared" si="22"/>
        <v>0</v>
      </c>
      <c r="P34" s="803">
        <v>781.11424379474249</v>
      </c>
      <c r="Q34" s="18">
        <f t="shared" si="23"/>
        <v>5.1120042133163768</v>
      </c>
      <c r="R34" s="808">
        <v>89.003334708943697</v>
      </c>
      <c r="S34" s="809"/>
      <c r="T34" s="809"/>
      <c r="U34" s="808"/>
      <c r="V34" s="492"/>
      <c r="W34" s="570">
        <v>34</v>
      </c>
      <c r="X34" s="566">
        <v>341.22029471796139</v>
      </c>
      <c r="Y34" s="800">
        <f t="shared" si="24"/>
        <v>10.035891021116512</v>
      </c>
      <c r="Z34" s="819">
        <f t="shared" si="25"/>
        <v>8755.9226757911038</v>
      </c>
      <c r="AA34" s="492"/>
      <c r="AB34" s="966">
        <v>266</v>
      </c>
      <c r="AC34" s="71">
        <v>16057.770000000002</v>
      </c>
      <c r="AD34" s="30">
        <f t="shared" si="26"/>
        <v>60.367556390977455</v>
      </c>
      <c r="AE34" s="54">
        <v>70</v>
      </c>
      <c r="AF34" s="928">
        <v>3482.26</v>
      </c>
      <c r="AG34" s="932">
        <f t="shared" si="87"/>
        <v>49.746571428571428</v>
      </c>
      <c r="AH34" s="50">
        <v>23</v>
      </c>
      <c r="AI34" s="50">
        <v>337.04</v>
      </c>
      <c r="AJ34" s="30">
        <f t="shared" si="27"/>
        <v>14.653913043478262</v>
      </c>
      <c r="AK34" s="55">
        <v>29</v>
      </c>
      <c r="AL34" s="55">
        <v>197.17000000000002</v>
      </c>
      <c r="AM34" s="30">
        <f t="shared" si="72"/>
        <v>6.7989655172413794</v>
      </c>
      <c r="AN34" s="62"/>
      <c r="AO34" s="858">
        <f t="shared" si="1"/>
        <v>0</v>
      </c>
      <c r="AP34" s="47">
        <v>1860.8900000000003</v>
      </c>
      <c r="AQ34" s="858">
        <f t="shared" si="2"/>
        <v>6.9958270676691745</v>
      </c>
      <c r="AR34" s="47"/>
      <c r="AS34" s="47"/>
      <c r="AT34" s="47"/>
      <c r="AU34" s="855"/>
      <c r="AV34" s="568"/>
      <c r="AW34" s="46">
        <v>41</v>
      </c>
      <c r="AX34" s="71">
        <v>2121.5150000000003</v>
      </c>
      <c r="AY34" s="83">
        <f t="shared" si="28"/>
        <v>51.744268292682932</v>
      </c>
      <c r="AZ34" s="855">
        <v>1</v>
      </c>
      <c r="BA34" s="855">
        <v>2</v>
      </c>
      <c r="BB34" s="855">
        <v>2</v>
      </c>
      <c r="BC34" s="760">
        <f t="shared" si="83"/>
        <v>1.8</v>
      </c>
      <c r="BD34" s="855">
        <v>91.44</v>
      </c>
      <c r="BE34" s="30">
        <f t="shared" si="84"/>
        <v>50.8</v>
      </c>
      <c r="BF34" s="62">
        <v>106</v>
      </c>
      <c r="BG34" s="47">
        <v>1200.05</v>
      </c>
      <c r="BH34" s="48">
        <f t="shared" si="29"/>
        <v>11.321226415094339</v>
      </c>
      <c r="BI34" s="822">
        <f t="shared" si="30"/>
        <v>25348.134999999998</v>
      </c>
      <c r="BJ34" s="492"/>
      <c r="BK34" s="645">
        <v>76</v>
      </c>
      <c r="BL34" s="78">
        <v>3577.22</v>
      </c>
      <c r="BM34" s="30">
        <f t="shared" si="31"/>
        <v>47.068684210526314</v>
      </c>
      <c r="BN34" s="85"/>
      <c r="BO34" s="85"/>
      <c r="BP34" s="85"/>
      <c r="BQ34" s="85"/>
      <c r="BR34" s="30" t="e">
        <f t="shared" si="73"/>
        <v>#DIV/0!</v>
      </c>
      <c r="BS34" s="86">
        <v>3</v>
      </c>
      <c r="BT34" s="86">
        <v>24.04</v>
      </c>
      <c r="BU34" s="30">
        <f t="shared" si="74"/>
        <v>8.0133333333333336</v>
      </c>
      <c r="BV34" s="587">
        <v>327.97</v>
      </c>
      <c r="BW34" s="30">
        <f t="shared" si="32"/>
        <v>4.3153947368421059</v>
      </c>
      <c r="BX34" s="587">
        <v>480.46</v>
      </c>
      <c r="BY34" s="30">
        <f t="shared" si="33"/>
        <v>6.3218421052631575</v>
      </c>
      <c r="BZ34" s="587"/>
      <c r="CA34" s="587"/>
      <c r="CB34" s="587"/>
      <c r="CC34" s="907"/>
      <c r="CD34" s="903">
        <v>34</v>
      </c>
      <c r="CE34" s="78">
        <v>340.82</v>
      </c>
      <c r="CF34" s="634">
        <f t="shared" si="34"/>
        <v>10.024117647058823</v>
      </c>
      <c r="CG34" s="824">
        <f t="shared" si="35"/>
        <v>4750.51</v>
      </c>
      <c r="CH34" s="492"/>
      <c r="CI34" s="93">
        <v>163.4</v>
      </c>
      <c r="CJ34" s="94">
        <v>9527.2482287596267</v>
      </c>
      <c r="CK34" s="30">
        <f t="shared" si="36"/>
        <v>58.30629270966724</v>
      </c>
      <c r="CL34" s="787"/>
      <c r="CM34" s="787"/>
      <c r="CN34" s="958" t="e">
        <f t="shared" si="86"/>
        <v>#DIV/0!</v>
      </c>
      <c r="CO34" s="101">
        <v>3</v>
      </c>
      <c r="CP34" s="101"/>
      <c r="CQ34" s="30">
        <f t="shared" si="75"/>
        <v>0</v>
      </c>
      <c r="CR34" s="101">
        <v>0</v>
      </c>
      <c r="CS34" s="101"/>
      <c r="CT34" s="83" t="e">
        <f t="shared" si="76"/>
        <v>#DIV/0!</v>
      </c>
      <c r="CU34" s="787"/>
      <c r="CV34" s="30">
        <f t="shared" si="78"/>
        <v>0</v>
      </c>
      <c r="CW34" s="787">
        <v>76.210984752304313</v>
      </c>
      <c r="CX34" s="30">
        <f t="shared" si="37"/>
        <v>0.46640749542413901</v>
      </c>
      <c r="CY34" s="787"/>
      <c r="CZ34" s="787"/>
      <c r="DA34" s="787"/>
      <c r="DB34" s="787"/>
      <c r="DC34" s="787">
        <v>47</v>
      </c>
      <c r="DD34" s="787">
        <v>556.64939043280822</v>
      </c>
      <c r="DE34" s="790">
        <f t="shared" si="38"/>
        <v>11.843604051761877</v>
      </c>
      <c r="DF34" s="827">
        <f t="shared" si="39"/>
        <v>10160.10860394474</v>
      </c>
      <c r="DG34" s="492"/>
      <c r="DH34" s="109">
        <v>146.4</v>
      </c>
      <c r="DI34" s="110">
        <v>8750.2473150127989</v>
      </c>
      <c r="DJ34" s="83">
        <f t="shared" si="40"/>
        <v>59.769448873038243</v>
      </c>
      <c r="DK34" s="113"/>
      <c r="DL34" s="956"/>
      <c r="DM34" s="956"/>
      <c r="DN34" s="958" t="e">
        <f t="shared" si="81"/>
        <v>#DIV/0!</v>
      </c>
      <c r="DO34" s="114">
        <v>204</v>
      </c>
      <c r="DP34" s="114">
        <v>5158.5616815067133</v>
      </c>
      <c r="DQ34" s="30">
        <f t="shared" si="41"/>
        <v>25.287067066209378</v>
      </c>
      <c r="DR34" s="114">
        <v>1016.4073498600388</v>
      </c>
      <c r="DS34" s="114">
        <v>824.07271969132603</v>
      </c>
      <c r="DT34" s="938"/>
      <c r="DU34" s="708">
        <v>272.37027027027028</v>
      </c>
      <c r="DV34" s="759">
        <f t="shared" si="8"/>
        <v>1.8604526657805347</v>
      </c>
      <c r="DW34" s="846">
        <v>54</v>
      </c>
      <c r="DX34" s="846">
        <v>643.37700443604308</v>
      </c>
      <c r="DY34" s="760">
        <f t="shared" si="42"/>
        <v>11.914388971037836</v>
      </c>
      <c r="DZ34" s="848">
        <f t="shared" si="43"/>
        <v>16665.036340777191</v>
      </c>
      <c r="EA34" s="841"/>
      <c r="EB34" s="859">
        <v>40</v>
      </c>
      <c r="EC34" s="863">
        <v>1972.1032176809149</v>
      </c>
      <c r="ED34" s="863"/>
      <c r="EE34" s="922">
        <f t="shared" si="44"/>
        <v>1972.1032176809149</v>
      </c>
      <c r="EF34" s="751">
        <f t="shared" si="45"/>
        <v>49.302580442022872</v>
      </c>
      <c r="EG34" s="867"/>
      <c r="EH34" s="867"/>
      <c r="EI34" s="756" t="e">
        <f t="shared" si="9"/>
        <v>#DIV/0!</v>
      </c>
      <c r="EJ34" s="867"/>
      <c r="EK34" s="867"/>
      <c r="EL34" s="759" t="e">
        <f t="shared" si="46"/>
        <v>#DIV/0!</v>
      </c>
      <c r="EM34" s="866">
        <f t="shared" si="10"/>
        <v>40</v>
      </c>
      <c r="EN34" s="867"/>
      <c r="EO34" s="763">
        <f t="shared" si="47"/>
        <v>0</v>
      </c>
      <c r="EP34" s="916"/>
      <c r="EQ34" s="915"/>
      <c r="ER34" s="872">
        <v>40</v>
      </c>
      <c r="ES34" s="921">
        <v>163.98536848200325</v>
      </c>
      <c r="ET34" s="765">
        <f t="shared" si="48"/>
        <v>4.0996342120500815</v>
      </c>
      <c r="EU34" s="872">
        <f t="shared" si="11"/>
        <v>40</v>
      </c>
      <c r="EV34" s="873">
        <v>472.7867984995263</v>
      </c>
      <c r="EW34" s="765">
        <f t="shared" si="49"/>
        <v>11.819669962488158</v>
      </c>
      <c r="EX34" s="873">
        <v>168</v>
      </c>
      <c r="EY34" s="891">
        <f t="shared" si="50"/>
        <v>4.2</v>
      </c>
      <c r="EZ34" s="873">
        <v>30</v>
      </c>
      <c r="FA34" s="873">
        <v>295.26919713867164</v>
      </c>
      <c r="FB34" s="873">
        <f t="shared" si="51"/>
        <v>9.8423065712890541</v>
      </c>
      <c r="FC34" s="898">
        <f t="shared" si="52"/>
        <v>3072.1445818011161</v>
      </c>
      <c r="FD34" s="569"/>
      <c r="FE34" s="124">
        <v>120.60000000000001</v>
      </c>
      <c r="FF34" s="125">
        <v>6114.3931392693357</v>
      </c>
      <c r="FG34" s="15">
        <f t="shared" si="53"/>
        <v>50.69977727420676</v>
      </c>
      <c r="FH34" s="126"/>
      <c r="FI34" s="127">
        <v>4</v>
      </c>
      <c r="FJ34" s="127">
        <v>45.238973187219479</v>
      </c>
      <c r="FK34" s="18">
        <f t="shared" si="85"/>
        <v>11.30974329680487</v>
      </c>
      <c r="FL34" s="127"/>
      <c r="FM34" s="127"/>
      <c r="FN34" s="18" t="e">
        <f t="shared" si="77"/>
        <v>#DIV/0!</v>
      </c>
      <c r="FO34" s="734">
        <v>169.58333333333334</v>
      </c>
      <c r="FP34" s="836">
        <f t="shared" si="54"/>
        <v>1.4061636263128801</v>
      </c>
      <c r="FQ34" s="125">
        <v>423.31141511293004</v>
      </c>
      <c r="FR34" s="837">
        <f t="shared" si="12"/>
        <v>3.5100449014339139</v>
      </c>
      <c r="FS34" s="125"/>
      <c r="FT34" s="125">
        <v>390.80520003319981</v>
      </c>
      <c r="FU34" s="125"/>
      <c r="FV34" s="127">
        <v>33</v>
      </c>
      <c r="FW34" s="127">
        <v>326.64417531784511</v>
      </c>
      <c r="FX34" s="30">
        <f t="shared" si="55"/>
        <v>9.8983083429650041</v>
      </c>
      <c r="FY34" s="831">
        <f t="shared" ref="FY34:FY37" si="88">FF34+FJ34+FM34+FO34+FQ34+FW34+FS34+FT34</f>
        <v>7469.976236253864</v>
      </c>
      <c r="FZ34" s="569"/>
      <c r="GA34" s="602"/>
      <c r="GB34" s="603"/>
      <c r="GC34" s="542" t="e">
        <f t="shared" si="57"/>
        <v>#DIV/0!</v>
      </c>
      <c r="GD34" s="603"/>
      <c r="GE34" s="603"/>
      <c r="GF34" s="542" t="e">
        <f t="shared" si="58"/>
        <v>#DIV/0!</v>
      </c>
      <c r="GG34" s="603"/>
      <c r="GH34" s="603"/>
      <c r="GI34" s="542" t="e">
        <f t="shared" si="59"/>
        <v>#DIV/0!</v>
      </c>
      <c r="GJ34" s="485"/>
      <c r="GK34" s="610"/>
      <c r="GL34" s="607"/>
      <c r="GM34" s="548" t="e">
        <f t="shared" si="60"/>
        <v>#DIV/0!</v>
      </c>
      <c r="GN34" s="610"/>
      <c r="GO34" s="614"/>
      <c r="GP34" s="617" t="e">
        <f t="shared" si="13"/>
        <v>#DIV/0!</v>
      </c>
      <c r="GQ34" s="603"/>
      <c r="GR34" s="603"/>
      <c r="GS34" s="622" t="e">
        <f t="shared" si="61"/>
        <v>#DIV/0!</v>
      </c>
      <c r="GT34" s="603">
        <f t="shared" si="62"/>
        <v>0</v>
      </c>
      <c r="GU34" s="603"/>
      <c r="GV34" s="552" t="e">
        <f>+GU34/GT34</f>
        <v>#DIV/0!</v>
      </c>
      <c r="GX34" s="863"/>
      <c r="GY34" s="863"/>
      <c r="GZ34" s="863"/>
      <c r="HA34" s="554" t="e">
        <f t="shared" si="14"/>
        <v>#DIV/0!</v>
      </c>
      <c r="HB34" s="554" t="e">
        <f t="shared" si="79"/>
        <v>#DIV/0!</v>
      </c>
      <c r="HC34" s="875"/>
      <c r="HD34" s="875"/>
      <c r="HE34" s="737" t="e">
        <f t="shared" si="80"/>
        <v>#DIV/0!</v>
      </c>
      <c r="HF34" s="876"/>
      <c r="HG34" s="737" t="e">
        <f t="shared" si="64"/>
        <v>#DIV/0!</v>
      </c>
      <c r="HH34" s="880"/>
      <c r="HI34" s="748" t="e">
        <f t="shared" si="17"/>
        <v>#DIV/0!</v>
      </c>
      <c r="HJ34" s="883"/>
      <c r="HK34" s="744" t="e">
        <f t="shared" si="82"/>
        <v>#DIV/0!</v>
      </c>
      <c r="HL34" s="881"/>
      <c r="HM34" s="542" t="e">
        <f t="shared" si="19"/>
        <v>#DIV/0!</v>
      </c>
      <c r="HN34" s="875"/>
      <c r="HO34" s="875"/>
      <c r="HP34" s="886" t="e">
        <f t="shared" si="65"/>
        <v>#DIV/0!</v>
      </c>
      <c r="HQ34" s="672"/>
      <c r="HR34" s="411"/>
      <c r="HS34" s="411"/>
      <c r="HT34" s="411"/>
      <c r="HU34" s="433"/>
      <c r="HV34" s="442"/>
      <c r="HW34" s="400">
        <f t="shared" si="66"/>
        <v>0</v>
      </c>
      <c r="HX34" s="442"/>
      <c r="HY34" s="402" t="e">
        <f t="shared" si="67"/>
        <v>#DIV/0!</v>
      </c>
      <c r="HZ34" s="468"/>
      <c r="IA34" s="442"/>
      <c r="IB34" s="400"/>
      <c r="IC34" s="403" t="e">
        <f t="shared" si="68"/>
        <v>#DIV/0!</v>
      </c>
      <c r="ID34" s="400"/>
      <c r="IE34" s="400"/>
      <c r="IF34" s="404" t="e">
        <f t="shared" si="69"/>
        <v>#DIV/0!</v>
      </c>
    </row>
    <row r="35" spans="1:240" ht="14.4" customHeight="1">
      <c r="A35" s="12">
        <v>29</v>
      </c>
      <c r="B35" s="13">
        <v>178.60000000000002</v>
      </c>
      <c r="C35" s="14">
        <v>9471.9342216736131</v>
      </c>
      <c r="D35" s="15">
        <f t="shared" si="20"/>
        <v>53.03434614598887</v>
      </c>
      <c r="E35" s="16"/>
      <c r="F35" s="320"/>
      <c r="G35" s="558" t="e">
        <f t="shared" si="21"/>
        <v>#DIV/0!</v>
      </c>
      <c r="H35" s="17">
        <v>5</v>
      </c>
      <c r="I35" s="17">
        <v>64</v>
      </c>
      <c r="J35" s="18">
        <f t="shared" si="70"/>
        <v>12.8</v>
      </c>
      <c r="K35" s="17">
        <v>12</v>
      </c>
      <c r="L35" s="17">
        <v>161.89285714285714</v>
      </c>
      <c r="M35" s="30">
        <f t="shared" si="71"/>
        <v>13.491071428571429</v>
      </c>
      <c r="N35" s="946"/>
      <c r="O35" s="838">
        <f t="shared" si="22"/>
        <v>0</v>
      </c>
      <c r="P35" s="803">
        <v>800.09081523713428</v>
      </c>
      <c r="Q35" s="18">
        <f t="shared" si="23"/>
        <v>4.4797917986401687</v>
      </c>
      <c r="R35" s="808">
        <v>53.82105987479116</v>
      </c>
      <c r="S35" s="809"/>
      <c r="T35" s="809"/>
      <c r="U35" s="808"/>
      <c r="V35" s="492"/>
      <c r="W35" s="570">
        <v>34</v>
      </c>
      <c r="X35" s="566">
        <v>340.7070458806682</v>
      </c>
      <c r="Y35" s="800">
        <f t="shared" si="24"/>
        <v>10.020795467078477</v>
      </c>
      <c r="Z35" s="819">
        <f t="shared" si="25"/>
        <v>10892.445999809064</v>
      </c>
      <c r="AA35" s="492"/>
      <c r="AB35" s="966">
        <v>432.8</v>
      </c>
      <c r="AC35" s="71">
        <v>25776.950000000004</v>
      </c>
      <c r="AD35" s="30">
        <f t="shared" si="26"/>
        <v>59.558572088724596</v>
      </c>
      <c r="AE35" s="54"/>
      <c r="AF35" s="928"/>
      <c r="AG35" s="932" t="e">
        <f t="shared" si="87"/>
        <v>#DIV/0!</v>
      </c>
      <c r="AH35" s="55">
        <v>32</v>
      </c>
      <c r="AI35" s="55">
        <v>437.95</v>
      </c>
      <c r="AJ35" s="30">
        <f t="shared" si="27"/>
        <v>13.6859375</v>
      </c>
      <c r="AK35" s="55">
        <v>256</v>
      </c>
      <c r="AL35" s="55">
        <v>1307.3399999999999</v>
      </c>
      <c r="AM35" s="30">
        <f t="shared" si="72"/>
        <v>5.1067968749999997</v>
      </c>
      <c r="AN35" s="62">
        <v>307.62</v>
      </c>
      <c r="AO35" s="858">
        <f t="shared" si="1"/>
        <v>0.64789385004212297</v>
      </c>
      <c r="AP35" s="47">
        <v>2489.9499999999998</v>
      </c>
      <c r="AQ35" s="858">
        <f t="shared" si="2"/>
        <v>5.7531192236598887</v>
      </c>
      <c r="AR35" s="47">
        <v>90.6</v>
      </c>
      <c r="AS35" s="47"/>
      <c r="AT35" s="47"/>
      <c r="AU35" s="855"/>
      <c r="AV35" s="568"/>
      <c r="AW35" s="46">
        <v>42</v>
      </c>
      <c r="AX35" s="71">
        <v>1777.2799999999997</v>
      </c>
      <c r="AY35" s="83">
        <f t="shared" si="28"/>
        <v>42.316190476190471</v>
      </c>
      <c r="AZ35" s="855">
        <v>2</v>
      </c>
      <c r="BA35" s="855">
        <v>2</v>
      </c>
      <c r="BB35" s="855">
        <v>2</v>
      </c>
      <c r="BC35" s="760">
        <f t="shared" si="83"/>
        <v>2</v>
      </c>
      <c r="BD35" s="855">
        <v>119.15</v>
      </c>
      <c r="BE35" s="30">
        <f t="shared" si="84"/>
        <v>59.575000000000003</v>
      </c>
      <c r="BF35" s="62">
        <v>106</v>
      </c>
      <c r="BG35" s="47">
        <v>1078.5</v>
      </c>
      <c r="BH35" s="48">
        <f t="shared" si="29"/>
        <v>10.174528301886792</v>
      </c>
      <c r="BI35" s="822">
        <f t="shared" si="30"/>
        <v>33385.340000000004</v>
      </c>
      <c r="BJ35" s="492"/>
      <c r="BK35" s="647">
        <v>93.800000000000011</v>
      </c>
      <c r="BL35" s="78">
        <v>5219.21</v>
      </c>
      <c r="BM35" s="30">
        <f t="shared" si="31"/>
        <v>55.641897654584213</v>
      </c>
      <c r="BN35" s="85"/>
      <c r="BO35" s="85"/>
      <c r="BP35" s="85"/>
      <c r="BQ35" s="85"/>
      <c r="BR35" s="30" t="e">
        <f t="shared" si="73"/>
        <v>#DIV/0!</v>
      </c>
      <c r="BS35" s="86">
        <v>18</v>
      </c>
      <c r="BT35" s="86">
        <v>128.52000000000001</v>
      </c>
      <c r="BU35" s="30">
        <f t="shared" si="74"/>
        <v>7.1400000000000006</v>
      </c>
      <c r="BV35" s="587">
        <v>0</v>
      </c>
      <c r="BW35" s="30">
        <f t="shared" si="32"/>
        <v>0</v>
      </c>
      <c r="BX35" s="587">
        <v>364.15</v>
      </c>
      <c r="BY35" s="30">
        <f t="shared" si="33"/>
        <v>3.8821961620469074</v>
      </c>
      <c r="BZ35" s="587"/>
      <c r="CA35" s="587"/>
      <c r="CB35" s="587"/>
      <c r="CC35" s="907"/>
      <c r="CD35" s="903">
        <v>34</v>
      </c>
      <c r="CE35" s="78">
        <v>339.9</v>
      </c>
      <c r="CF35" s="634">
        <f t="shared" si="34"/>
        <v>9.9970588235294109</v>
      </c>
      <c r="CG35" s="824">
        <f t="shared" si="35"/>
        <v>6051.78</v>
      </c>
      <c r="CH35" s="492"/>
      <c r="CI35" s="592">
        <v>200</v>
      </c>
      <c r="CJ35" s="94">
        <v>11698.758048663723</v>
      </c>
      <c r="CK35" s="30">
        <f t="shared" si="36"/>
        <v>58.493790243318614</v>
      </c>
      <c r="CL35" s="787"/>
      <c r="CM35" s="787"/>
      <c r="CN35" s="958" t="e">
        <f t="shared" si="86"/>
        <v>#DIV/0!</v>
      </c>
      <c r="CO35" s="101">
        <v>21</v>
      </c>
      <c r="CP35" s="101"/>
      <c r="CQ35" s="30">
        <f t="shared" si="75"/>
        <v>0</v>
      </c>
      <c r="CR35" s="101">
        <v>20</v>
      </c>
      <c r="CS35" s="101"/>
      <c r="CT35" s="83">
        <f t="shared" si="76"/>
        <v>0</v>
      </c>
      <c r="CU35" s="787"/>
      <c r="CV35" s="30">
        <f t="shared" si="78"/>
        <v>0</v>
      </c>
      <c r="CW35" s="787">
        <v>95.321968881775206</v>
      </c>
      <c r="CX35" s="30">
        <f t="shared" si="37"/>
        <v>0.47660984440887605</v>
      </c>
      <c r="CY35" s="787">
        <v>258.23990550088985</v>
      </c>
      <c r="CZ35" s="787"/>
      <c r="DA35" s="787"/>
      <c r="DB35" s="787"/>
      <c r="DC35" s="787">
        <v>47</v>
      </c>
      <c r="DD35" s="787">
        <v>478.42442236128841</v>
      </c>
      <c r="DE35" s="790">
        <f t="shared" si="38"/>
        <v>10.179243028963583</v>
      </c>
      <c r="DF35" s="827">
        <f t="shared" si="39"/>
        <v>12530.744345407677</v>
      </c>
      <c r="DG35" s="492"/>
      <c r="DH35" s="109">
        <v>188.4</v>
      </c>
      <c r="DI35" s="110">
        <v>8978.3978537608164</v>
      </c>
      <c r="DJ35" s="83">
        <f t="shared" si="40"/>
        <v>47.656039563486281</v>
      </c>
      <c r="DK35" s="113"/>
      <c r="DL35" s="956">
        <v>35</v>
      </c>
      <c r="DM35" s="956">
        <v>2713.6285331958552</v>
      </c>
      <c r="DN35" s="958">
        <f t="shared" si="81"/>
        <v>77.532243805595868</v>
      </c>
      <c r="DO35" s="114">
        <v>58</v>
      </c>
      <c r="DP35" s="114">
        <v>1343.9093730986424</v>
      </c>
      <c r="DQ35" s="30">
        <f t="shared" si="41"/>
        <v>23.17085126032142</v>
      </c>
      <c r="DR35" s="114">
        <v>1302.690034428661</v>
      </c>
      <c r="DS35" s="114">
        <v>233.2153658687599</v>
      </c>
      <c r="DT35" s="938"/>
      <c r="DU35" s="708">
        <v>178.62027027027028</v>
      </c>
      <c r="DV35" s="759">
        <f t="shared" si="8"/>
        <v>0.94809060653009702</v>
      </c>
      <c r="DW35" s="846">
        <v>54</v>
      </c>
      <c r="DX35" s="846">
        <v>556.18560309054271</v>
      </c>
      <c r="DY35" s="760">
        <f t="shared" si="42"/>
        <v>10.299733390565606</v>
      </c>
      <c r="DZ35" s="848">
        <f t="shared" si="43"/>
        <v>15306.647033713547</v>
      </c>
      <c r="EA35" s="841"/>
      <c r="EB35" s="859">
        <v>75</v>
      </c>
      <c r="EC35" s="863">
        <v>5566.3628172155222</v>
      </c>
      <c r="ED35" s="863"/>
      <c r="EE35" s="922">
        <f t="shared" si="44"/>
        <v>5566.3628172155222</v>
      </c>
      <c r="EF35" s="751">
        <f t="shared" si="45"/>
        <v>74.218170896206956</v>
      </c>
      <c r="EG35" s="867"/>
      <c r="EH35" s="867"/>
      <c r="EI35" s="756" t="e">
        <f t="shared" si="9"/>
        <v>#DIV/0!</v>
      </c>
      <c r="EJ35" s="867"/>
      <c r="EK35" s="867">
        <v>1098.2908161318667</v>
      </c>
      <c r="EL35" s="759" t="e">
        <f t="shared" si="46"/>
        <v>#DIV/0!</v>
      </c>
      <c r="EM35" s="866">
        <f t="shared" si="10"/>
        <v>75</v>
      </c>
      <c r="EN35" s="867">
        <v>3621.1160682564823</v>
      </c>
      <c r="EO35" s="763">
        <f t="shared" si="47"/>
        <v>48.281547576753098</v>
      </c>
      <c r="EP35" s="916"/>
      <c r="EQ35" s="915"/>
      <c r="ER35" s="872">
        <v>75</v>
      </c>
      <c r="ES35" s="921">
        <v>1229.2116222587101</v>
      </c>
      <c r="ET35" s="765">
        <f t="shared" si="48"/>
        <v>16.389488296782801</v>
      </c>
      <c r="EU35" s="872">
        <f t="shared" si="11"/>
        <v>75</v>
      </c>
      <c r="EV35" s="873">
        <v>594.10842849452104</v>
      </c>
      <c r="EW35" s="765">
        <f t="shared" si="49"/>
        <v>7.9214457132602805</v>
      </c>
      <c r="EX35" s="873"/>
      <c r="EY35" s="891">
        <f t="shared" si="50"/>
        <v>0</v>
      </c>
      <c r="EZ35" s="873">
        <v>30</v>
      </c>
      <c r="FA35" s="873">
        <v>294.63495309800737</v>
      </c>
      <c r="FB35" s="873">
        <f t="shared" si="51"/>
        <v>9.8211651032669121</v>
      </c>
      <c r="FC35" s="898">
        <f t="shared" si="52"/>
        <v>12403.72470545511</v>
      </c>
      <c r="FD35" s="569"/>
      <c r="FE35" s="124">
        <v>135</v>
      </c>
      <c r="FF35" s="125">
        <v>6330.0448165034695</v>
      </c>
      <c r="FG35" s="15">
        <f t="shared" si="53"/>
        <v>46.889220862988665</v>
      </c>
      <c r="FH35" s="126"/>
      <c r="FI35" s="127">
        <v>4</v>
      </c>
      <c r="FJ35" s="127">
        <v>46.244283702491025</v>
      </c>
      <c r="FK35" s="18">
        <f t="shared" si="85"/>
        <v>11.561070925622756</v>
      </c>
      <c r="FL35" s="127"/>
      <c r="FM35" s="127"/>
      <c r="FN35" s="18" t="e">
        <f t="shared" si="77"/>
        <v>#DIV/0!</v>
      </c>
      <c r="FO35" s="734">
        <v>49.583333333333336</v>
      </c>
      <c r="FP35" s="836">
        <f t="shared" si="54"/>
        <v>0.36728395061728397</v>
      </c>
      <c r="FQ35" s="125">
        <v>686.07656141911968</v>
      </c>
      <c r="FR35" s="837">
        <f t="shared" si="12"/>
        <v>5.0820486031045906</v>
      </c>
      <c r="FS35" s="125"/>
      <c r="FT35" s="125">
        <v>209.65949999999998</v>
      </c>
      <c r="FU35" s="125"/>
      <c r="FV35" s="127">
        <v>33</v>
      </c>
      <c r="FW35" s="127">
        <v>315.51962639800172</v>
      </c>
      <c r="FX35" s="30">
        <f t="shared" si="55"/>
        <v>9.5612007999394457</v>
      </c>
      <c r="FY35" s="831">
        <f t="shared" si="88"/>
        <v>7637.1281213564143</v>
      </c>
      <c r="FZ35" s="569"/>
      <c r="GA35" s="602"/>
      <c r="GB35" s="603"/>
      <c r="GC35" s="542" t="e">
        <f t="shared" si="57"/>
        <v>#DIV/0!</v>
      </c>
      <c r="GD35" s="603"/>
      <c r="GE35" s="603"/>
      <c r="GF35" s="542" t="e">
        <f t="shared" si="58"/>
        <v>#DIV/0!</v>
      </c>
      <c r="GG35" s="603"/>
      <c r="GH35" s="603"/>
      <c r="GI35" s="542" t="e">
        <f t="shared" si="59"/>
        <v>#DIV/0!</v>
      </c>
      <c r="GJ35" s="485"/>
      <c r="GK35" s="603"/>
      <c r="GL35" s="603"/>
      <c r="GM35" s="548" t="e">
        <f t="shared" si="60"/>
        <v>#DIV/0!</v>
      </c>
      <c r="GN35" s="603"/>
      <c r="GO35" s="603"/>
      <c r="GP35" s="617" t="e">
        <f t="shared" si="13"/>
        <v>#DIV/0!</v>
      </c>
      <c r="GQ35" s="603"/>
      <c r="GR35" s="603"/>
      <c r="GS35" s="622" t="e">
        <f t="shared" si="61"/>
        <v>#DIV/0!</v>
      </c>
      <c r="GT35" s="603">
        <f t="shared" si="62"/>
        <v>0</v>
      </c>
      <c r="GU35" s="603"/>
      <c r="GV35" s="552" t="e">
        <f t="shared" si="63"/>
        <v>#DIV/0!</v>
      </c>
      <c r="GX35" s="863"/>
      <c r="GY35" s="863"/>
      <c r="GZ35" s="863"/>
      <c r="HA35" s="554" t="e">
        <f t="shared" si="14"/>
        <v>#DIV/0!</v>
      </c>
      <c r="HB35" s="554" t="e">
        <f t="shared" si="79"/>
        <v>#DIV/0!</v>
      </c>
      <c r="HC35" s="875"/>
      <c r="HD35" s="875"/>
      <c r="HE35" s="737" t="e">
        <f t="shared" si="80"/>
        <v>#DIV/0!</v>
      </c>
      <c r="HF35" s="876"/>
      <c r="HG35" s="737" t="e">
        <f t="shared" si="64"/>
        <v>#DIV/0!</v>
      </c>
      <c r="HH35" s="880"/>
      <c r="HI35" s="748" t="e">
        <f t="shared" si="17"/>
        <v>#DIV/0!</v>
      </c>
      <c r="HJ35" s="883"/>
      <c r="HK35" s="744" t="e">
        <f t="shared" si="82"/>
        <v>#DIV/0!</v>
      </c>
      <c r="HL35" s="881"/>
      <c r="HM35" s="542" t="e">
        <f t="shared" si="19"/>
        <v>#DIV/0!</v>
      </c>
      <c r="HN35" s="875"/>
      <c r="HO35" s="875"/>
      <c r="HP35" s="886" t="e">
        <f t="shared" si="65"/>
        <v>#DIV/0!</v>
      </c>
      <c r="HQ35" s="672"/>
      <c r="HR35" s="411"/>
      <c r="HS35" s="411"/>
      <c r="HT35" s="411"/>
      <c r="HU35" s="433"/>
      <c r="HV35" s="442"/>
      <c r="HW35" s="400">
        <f t="shared" si="66"/>
        <v>0</v>
      </c>
      <c r="HX35" s="442"/>
      <c r="HY35" s="402" t="e">
        <f t="shared" si="67"/>
        <v>#DIV/0!</v>
      </c>
      <c r="HZ35" s="468"/>
      <c r="IA35" s="442"/>
      <c r="IB35" s="400"/>
      <c r="IC35" s="403" t="e">
        <f t="shared" si="68"/>
        <v>#DIV/0!</v>
      </c>
      <c r="ID35" s="400"/>
      <c r="IE35" s="400"/>
      <c r="IF35" s="404" t="e">
        <f t="shared" si="69"/>
        <v>#DIV/0!</v>
      </c>
    </row>
    <row r="36" spans="1:240" ht="15" customHeight="1" thickBot="1">
      <c r="A36" s="12">
        <v>30</v>
      </c>
      <c r="B36" s="13">
        <v>191.00000000000003</v>
      </c>
      <c r="C36" s="14">
        <v>9187.0264890863727</v>
      </c>
      <c r="D36" s="15">
        <f t="shared" si="20"/>
        <v>48.099615126106656</v>
      </c>
      <c r="E36" s="16"/>
      <c r="F36" s="320"/>
      <c r="G36" s="558" t="e">
        <f t="shared" si="21"/>
        <v>#DIV/0!</v>
      </c>
      <c r="H36" s="17">
        <v>5</v>
      </c>
      <c r="I36" s="17">
        <v>64.106365168381132</v>
      </c>
      <c r="J36" s="18">
        <f t="shared" si="70"/>
        <v>12.821273033676226</v>
      </c>
      <c r="K36" s="17">
        <v>13</v>
      </c>
      <c r="L36" s="17">
        <v>194.0819540073183</v>
      </c>
      <c r="M36" s="30">
        <f t="shared" si="71"/>
        <v>14.929381077486024</v>
      </c>
      <c r="N36" s="946"/>
      <c r="O36" s="838">
        <f t="shared" si="22"/>
        <v>0</v>
      </c>
      <c r="P36" s="803">
        <v>732.7816364324899</v>
      </c>
      <c r="Q36" s="18">
        <f t="shared" si="23"/>
        <v>3.8365530703271715</v>
      </c>
      <c r="R36" s="808">
        <v>152.99073362592029</v>
      </c>
      <c r="S36" s="809"/>
      <c r="T36" s="809"/>
      <c r="U36" s="808">
        <v>348.02016254735395</v>
      </c>
      <c r="V36" s="492"/>
      <c r="W36" s="570">
        <v>34</v>
      </c>
      <c r="X36" s="566">
        <v>341.09227768685219</v>
      </c>
      <c r="Y36" s="800">
        <f t="shared" si="24"/>
        <v>10.032125814319182</v>
      </c>
      <c r="Z36" s="819">
        <f t="shared" si="25"/>
        <v>11020.09961855469</v>
      </c>
      <c r="AA36" s="492"/>
      <c r="AB36" s="967">
        <v>430.80000000000007</v>
      </c>
      <c r="AC36" s="71">
        <v>25741.730519999997</v>
      </c>
      <c r="AD36" s="30">
        <f t="shared" si="26"/>
        <v>59.753320612813354</v>
      </c>
      <c r="AE36" s="54"/>
      <c r="AF36" s="928"/>
      <c r="AG36" s="932" t="e">
        <f t="shared" si="87"/>
        <v>#DIV/0!</v>
      </c>
      <c r="AH36" s="55">
        <v>31</v>
      </c>
      <c r="AI36" s="55">
        <v>399</v>
      </c>
      <c r="AJ36" s="30">
        <f t="shared" si="27"/>
        <v>12.870967741935484</v>
      </c>
      <c r="AK36" s="55">
        <v>123</v>
      </c>
      <c r="AL36" s="55">
        <v>834.07999999999993</v>
      </c>
      <c r="AM36" s="30">
        <f t="shared" si="72"/>
        <v>6.781138211382113</v>
      </c>
      <c r="AN36" s="62">
        <v>474</v>
      </c>
      <c r="AO36" s="858">
        <f t="shared" si="1"/>
        <v>1.0025380710659897</v>
      </c>
      <c r="AP36" s="47">
        <v>2861.36</v>
      </c>
      <c r="AQ36" s="858">
        <f t="shared" si="2"/>
        <v>6.6419684308263687</v>
      </c>
      <c r="AR36" s="47">
        <v>321.99</v>
      </c>
      <c r="AS36" s="47"/>
      <c r="AT36" s="47">
        <v>47.5</v>
      </c>
      <c r="AU36" s="855"/>
      <c r="AV36" s="568"/>
      <c r="AW36" s="46">
        <v>42</v>
      </c>
      <c r="AX36" s="71">
        <v>2270.4714000000008</v>
      </c>
      <c r="AY36" s="83">
        <f t="shared" si="28"/>
        <v>54.058842857142878</v>
      </c>
      <c r="AZ36" s="855">
        <v>1</v>
      </c>
      <c r="BA36" s="855">
        <v>1</v>
      </c>
      <c r="BB36" s="855">
        <v>1</v>
      </c>
      <c r="BC36" s="760">
        <f t="shared" si="83"/>
        <v>1</v>
      </c>
      <c r="BD36" s="855">
        <v>68.3</v>
      </c>
      <c r="BE36" s="30">
        <f t="shared" si="84"/>
        <v>68.3</v>
      </c>
      <c r="BF36" s="62">
        <v>106</v>
      </c>
      <c r="BG36" s="47">
        <v>1042.1599999999999</v>
      </c>
      <c r="BH36" s="48">
        <f t="shared" si="29"/>
        <v>9.8316981132075458</v>
      </c>
      <c r="BI36" s="822">
        <f t="shared" si="30"/>
        <v>34060.591919999999</v>
      </c>
      <c r="BJ36" s="492"/>
      <c r="BK36" s="647">
        <v>83.4</v>
      </c>
      <c r="BL36" s="78">
        <v>4831.18</v>
      </c>
      <c r="BM36" s="30">
        <f t="shared" si="31"/>
        <v>57.92781774580336</v>
      </c>
      <c r="BN36" s="85"/>
      <c r="BO36" s="85"/>
      <c r="BP36" s="85">
        <v>83</v>
      </c>
      <c r="BQ36" s="85">
        <v>3434.26</v>
      </c>
      <c r="BR36" s="30">
        <f t="shared" si="73"/>
        <v>41.376626506024103</v>
      </c>
      <c r="BS36" s="86">
        <v>30</v>
      </c>
      <c r="BT36" s="86">
        <v>125.99</v>
      </c>
      <c r="BU36" s="30">
        <f t="shared" si="74"/>
        <v>4.1996666666666664</v>
      </c>
      <c r="BV36" s="587">
        <v>0</v>
      </c>
      <c r="BW36" s="30">
        <f t="shared" si="32"/>
        <v>0</v>
      </c>
      <c r="BX36" s="587">
        <v>335.69</v>
      </c>
      <c r="BY36" s="30">
        <f t="shared" si="33"/>
        <v>4.0250599520383687</v>
      </c>
      <c r="BZ36" s="587"/>
      <c r="CA36" s="587"/>
      <c r="CB36" s="587"/>
      <c r="CC36" s="907"/>
      <c r="CD36" s="903">
        <v>34</v>
      </c>
      <c r="CE36" s="78">
        <v>339.31</v>
      </c>
      <c r="CF36" s="634">
        <f t="shared" si="34"/>
        <v>9.9797058823529419</v>
      </c>
      <c r="CG36" s="824">
        <f t="shared" si="35"/>
        <v>9066.43</v>
      </c>
      <c r="CH36" s="492"/>
      <c r="CI36" s="93">
        <v>194.4</v>
      </c>
      <c r="CJ36" s="94">
        <v>9350.5332514839884</v>
      </c>
      <c r="CK36" s="30">
        <f t="shared" si="36"/>
        <v>48.099450882119278</v>
      </c>
      <c r="CL36" s="787"/>
      <c r="CM36" s="787">
        <v>7357.4806665486722</v>
      </c>
      <c r="CN36" s="958" t="e">
        <f t="shared" si="86"/>
        <v>#DIV/0!</v>
      </c>
      <c r="CO36" s="101">
        <v>21</v>
      </c>
      <c r="CP36" s="101">
        <v>452.33909871980552</v>
      </c>
      <c r="CQ36" s="30">
        <f t="shared" si="75"/>
        <v>21.539957081895501</v>
      </c>
      <c r="CR36" s="101">
        <v>20</v>
      </c>
      <c r="CS36" s="101">
        <v>273.03096550436038</v>
      </c>
      <c r="CT36" s="83">
        <f t="shared" si="76"/>
        <v>13.651548275218019</v>
      </c>
      <c r="CU36" s="787"/>
      <c r="CV36" s="30">
        <f t="shared" si="78"/>
        <v>0</v>
      </c>
      <c r="CW36" s="787">
        <v>73.832954256912956</v>
      </c>
      <c r="CX36" s="30">
        <f t="shared" si="37"/>
        <v>0.37979914741210369</v>
      </c>
      <c r="CY36" s="787">
        <v>198.62170856642894</v>
      </c>
      <c r="CZ36" s="787"/>
      <c r="DA36" s="787"/>
      <c r="DB36" s="787"/>
      <c r="DC36" s="787">
        <v>47</v>
      </c>
      <c r="DD36" s="787">
        <v>440.62531517505539</v>
      </c>
      <c r="DE36" s="790">
        <f t="shared" si="38"/>
        <v>9.3750067058522415</v>
      </c>
      <c r="DF36" s="827">
        <f t="shared" si="39"/>
        <v>18146.463960255223</v>
      </c>
      <c r="DG36" s="492"/>
      <c r="DH36" s="109">
        <v>203.4</v>
      </c>
      <c r="DI36" s="110">
        <v>10163.869691775442</v>
      </c>
      <c r="DJ36" s="83">
        <f t="shared" si="40"/>
        <v>49.969860824854678</v>
      </c>
      <c r="DK36" s="113"/>
      <c r="DL36" s="956">
        <v>105</v>
      </c>
      <c r="DM36" s="956">
        <v>15613.018065425569</v>
      </c>
      <c r="DN36" s="958">
        <f t="shared" si="81"/>
        <v>148.69541014691018</v>
      </c>
      <c r="DO36" s="114">
        <v>70</v>
      </c>
      <c r="DP36" s="114">
        <v>2013.6142686262619</v>
      </c>
      <c r="DQ36" s="30">
        <f t="shared" si="41"/>
        <v>28.765918123232314</v>
      </c>
      <c r="DR36" s="114">
        <v>1807.8916163656324</v>
      </c>
      <c r="DS36" s="114">
        <v>166.93726563271213</v>
      </c>
      <c r="DT36" s="938"/>
      <c r="DU36" s="708">
        <v>238.62027027027028</v>
      </c>
      <c r="DV36" s="759">
        <f t="shared" si="8"/>
        <v>1.1731576709452816</v>
      </c>
      <c r="DW36" s="846">
        <v>54</v>
      </c>
      <c r="DX36" s="846">
        <v>579.20832582130959</v>
      </c>
      <c r="DY36" s="760">
        <f t="shared" si="42"/>
        <v>10.72608010780203</v>
      </c>
      <c r="DZ36" s="848">
        <f t="shared" si="43"/>
        <v>30583.159503917199</v>
      </c>
      <c r="EA36" s="841"/>
      <c r="EB36" s="859">
        <v>75</v>
      </c>
      <c r="EC36" s="863">
        <v>2577.3219705138331</v>
      </c>
      <c r="ED36" s="863"/>
      <c r="EE36" s="922">
        <f t="shared" si="44"/>
        <v>2577.3219705138331</v>
      </c>
      <c r="EF36" s="751">
        <f t="shared" si="45"/>
        <v>34.364292940184441</v>
      </c>
      <c r="EG36" s="867">
        <v>75</v>
      </c>
      <c r="EH36" s="867">
        <v>4314.2199109289268</v>
      </c>
      <c r="EI36" s="756">
        <f t="shared" si="9"/>
        <v>57.522932145719025</v>
      </c>
      <c r="EJ36" s="867"/>
      <c r="EK36" s="867"/>
      <c r="EL36" s="759" t="e">
        <f t="shared" si="46"/>
        <v>#DIV/0!</v>
      </c>
      <c r="EM36" s="866">
        <f t="shared" si="10"/>
        <v>75</v>
      </c>
      <c r="EN36" s="867"/>
      <c r="EO36" s="763">
        <f t="shared" si="47"/>
        <v>0</v>
      </c>
      <c r="EP36" s="916"/>
      <c r="EQ36" s="915"/>
      <c r="ER36" s="872">
        <v>75</v>
      </c>
      <c r="ES36" s="921">
        <v>449.09268050024934</v>
      </c>
      <c r="ET36" s="765">
        <f t="shared" si="48"/>
        <v>5.9879024066699911</v>
      </c>
      <c r="EU36" s="872">
        <f t="shared" si="11"/>
        <v>75</v>
      </c>
      <c r="EV36" s="873">
        <v>556.23035783970022</v>
      </c>
      <c r="EW36" s="765">
        <f t="shared" si="49"/>
        <v>7.4164047711960031</v>
      </c>
      <c r="EX36" s="873">
        <v>157</v>
      </c>
      <c r="EY36" s="891">
        <f t="shared" si="50"/>
        <v>2.0933333333333333</v>
      </c>
      <c r="EZ36" s="873">
        <v>30</v>
      </c>
      <c r="FA36" s="873">
        <v>295.10712150135464</v>
      </c>
      <c r="FB36" s="873">
        <f t="shared" si="51"/>
        <v>9.8369040500451543</v>
      </c>
      <c r="FC36" s="898">
        <f t="shared" si="52"/>
        <v>8348.9720412840634</v>
      </c>
      <c r="FD36" s="569"/>
      <c r="FE36" s="124">
        <v>151.60000000000002</v>
      </c>
      <c r="FF36" s="125">
        <v>8373.9775237480517</v>
      </c>
      <c r="FG36" s="15">
        <f t="shared" si="53"/>
        <v>55.237318758232526</v>
      </c>
      <c r="FH36" s="126"/>
      <c r="FI36" s="127">
        <v>4</v>
      </c>
      <c r="FJ36" s="127">
        <v>42.620481927710841</v>
      </c>
      <c r="FK36" s="18">
        <f t="shared" si="85"/>
        <v>10.65512048192771</v>
      </c>
      <c r="FL36" s="127"/>
      <c r="FM36" s="127"/>
      <c r="FN36" s="18" t="e">
        <f t="shared" si="77"/>
        <v>#DIV/0!</v>
      </c>
      <c r="FO36" s="734">
        <v>72.583333333333343</v>
      </c>
      <c r="FP36" s="836">
        <f t="shared" si="54"/>
        <v>0.47878188214599821</v>
      </c>
      <c r="FQ36" s="125">
        <v>702.20222761092975</v>
      </c>
      <c r="FR36" s="837">
        <f t="shared" si="12"/>
        <v>4.6319408153755255</v>
      </c>
      <c r="FS36" s="125"/>
      <c r="FT36" s="125">
        <v>22.666666666666664</v>
      </c>
      <c r="FU36" s="125"/>
      <c r="FV36" s="127">
        <v>33</v>
      </c>
      <c r="FW36" s="127">
        <v>329.28863541156051</v>
      </c>
      <c r="FX36" s="30">
        <f t="shared" si="55"/>
        <v>9.9784434973200149</v>
      </c>
      <c r="FY36" s="831">
        <f t="shared" si="88"/>
        <v>9543.3388686982507</v>
      </c>
      <c r="FZ36" s="569"/>
      <c r="GA36" s="602"/>
      <c r="GB36" s="603"/>
      <c r="GC36" s="542" t="e">
        <f t="shared" si="57"/>
        <v>#DIV/0!</v>
      </c>
      <c r="GD36" s="603"/>
      <c r="GE36" s="603"/>
      <c r="GF36" s="542" t="e">
        <f t="shared" si="58"/>
        <v>#DIV/0!</v>
      </c>
      <c r="GG36" s="603"/>
      <c r="GH36" s="603"/>
      <c r="GI36" s="542" t="e">
        <f t="shared" si="59"/>
        <v>#DIV/0!</v>
      </c>
      <c r="GJ36" s="485"/>
      <c r="GK36" s="603"/>
      <c r="GL36" s="603"/>
      <c r="GM36" s="548" t="e">
        <f t="shared" si="60"/>
        <v>#DIV/0!</v>
      </c>
      <c r="GN36" s="603"/>
      <c r="GO36" s="603"/>
      <c r="GP36" s="617" t="e">
        <f t="shared" si="13"/>
        <v>#DIV/0!</v>
      </c>
      <c r="GQ36" s="603"/>
      <c r="GR36" s="603"/>
      <c r="GS36" s="622" t="e">
        <f t="shared" si="61"/>
        <v>#DIV/0!</v>
      </c>
      <c r="GT36" s="603">
        <f t="shared" si="62"/>
        <v>0</v>
      </c>
      <c r="GU36" s="603"/>
      <c r="GV36" s="552" t="e">
        <f t="shared" si="63"/>
        <v>#DIV/0!</v>
      </c>
      <c r="GX36" s="863"/>
      <c r="GY36" s="863"/>
      <c r="GZ36" s="863"/>
      <c r="HA36" s="554" t="e">
        <f t="shared" si="14"/>
        <v>#DIV/0!</v>
      </c>
      <c r="HB36" s="554" t="e">
        <f t="shared" si="79"/>
        <v>#DIV/0!</v>
      </c>
      <c r="HC36" s="875"/>
      <c r="HD36" s="875"/>
      <c r="HE36" s="737" t="e">
        <f t="shared" si="80"/>
        <v>#DIV/0!</v>
      </c>
      <c r="HF36" s="876"/>
      <c r="HG36" s="737" t="e">
        <f t="shared" si="64"/>
        <v>#DIV/0!</v>
      </c>
      <c r="HH36" s="880"/>
      <c r="HI36" s="748" t="e">
        <f t="shared" si="17"/>
        <v>#DIV/0!</v>
      </c>
      <c r="HJ36" s="883"/>
      <c r="HK36" s="744" t="e">
        <f t="shared" si="82"/>
        <v>#DIV/0!</v>
      </c>
      <c r="HL36" s="881"/>
      <c r="HM36" s="542" t="e">
        <f t="shared" si="19"/>
        <v>#DIV/0!</v>
      </c>
      <c r="HN36" s="875"/>
      <c r="HO36" s="875"/>
      <c r="HP36" s="886" t="e">
        <f t="shared" si="65"/>
        <v>#DIV/0!</v>
      </c>
      <c r="HQ36" s="672"/>
      <c r="HR36" s="411"/>
      <c r="HS36" s="411"/>
      <c r="HT36" s="411"/>
      <c r="HU36" s="433"/>
      <c r="HV36" s="442"/>
      <c r="HW36" s="400">
        <f t="shared" si="66"/>
        <v>0</v>
      </c>
      <c r="HX36" s="442"/>
      <c r="HY36" s="402" t="e">
        <f t="shared" si="67"/>
        <v>#DIV/0!</v>
      </c>
      <c r="HZ36" s="468"/>
      <c r="IA36" s="442"/>
      <c r="IB36" s="400"/>
      <c r="IC36" s="403" t="e">
        <f t="shared" si="68"/>
        <v>#DIV/0!</v>
      </c>
      <c r="ID36" s="400"/>
      <c r="IE36" s="400"/>
      <c r="IF36" s="404" t="e">
        <f t="shared" si="69"/>
        <v>#DIV/0!</v>
      </c>
    </row>
    <row r="37" spans="1:240" ht="15.6" customHeight="1" thickBot="1">
      <c r="A37" s="12">
        <v>31</v>
      </c>
      <c r="B37" s="540">
        <v>182.60000000000002</v>
      </c>
      <c r="C37" s="504">
        <v>12009.101139474373</v>
      </c>
      <c r="D37" s="505">
        <f t="shared" si="20"/>
        <v>65.76725706174355</v>
      </c>
      <c r="E37" s="506"/>
      <c r="F37" s="507"/>
      <c r="G37" s="559" t="e">
        <f t="shared" si="21"/>
        <v>#DIV/0!</v>
      </c>
      <c r="H37" s="508">
        <v>5</v>
      </c>
      <c r="I37" s="508">
        <v>64.106365168381132</v>
      </c>
      <c r="J37" s="509">
        <f t="shared" si="70"/>
        <v>12.821273033676226</v>
      </c>
      <c r="K37" s="508">
        <v>12</v>
      </c>
      <c r="L37" s="508">
        <v>161.70818863071764</v>
      </c>
      <c r="M37" s="510">
        <f t="shared" si="71"/>
        <v>13.475682385893137</v>
      </c>
      <c r="N37" s="947"/>
      <c r="O37" s="838">
        <f t="shared" si="22"/>
        <v>0</v>
      </c>
      <c r="P37" s="804">
        <v>640.45442034804637</v>
      </c>
      <c r="Q37" s="18">
        <f t="shared" si="23"/>
        <v>3.5074174170210641</v>
      </c>
      <c r="R37" s="808">
        <v>122.092124763912</v>
      </c>
      <c r="S37" s="809"/>
      <c r="T37" s="809"/>
      <c r="U37" s="810"/>
      <c r="V37" s="492"/>
      <c r="W37" s="573">
        <v>34</v>
      </c>
      <c r="X37" s="574">
        <v>348.9100551444925</v>
      </c>
      <c r="Y37" s="800">
        <f t="shared" si="24"/>
        <v>10.262060445426251</v>
      </c>
      <c r="Z37" s="819">
        <f t="shared" si="25"/>
        <v>13346.372293529921</v>
      </c>
      <c r="AA37" s="492"/>
      <c r="AB37" s="968">
        <v>411.8</v>
      </c>
      <c r="AC37" s="519">
        <v>27515.495800000001</v>
      </c>
      <c r="AD37" s="510">
        <f t="shared" si="26"/>
        <v>66.817619718309857</v>
      </c>
      <c r="AE37" s="516"/>
      <c r="AF37" s="929"/>
      <c r="AG37" s="932" t="e">
        <f t="shared" si="87"/>
        <v>#DIV/0!</v>
      </c>
      <c r="AH37" s="517">
        <v>29</v>
      </c>
      <c r="AI37" s="517">
        <v>710.65</v>
      </c>
      <c r="AJ37" s="510">
        <f t="shared" si="27"/>
        <v>24.505172413793101</v>
      </c>
      <c r="AK37" s="517">
        <v>133</v>
      </c>
      <c r="AL37" s="517">
        <v>787.19</v>
      </c>
      <c r="AM37" s="510">
        <f t="shared" si="72"/>
        <v>5.9187218045112786</v>
      </c>
      <c r="AN37" s="62">
        <v>396.75</v>
      </c>
      <c r="AO37" s="858">
        <f t="shared" si="1"/>
        <v>0.87428382547377692</v>
      </c>
      <c r="AP37" s="515">
        <v>2067.5699999999997</v>
      </c>
      <c r="AQ37" s="858">
        <f t="shared" si="2"/>
        <v>5.0208110733365707</v>
      </c>
      <c r="AR37" s="515">
        <v>304.32</v>
      </c>
      <c r="AS37" s="515"/>
      <c r="AT37" s="515"/>
      <c r="AU37" s="856"/>
      <c r="AV37" s="568"/>
      <c r="AW37" s="514">
        <v>42</v>
      </c>
      <c r="AX37" s="519">
        <v>2489.6999999999998</v>
      </c>
      <c r="AY37" s="523">
        <f t="shared" si="28"/>
        <v>59.278571428571425</v>
      </c>
      <c r="AZ37" s="855">
        <v>1</v>
      </c>
      <c r="BA37" s="855">
        <v>1</v>
      </c>
      <c r="BB37" s="855">
        <v>1</v>
      </c>
      <c r="BC37" s="760">
        <f t="shared" si="83"/>
        <v>1</v>
      </c>
      <c r="BD37" s="855">
        <v>45</v>
      </c>
      <c r="BE37" s="30">
        <f t="shared" si="84"/>
        <v>45</v>
      </c>
      <c r="BF37" s="518">
        <v>106</v>
      </c>
      <c r="BG37" s="515">
        <v>1067.915</v>
      </c>
      <c r="BH37" s="520">
        <f t="shared" si="29"/>
        <v>10.074669811320755</v>
      </c>
      <c r="BI37" s="822">
        <f t="shared" si="30"/>
        <v>35384.590800000005</v>
      </c>
      <c r="BJ37" s="492"/>
      <c r="BK37" s="648">
        <v>96.2</v>
      </c>
      <c r="BL37" s="522">
        <v>4904.16</v>
      </c>
      <c r="BM37" s="30">
        <f t="shared" si="31"/>
        <v>50.978794178794175</v>
      </c>
      <c r="BN37" s="85"/>
      <c r="BO37" s="85"/>
      <c r="BP37" s="525"/>
      <c r="BQ37" s="525"/>
      <c r="BR37" s="510" t="e">
        <f t="shared" si="73"/>
        <v>#DIV/0!</v>
      </c>
      <c r="BS37" s="526">
        <v>18</v>
      </c>
      <c r="BT37" s="526">
        <v>124.17</v>
      </c>
      <c r="BU37" s="510">
        <f t="shared" si="74"/>
        <v>6.8983333333333334</v>
      </c>
      <c r="BV37" s="587">
        <v>108.5</v>
      </c>
      <c r="BW37" s="30">
        <f t="shared" si="32"/>
        <v>1.1278586278586278</v>
      </c>
      <c r="BX37" s="587">
        <v>475.09</v>
      </c>
      <c r="BY37" s="30">
        <f t="shared" si="33"/>
        <v>4.9385654885654882</v>
      </c>
      <c r="BZ37" s="587"/>
      <c r="CA37" s="587"/>
      <c r="CB37" s="587"/>
      <c r="CC37" s="907"/>
      <c r="CD37" s="904">
        <v>34</v>
      </c>
      <c r="CE37" s="522">
        <v>339.21</v>
      </c>
      <c r="CF37" s="637">
        <f t="shared" si="34"/>
        <v>9.9767647058823528</v>
      </c>
      <c r="CG37" s="824">
        <f t="shared" si="35"/>
        <v>5951.13</v>
      </c>
      <c r="CH37" s="492"/>
      <c r="CI37" s="527">
        <v>190.8</v>
      </c>
      <c r="CJ37" s="528">
        <v>11126.470448696307</v>
      </c>
      <c r="CK37" s="30">
        <f t="shared" si="36"/>
        <v>58.314834636773099</v>
      </c>
      <c r="CL37" s="787"/>
      <c r="CM37" s="787"/>
      <c r="CN37" s="958" t="e">
        <f t="shared" si="86"/>
        <v>#DIV/0!</v>
      </c>
      <c r="CO37" s="530">
        <v>21</v>
      </c>
      <c r="CP37" s="530">
        <v>465.21982309602328</v>
      </c>
      <c r="CQ37" s="510">
        <f t="shared" si="75"/>
        <v>22.15332490933444</v>
      </c>
      <c r="CR37" s="530">
        <v>20</v>
      </c>
      <c r="CS37" s="530">
        <v>115.8548616072888</v>
      </c>
      <c r="CT37" s="523">
        <f t="shared" si="76"/>
        <v>5.7927430803644402</v>
      </c>
      <c r="CU37" s="787"/>
      <c r="CV37" s="30">
        <f t="shared" si="78"/>
        <v>0</v>
      </c>
      <c r="CW37" s="787">
        <v>49.221969504608637</v>
      </c>
      <c r="CX37" s="30">
        <f t="shared" si="37"/>
        <v>0.25797677937425911</v>
      </c>
      <c r="CY37" s="787">
        <v>258.30894682163108</v>
      </c>
      <c r="CZ37" s="787"/>
      <c r="DA37" s="787"/>
      <c r="DB37" s="787"/>
      <c r="DC37" s="787">
        <v>47</v>
      </c>
      <c r="DD37" s="787">
        <v>443.88208604357629</v>
      </c>
      <c r="DE37" s="790">
        <f t="shared" si="38"/>
        <v>9.4442997030548153</v>
      </c>
      <c r="DF37" s="827">
        <f t="shared" si="39"/>
        <v>12458.958135769437</v>
      </c>
      <c r="DG37" s="492"/>
      <c r="DH37" s="531">
        <v>184.60000000000002</v>
      </c>
      <c r="DI37" s="532">
        <v>11391.232845114901</v>
      </c>
      <c r="DJ37" s="523">
        <f t="shared" si="40"/>
        <v>61.70765354883477</v>
      </c>
      <c r="DK37" s="533"/>
      <c r="DL37" s="957">
        <v>35</v>
      </c>
      <c r="DM37" s="957">
        <v>4042.8655682475492</v>
      </c>
      <c r="DN37" s="958">
        <f t="shared" si="81"/>
        <v>115.51044480707283</v>
      </c>
      <c r="DO37" s="534">
        <v>47</v>
      </c>
      <c r="DP37" s="534">
        <v>1604.5443659581456</v>
      </c>
      <c r="DQ37" s="510">
        <f t="shared" si="41"/>
        <v>34.139241828896715</v>
      </c>
      <c r="DR37" s="534">
        <v>2037.0759378341845</v>
      </c>
      <c r="DS37" s="534">
        <v>332.56708144566534</v>
      </c>
      <c r="DT37" s="939"/>
      <c r="DU37" s="709">
        <v>238.62027027027028</v>
      </c>
      <c r="DV37" s="759">
        <f t="shared" si="8"/>
        <v>1.2926341834792539</v>
      </c>
      <c r="DW37" s="846">
        <v>54</v>
      </c>
      <c r="DX37" s="846">
        <v>644.73037801619023</v>
      </c>
      <c r="DY37" s="760">
        <f t="shared" si="42"/>
        <v>11.939451444744263</v>
      </c>
      <c r="DZ37" s="848">
        <f t="shared" si="43"/>
        <v>20291.636446886907</v>
      </c>
      <c r="EA37" s="841"/>
      <c r="EB37" s="864">
        <v>75</v>
      </c>
      <c r="EC37" s="865">
        <v>3563.5579972237338</v>
      </c>
      <c r="ED37" s="865"/>
      <c r="EE37" s="922">
        <f t="shared" si="44"/>
        <v>3563.5579972237338</v>
      </c>
      <c r="EF37" s="751">
        <f t="shared" si="45"/>
        <v>47.514106629649781</v>
      </c>
      <c r="EG37" s="867"/>
      <c r="EH37" s="867"/>
      <c r="EI37" s="756" t="e">
        <f t="shared" si="9"/>
        <v>#DIV/0!</v>
      </c>
      <c r="EJ37" s="867"/>
      <c r="EK37" s="867"/>
      <c r="EL37" s="759" t="e">
        <f t="shared" si="46"/>
        <v>#DIV/0!</v>
      </c>
      <c r="EM37" s="866">
        <f t="shared" si="10"/>
        <v>75</v>
      </c>
      <c r="EN37" s="871"/>
      <c r="EO37" s="763">
        <f t="shared" si="47"/>
        <v>0</v>
      </c>
      <c r="EP37" s="917"/>
      <c r="EQ37" s="918"/>
      <c r="ER37" s="872">
        <v>75</v>
      </c>
      <c r="ES37" s="921">
        <v>170.57579813762513</v>
      </c>
      <c r="ET37" s="765">
        <f t="shared" si="48"/>
        <v>2.274343975168335</v>
      </c>
      <c r="EU37" s="872">
        <f t="shared" si="11"/>
        <v>75</v>
      </c>
      <c r="EV37" s="874">
        <v>511.1844256040925</v>
      </c>
      <c r="EW37" s="765">
        <f t="shared" si="49"/>
        <v>6.8157923413879002</v>
      </c>
      <c r="EX37" s="874"/>
      <c r="EY37" s="891">
        <f t="shared" si="50"/>
        <v>0</v>
      </c>
      <c r="EZ37" s="873">
        <v>30</v>
      </c>
      <c r="FA37" s="873">
        <v>294.85208667634123</v>
      </c>
      <c r="FB37" s="873">
        <f t="shared" si="51"/>
        <v>9.8284028892113735</v>
      </c>
      <c r="FC37" s="898">
        <f>EC37+EH37+EK37+EN37+ES37+EV37+EX37+FA37+EP37+EQ37+ED37</f>
        <v>4540.1703076417925</v>
      </c>
      <c r="FD37" s="569"/>
      <c r="FE37" s="535">
        <v>142.80000000000001</v>
      </c>
      <c r="FF37" s="536">
        <v>6727.2067937569172</v>
      </c>
      <c r="FG37" s="505">
        <f t="shared" si="53"/>
        <v>47.109291272807539</v>
      </c>
      <c r="FH37" s="537"/>
      <c r="FI37" s="538">
        <v>4</v>
      </c>
      <c r="FJ37" s="538">
        <v>43.228352156676394</v>
      </c>
      <c r="FK37" s="509">
        <f t="shared" si="85"/>
        <v>10.807088039169098</v>
      </c>
      <c r="FL37" s="538"/>
      <c r="FM37" s="538"/>
      <c r="FN37" s="509" t="e">
        <f t="shared" si="77"/>
        <v>#DIV/0!</v>
      </c>
      <c r="FO37" s="535">
        <v>189.58333229959416</v>
      </c>
      <c r="FP37" s="836">
        <f t="shared" si="54"/>
        <v>1.3276143718458975</v>
      </c>
      <c r="FQ37" s="536">
        <v>626.47155700157259</v>
      </c>
      <c r="FR37" s="837">
        <f t="shared" si="12"/>
        <v>4.3870557212995278</v>
      </c>
      <c r="FS37" s="125"/>
      <c r="FT37" s="125">
        <v>283.72002777777777</v>
      </c>
      <c r="FU37" s="125"/>
      <c r="FV37" s="127">
        <v>33</v>
      </c>
      <c r="FW37" s="127">
        <v>310.25097460206939</v>
      </c>
      <c r="FX37" s="30">
        <f t="shared" si="55"/>
        <v>9.4015446849111939</v>
      </c>
      <c r="FY37" s="831">
        <f t="shared" si="88"/>
        <v>8180.4610375946068</v>
      </c>
      <c r="FZ37" s="569"/>
      <c r="GA37" s="606"/>
      <c r="GB37" s="607"/>
      <c r="GC37" s="543" t="e">
        <f t="shared" si="57"/>
        <v>#DIV/0!</v>
      </c>
      <c r="GD37" s="607"/>
      <c r="GE37" s="607"/>
      <c r="GF37" s="543" t="e">
        <f t="shared" si="58"/>
        <v>#DIV/0!</v>
      </c>
      <c r="GG37" s="607"/>
      <c r="GH37" s="607"/>
      <c r="GI37" s="542" t="e">
        <f t="shared" si="59"/>
        <v>#DIV/0!</v>
      </c>
      <c r="GJ37" s="485"/>
      <c r="GK37" s="613"/>
      <c r="GL37" s="613"/>
      <c r="GM37" s="549" t="e">
        <f>+GL37/GK37</f>
        <v>#DIV/0!</v>
      </c>
      <c r="GN37" s="613"/>
      <c r="GO37" s="613"/>
      <c r="GP37" s="618" t="e">
        <f>+GO37/GN37</f>
        <v>#DIV/0!</v>
      </c>
      <c r="GQ37" s="613"/>
      <c r="GR37" s="613"/>
      <c r="GS37" s="618" t="e">
        <f>+GR37/GQ37</f>
        <v>#DIV/0!</v>
      </c>
      <c r="GT37" s="603">
        <f t="shared" si="62"/>
        <v>0</v>
      </c>
      <c r="GU37" s="603"/>
      <c r="GV37" s="549" t="e">
        <f>+GU37/GT37</f>
        <v>#DIV/0!</v>
      </c>
      <c r="GX37" s="863"/>
      <c r="GY37" s="865"/>
      <c r="GZ37" s="865"/>
      <c r="HA37" s="555" t="e">
        <f t="shared" si="14"/>
        <v>#DIV/0!</v>
      </c>
      <c r="HB37" s="554" t="e">
        <f t="shared" si="79"/>
        <v>#DIV/0!</v>
      </c>
      <c r="HC37" s="876"/>
      <c r="HD37" s="876"/>
      <c r="HE37" s="737" t="e">
        <f t="shared" si="80"/>
        <v>#DIV/0!</v>
      </c>
      <c r="HF37" s="876"/>
      <c r="HG37" s="737" t="e">
        <f t="shared" si="64"/>
        <v>#DIV/0!</v>
      </c>
      <c r="HH37" s="880"/>
      <c r="HI37" s="748" t="e">
        <f t="shared" si="17"/>
        <v>#DIV/0!</v>
      </c>
      <c r="HJ37" s="883"/>
      <c r="HK37" s="744" t="e">
        <f t="shared" si="82"/>
        <v>#DIV/0!</v>
      </c>
      <c r="HL37" s="881"/>
      <c r="HM37" s="542" t="e">
        <f t="shared" si="19"/>
        <v>#DIV/0!</v>
      </c>
      <c r="HN37" s="875"/>
      <c r="HO37" s="875"/>
      <c r="HP37" s="886" t="e">
        <f t="shared" si="65"/>
        <v>#DIV/0!</v>
      </c>
      <c r="HQ37" s="672"/>
      <c r="HR37" s="411"/>
      <c r="HS37" s="411"/>
      <c r="HT37" s="411"/>
      <c r="HU37" s="433"/>
      <c r="HV37" s="442"/>
      <c r="HW37" s="400">
        <f t="shared" si="66"/>
        <v>0</v>
      </c>
      <c r="HX37" s="442"/>
      <c r="HY37" s="402" t="e">
        <f t="shared" si="67"/>
        <v>#DIV/0!</v>
      </c>
      <c r="HZ37" s="468"/>
      <c r="IA37" s="442"/>
      <c r="IB37" s="400"/>
      <c r="IC37" s="403" t="e">
        <f t="shared" si="68"/>
        <v>#DIV/0!</v>
      </c>
      <c r="ID37" s="400"/>
      <c r="IE37" s="400"/>
      <c r="IF37" s="404" t="e">
        <f t="shared" si="69"/>
        <v>#DIV/0!</v>
      </c>
    </row>
    <row r="38" spans="1:240" s="584" customFormat="1" ht="18" customHeight="1" thickBot="1">
      <c r="A38" s="173" t="s">
        <v>188</v>
      </c>
      <c r="B38" s="576">
        <f>SUM(B7:B37)</f>
        <v>3013.8000000000006</v>
      </c>
      <c r="C38" s="577">
        <f>SUM(C7:C37)</f>
        <v>178611.84773917799</v>
      </c>
      <c r="D38" s="578">
        <f>+C38/B38</f>
        <v>59.264665120173184</v>
      </c>
      <c r="E38" s="576">
        <f>SUM(E7:E37)</f>
        <v>0</v>
      </c>
      <c r="F38" s="577">
        <f>SUM(F7:F37)</f>
        <v>0</v>
      </c>
      <c r="G38" s="578" t="e">
        <f>+F38/E38</f>
        <v>#DIV/0!</v>
      </c>
      <c r="H38" s="576">
        <f>SUM(H7:H37)</f>
        <v>82</v>
      </c>
      <c r="I38" s="577">
        <f>SUM(I7:I37)</f>
        <v>1064.9939954738654</v>
      </c>
      <c r="J38" s="578">
        <f>+I38/H38</f>
        <v>12.98773165212031</v>
      </c>
      <c r="K38" s="576">
        <f>SUM(K7:K37)</f>
        <v>191</v>
      </c>
      <c r="L38" s="577">
        <f>SUM(L7:L37)</f>
        <v>2921.2971709909616</v>
      </c>
      <c r="M38" s="578">
        <f>+L38/K38</f>
        <v>15.294749586340114</v>
      </c>
      <c r="N38" s="576">
        <f>SUM(N7:N37)</f>
        <v>3133.8203951838354</v>
      </c>
      <c r="O38" s="755">
        <f>N38/B38</f>
        <v>1.0398236097895794</v>
      </c>
      <c r="P38" s="805">
        <f>SUM(P7:P37)</f>
        <v>15422.644632534186</v>
      </c>
      <c r="Q38" s="578">
        <f>P38/B38</f>
        <v>5.1173417720267382</v>
      </c>
      <c r="R38" s="811">
        <f>SUM(R7:R37)</f>
        <v>4440.8023604051496</v>
      </c>
      <c r="S38" s="576">
        <v>0</v>
      </c>
      <c r="T38" s="576">
        <f>SUM(T13:T37)</f>
        <v>11056.014294421557</v>
      </c>
      <c r="U38" s="811">
        <f>SUM(U7:U37)</f>
        <v>2436.1411378314779</v>
      </c>
      <c r="V38" s="580"/>
      <c r="W38" s="576">
        <f t="shared" ref="W38:X38" si="89">SUM(W7:W37)</f>
        <v>1086</v>
      </c>
      <c r="X38" s="576">
        <f t="shared" si="89"/>
        <v>10761.155627754733</v>
      </c>
      <c r="Y38" s="576">
        <f>X38/W38</f>
        <v>9.9089830826470848</v>
      </c>
      <c r="Z38" s="820">
        <f>SUM(Z7:Z37)</f>
        <v>237379.36661973718</v>
      </c>
      <c r="AA38" s="580"/>
      <c r="AB38" s="586">
        <f t="shared" ref="AB38:AC38" si="90">SUM(AB7:AB37)</f>
        <v>11938.199999999999</v>
      </c>
      <c r="AC38" s="586">
        <f t="shared" si="90"/>
        <v>675193.12758000009</v>
      </c>
      <c r="AD38" s="578">
        <f>+AC38/AB38</f>
        <v>56.557364391616836</v>
      </c>
      <c r="AE38" s="586">
        <f>SUM(AE7:AE37)</f>
        <v>350</v>
      </c>
      <c r="AF38" s="971">
        <f>SUM(AF20:AF37)</f>
        <v>20714.120000000003</v>
      </c>
      <c r="AG38" s="791">
        <f>AF38/AE38</f>
        <v>59.183200000000006</v>
      </c>
      <c r="AH38" s="586">
        <f t="shared" ref="AH38:AI38" si="91">SUM(AH7:AH37)</f>
        <v>799</v>
      </c>
      <c r="AI38" s="586">
        <f t="shared" si="91"/>
        <v>10987.020000000002</v>
      </c>
      <c r="AJ38" s="578">
        <f>+AI38/AH38</f>
        <v>13.750963704630792</v>
      </c>
      <c r="AK38" s="586">
        <f t="shared" ref="AK38:AL38" si="92">SUM(AK7:AK37)</f>
        <v>1552</v>
      </c>
      <c r="AL38" s="586">
        <f t="shared" si="92"/>
        <v>8667.0299999999988</v>
      </c>
      <c r="AM38" s="578">
        <f>+AL38/AK38</f>
        <v>5.584426546391752</v>
      </c>
      <c r="AN38" s="586">
        <f t="shared" ref="AN38" si="93">SUM(AN7:AN37)</f>
        <v>12784.61</v>
      </c>
      <c r="AO38" s="791">
        <f t="shared" si="1"/>
        <v>0.96888338183581924</v>
      </c>
      <c r="AP38" s="586">
        <f>SUM(AP7:AP37)</f>
        <v>58346.469999999994</v>
      </c>
      <c r="AQ38" s="791">
        <f t="shared" si="2"/>
        <v>4.8873758188001544</v>
      </c>
      <c r="AR38" s="586">
        <f>SUM(AR7:AR37)</f>
        <v>8987.380000000001</v>
      </c>
      <c r="AS38" s="586">
        <f>SUM(AS7:AS37)</f>
        <v>0</v>
      </c>
      <c r="AT38" s="586">
        <f>SUM(AT7:AT37)</f>
        <v>3865</v>
      </c>
      <c r="AU38" s="857">
        <f>SUM(AU7:AU37)</f>
        <v>9088.2000000000007</v>
      </c>
      <c r="AV38" s="580"/>
      <c r="AW38" s="586">
        <f t="shared" ref="AW38:AX38" si="94">SUM(AW7:AW37)</f>
        <v>1257</v>
      </c>
      <c r="AX38" s="586">
        <f t="shared" si="94"/>
        <v>69003.489599999972</v>
      </c>
      <c r="AY38" s="785">
        <f>+AX38/AW38</f>
        <v>54.895377565632437</v>
      </c>
      <c r="AZ38" s="857">
        <f>SUM(AZ7:AZ37)</f>
        <v>27</v>
      </c>
      <c r="BA38" s="857">
        <f>SUM(BA7:BA37)</f>
        <v>33</v>
      </c>
      <c r="BB38" s="857">
        <f>SUM(BB7:BB37)</f>
        <v>52</v>
      </c>
      <c r="BC38" s="591">
        <f>SUM(BC7:BC37)</f>
        <v>39.400000000000006</v>
      </c>
      <c r="BD38" s="857">
        <f>SUM(BD7:BD37)</f>
        <v>2019.3000000000002</v>
      </c>
      <c r="BE38" s="591">
        <f>BD38/BC38</f>
        <v>51.251269035532992</v>
      </c>
      <c r="BF38" s="975">
        <f t="shared" ref="BF38:BG38" si="95">SUM(BF7:BF37)</f>
        <v>3286</v>
      </c>
      <c r="BG38" s="586">
        <f t="shared" si="95"/>
        <v>33986.224999999999</v>
      </c>
      <c r="BH38" s="591">
        <f>+BG38/BF38</f>
        <v>10.342734327449786</v>
      </c>
      <c r="BI38" s="820">
        <f>SUM(BI7:BI37)</f>
        <v>929109.77977999975</v>
      </c>
      <c r="BJ38" s="641"/>
      <c r="BK38" s="638">
        <f t="shared" ref="BK38:BL38" si="96">SUM(BK7:BK37)</f>
        <v>2280.6</v>
      </c>
      <c r="BL38" s="639">
        <f t="shared" si="96"/>
        <v>108550.89000000001</v>
      </c>
      <c r="BM38" s="591">
        <f>+BL38/BK38</f>
        <v>47.597513812154702</v>
      </c>
      <c r="BN38" s="729"/>
      <c r="BO38" s="730">
        <f>SUM(BO29:BO37)</f>
        <v>0</v>
      </c>
      <c r="BP38" s="639">
        <f t="shared" ref="BP38:BQ38" si="97">SUM(BP7:BP37)</f>
        <v>150</v>
      </c>
      <c r="BQ38" s="639">
        <f t="shared" si="97"/>
        <v>7245.41</v>
      </c>
      <c r="BR38" s="649">
        <f>+BQ38/BP38</f>
        <v>48.302733333333329</v>
      </c>
      <c r="BS38" s="650">
        <f>SUM(BS7:BS37)</f>
        <v>144</v>
      </c>
      <c r="BT38" s="650">
        <f>SUM(BT7:BT37)</f>
        <v>926.71999999999991</v>
      </c>
      <c r="BU38" s="649">
        <f>BT38/BS38</f>
        <v>6.4355555555555553</v>
      </c>
      <c r="BV38" s="906">
        <f>SUM(BV7:BV37)</f>
        <v>1575.3</v>
      </c>
      <c r="BW38" s="591">
        <f>BV38/BK38</f>
        <v>0.69073927913706923</v>
      </c>
      <c r="BX38" s="906">
        <f>SUM(BX7:BX37)</f>
        <v>11827.740000000002</v>
      </c>
      <c r="BY38" s="591">
        <f>BX38/BK38</f>
        <v>5.1862404630360439</v>
      </c>
      <c r="BZ38" s="906"/>
      <c r="CA38" s="906">
        <f>SUM(CA7:CA37)</f>
        <v>0</v>
      </c>
      <c r="CB38" s="906">
        <f>SUM(CB7:CB37)</f>
        <v>0</v>
      </c>
      <c r="CC38" s="908">
        <f>SUM(CC7:CC37)</f>
        <v>1982.3400000000001</v>
      </c>
      <c r="CD38" s="905">
        <f t="shared" ref="CD38:CE38" si="98">SUM(CD7:CD37)</f>
        <v>1044</v>
      </c>
      <c r="CE38" s="639">
        <f t="shared" si="98"/>
        <v>10406.169999999996</v>
      </c>
      <c r="CF38" s="640">
        <f>+CE38/CD38</f>
        <v>9.9675957854406096</v>
      </c>
      <c r="CG38" s="825">
        <f>SUM(CG7:CG37)</f>
        <v>142514.57</v>
      </c>
      <c r="CH38" s="630"/>
      <c r="CI38" s="593">
        <f t="shared" ref="CI38:CJ38" si="99">SUM(CI7:CI37)</f>
        <v>5830.6</v>
      </c>
      <c r="CJ38" s="593">
        <f t="shared" si="99"/>
        <v>328853.41394575499</v>
      </c>
      <c r="CK38" s="591">
        <f>+CJ38/CI38</f>
        <v>56.401298999374845</v>
      </c>
      <c r="CL38" s="594">
        <f>SUM(CL22:CL37)</f>
        <v>0</v>
      </c>
      <c r="CM38" s="594">
        <f>SUM(CM22:CM37)</f>
        <v>7357.4806665486722</v>
      </c>
      <c r="CN38" s="978" t="e">
        <f>CM38/CL38</f>
        <v>#DIV/0!</v>
      </c>
      <c r="CO38" s="593">
        <f t="shared" ref="CO38:CP38" si="100">SUM(CO7:CO37)</f>
        <v>211</v>
      </c>
      <c r="CP38" s="593">
        <f t="shared" si="100"/>
        <v>2605.6862885168698</v>
      </c>
      <c r="CQ38" s="591">
        <f>+CP38/CO38</f>
        <v>12.349224116193696</v>
      </c>
      <c r="CR38" s="593">
        <f t="shared" ref="CR38:CS38" si="101">SUM(CR7:CR37)</f>
        <v>480</v>
      </c>
      <c r="CS38" s="593">
        <f t="shared" si="101"/>
        <v>2893.8180548435444</v>
      </c>
      <c r="CT38" s="785">
        <f>+CS38/CR38</f>
        <v>6.028787614257384</v>
      </c>
      <c r="CU38" s="594">
        <f>SUM(CU7:CU37)</f>
        <v>6382.6251322585322</v>
      </c>
      <c r="CV38" s="591">
        <f>CU38/CI38</f>
        <v>1.0946772428666915</v>
      </c>
      <c r="CW38" s="594">
        <f>SUM(CW7:CW37)</f>
        <v>2115.3754326883677</v>
      </c>
      <c r="CX38" s="591">
        <f>CW38/CI38</f>
        <v>0.36280578888765608</v>
      </c>
      <c r="CY38" s="594">
        <f>SUM(CY7:CY37)</f>
        <v>6720.4384541135141</v>
      </c>
      <c r="CZ38" s="594">
        <f>SUM(CZ7:CZ37)</f>
        <v>0</v>
      </c>
      <c r="DA38" s="594">
        <f>SUM(DA14:DA37)</f>
        <v>598.82717947508468</v>
      </c>
      <c r="DB38" s="594">
        <f>SUM(DB7:DB37)</f>
        <v>7145.0043927815132</v>
      </c>
      <c r="DC38" s="594">
        <f>SUM(DC7:DC37)</f>
        <v>1501</v>
      </c>
      <c r="DD38" s="594">
        <f>SUM(DD7:DD37)</f>
        <v>15288.569157801528</v>
      </c>
      <c r="DE38" s="791">
        <f>DD38/DC38</f>
        <v>10.185589045837128</v>
      </c>
      <c r="DF38" s="979">
        <f t="shared" ref="DF38" si="102">SUM(DF7:DF37)</f>
        <v>379961.23870478268</v>
      </c>
      <c r="DG38" s="630"/>
      <c r="DH38" s="593">
        <f t="shared" ref="DH38:DI38" si="103">SUM(DH7:DH37)</f>
        <v>5472</v>
      </c>
      <c r="DI38" s="593">
        <f t="shared" si="103"/>
        <v>317756.9524561289</v>
      </c>
      <c r="DJ38" s="591">
        <f>+DI38/DH38</f>
        <v>58.069618504409519</v>
      </c>
      <c r="DK38" s="595">
        <f>SUM(DK7:DK37)</f>
        <v>9145.5999999999985</v>
      </c>
      <c r="DL38" s="595">
        <f>SUM(DL7:DL37)</f>
        <v>291</v>
      </c>
      <c r="DM38" s="595">
        <f>SUM(DM7:DM37)</f>
        <v>28073.825421529138</v>
      </c>
      <c r="DN38" s="961">
        <f>DM38/DL38</f>
        <v>96.473626878106998</v>
      </c>
      <c r="DO38" s="593">
        <f t="shared" ref="DO38:DP38" si="104">SUM(DO7:DO37)</f>
        <v>2304</v>
      </c>
      <c r="DP38" s="593">
        <f t="shared" si="104"/>
        <v>55004.989262731287</v>
      </c>
      <c r="DQ38" s="591">
        <f>+DP38/DO38</f>
        <v>23.873693256393789</v>
      </c>
      <c r="DR38" s="593">
        <f>SUM(DR7:DR37)</f>
        <v>36039.265716387759</v>
      </c>
      <c r="DS38" s="593">
        <f t="shared" ref="DS38" si="105">SUM(DS7:DS37)</f>
        <v>7489.7733857590392</v>
      </c>
      <c r="DT38" s="940">
        <f>SUM(DT7:DT37)</f>
        <v>2761.4575536551893</v>
      </c>
      <c r="DU38" s="710">
        <f>SUM(DU7:DU37)</f>
        <v>7327.0226868754662</v>
      </c>
      <c r="DV38" s="844">
        <f>DU38/DH38</f>
        <v>1.3390026840050193</v>
      </c>
      <c r="DW38" s="845">
        <f>SUM(DW7:DW37)</f>
        <v>1674</v>
      </c>
      <c r="DX38" s="845">
        <f>SUM(DX7:DX37)</f>
        <v>16808.342583284128</v>
      </c>
      <c r="DY38" s="844">
        <f>DX38/DW38</f>
        <v>10.040825915940339</v>
      </c>
      <c r="DZ38" s="849">
        <f>SUM(DZ7:DZ37)</f>
        <v>480407.22906635108</v>
      </c>
      <c r="EA38" s="842"/>
      <c r="EB38" s="720">
        <f>SUM(EB7:EB37)</f>
        <v>1883</v>
      </c>
      <c r="EC38" s="145">
        <f>SUM(EC7:EC37)</f>
        <v>89390.790439552336</v>
      </c>
      <c r="ED38" s="581">
        <f>SUM(ED7:ED37)</f>
        <v>0</v>
      </c>
      <c r="EE38" s="581">
        <f>SUM(EE7:EE37)</f>
        <v>89390.790439552336</v>
      </c>
      <c r="EF38" s="755">
        <f>EE38/EB38</f>
        <v>47.472538735821743</v>
      </c>
      <c r="EG38" s="868">
        <f>SUM(EG7:EG36)</f>
        <v>308</v>
      </c>
      <c r="EH38" s="868">
        <f>SUM(EH7:EH36)</f>
        <v>16457.423907321281</v>
      </c>
      <c r="EI38" s="757">
        <f t="shared" si="9"/>
        <v>53.433194504289872</v>
      </c>
      <c r="EJ38" s="421">
        <f>SUM(EJ7:EJ37)</f>
        <v>273</v>
      </c>
      <c r="EK38" s="421">
        <f>SUM(EK7:EK36)</f>
        <v>5458.3624064437354</v>
      </c>
      <c r="EL38" s="760">
        <f>EK38/EJ38</f>
        <v>19.994001488804891</v>
      </c>
      <c r="EM38" s="421">
        <f t="shared" ref="EM38:EV38" si="106">SUM(EM7:EM36)</f>
        <v>1808</v>
      </c>
      <c r="EN38" s="421">
        <f t="shared" si="106"/>
        <v>13471.818606285307</v>
      </c>
      <c r="EO38" s="757">
        <f>EN38/EM38</f>
        <v>7.4512271052462982</v>
      </c>
      <c r="EP38" s="919">
        <f t="shared" si="106"/>
        <v>1810.9499999999998</v>
      </c>
      <c r="EQ38" s="920">
        <f t="shared" si="106"/>
        <v>0</v>
      </c>
      <c r="ER38" s="421">
        <f>SUM(ER7:ER37)</f>
        <v>1517</v>
      </c>
      <c r="ES38" s="421">
        <f>SUM(ES7:ES37)</f>
        <v>7504.3407336899527</v>
      </c>
      <c r="ET38" s="757">
        <f>ES38/ER38</f>
        <v>4.9468297519380044</v>
      </c>
      <c r="EU38" s="421">
        <f t="shared" si="106"/>
        <v>1808</v>
      </c>
      <c r="EV38" s="421">
        <f t="shared" si="106"/>
        <v>12621.930798740308</v>
      </c>
      <c r="EW38" s="757">
        <f>EV38/EU38</f>
        <v>6.981156415232471</v>
      </c>
      <c r="EX38" s="421">
        <f>SUM(EX7:EX37)</f>
        <v>2227.8061813246054</v>
      </c>
      <c r="EY38" s="892">
        <f>EX38/EU38</f>
        <v>1.2321936843609542</v>
      </c>
      <c r="EZ38" s="894">
        <f>SUM(EZ7:EZ37)</f>
        <v>922</v>
      </c>
      <c r="FA38" s="894">
        <f>SUM(FA7:FA37)</f>
        <v>9114.7865694529501</v>
      </c>
      <c r="FB38" s="894">
        <f>FA38/EZ38</f>
        <v>9.8858856501658892</v>
      </c>
      <c r="FC38" s="895">
        <f>SUM(FC7:FC37)</f>
        <v>158569.39406841452</v>
      </c>
      <c r="FD38" s="630"/>
      <c r="FE38" s="593">
        <f t="shared" ref="FE38:FF38" si="107">SUM(FE7:FE37)</f>
        <v>3185.4</v>
      </c>
      <c r="FF38" s="593">
        <f t="shared" si="107"/>
        <v>169166.01710024851</v>
      </c>
      <c r="FG38" s="578">
        <f>+FF38/FE38</f>
        <v>53.106679569362875</v>
      </c>
      <c r="FH38" s="594"/>
      <c r="FI38" s="595">
        <f>SUM(FI7:FI37)</f>
        <v>124</v>
      </c>
      <c r="FJ38" s="593">
        <f t="shared" ref="FJ38" si="108">SUM(FJ7:FJ37)</f>
        <v>1406.9205401259942</v>
      </c>
      <c r="FK38" s="578">
        <f>+FJ38/FI38</f>
        <v>11.346133388112856</v>
      </c>
      <c r="FL38" s="593">
        <f t="shared" ref="FL38:FM38" si="109">SUM(FL7:FL37)</f>
        <v>136</v>
      </c>
      <c r="FM38" s="593">
        <f t="shared" si="109"/>
        <v>6385.1588571431039</v>
      </c>
      <c r="FN38" s="578">
        <f>+FM38/FL38</f>
        <v>46.949697478993414</v>
      </c>
      <c r="FO38" s="833">
        <f>SUM(FO7:FO37)</f>
        <v>2580.2539877017607</v>
      </c>
      <c r="FP38" s="755">
        <f>FO38/FE38</f>
        <v>0.81002511072448069</v>
      </c>
      <c r="FQ38" s="833">
        <f>SUM(FQ7:FQ37)</f>
        <v>17971.908908368805</v>
      </c>
      <c r="FR38" s="755">
        <f t="shared" si="12"/>
        <v>5.6419629900071593</v>
      </c>
      <c r="FS38" s="910">
        <f>SUM(FS8:FS37)</f>
        <v>1429.0000586597491</v>
      </c>
      <c r="FT38" s="910">
        <f>SUM(FT8:FT37)</f>
        <v>4815.3674388256532</v>
      </c>
      <c r="FU38" s="910">
        <f>SUM(FU7:FU37)</f>
        <v>882</v>
      </c>
      <c r="FV38" s="834">
        <f>SUM(FV7:FV37)</f>
        <v>1017</v>
      </c>
      <c r="FW38" s="834">
        <f>SUM(FW7:FW37)</f>
        <v>9768.5000976953816</v>
      </c>
      <c r="FX38" s="834">
        <f>FW38/FV38</f>
        <v>9.6052115021586832</v>
      </c>
      <c r="FY38" s="834">
        <f>SUM(FY7:FY37)</f>
        <v>214627.41397616232</v>
      </c>
      <c r="FZ38" s="580"/>
      <c r="GA38" s="605">
        <f t="shared" ref="GA38:GB38" si="110">SUM(GA7:GA37)</f>
        <v>0</v>
      </c>
      <c r="GB38" s="605">
        <f t="shared" si="110"/>
        <v>0</v>
      </c>
      <c r="GC38" s="578" t="e">
        <f>+GB38/GA38</f>
        <v>#DIV/0!</v>
      </c>
      <c r="GD38" s="605">
        <f t="shared" ref="GD38:GE38" si="111">SUM(GD7:GD37)</f>
        <v>0</v>
      </c>
      <c r="GE38" s="605">
        <f t="shared" si="111"/>
        <v>0</v>
      </c>
      <c r="GF38" s="578" t="e">
        <f>+GE38/GD38</f>
        <v>#DIV/0!</v>
      </c>
      <c r="GG38" s="605">
        <f t="shared" ref="GG38:GH38" si="112">SUM(GG7:GG37)</f>
        <v>0</v>
      </c>
      <c r="GH38" s="605">
        <f t="shared" si="112"/>
        <v>0</v>
      </c>
      <c r="GI38" s="578" t="e">
        <f>+GH38/GG38</f>
        <v>#DIV/0!</v>
      </c>
      <c r="GJ38" s="582"/>
      <c r="GK38" s="605">
        <f t="shared" ref="GK38:GL38" si="113">SUM(GK7:GK37)</f>
        <v>0</v>
      </c>
      <c r="GL38" s="605">
        <f t="shared" si="113"/>
        <v>0</v>
      </c>
      <c r="GM38" s="578" t="e">
        <f>+GL38/GK38</f>
        <v>#DIV/0!</v>
      </c>
      <c r="GN38" s="615">
        <f>SUM(GN7:GN37)</f>
        <v>0</v>
      </c>
      <c r="GO38" s="615">
        <f>SUM(GO7:GO37)</f>
        <v>0</v>
      </c>
      <c r="GP38" s="619" t="e">
        <f>+GO38/GN38</f>
        <v>#DIV/0!</v>
      </c>
      <c r="GQ38" s="615">
        <f>SUM(GQ7:GQ37)</f>
        <v>0</v>
      </c>
      <c r="GR38" s="615">
        <f>SUM(GR7:GR37)</f>
        <v>0</v>
      </c>
      <c r="GS38" s="619" t="e">
        <f>+GR38/GQ38</f>
        <v>#DIV/0!</v>
      </c>
      <c r="GT38" s="615">
        <f>SUM(GT7:GT37)</f>
        <v>0</v>
      </c>
      <c r="GU38" s="615">
        <f>SUM(GU7:GU37)</f>
        <v>0</v>
      </c>
      <c r="GV38" s="583" t="e">
        <f>+GU38/GT38</f>
        <v>#DIV/0!</v>
      </c>
      <c r="GX38" s="580">
        <f>SUM(GX7:GX37)</f>
        <v>330</v>
      </c>
      <c r="GY38" s="580">
        <f>SUM(GY7:GY37)</f>
        <v>0</v>
      </c>
      <c r="GZ38" s="580">
        <f>SUM(GZ7:GZ37)</f>
        <v>17882.8</v>
      </c>
      <c r="HA38" s="583">
        <f>+GZ38/GX38</f>
        <v>54.190303030303028</v>
      </c>
      <c r="HB38" s="749">
        <f>GY38/GX38</f>
        <v>0</v>
      </c>
      <c r="HC38" s="582">
        <f>SUM(HC15:HC37)</f>
        <v>60</v>
      </c>
      <c r="HD38" s="580">
        <f>SUM(HD7:HD37)</f>
        <v>3233.5488187302908</v>
      </c>
      <c r="HE38" s="738">
        <f>HD38/HC38</f>
        <v>53.892480312171514</v>
      </c>
      <c r="HF38" s="742">
        <f>SUM(HF7:HF37)</f>
        <v>4157.1665544170419</v>
      </c>
      <c r="HG38" s="738">
        <f>HF38/GX38</f>
        <v>12.59747440732437</v>
      </c>
      <c r="HH38" s="580">
        <f>SUM(HH7:HH37)</f>
        <v>1788.0804015074339</v>
      </c>
      <c r="HI38" s="738">
        <f t="shared" si="17"/>
        <v>5.4184254591134362</v>
      </c>
      <c r="HJ38" s="580">
        <f>SUM(HJ7:HJ37)</f>
        <v>273.6793474280617</v>
      </c>
      <c r="HK38" s="738">
        <f>HJ38/GX38</f>
        <v>0.8293313558426112</v>
      </c>
      <c r="HL38" s="145">
        <f>SUM(HL7:HL37)</f>
        <v>305.03542271171193</v>
      </c>
      <c r="HM38" s="583">
        <f t="shared" si="19"/>
        <v>0.92434976579306649</v>
      </c>
      <c r="HN38" s="742">
        <f>SUM(HN7:HN37)</f>
        <v>209</v>
      </c>
      <c r="HO38" s="742">
        <f>SUM(HO7:HO37)</f>
        <v>1905.6830577325518</v>
      </c>
      <c r="HP38" s="816">
        <f>HO38/HN38</f>
        <v>9.1181007547012047</v>
      </c>
      <c r="HQ38" s="673"/>
      <c r="HR38" s="664">
        <f t="shared" ref="HR38:HX38" si="114">SUM(HR7:HR37)</f>
        <v>0</v>
      </c>
      <c r="HS38" s="664">
        <f t="shared" si="114"/>
        <v>0</v>
      </c>
      <c r="HT38" s="664">
        <f t="shared" si="114"/>
        <v>0</v>
      </c>
      <c r="HU38" s="665">
        <f t="shared" si="114"/>
        <v>0</v>
      </c>
      <c r="HV38" s="666">
        <f t="shared" si="114"/>
        <v>0</v>
      </c>
      <c r="HW38" s="666">
        <f t="shared" si="114"/>
        <v>0</v>
      </c>
      <c r="HX38" s="666">
        <f t="shared" si="114"/>
        <v>0</v>
      </c>
      <c r="HY38" s="666" t="e">
        <f>HX38/HW38</f>
        <v>#DIV/0!</v>
      </c>
      <c r="HZ38" s="666">
        <f>SUM(HZ7:HZ37)</f>
        <v>0</v>
      </c>
      <c r="IA38" s="666">
        <f>SUM(IA7:IA37)</f>
        <v>0</v>
      </c>
      <c r="IB38" s="666">
        <f>SUM(IB7:IB37)</f>
        <v>0</v>
      </c>
      <c r="IC38" s="666"/>
      <c r="ID38" s="666">
        <f t="shared" ref="ID38:IF38" si="115">SUM(ID7:ID37)</f>
        <v>0</v>
      </c>
      <c r="IE38" s="666">
        <f t="shared" si="115"/>
        <v>0</v>
      </c>
      <c r="IF38" s="666" t="e">
        <f t="shared" si="115"/>
        <v>#DIV/0!</v>
      </c>
    </row>
    <row r="42" spans="1:240">
      <c r="AL42" t="e">
        <f>AC38+AI38+AL38+AX38+BG38+#REF!</f>
        <v>#REF!</v>
      </c>
    </row>
  </sheetData>
  <mergeCells count="52">
    <mergeCell ref="DW5:DY5"/>
    <mergeCell ref="CU5:DB5"/>
    <mergeCell ref="DC5:DF5"/>
    <mergeCell ref="DH5:DJ5"/>
    <mergeCell ref="DK5:DT5"/>
    <mergeCell ref="DU5:DV5"/>
    <mergeCell ref="CL5:CT5"/>
    <mergeCell ref="AB5:AD5"/>
    <mergeCell ref="AE5:AM5"/>
    <mergeCell ref="AN5:AU5"/>
    <mergeCell ref="AW5:AY5"/>
    <mergeCell ref="AZ5:BE5"/>
    <mergeCell ref="BF5:BH5"/>
    <mergeCell ref="BK5:BM5"/>
    <mergeCell ref="BN5:BU5"/>
    <mergeCell ref="BV5:CC5"/>
    <mergeCell ref="CD5:CG5"/>
    <mergeCell ref="CI5:CK5"/>
    <mergeCell ref="GT4:GV5"/>
    <mergeCell ref="GX4:HM5"/>
    <mergeCell ref="HN4:HP5"/>
    <mergeCell ref="HR4:HY5"/>
    <mergeCell ref="HZ4:IF5"/>
    <mergeCell ref="A5:A6"/>
    <mergeCell ref="B5:D5"/>
    <mergeCell ref="E5:M5"/>
    <mergeCell ref="N5:U5"/>
    <mergeCell ref="W5:Y5"/>
    <mergeCell ref="GQ4:GS5"/>
    <mergeCell ref="EB5:EF5"/>
    <mergeCell ref="EG5:EO5"/>
    <mergeCell ref="EP5:EY5"/>
    <mergeCell ref="EZ5:FB5"/>
    <mergeCell ref="EB4:FC4"/>
    <mergeCell ref="FE4:FY4"/>
    <mergeCell ref="GA4:GI5"/>
    <mergeCell ref="GK4:GM5"/>
    <mergeCell ref="GN4:GP5"/>
    <mergeCell ref="FE5:FG5"/>
    <mergeCell ref="FH5:FN5"/>
    <mergeCell ref="FO5:FT5"/>
    <mergeCell ref="FV5:FX5"/>
    <mergeCell ref="A1:AU1"/>
    <mergeCell ref="A2:AU2"/>
    <mergeCell ref="GK2:GV2"/>
    <mergeCell ref="A3:AU3"/>
    <mergeCell ref="GK3:GV3"/>
    <mergeCell ref="B4:Z4"/>
    <mergeCell ref="AB4:BI4"/>
    <mergeCell ref="BK4:CG4"/>
    <mergeCell ref="CI4:DF4"/>
    <mergeCell ref="DH4:DZ4"/>
  </mergeCells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4C06-FC27-4FDD-84BE-BD91B3BEA5A6}">
  <dimension ref="A1:IG42"/>
  <sheetViews>
    <sheetView tabSelected="1" workbookViewId="0">
      <selection activeCell="DT32" sqref="DT32"/>
    </sheetView>
  </sheetViews>
  <sheetFormatPr defaultColWidth="9" defaultRowHeight="14.4"/>
  <cols>
    <col min="1" max="1" width="8.5546875" style="2" customWidth="1"/>
    <col min="5" max="7" width="9.33203125" hidden="1" customWidth="1"/>
    <col min="9" max="9" width="8.44140625" customWidth="1"/>
    <col min="10" max="10" width="7.33203125" customWidth="1"/>
    <col min="11" max="11" width="7.21875" customWidth="1"/>
    <col min="12" max="12" width="7" customWidth="1"/>
    <col min="13" max="13" width="7.88671875" customWidth="1"/>
    <col min="15" max="15" width="7.88671875" customWidth="1"/>
    <col min="16" max="18" width="8.6640625" customWidth="1"/>
    <col min="21" max="21" width="9.21875" customWidth="1"/>
    <col min="22" max="22" width="0.21875" customWidth="1"/>
    <col min="23" max="23" width="9" style="2"/>
    <col min="24" max="25" width="10.109375" customWidth="1"/>
    <col min="26" max="26" width="9.44140625" customWidth="1"/>
    <col min="27" max="27" width="1.44140625" customWidth="1"/>
    <col min="28" max="28" width="7.109375" customWidth="1"/>
    <col min="30" max="30" width="7.6640625" customWidth="1"/>
    <col min="31" max="33" width="9.109375" customWidth="1"/>
    <col min="34" max="34" width="6.33203125" customWidth="1"/>
    <col min="35" max="35" width="7.6640625" customWidth="1"/>
    <col min="36" max="36" width="6" customWidth="1"/>
    <col min="37" max="37" width="6.109375" style="2" customWidth="1"/>
    <col min="38" max="38" width="7.77734375" customWidth="1"/>
    <col min="39" max="39" width="8" customWidth="1"/>
    <col min="40" max="40" width="8.21875" customWidth="1"/>
    <col min="41" max="46" width="8" customWidth="1"/>
    <col min="47" max="47" width="9" customWidth="1"/>
    <col min="48" max="48" width="0.88671875" customWidth="1"/>
    <col min="49" max="49" width="6.88671875" customWidth="1"/>
    <col min="50" max="50" width="7.44140625" customWidth="1"/>
    <col min="51" max="51" width="7.77734375" customWidth="1"/>
    <col min="52" max="52" width="8.44140625" customWidth="1"/>
    <col min="53" max="57" width="7.77734375" customWidth="1"/>
    <col min="58" max="58" width="6.21875" customWidth="1"/>
    <col min="60" max="60" width="7.21875" customWidth="1"/>
    <col min="61" max="61" width="11.33203125" customWidth="1"/>
    <col min="62" max="62" width="1.6640625" customWidth="1"/>
    <col min="66" max="67" width="9.5546875" hidden="1" customWidth="1"/>
    <col min="69" max="69" width="8.44140625" customWidth="1"/>
    <col min="70" max="70" width="6" customWidth="1"/>
    <col min="71" max="71" width="6.44140625" customWidth="1"/>
    <col min="72" max="72" width="7" customWidth="1"/>
    <col min="73" max="80" width="8.33203125" customWidth="1"/>
    <col min="81" max="81" width="8.44140625" customWidth="1"/>
    <col min="85" max="85" width="10.5546875" bestFit="1" customWidth="1"/>
    <col min="86" max="86" width="2" customWidth="1"/>
    <col min="92" max="92" width="9.109375" customWidth="1"/>
    <col min="94" max="94" width="8.44140625" customWidth="1"/>
    <col min="95" max="95" width="7" customWidth="1"/>
    <col min="96" max="96" width="10.33203125" customWidth="1"/>
    <col min="97" max="97" width="7" customWidth="1"/>
    <col min="98" max="98" width="6.5546875" customWidth="1"/>
    <col min="99" max="107" width="7.77734375" customWidth="1"/>
    <col min="108" max="108" width="8.21875" bestFit="1" customWidth="1"/>
    <col min="109" max="109" width="7.77734375" customWidth="1"/>
    <col min="110" max="110" width="11.5546875" customWidth="1"/>
    <col min="111" max="111" width="1.44140625" customWidth="1"/>
    <col min="119" max="119" width="8.88671875" customWidth="1"/>
    <col min="120" max="120" width="8.44140625" customWidth="1"/>
    <col min="121" max="121" width="7.109375" customWidth="1"/>
    <col min="122" max="122" width="8.109375" customWidth="1"/>
    <col min="123" max="123" width="8.44140625" customWidth="1"/>
    <col min="124" max="127" width="7.88671875" customWidth="1"/>
    <col min="128" max="128" width="8.5546875" bestFit="1" customWidth="1"/>
    <col min="129" max="129" width="7.88671875" customWidth="1"/>
    <col min="130" max="130" width="11.44140625" customWidth="1"/>
    <col min="131" max="131" width="1.44140625" style="374" customWidth="1"/>
    <col min="132" max="135" width="7.88671875" customWidth="1"/>
    <col min="136" max="136" width="11.44140625" customWidth="1"/>
    <col min="137" max="137" width="8.6640625" customWidth="1"/>
    <col min="138" max="138" width="10.6640625" customWidth="1"/>
    <col min="139" max="140" width="9.33203125" customWidth="1"/>
    <col min="141" max="141" width="10.88671875" customWidth="1"/>
    <col min="142" max="142" width="7.88671875" customWidth="1"/>
    <col min="143" max="143" width="9.44140625" customWidth="1"/>
    <col min="144" max="144" width="10.109375" customWidth="1"/>
    <col min="145" max="146" width="7.88671875" customWidth="1"/>
    <col min="147" max="147" width="7.88671875" hidden="1" customWidth="1"/>
    <col min="148" max="148" width="11.5546875" customWidth="1"/>
    <col min="149" max="149" width="10.21875" customWidth="1"/>
    <col min="150" max="150" width="7.88671875" customWidth="1"/>
    <col min="151" max="151" width="10" customWidth="1"/>
    <col min="152" max="153" width="11.109375" customWidth="1"/>
    <col min="154" max="154" width="9.33203125" customWidth="1"/>
    <col min="155" max="156" width="7.88671875" customWidth="1"/>
    <col min="157" max="157" width="9.109375" bestFit="1" customWidth="1"/>
    <col min="158" max="158" width="7.88671875" customWidth="1"/>
    <col min="159" max="159" width="10.109375" customWidth="1"/>
    <col min="160" max="160" width="1.21875" customWidth="1"/>
    <col min="162" max="162" width="9.21875" customWidth="1"/>
    <col min="164" max="164" width="8.33203125" hidden="1" customWidth="1"/>
    <col min="165" max="165" width="7.109375" customWidth="1"/>
    <col min="166" max="167" width="8.44140625" customWidth="1"/>
    <col min="168" max="168" width="7.44140625" customWidth="1"/>
    <col min="169" max="169" width="9.21875" customWidth="1"/>
    <col min="170" max="170" width="10.77734375" customWidth="1"/>
    <col min="173" max="174" width="11.21875" customWidth="1"/>
    <col min="175" max="175" width="8.44140625" customWidth="1"/>
    <col min="176" max="177" width="8.88671875" customWidth="1"/>
    <col min="181" max="181" width="10.77734375" customWidth="1"/>
    <col min="182" max="182" width="1" hidden="1" customWidth="1"/>
    <col min="183" max="183" width="7.44140625" hidden="1" customWidth="1"/>
    <col min="184" max="184" width="8" hidden="1" customWidth="1"/>
    <col min="185" max="185" width="7.77734375" hidden="1" customWidth="1"/>
    <col min="186" max="186" width="6.6640625" hidden="1" customWidth="1"/>
    <col min="187" max="187" width="7.33203125" hidden="1" customWidth="1"/>
    <col min="188" max="188" width="7.109375" hidden="1" customWidth="1"/>
    <col min="189" max="189" width="8.109375" hidden="1" customWidth="1"/>
    <col min="190" max="191" width="7.44140625" hidden="1" customWidth="1"/>
    <col min="192" max="192" width="0.88671875" hidden="1" customWidth="1"/>
    <col min="193" max="195" width="9" hidden="1" customWidth="1"/>
    <col min="196" max="201" width="0" hidden="1" customWidth="1"/>
    <col min="202" max="202" width="10.5546875" hidden="1" customWidth="1"/>
    <col min="203" max="204" width="0" hidden="1" customWidth="1"/>
    <col min="205" max="205" width="1.77734375" hidden="1" customWidth="1"/>
    <col min="206" max="206" width="7.6640625" hidden="1" customWidth="1"/>
    <col min="207" max="207" width="9.77734375" hidden="1" customWidth="1"/>
    <col min="208" max="208" width="8.5546875" hidden="1" customWidth="1"/>
    <col min="209" max="209" width="9.88671875" hidden="1" customWidth="1"/>
    <col min="210" max="210" width="9.33203125" hidden="1" customWidth="1"/>
    <col min="211" max="211" width="8.44140625" hidden="1" customWidth="1"/>
    <col min="212" max="212" width="7.21875" hidden="1" customWidth="1"/>
    <col min="213" max="213" width="9.33203125" hidden="1" customWidth="1"/>
    <col min="214" max="214" width="8.44140625" hidden="1" customWidth="1"/>
    <col min="215" max="215" width="9.33203125" hidden="1" customWidth="1"/>
    <col min="216" max="216" width="9.21875" hidden="1" customWidth="1"/>
    <col min="217" max="217" width="8.5546875" hidden="1" customWidth="1"/>
    <col min="218" max="218" width="7" hidden="1" customWidth="1"/>
    <col min="219" max="219" width="7.33203125" hidden="1" customWidth="1"/>
    <col min="220" max="220" width="10" hidden="1" customWidth="1"/>
    <col min="221" max="224" width="9.33203125" hidden="1" customWidth="1"/>
    <col min="225" max="225" width="0.88671875" style="674" hidden="1" customWidth="1"/>
    <col min="226" max="235" width="9" hidden="1" customWidth="1"/>
    <col min="236" max="236" width="11.21875" hidden="1" customWidth="1"/>
    <col min="237" max="240" width="9" hidden="1" customWidth="1"/>
    <col min="241" max="241" width="0.6640625" hidden="1" customWidth="1"/>
    <col min="242" max="242" width="0" hidden="1" customWidth="1"/>
  </cols>
  <sheetData>
    <row r="1" spans="1:240" ht="18">
      <c r="A1" s="1122" t="s">
        <v>159</v>
      </c>
      <c r="B1" s="1122"/>
      <c r="C1" s="1122"/>
      <c r="D1" s="1122"/>
      <c r="E1" s="1122"/>
      <c r="F1" s="1122"/>
      <c r="G1" s="1122"/>
      <c r="H1" s="1122"/>
      <c r="I1" s="1122"/>
      <c r="J1" s="1122"/>
      <c r="K1" s="1122"/>
      <c r="L1" s="1122"/>
      <c r="M1" s="1122"/>
      <c r="N1" s="1122"/>
      <c r="O1" s="1122"/>
      <c r="P1" s="1122"/>
      <c r="Q1" s="1122"/>
      <c r="R1" s="1122"/>
      <c r="S1" s="1122"/>
      <c r="T1" s="1122"/>
      <c r="U1" s="1122"/>
      <c r="V1" s="1122"/>
      <c r="W1" s="1122"/>
      <c r="X1" s="1122"/>
      <c r="Y1" s="1122"/>
      <c r="Z1" s="1122"/>
      <c r="AA1" s="1122"/>
      <c r="AB1" s="1122"/>
      <c r="AC1" s="1122"/>
      <c r="AD1" s="1122"/>
      <c r="AE1" s="1122"/>
      <c r="AF1" s="1122"/>
      <c r="AG1" s="1122"/>
      <c r="AH1" s="1122"/>
      <c r="AI1" s="1122"/>
      <c r="AJ1" s="1122"/>
      <c r="AK1" s="1122"/>
      <c r="AL1" s="1122"/>
      <c r="AM1" s="1122"/>
      <c r="AN1" s="1122"/>
      <c r="AO1" s="1122"/>
      <c r="AP1" s="1122"/>
      <c r="AQ1" s="1122"/>
      <c r="AR1" s="1122"/>
      <c r="AS1" s="1122"/>
      <c r="AT1" s="1122"/>
      <c r="AU1" s="1122"/>
      <c r="AV1" s="988"/>
      <c r="AW1" s="988"/>
      <c r="AX1" s="988"/>
      <c r="AY1" s="988"/>
      <c r="AZ1" s="988"/>
      <c r="BA1" s="988"/>
      <c r="BB1" s="988"/>
      <c r="BC1" s="988"/>
      <c r="BD1" s="988"/>
      <c r="BE1" s="988"/>
      <c r="BF1" s="988"/>
      <c r="BG1" s="988"/>
      <c r="BH1" s="988"/>
      <c r="BI1" s="988"/>
      <c r="BJ1" s="988"/>
      <c r="BK1" s="988"/>
      <c r="BL1" s="988"/>
      <c r="BM1" s="988"/>
      <c r="BN1" s="988"/>
      <c r="BO1" s="988"/>
      <c r="BP1" s="988"/>
      <c r="BQ1" s="988"/>
      <c r="BR1" s="988"/>
      <c r="BS1" s="988"/>
      <c r="BT1" s="988"/>
      <c r="BU1" s="988"/>
      <c r="BV1" s="988"/>
      <c r="BW1" s="988"/>
      <c r="BX1" s="988"/>
      <c r="BY1" s="988"/>
      <c r="BZ1" s="988"/>
      <c r="CA1" s="988"/>
      <c r="CB1" s="988"/>
      <c r="CC1" s="988"/>
      <c r="CD1" s="988"/>
      <c r="CE1" s="988"/>
      <c r="CF1" s="988"/>
      <c r="CG1" s="988"/>
      <c r="CI1" s="988"/>
      <c r="CJ1" s="988"/>
      <c r="CK1" s="988"/>
      <c r="CL1" s="988"/>
      <c r="CM1" s="988"/>
      <c r="CN1" s="988"/>
      <c r="CO1" s="988"/>
      <c r="CP1" s="988"/>
      <c r="CQ1" s="988"/>
      <c r="CR1" s="988"/>
      <c r="CS1" s="988"/>
      <c r="CT1" s="988"/>
      <c r="CU1" s="988"/>
      <c r="CV1" s="988"/>
      <c r="CW1" s="988"/>
      <c r="CX1" s="988"/>
      <c r="CY1" s="988"/>
      <c r="CZ1" s="988"/>
      <c r="DA1" s="988"/>
      <c r="DB1" s="988"/>
      <c r="DC1" s="988"/>
      <c r="DD1" s="988"/>
      <c r="DE1" s="988"/>
      <c r="DF1" s="988"/>
      <c r="DH1" s="988"/>
      <c r="DI1" s="988"/>
      <c r="DJ1" s="988"/>
      <c r="DK1" s="988"/>
      <c r="DL1" s="988"/>
      <c r="DM1" s="988"/>
      <c r="DN1" s="988"/>
      <c r="DO1" s="988"/>
      <c r="DP1" s="988"/>
      <c r="DQ1" s="988"/>
      <c r="DR1" s="988"/>
      <c r="DS1" s="988"/>
      <c r="DT1" s="988"/>
      <c r="DU1" s="988"/>
      <c r="DV1" s="988"/>
      <c r="DW1" s="988"/>
      <c r="DX1" s="988"/>
      <c r="DY1" s="988"/>
      <c r="DZ1" s="988"/>
      <c r="EA1" s="725"/>
      <c r="EB1" s="988"/>
      <c r="EC1" s="988"/>
      <c r="ED1" s="988"/>
      <c r="EE1" s="988"/>
      <c r="EF1" s="988"/>
      <c r="EG1" s="988"/>
      <c r="EH1" s="988"/>
      <c r="EI1" s="988"/>
      <c r="EJ1" s="988"/>
      <c r="EK1" s="988"/>
      <c r="EL1" s="988"/>
      <c r="EM1" s="988"/>
      <c r="EN1" s="988"/>
      <c r="EO1" s="988"/>
      <c r="EP1" s="988"/>
      <c r="EQ1" s="988"/>
      <c r="ER1" s="988"/>
      <c r="ES1" s="988"/>
      <c r="ET1" s="988"/>
      <c r="EU1" s="988"/>
      <c r="EV1" s="988"/>
      <c r="EW1" s="988"/>
      <c r="EX1" s="988"/>
      <c r="EY1" s="988"/>
      <c r="EZ1" s="988"/>
      <c r="FA1" s="988"/>
      <c r="FB1" s="988"/>
      <c r="FC1" s="988"/>
      <c r="FD1" s="988"/>
      <c r="FE1" s="988"/>
      <c r="FF1" s="988"/>
      <c r="FG1" s="988"/>
      <c r="FH1" s="988"/>
      <c r="FI1" s="988"/>
      <c r="FJ1" s="988"/>
      <c r="FK1" s="988"/>
      <c r="FL1" s="988"/>
      <c r="FM1" s="988"/>
      <c r="FN1" s="988"/>
      <c r="FO1" s="988"/>
      <c r="FP1" s="988"/>
      <c r="FQ1" s="988"/>
      <c r="FR1" s="988"/>
      <c r="FS1" s="988"/>
      <c r="FT1" s="988"/>
      <c r="FU1" s="988"/>
      <c r="FV1" s="988"/>
      <c r="FW1" s="988"/>
      <c r="FX1" s="988"/>
      <c r="FY1" s="988"/>
      <c r="FZ1" s="988"/>
      <c r="GX1" s="988"/>
      <c r="GY1" s="988"/>
      <c r="GZ1" s="988"/>
      <c r="HA1" s="988"/>
      <c r="HB1" s="988"/>
      <c r="HC1" s="988"/>
      <c r="HD1" s="988"/>
      <c r="HE1" s="988"/>
      <c r="HF1" s="988"/>
      <c r="HG1" s="988"/>
      <c r="HH1" s="988"/>
      <c r="HI1" s="988"/>
      <c r="HJ1" s="988"/>
      <c r="HK1" s="988"/>
      <c r="HL1" s="988"/>
      <c r="HM1" s="988"/>
      <c r="HN1" s="988"/>
      <c r="HO1" s="988"/>
      <c r="HP1" s="988"/>
      <c r="HQ1" s="667"/>
    </row>
    <row r="2" spans="1:240" ht="18.600000000000001" customHeight="1">
      <c r="A2" s="1122" t="s">
        <v>161</v>
      </c>
      <c r="B2" s="1122"/>
      <c r="C2" s="1122"/>
      <c r="D2" s="1122"/>
      <c r="E2" s="1122"/>
      <c r="F2" s="1122"/>
      <c r="G2" s="1122"/>
      <c r="H2" s="1122"/>
      <c r="I2" s="1122"/>
      <c r="J2" s="1122"/>
      <c r="K2" s="1122"/>
      <c r="L2" s="1122"/>
      <c r="M2" s="1122"/>
      <c r="N2" s="1122"/>
      <c r="O2" s="1122"/>
      <c r="P2" s="1122"/>
      <c r="Q2" s="1122"/>
      <c r="R2" s="1122"/>
      <c r="S2" s="1122"/>
      <c r="T2" s="1122"/>
      <c r="U2" s="1122"/>
      <c r="V2" s="1122"/>
      <c r="W2" s="1122"/>
      <c r="X2" s="1122"/>
      <c r="Y2" s="1122"/>
      <c r="Z2" s="1122"/>
      <c r="AA2" s="1122"/>
      <c r="AB2" s="1122"/>
      <c r="AC2" s="1122"/>
      <c r="AD2" s="1122"/>
      <c r="AE2" s="1122"/>
      <c r="AF2" s="1122"/>
      <c r="AG2" s="1122"/>
      <c r="AH2" s="1122"/>
      <c r="AI2" s="1122"/>
      <c r="AJ2" s="1122"/>
      <c r="AK2" s="1122"/>
      <c r="AL2" s="1122"/>
      <c r="AM2" s="1122"/>
      <c r="AN2" s="1122"/>
      <c r="AO2" s="1122"/>
      <c r="AP2" s="1122"/>
      <c r="AQ2" s="1122"/>
      <c r="AR2" s="1122"/>
      <c r="AS2" s="1122"/>
      <c r="AT2" s="1122"/>
      <c r="AU2" s="1122"/>
      <c r="AV2" s="990"/>
      <c r="AW2" s="990"/>
      <c r="AX2" s="990"/>
      <c r="AY2" s="990"/>
      <c r="AZ2" s="990"/>
      <c r="BA2" s="990"/>
      <c r="BB2" s="990"/>
      <c r="BC2" s="990"/>
      <c r="BD2" s="990"/>
      <c r="BE2" s="990"/>
      <c r="BF2" s="990"/>
      <c r="BG2" s="990"/>
      <c r="BH2" s="990"/>
      <c r="BI2" s="990"/>
      <c r="BJ2" s="990"/>
      <c r="EA2" s="726"/>
      <c r="GK2" s="1138"/>
      <c r="GL2" s="1138"/>
      <c r="GM2" s="1138"/>
      <c r="GN2" s="1138"/>
      <c r="GO2" s="1138"/>
      <c r="GP2" s="1138"/>
      <c r="GQ2" s="1138"/>
      <c r="GR2" s="1138"/>
      <c r="GS2" s="1138"/>
      <c r="GT2" s="1138"/>
      <c r="GU2" s="1138"/>
      <c r="GV2" s="1138"/>
      <c r="GX2" s="990"/>
      <c r="GY2" s="990"/>
      <c r="GZ2" s="990"/>
      <c r="HA2" s="990"/>
      <c r="HB2" s="990"/>
      <c r="HC2" s="990"/>
      <c r="HD2" s="990"/>
      <c r="HE2" s="990"/>
      <c r="HF2" s="990"/>
      <c r="HG2" s="990"/>
      <c r="HH2" s="990"/>
      <c r="HI2" s="990"/>
      <c r="HJ2" s="990"/>
      <c r="HK2" s="990"/>
      <c r="HL2" s="990"/>
      <c r="HM2" s="990"/>
      <c r="HN2" s="990"/>
      <c r="HO2" s="990"/>
      <c r="HP2" s="990"/>
      <c r="HQ2" s="668"/>
    </row>
    <row r="3" spans="1:240" ht="18.600000000000001" customHeight="1" thickBot="1">
      <c r="A3" s="1122" t="s">
        <v>266</v>
      </c>
      <c r="B3" s="1122"/>
      <c r="C3" s="1122"/>
      <c r="D3" s="1122"/>
      <c r="E3" s="1122"/>
      <c r="F3" s="1122"/>
      <c r="G3" s="1122"/>
      <c r="H3" s="1122"/>
      <c r="I3" s="1122"/>
      <c r="J3" s="1122"/>
      <c r="K3" s="1122"/>
      <c r="L3" s="1122"/>
      <c r="M3" s="1122"/>
      <c r="N3" s="1122"/>
      <c r="O3" s="1122"/>
      <c r="P3" s="1122"/>
      <c r="Q3" s="1122"/>
      <c r="R3" s="1122"/>
      <c r="S3" s="1122"/>
      <c r="T3" s="1122"/>
      <c r="U3" s="1122"/>
      <c r="V3" s="1122"/>
      <c r="W3" s="1122"/>
      <c r="X3" s="1122"/>
      <c r="Y3" s="1122"/>
      <c r="Z3" s="1122"/>
      <c r="AA3" s="1122"/>
      <c r="AB3" s="1122"/>
      <c r="AC3" s="1122"/>
      <c r="AD3" s="1122"/>
      <c r="AE3" s="1122"/>
      <c r="AF3" s="1122"/>
      <c r="AG3" s="1122"/>
      <c r="AH3" s="1122"/>
      <c r="AI3" s="1122"/>
      <c r="AJ3" s="1122"/>
      <c r="AK3" s="1122"/>
      <c r="AL3" s="1122"/>
      <c r="AM3" s="1122"/>
      <c r="AN3" s="1122"/>
      <c r="AO3" s="1122"/>
      <c r="AP3" s="1122"/>
      <c r="AQ3" s="1122"/>
      <c r="AR3" s="1122"/>
      <c r="AS3" s="1122"/>
      <c r="AT3" s="1122"/>
      <c r="AU3" s="1122"/>
      <c r="AV3" s="990"/>
      <c r="AW3" s="990"/>
      <c r="AX3" s="990"/>
      <c r="AY3" s="990"/>
      <c r="AZ3" s="990"/>
      <c r="BA3" s="990"/>
      <c r="BB3" s="990"/>
      <c r="BC3" s="990"/>
      <c r="BD3" s="990"/>
      <c r="BE3" s="990"/>
      <c r="BF3" s="990"/>
      <c r="BG3" s="990"/>
      <c r="BH3" s="990"/>
      <c r="BI3" s="990"/>
      <c r="BJ3" s="990"/>
      <c r="EA3" s="726"/>
      <c r="GK3" s="1138"/>
      <c r="GL3" s="1138"/>
      <c r="GM3" s="1138"/>
      <c r="GN3" s="1138"/>
      <c r="GO3" s="1138"/>
      <c r="GP3" s="1138"/>
      <c r="GQ3" s="1138"/>
      <c r="GR3" s="1138"/>
      <c r="GS3" s="1138"/>
      <c r="GT3" s="1138"/>
      <c r="GU3" s="1138"/>
      <c r="GV3" s="1138"/>
      <c r="GX3" s="990"/>
      <c r="GY3" s="990"/>
      <c r="GZ3" s="990"/>
      <c r="HA3" s="990"/>
      <c r="HB3" s="990"/>
      <c r="HC3" s="990"/>
      <c r="HD3" s="990"/>
      <c r="HE3" s="990"/>
      <c r="HF3" s="990"/>
      <c r="HG3" s="990"/>
      <c r="HH3" s="990"/>
      <c r="HI3" s="990"/>
      <c r="HJ3" s="990"/>
      <c r="HK3" s="990"/>
      <c r="HL3" s="990"/>
      <c r="HM3" s="990"/>
      <c r="HN3" s="990"/>
      <c r="HO3" s="990"/>
      <c r="HP3" s="990"/>
      <c r="HQ3" s="668"/>
    </row>
    <row r="4" spans="1:240" ht="30" customHeight="1" thickTop="1" thickBot="1">
      <c r="A4" s="954"/>
      <c r="B4" s="1245" t="s">
        <v>94</v>
      </c>
      <c r="C4" s="1246"/>
      <c r="D4" s="1246"/>
      <c r="E4" s="1246"/>
      <c r="F4" s="1246"/>
      <c r="G4" s="1246"/>
      <c r="H4" s="1246"/>
      <c r="I4" s="1246"/>
      <c r="J4" s="1246"/>
      <c r="K4" s="1246"/>
      <c r="L4" s="1246"/>
      <c r="M4" s="1246"/>
      <c r="N4" s="1246"/>
      <c r="O4" s="1246"/>
      <c r="P4" s="1246"/>
      <c r="Q4" s="1246"/>
      <c r="R4" s="1246"/>
      <c r="S4" s="1246"/>
      <c r="T4" s="1246"/>
      <c r="U4" s="1246"/>
      <c r="V4" s="1246"/>
      <c r="W4" s="1246"/>
      <c r="X4" s="1246"/>
      <c r="Y4" s="1246"/>
      <c r="Z4" s="1247"/>
      <c r="AA4" s="988"/>
      <c r="AB4" s="1040" t="s">
        <v>95</v>
      </c>
      <c r="AC4" s="1041"/>
      <c r="AD4" s="1041"/>
      <c r="AE4" s="1041"/>
      <c r="AF4" s="1041"/>
      <c r="AG4" s="1041"/>
      <c r="AH4" s="1041"/>
      <c r="AI4" s="1041"/>
      <c r="AJ4" s="1041"/>
      <c r="AK4" s="1041"/>
      <c r="AL4" s="1041"/>
      <c r="AM4" s="1041"/>
      <c r="AN4" s="1041"/>
      <c r="AO4" s="1041"/>
      <c r="AP4" s="1041"/>
      <c r="AQ4" s="1041"/>
      <c r="AR4" s="1041"/>
      <c r="AS4" s="1041"/>
      <c r="AT4" s="1041"/>
      <c r="AU4" s="1041"/>
      <c r="AV4" s="1041"/>
      <c r="AW4" s="1041"/>
      <c r="AX4" s="1041"/>
      <c r="AY4" s="1041"/>
      <c r="AZ4" s="1041"/>
      <c r="BA4" s="1041"/>
      <c r="BB4" s="1041"/>
      <c r="BC4" s="1041"/>
      <c r="BD4" s="1041"/>
      <c r="BE4" s="1041"/>
      <c r="BF4" s="1041"/>
      <c r="BG4" s="1041"/>
      <c r="BH4" s="1041"/>
      <c r="BI4" s="1042"/>
      <c r="BJ4" s="988"/>
      <c r="BK4" s="1196" t="s">
        <v>96</v>
      </c>
      <c r="BL4" s="1197"/>
      <c r="BM4" s="1197"/>
      <c r="BN4" s="1197"/>
      <c r="BO4" s="1197"/>
      <c r="BP4" s="1197"/>
      <c r="BQ4" s="1197"/>
      <c r="BR4" s="1197"/>
      <c r="BS4" s="1197"/>
      <c r="BT4" s="1197"/>
      <c r="BU4" s="1197"/>
      <c r="BV4" s="1197"/>
      <c r="BW4" s="1197"/>
      <c r="BX4" s="1197"/>
      <c r="BY4" s="1197"/>
      <c r="BZ4" s="1197"/>
      <c r="CA4" s="1197"/>
      <c r="CB4" s="1197"/>
      <c r="CC4" s="1197"/>
      <c r="CD4" s="1197"/>
      <c r="CE4" s="1197"/>
      <c r="CF4" s="1197"/>
      <c r="CG4" s="1198"/>
      <c r="CI4" s="1248" t="s">
        <v>97</v>
      </c>
      <c r="CJ4" s="1048"/>
      <c r="CK4" s="1048"/>
      <c r="CL4" s="1048"/>
      <c r="CM4" s="1048"/>
      <c r="CN4" s="1048"/>
      <c r="CO4" s="1048"/>
      <c r="CP4" s="1048"/>
      <c r="CQ4" s="1048"/>
      <c r="CR4" s="1048"/>
      <c r="CS4" s="1048"/>
      <c r="CT4" s="1048"/>
      <c r="CU4" s="1249"/>
      <c r="CV4" s="1249"/>
      <c r="CW4" s="1249"/>
      <c r="CX4" s="1249"/>
      <c r="CY4" s="1249"/>
      <c r="CZ4" s="1249"/>
      <c r="DA4" s="1249"/>
      <c r="DB4" s="1249"/>
      <c r="DC4" s="1249"/>
      <c r="DD4" s="1249"/>
      <c r="DE4" s="1249"/>
      <c r="DF4" s="1250"/>
      <c r="DH4" s="1187" t="s">
        <v>98</v>
      </c>
      <c r="DI4" s="1188"/>
      <c r="DJ4" s="1188"/>
      <c r="DK4" s="1188"/>
      <c r="DL4" s="1188"/>
      <c r="DM4" s="1188"/>
      <c r="DN4" s="1188"/>
      <c r="DO4" s="1188"/>
      <c r="DP4" s="1188"/>
      <c r="DQ4" s="1188"/>
      <c r="DR4" s="1188"/>
      <c r="DS4" s="1188"/>
      <c r="DT4" s="1188"/>
      <c r="DU4" s="1188"/>
      <c r="DV4" s="1188"/>
      <c r="DW4" s="1188"/>
      <c r="DX4" s="1188"/>
      <c r="DY4" s="1188"/>
      <c r="DZ4" s="1188"/>
      <c r="EA4" s="889"/>
      <c r="EB4" s="1187" t="s">
        <v>190</v>
      </c>
      <c r="EC4" s="1188"/>
      <c r="ED4" s="1188"/>
      <c r="EE4" s="1188"/>
      <c r="EF4" s="1188"/>
      <c r="EG4" s="1188"/>
      <c r="EH4" s="1188"/>
      <c r="EI4" s="1188"/>
      <c r="EJ4" s="1188"/>
      <c r="EK4" s="1188"/>
      <c r="EL4" s="1188"/>
      <c r="EM4" s="1188"/>
      <c r="EN4" s="1188"/>
      <c r="EO4" s="1188"/>
      <c r="EP4" s="1188"/>
      <c r="EQ4" s="1188"/>
      <c r="ER4" s="1188"/>
      <c r="ES4" s="1188"/>
      <c r="ET4" s="1188"/>
      <c r="EU4" s="1188"/>
      <c r="EV4" s="1188"/>
      <c r="EW4" s="1188"/>
      <c r="EX4" s="1188"/>
      <c r="EY4" s="1188"/>
      <c r="EZ4" s="1215"/>
      <c r="FA4" s="1215"/>
      <c r="FB4" s="1215"/>
      <c r="FC4" s="1216"/>
      <c r="FD4" s="686"/>
      <c r="FE4" s="1212" t="s">
        <v>99</v>
      </c>
      <c r="FF4" s="1213"/>
      <c r="FG4" s="1213"/>
      <c r="FH4" s="1213"/>
      <c r="FI4" s="1213"/>
      <c r="FJ4" s="1213"/>
      <c r="FK4" s="1213"/>
      <c r="FL4" s="1213"/>
      <c r="FM4" s="1213"/>
      <c r="FN4" s="1213"/>
      <c r="FO4" s="1213"/>
      <c r="FP4" s="1213"/>
      <c r="FQ4" s="1213"/>
      <c r="FR4" s="1213"/>
      <c r="FS4" s="1213"/>
      <c r="FT4" s="1213"/>
      <c r="FU4" s="1213"/>
      <c r="FV4" s="1213"/>
      <c r="FW4" s="1213"/>
      <c r="FX4" s="1213"/>
      <c r="FY4" s="1214"/>
      <c r="GA4" s="1139" t="s">
        <v>9</v>
      </c>
      <c r="GB4" s="1140"/>
      <c r="GC4" s="1140"/>
      <c r="GD4" s="1140"/>
      <c r="GE4" s="1140"/>
      <c r="GF4" s="1140"/>
      <c r="GG4" s="1140"/>
      <c r="GH4" s="1140"/>
      <c r="GI4" s="1141"/>
      <c r="GJ4" s="596"/>
      <c r="GK4" s="1165" t="s">
        <v>168</v>
      </c>
      <c r="GL4" s="1165"/>
      <c r="GM4" s="1165"/>
      <c r="GN4" s="1165" t="s">
        <v>169</v>
      </c>
      <c r="GO4" s="1165"/>
      <c r="GP4" s="1165"/>
      <c r="GQ4" s="1166" t="s">
        <v>170</v>
      </c>
      <c r="GR4" s="1166"/>
      <c r="GS4" s="1166"/>
      <c r="GT4" s="1167"/>
      <c r="GU4" s="1167"/>
      <c r="GV4" s="1167"/>
      <c r="GX4" s="1175" t="s">
        <v>189</v>
      </c>
      <c r="GY4" s="1176"/>
      <c r="GZ4" s="1176"/>
      <c r="HA4" s="1176"/>
      <c r="HB4" s="1176"/>
      <c r="HC4" s="1176"/>
      <c r="HD4" s="1176"/>
      <c r="HE4" s="1176"/>
      <c r="HF4" s="1176"/>
      <c r="HG4" s="1176"/>
      <c r="HH4" s="1176"/>
      <c r="HI4" s="1176"/>
      <c r="HJ4" s="1176"/>
      <c r="HK4" s="1176"/>
      <c r="HL4" s="1176"/>
      <c r="HM4" s="1177"/>
      <c r="HN4" s="1175" t="s">
        <v>229</v>
      </c>
      <c r="HO4" s="1176"/>
      <c r="HP4" s="1177"/>
      <c r="HQ4" s="669"/>
      <c r="HR4" s="1175" t="s">
        <v>191</v>
      </c>
      <c r="HS4" s="1176"/>
      <c r="HT4" s="1176"/>
      <c r="HU4" s="1176"/>
      <c r="HV4" s="1176"/>
      <c r="HW4" s="1176"/>
      <c r="HX4" s="1176"/>
      <c r="HY4" s="1177"/>
      <c r="HZ4" s="1181" t="s">
        <v>192</v>
      </c>
      <c r="IA4" s="1182"/>
      <c r="IB4" s="1182"/>
      <c r="IC4" s="1182"/>
      <c r="ID4" s="1182"/>
      <c r="IE4" s="1182"/>
      <c r="IF4" s="1183"/>
    </row>
    <row r="5" spans="1:240" s="495" customFormat="1" ht="30.6" customHeight="1" thickBot="1">
      <c r="A5" s="1031" t="s">
        <v>3</v>
      </c>
      <c r="B5" s="1055" t="s">
        <v>100</v>
      </c>
      <c r="C5" s="1056"/>
      <c r="D5" s="1057"/>
      <c r="E5" s="1058" t="s">
        <v>101</v>
      </c>
      <c r="F5" s="1057"/>
      <c r="G5" s="1057"/>
      <c r="H5" s="1057"/>
      <c r="I5" s="1057"/>
      <c r="J5" s="1057"/>
      <c r="K5" s="1057"/>
      <c r="L5" s="1057"/>
      <c r="M5" s="1057"/>
      <c r="N5" s="1239" t="s">
        <v>205</v>
      </c>
      <c r="O5" s="1240"/>
      <c r="P5" s="1240"/>
      <c r="Q5" s="1240"/>
      <c r="R5" s="1240"/>
      <c r="S5" s="1240"/>
      <c r="T5" s="1240"/>
      <c r="U5" s="1241"/>
      <c r="W5" s="1242" t="s">
        <v>229</v>
      </c>
      <c r="X5" s="1243"/>
      <c r="Y5" s="1244"/>
      <c r="Z5" s="797" t="s">
        <v>134</v>
      </c>
      <c r="AB5" s="1061" t="s">
        <v>100</v>
      </c>
      <c r="AC5" s="1062"/>
      <c r="AD5" s="1062"/>
      <c r="AE5" s="1232" t="s">
        <v>101</v>
      </c>
      <c r="AF5" s="1233"/>
      <c r="AG5" s="1233"/>
      <c r="AH5" s="1233"/>
      <c r="AI5" s="1233"/>
      <c r="AJ5" s="1233"/>
      <c r="AK5" s="1233"/>
      <c r="AL5" s="1233"/>
      <c r="AM5" s="1234"/>
      <c r="AN5" s="1232" t="s">
        <v>205</v>
      </c>
      <c r="AO5" s="1233"/>
      <c r="AP5" s="1233"/>
      <c r="AQ5" s="1233"/>
      <c r="AR5" s="1233"/>
      <c r="AS5" s="1233"/>
      <c r="AT5" s="1233"/>
      <c r="AU5" s="1234"/>
      <c r="AV5" s="496"/>
      <c r="AW5" s="1067" t="s">
        <v>103</v>
      </c>
      <c r="AX5" s="1068"/>
      <c r="AY5" s="1068"/>
      <c r="AZ5" s="1232" t="s">
        <v>258</v>
      </c>
      <c r="BA5" s="1233"/>
      <c r="BB5" s="1233"/>
      <c r="BC5" s="1233"/>
      <c r="BD5" s="1233"/>
      <c r="BE5" s="1234"/>
      <c r="BF5" s="1068" t="s">
        <v>229</v>
      </c>
      <c r="BG5" s="1068"/>
      <c r="BH5" s="1069"/>
      <c r="BI5" s="989" t="s">
        <v>134</v>
      </c>
      <c r="BK5" s="1154" t="s">
        <v>100</v>
      </c>
      <c r="BL5" s="1155"/>
      <c r="BM5" s="1155"/>
      <c r="BN5" s="1155" t="s">
        <v>101</v>
      </c>
      <c r="BO5" s="1155"/>
      <c r="BP5" s="1155"/>
      <c r="BQ5" s="1155"/>
      <c r="BR5" s="1155"/>
      <c r="BS5" s="1155"/>
      <c r="BT5" s="1155"/>
      <c r="BU5" s="1235"/>
      <c r="BV5" s="1202" t="s">
        <v>205</v>
      </c>
      <c r="BW5" s="1203"/>
      <c r="BX5" s="1203"/>
      <c r="BY5" s="1203"/>
      <c r="BZ5" s="1203"/>
      <c r="CA5" s="1203"/>
      <c r="CB5" s="1203"/>
      <c r="CC5" s="1204"/>
      <c r="CD5" s="1220" t="s">
        <v>229</v>
      </c>
      <c r="CE5" s="1221"/>
      <c r="CF5" s="1221"/>
      <c r="CG5" s="1222"/>
      <c r="CI5" s="1208" t="s">
        <v>100</v>
      </c>
      <c r="CJ5" s="1209"/>
      <c r="CK5" s="1251"/>
      <c r="CL5" s="1252" t="s">
        <v>101</v>
      </c>
      <c r="CM5" s="1253"/>
      <c r="CN5" s="1209"/>
      <c r="CO5" s="1209"/>
      <c r="CP5" s="1209"/>
      <c r="CQ5" s="1209"/>
      <c r="CR5" s="1209"/>
      <c r="CS5" s="1209"/>
      <c r="CT5" s="1211"/>
      <c r="CU5" s="1236" t="s">
        <v>205</v>
      </c>
      <c r="CV5" s="1237"/>
      <c r="CW5" s="1237"/>
      <c r="CX5" s="1237"/>
      <c r="CY5" s="1237"/>
      <c r="CZ5" s="1237"/>
      <c r="DA5" s="1237"/>
      <c r="DB5" s="1238"/>
      <c r="DC5" s="1236" t="s">
        <v>229</v>
      </c>
      <c r="DD5" s="1237"/>
      <c r="DE5" s="1237"/>
      <c r="DF5" s="1238"/>
      <c r="DH5" s="1193" t="s">
        <v>100</v>
      </c>
      <c r="DI5" s="1195"/>
      <c r="DJ5" s="1194"/>
      <c r="DK5" s="1193" t="s">
        <v>101</v>
      </c>
      <c r="DL5" s="1195"/>
      <c r="DM5" s="1195"/>
      <c r="DN5" s="1195"/>
      <c r="DO5" s="1195"/>
      <c r="DP5" s="1195"/>
      <c r="DQ5" s="1195"/>
      <c r="DR5" s="1195"/>
      <c r="DS5" s="1195"/>
      <c r="DT5" s="1194"/>
      <c r="DU5" s="1193" t="s">
        <v>205</v>
      </c>
      <c r="DV5" s="1194"/>
      <c r="DW5" s="1217" t="s">
        <v>240</v>
      </c>
      <c r="DX5" s="1218"/>
      <c r="DY5" s="1219"/>
      <c r="DZ5" s="843" t="s">
        <v>134</v>
      </c>
      <c r="EA5" s="839"/>
      <c r="EB5" s="1199" t="s">
        <v>190</v>
      </c>
      <c r="EC5" s="1200"/>
      <c r="ED5" s="1200"/>
      <c r="EE5" s="1200"/>
      <c r="EF5" s="1201"/>
      <c r="EG5" s="1199" t="s">
        <v>194</v>
      </c>
      <c r="EH5" s="1200"/>
      <c r="EI5" s="1200"/>
      <c r="EJ5" s="1200"/>
      <c r="EK5" s="1200"/>
      <c r="EL5" s="1200"/>
      <c r="EM5" s="1200"/>
      <c r="EN5" s="1200"/>
      <c r="EO5" s="1201"/>
      <c r="EP5" s="1199" t="s">
        <v>242</v>
      </c>
      <c r="EQ5" s="1200"/>
      <c r="ER5" s="1200"/>
      <c r="ES5" s="1200"/>
      <c r="ET5" s="1200"/>
      <c r="EU5" s="1200"/>
      <c r="EV5" s="1200"/>
      <c r="EW5" s="1200"/>
      <c r="EX5" s="1200"/>
      <c r="EY5" s="1200"/>
      <c r="EZ5" s="1199" t="s">
        <v>229</v>
      </c>
      <c r="FA5" s="1200"/>
      <c r="FB5" s="1201"/>
      <c r="FC5" s="897" t="s">
        <v>134</v>
      </c>
      <c r="FD5" s="497"/>
      <c r="FE5" s="1205" t="s">
        <v>100</v>
      </c>
      <c r="FF5" s="1206"/>
      <c r="FG5" s="1207"/>
      <c r="FH5" s="1210" t="s">
        <v>101</v>
      </c>
      <c r="FI5" s="1210"/>
      <c r="FJ5" s="1210"/>
      <c r="FK5" s="1210"/>
      <c r="FL5" s="1210"/>
      <c r="FM5" s="1210"/>
      <c r="FN5" s="1210"/>
      <c r="FO5" s="1205" t="s">
        <v>205</v>
      </c>
      <c r="FP5" s="1206"/>
      <c r="FQ5" s="1206"/>
      <c r="FR5" s="1206"/>
      <c r="FS5" s="1206"/>
      <c r="FT5" s="1207"/>
      <c r="FU5" s="991"/>
      <c r="FV5" s="1205" t="s">
        <v>229</v>
      </c>
      <c r="FW5" s="1206"/>
      <c r="FX5" s="1207"/>
      <c r="FY5" s="829" t="s">
        <v>134</v>
      </c>
      <c r="FZ5" s="497"/>
      <c r="GA5" s="1142"/>
      <c r="GB5" s="1143"/>
      <c r="GC5" s="1143"/>
      <c r="GD5" s="1143"/>
      <c r="GE5" s="1143"/>
      <c r="GF5" s="1143"/>
      <c r="GG5" s="1143"/>
      <c r="GH5" s="1143"/>
      <c r="GI5" s="1144"/>
      <c r="GJ5" s="597"/>
      <c r="GK5" s="1165"/>
      <c r="GL5" s="1165"/>
      <c r="GM5" s="1165"/>
      <c r="GN5" s="1165"/>
      <c r="GO5" s="1165"/>
      <c r="GP5" s="1165"/>
      <c r="GQ5" s="1166"/>
      <c r="GR5" s="1166"/>
      <c r="GS5" s="1166"/>
      <c r="GT5" s="1167"/>
      <c r="GU5" s="1167"/>
      <c r="GV5" s="1167"/>
      <c r="GX5" s="1178"/>
      <c r="GY5" s="1179"/>
      <c r="GZ5" s="1179"/>
      <c r="HA5" s="1179"/>
      <c r="HB5" s="1179"/>
      <c r="HC5" s="1179"/>
      <c r="HD5" s="1179"/>
      <c r="HE5" s="1179"/>
      <c r="HF5" s="1179"/>
      <c r="HG5" s="1179"/>
      <c r="HH5" s="1179"/>
      <c r="HI5" s="1179"/>
      <c r="HJ5" s="1179"/>
      <c r="HK5" s="1179"/>
      <c r="HL5" s="1179"/>
      <c r="HM5" s="1180"/>
      <c r="HN5" s="1178"/>
      <c r="HO5" s="1179"/>
      <c r="HP5" s="1180"/>
      <c r="HQ5" s="669"/>
      <c r="HR5" s="1178"/>
      <c r="HS5" s="1179"/>
      <c r="HT5" s="1179"/>
      <c r="HU5" s="1179"/>
      <c r="HV5" s="1179"/>
      <c r="HW5" s="1179"/>
      <c r="HX5" s="1179"/>
      <c r="HY5" s="1180"/>
      <c r="HZ5" s="1184"/>
      <c r="IA5" s="1185"/>
      <c r="IB5" s="1185"/>
      <c r="IC5" s="1185"/>
      <c r="ID5" s="1185"/>
      <c r="IE5" s="1185"/>
      <c r="IF5" s="1186"/>
    </row>
    <row r="6" spans="1:240" ht="36.6" customHeight="1" thickTop="1" thickBot="1">
      <c r="A6" s="1032"/>
      <c r="B6" s="6" t="s">
        <v>54</v>
      </c>
      <c r="C6" s="7" t="s">
        <v>22</v>
      </c>
      <c r="D6" s="8" t="s">
        <v>73</v>
      </c>
      <c r="E6" s="9" t="s">
        <v>125</v>
      </c>
      <c r="F6" s="319" t="s">
        <v>126</v>
      </c>
      <c r="G6" s="557" t="s">
        <v>127</v>
      </c>
      <c r="H6" s="10" t="s">
        <v>105</v>
      </c>
      <c r="I6" s="10" t="s">
        <v>106</v>
      </c>
      <c r="J6" s="11" t="s">
        <v>107</v>
      </c>
      <c r="K6" s="10" t="s">
        <v>108</v>
      </c>
      <c r="L6" s="10" t="s">
        <v>109</v>
      </c>
      <c r="M6" s="24" t="s">
        <v>110</v>
      </c>
      <c r="N6" s="801" t="s">
        <v>221</v>
      </c>
      <c r="O6" s="65" t="s">
        <v>222</v>
      </c>
      <c r="P6" s="802" t="s">
        <v>223</v>
      </c>
      <c r="Q6" s="798" t="s">
        <v>224</v>
      </c>
      <c r="R6" s="806" t="s">
        <v>225</v>
      </c>
      <c r="S6" s="806" t="s">
        <v>226</v>
      </c>
      <c r="T6" s="807" t="s">
        <v>227</v>
      </c>
      <c r="U6" s="806" t="s">
        <v>228</v>
      </c>
      <c r="W6" s="560" t="s">
        <v>72</v>
      </c>
      <c r="X6" s="561" t="s">
        <v>141</v>
      </c>
      <c r="Y6" s="799" t="s">
        <v>185</v>
      </c>
      <c r="Z6" s="818" t="s">
        <v>134</v>
      </c>
      <c r="AB6" s="39" t="s">
        <v>54</v>
      </c>
      <c r="AC6" s="40" t="s">
        <v>22</v>
      </c>
      <c r="AD6" s="41" t="s">
        <v>112</v>
      </c>
      <c r="AE6" s="851" t="s">
        <v>246</v>
      </c>
      <c r="AF6" s="927" t="s">
        <v>247</v>
      </c>
      <c r="AG6" s="930" t="s">
        <v>248</v>
      </c>
      <c r="AH6" s="852" t="s">
        <v>113</v>
      </c>
      <c r="AI6" s="852" t="s">
        <v>114</v>
      </c>
      <c r="AJ6" s="625" t="s">
        <v>107</v>
      </c>
      <c r="AK6" s="852" t="s">
        <v>108</v>
      </c>
      <c r="AL6" s="852" t="s">
        <v>109</v>
      </c>
      <c r="AM6" s="625" t="s">
        <v>110</v>
      </c>
      <c r="AN6" s="853" t="s">
        <v>221</v>
      </c>
      <c r="AO6" s="65" t="s">
        <v>222</v>
      </c>
      <c r="AP6" s="66" t="s">
        <v>223</v>
      </c>
      <c r="AQ6" s="65" t="s">
        <v>224</v>
      </c>
      <c r="AR6" s="66" t="s">
        <v>225</v>
      </c>
      <c r="AS6" s="66" t="s">
        <v>226</v>
      </c>
      <c r="AT6" s="66" t="s">
        <v>227</v>
      </c>
      <c r="AU6" s="854" t="s">
        <v>228</v>
      </c>
      <c r="AV6" s="68"/>
      <c r="AW6" s="39" t="s">
        <v>54</v>
      </c>
      <c r="AX6" s="70" t="s">
        <v>22</v>
      </c>
      <c r="AY6" s="498" t="s">
        <v>90</v>
      </c>
      <c r="AZ6" s="854" t="s">
        <v>165</v>
      </c>
      <c r="BA6" s="854" t="s">
        <v>136</v>
      </c>
      <c r="BB6" s="854" t="s">
        <v>137</v>
      </c>
      <c r="BC6" s="65" t="s">
        <v>259</v>
      </c>
      <c r="BD6" s="854" t="s">
        <v>260</v>
      </c>
      <c r="BE6" s="65" t="s">
        <v>261</v>
      </c>
      <c r="BF6" s="69" t="s">
        <v>21</v>
      </c>
      <c r="BG6" s="70" t="s">
        <v>22</v>
      </c>
      <c r="BH6" s="67" t="s">
        <v>46</v>
      </c>
      <c r="BI6" s="821" t="s">
        <v>134</v>
      </c>
      <c r="BK6" s="643" t="s">
        <v>54</v>
      </c>
      <c r="BL6" s="76" t="s">
        <v>22</v>
      </c>
      <c r="BM6" s="728" t="s">
        <v>73</v>
      </c>
      <c r="BN6" s="82" t="s">
        <v>104</v>
      </c>
      <c r="BO6" s="82" t="s">
        <v>104</v>
      </c>
      <c r="BP6" s="624" t="s">
        <v>246</v>
      </c>
      <c r="BQ6" s="624" t="s">
        <v>247</v>
      </c>
      <c r="BR6" s="625" t="s">
        <v>107</v>
      </c>
      <c r="BS6" s="987" t="s">
        <v>264</v>
      </c>
      <c r="BT6" s="987" t="s">
        <v>265</v>
      </c>
      <c r="BU6" s="625" t="s">
        <v>110</v>
      </c>
      <c r="BV6" s="902" t="s">
        <v>221</v>
      </c>
      <c r="BW6" s="24" t="s">
        <v>222</v>
      </c>
      <c r="BX6" s="902" t="s">
        <v>223</v>
      </c>
      <c r="BY6" s="24" t="s">
        <v>224</v>
      </c>
      <c r="BZ6" s="902" t="s">
        <v>225</v>
      </c>
      <c r="CA6" s="902" t="s">
        <v>257</v>
      </c>
      <c r="CB6" s="902" t="s">
        <v>227</v>
      </c>
      <c r="CC6" s="901" t="s">
        <v>228</v>
      </c>
      <c r="CD6" s="900" t="s">
        <v>231</v>
      </c>
      <c r="CE6" s="90" t="s">
        <v>22</v>
      </c>
      <c r="CF6" s="644" t="s">
        <v>58</v>
      </c>
      <c r="CG6" s="823" t="s">
        <v>134</v>
      </c>
      <c r="CI6" s="103" t="s">
        <v>54</v>
      </c>
      <c r="CJ6" s="92" t="s">
        <v>22</v>
      </c>
      <c r="CK6" s="728" t="s">
        <v>73</v>
      </c>
      <c r="CL6" s="977" t="s">
        <v>246</v>
      </c>
      <c r="CM6" s="977" t="s">
        <v>247</v>
      </c>
      <c r="CN6" s="930" t="s">
        <v>248</v>
      </c>
      <c r="CO6" s="780" t="s">
        <v>105</v>
      </c>
      <c r="CP6" s="780" t="s">
        <v>115</v>
      </c>
      <c r="CQ6" s="625" t="s">
        <v>107</v>
      </c>
      <c r="CR6" s="780" t="s">
        <v>108</v>
      </c>
      <c r="CS6" s="780" t="s">
        <v>109</v>
      </c>
      <c r="CT6" s="784" t="s">
        <v>110</v>
      </c>
      <c r="CU6" s="792" t="s">
        <v>221</v>
      </c>
      <c r="CV6" s="793" t="s">
        <v>222</v>
      </c>
      <c r="CW6" s="992" t="s">
        <v>223</v>
      </c>
      <c r="CX6" s="793" t="s">
        <v>224</v>
      </c>
      <c r="CY6" s="792" t="s">
        <v>225</v>
      </c>
      <c r="CZ6" s="794" t="s">
        <v>226</v>
      </c>
      <c r="DA6" s="781" t="s">
        <v>227</v>
      </c>
      <c r="DB6" s="782" t="s">
        <v>228</v>
      </c>
      <c r="DC6" s="783" t="s">
        <v>149</v>
      </c>
      <c r="DD6" s="783" t="s">
        <v>230</v>
      </c>
      <c r="DE6" s="65" t="s">
        <v>154</v>
      </c>
      <c r="DF6" s="826" t="s">
        <v>134</v>
      </c>
      <c r="DH6" s="715" t="s">
        <v>54</v>
      </c>
      <c r="DI6" s="107" t="s">
        <v>22</v>
      </c>
      <c r="DJ6" s="498" t="s">
        <v>73</v>
      </c>
      <c r="DK6" s="713" t="s">
        <v>256</v>
      </c>
      <c r="DL6" s="955" t="s">
        <v>254</v>
      </c>
      <c r="DM6" s="955" t="s">
        <v>247</v>
      </c>
      <c r="DN6" s="930" t="s">
        <v>248</v>
      </c>
      <c r="DO6" s="714" t="s">
        <v>105</v>
      </c>
      <c r="DP6" s="714" t="s">
        <v>106</v>
      </c>
      <c r="DQ6" s="625" t="s">
        <v>107</v>
      </c>
      <c r="DR6" s="714" t="s">
        <v>267</v>
      </c>
      <c r="DS6" s="714" t="s">
        <v>251</v>
      </c>
      <c r="DT6" s="716" t="s">
        <v>252</v>
      </c>
      <c r="DU6" s="716" t="s">
        <v>203</v>
      </c>
      <c r="DV6" s="625" t="s">
        <v>204</v>
      </c>
      <c r="DW6" s="716" t="s">
        <v>234</v>
      </c>
      <c r="DX6" s="716" t="s">
        <v>233</v>
      </c>
      <c r="DY6" s="625" t="s">
        <v>154</v>
      </c>
      <c r="DZ6" s="847" t="s">
        <v>134</v>
      </c>
      <c r="EA6" s="840"/>
      <c r="EB6" s="887" t="s">
        <v>183</v>
      </c>
      <c r="EC6" s="392" t="s">
        <v>244</v>
      </c>
      <c r="ED6" s="924" t="s">
        <v>243</v>
      </c>
      <c r="EE6" s="925" t="s">
        <v>245</v>
      </c>
      <c r="EF6" s="750" t="s">
        <v>142</v>
      </c>
      <c r="EG6" s="392" t="s">
        <v>214</v>
      </c>
      <c r="EH6" s="888" t="s">
        <v>215</v>
      </c>
      <c r="EI6" s="767" t="s">
        <v>216</v>
      </c>
      <c r="EJ6" s="888" t="s">
        <v>217</v>
      </c>
      <c r="EK6" s="888" t="s">
        <v>143</v>
      </c>
      <c r="EL6" s="758" t="s">
        <v>144</v>
      </c>
      <c r="EM6" s="392" t="s">
        <v>108</v>
      </c>
      <c r="EN6" s="392" t="s">
        <v>145</v>
      </c>
      <c r="EO6" s="761" t="s">
        <v>46</v>
      </c>
      <c r="EP6" s="695" t="s">
        <v>263</v>
      </c>
      <c r="EQ6" s="680" t="s">
        <v>227</v>
      </c>
      <c r="ER6" s="680" t="s">
        <v>219</v>
      </c>
      <c r="ES6" s="680" t="s">
        <v>220</v>
      </c>
      <c r="ET6" s="767" t="s">
        <v>46</v>
      </c>
      <c r="EU6" s="680" t="s">
        <v>149</v>
      </c>
      <c r="EV6" s="680" t="s">
        <v>150</v>
      </c>
      <c r="EW6" s="764" t="s">
        <v>218</v>
      </c>
      <c r="EX6" s="696" t="s">
        <v>151</v>
      </c>
      <c r="EY6" s="890" t="s">
        <v>152</v>
      </c>
      <c r="EZ6" s="893" t="s">
        <v>234</v>
      </c>
      <c r="FA6" s="893" t="s">
        <v>233</v>
      </c>
      <c r="FB6" s="896" t="s">
        <v>154</v>
      </c>
      <c r="FC6" s="899" t="s">
        <v>134</v>
      </c>
      <c r="FD6" s="119"/>
      <c r="FE6" s="131" t="s">
        <v>54</v>
      </c>
      <c r="FF6" s="121" t="s">
        <v>22</v>
      </c>
      <c r="FG6" s="796" t="s">
        <v>73</v>
      </c>
      <c r="FH6" s="122" t="s">
        <v>104</v>
      </c>
      <c r="FI6" s="123" t="s">
        <v>116</v>
      </c>
      <c r="FJ6" s="123" t="s">
        <v>114</v>
      </c>
      <c r="FK6" s="11" t="s">
        <v>117</v>
      </c>
      <c r="FL6" s="123" t="s">
        <v>246</v>
      </c>
      <c r="FM6" s="123" t="s">
        <v>247</v>
      </c>
      <c r="FN6" s="11" t="s">
        <v>110</v>
      </c>
      <c r="FO6" s="131" t="s">
        <v>236</v>
      </c>
      <c r="FP6" s="835" t="s">
        <v>238</v>
      </c>
      <c r="FQ6" s="832" t="s">
        <v>237</v>
      </c>
      <c r="FR6" s="65" t="s">
        <v>239</v>
      </c>
      <c r="FS6" s="832" t="s">
        <v>241</v>
      </c>
      <c r="FT6" s="832" t="s">
        <v>225</v>
      </c>
      <c r="FU6" s="832" t="s">
        <v>249</v>
      </c>
      <c r="FV6" s="832" t="s">
        <v>234</v>
      </c>
      <c r="FW6" s="832" t="s">
        <v>233</v>
      </c>
      <c r="FX6" s="65" t="s">
        <v>154</v>
      </c>
      <c r="FY6" s="830" t="s">
        <v>235</v>
      </c>
      <c r="FZ6" s="119"/>
      <c r="GA6" s="598" t="s">
        <v>119</v>
      </c>
      <c r="GB6" s="599" t="s">
        <v>120</v>
      </c>
      <c r="GC6" s="541" t="s">
        <v>121</v>
      </c>
      <c r="GD6" s="599" t="s">
        <v>122</v>
      </c>
      <c r="GE6" s="599" t="s">
        <v>120</v>
      </c>
      <c r="GF6" s="541" t="s">
        <v>121</v>
      </c>
      <c r="GG6" s="599" t="s">
        <v>123</v>
      </c>
      <c r="GH6" s="599" t="s">
        <v>120</v>
      </c>
      <c r="GI6" s="544" t="s">
        <v>121</v>
      </c>
      <c r="GJ6" s="484"/>
      <c r="GK6" s="491" t="s">
        <v>140</v>
      </c>
      <c r="GL6" s="609" t="s">
        <v>141</v>
      </c>
      <c r="GM6" s="547" t="s">
        <v>142</v>
      </c>
      <c r="GN6" s="491" t="s">
        <v>140</v>
      </c>
      <c r="GO6" s="609" t="s">
        <v>141</v>
      </c>
      <c r="GP6" s="547" t="s">
        <v>142</v>
      </c>
      <c r="GQ6" s="620" t="s">
        <v>140</v>
      </c>
      <c r="GR6" s="621" t="s">
        <v>141</v>
      </c>
      <c r="GS6" s="547" t="s">
        <v>142</v>
      </c>
      <c r="GT6" s="620" t="s">
        <v>149</v>
      </c>
      <c r="GU6" s="620" t="s">
        <v>172</v>
      </c>
      <c r="GV6" s="550" t="s">
        <v>184</v>
      </c>
      <c r="GX6" s="487" t="s">
        <v>140</v>
      </c>
      <c r="GY6" s="487" t="s">
        <v>206</v>
      </c>
      <c r="GZ6" s="324" t="s">
        <v>141</v>
      </c>
      <c r="HA6" s="736" t="s">
        <v>142</v>
      </c>
      <c r="HB6" s="736" t="s">
        <v>207</v>
      </c>
      <c r="HC6" s="490" t="s">
        <v>208</v>
      </c>
      <c r="HD6" s="489" t="s">
        <v>209</v>
      </c>
      <c r="HE6" s="743" t="s">
        <v>210</v>
      </c>
      <c r="HF6" s="739" t="s">
        <v>211</v>
      </c>
      <c r="HG6" s="743" t="s">
        <v>212</v>
      </c>
      <c r="HH6" s="812" t="s">
        <v>196</v>
      </c>
      <c r="HI6" s="813" t="s">
        <v>197</v>
      </c>
      <c r="HJ6" s="814" t="s">
        <v>198</v>
      </c>
      <c r="HK6" s="815" t="s">
        <v>199</v>
      </c>
      <c r="HL6" s="746" t="s">
        <v>213</v>
      </c>
      <c r="HM6" s="556" t="s">
        <v>46</v>
      </c>
      <c r="HN6" s="817" t="s">
        <v>149</v>
      </c>
      <c r="HO6" s="817" t="s">
        <v>233</v>
      </c>
      <c r="HP6" s="885" t="s">
        <v>154</v>
      </c>
      <c r="HQ6" s="670"/>
      <c r="HR6" s="658" t="s">
        <v>135</v>
      </c>
      <c r="HS6" s="658" t="s">
        <v>136</v>
      </c>
      <c r="HT6" s="658" t="s">
        <v>137</v>
      </c>
      <c r="HU6" s="659" t="s">
        <v>138</v>
      </c>
      <c r="HV6" s="660" t="s">
        <v>139</v>
      </c>
      <c r="HW6" s="660" t="s">
        <v>140</v>
      </c>
      <c r="HX6" s="661" t="s">
        <v>141</v>
      </c>
      <c r="HY6" s="662" t="s">
        <v>142</v>
      </c>
      <c r="HZ6" s="387" t="s">
        <v>104</v>
      </c>
      <c r="IA6" s="388" t="s">
        <v>105</v>
      </c>
      <c r="IB6" s="388" t="s">
        <v>143</v>
      </c>
      <c r="IC6" s="388" t="s">
        <v>144</v>
      </c>
      <c r="ID6" s="389" t="s">
        <v>108</v>
      </c>
      <c r="IE6" s="389" t="s">
        <v>145</v>
      </c>
      <c r="IF6" s="390" t="s">
        <v>46</v>
      </c>
    </row>
    <row r="7" spans="1:240" ht="15" customHeight="1">
      <c r="A7" s="12">
        <v>1</v>
      </c>
      <c r="B7" s="13">
        <v>149.4</v>
      </c>
      <c r="C7" s="14">
        <v>7503.555453254924</v>
      </c>
      <c r="D7" s="15">
        <f>+C7/B7</f>
        <v>50.224601427409127</v>
      </c>
      <c r="E7" s="16"/>
      <c r="F7" s="320"/>
      <c r="G7" s="558" t="e">
        <f>F7/E7</f>
        <v>#DIV/0!</v>
      </c>
      <c r="H7" s="17">
        <v>5</v>
      </c>
      <c r="I7" s="17">
        <v>64.733922647203514</v>
      </c>
      <c r="J7" s="18">
        <f>+I7/H7</f>
        <v>12.946784529440702</v>
      </c>
      <c r="K7" s="17">
        <v>11</v>
      </c>
      <c r="L7" s="17">
        <v>165.75024953243752</v>
      </c>
      <c r="M7" s="30">
        <f>+L7/K7</f>
        <v>15.068204502948866</v>
      </c>
      <c r="N7" s="945">
        <v>1003.7903231399252</v>
      </c>
      <c r="O7" s="838">
        <f>N7/B7</f>
        <v>6.7188107305215876</v>
      </c>
      <c r="P7" s="803">
        <v>716.11555881870606</v>
      </c>
      <c r="Q7" s="18">
        <f>P7/B7</f>
        <v>4.7932768327891973</v>
      </c>
      <c r="R7" s="808">
        <v>314.20480076132088</v>
      </c>
      <c r="S7" s="809"/>
      <c r="T7" s="976"/>
      <c r="U7" s="808">
        <v>348.01716887610939</v>
      </c>
      <c r="V7" s="492"/>
      <c r="W7" s="952">
        <v>34</v>
      </c>
      <c r="X7" s="626">
        <v>361.89565497795826</v>
      </c>
      <c r="Y7" s="800">
        <f>X7/W7</f>
        <v>10.64398985229289</v>
      </c>
      <c r="Z7" s="819">
        <f>C7+I7+N7+P7+U7+X7+R7+T7+L7</f>
        <v>10478.063132008585</v>
      </c>
      <c r="AA7" s="492"/>
      <c r="AB7" s="966">
        <v>413.40000000000003</v>
      </c>
      <c r="AC7" s="71">
        <v>25026.863760000004</v>
      </c>
      <c r="AD7" s="83">
        <f>+AC7/AB7</f>
        <v>60.539099564586358</v>
      </c>
      <c r="AE7" s="50"/>
      <c r="AF7" s="984"/>
      <c r="AG7" s="932" t="e">
        <f t="shared" ref="AG7:AG27" si="0">AF7/AE7</f>
        <v>#DIV/0!</v>
      </c>
      <c r="AH7" s="50">
        <v>12</v>
      </c>
      <c r="AI7" s="50">
        <v>159.29999999999998</v>
      </c>
      <c r="AJ7" s="30">
        <f>+AI7/AH7</f>
        <v>13.274999999999999</v>
      </c>
      <c r="AK7" s="49">
        <v>133</v>
      </c>
      <c r="AL7" s="49">
        <v>1215.5900000000001</v>
      </c>
      <c r="AM7" s="30">
        <f>+AL7/AK7</f>
        <v>9.1397744360902262</v>
      </c>
      <c r="AN7" s="62">
        <v>1442</v>
      </c>
      <c r="AO7" s="858">
        <f t="shared" ref="AO7:AO38" si="1">AN7/(AB7+AW7)</f>
        <v>3.1804146449051607</v>
      </c>
      <c r="AP7" s="47">
        <v>2402.3599999999997</v>
      </c>
      <c r="AQ7" s="858">
        <f t="shared" ref="AQ7:AQ38" si="2">AP7/AB7</f>
        <v>5.8112239961296552</v>
      </c>
      <c r="AR7" s="47">
        <v>735.13</v>
      </c>
      <c r="AS7" s="47"/>
      <c r="AT7" s="47"/>
      <c r="AU7" s="855">
        <v>2754</v>
      </c>
      <c r="AV7" s="568"/>
      <c r="AW7" s="46">
        <v>40</v>
      </c>
      <c r="AX7" s="47">
        <v>2224.4049999999993</v>
      </c>
      <c r="AY7" s="83">
        <f>+AX7/AW7</f>
        <v>55.610124999999982</v>
      </c>
      <c r="AZ7" s="855">
        <v>1</v>
      </c>
      <c r="BA7" s="855">
        <v>1</v>
      </c>
      <c r="BB7" s="855">
        <v>1</v>
      </c>
      <c r="BC7" s="760">
        <f t="shared" ref="BC7:BC37" si="3">+AZ7*20%+BB7*40%+BA7*40%</f>
        <v>1</v>
      </c>
      <c r="BD7" s="855">
        <v>58.2</v>
      </c>
      <c r="BE7" s="30">
        <f t="shared" ref="BE7:BE20" si="4">BD7/BC7</f>
        <v>58.2</v>
      </c>
      <c r="BF7" s="62">
        <v>106</v>
      </c>
      <c r="BG7" s="47">
        <v>1135.8500000000001</v>
      </c>
      <c r="BH7" s="48">
        <f>+BG7/BF7</f>
        <v>10.715566037735851</v>
      </c>
      <c r="BI7" s="822">
        <f>AC7+AI7+AL7+AX7+BG7+AN7+AP7+AR7+AS7+AT7+AU7+AF7+BD7</f>
        <v>37153.698759999992</v>
      </c>
      <c r="BJ7" s="492"/>
      <c r="BK7" s="645">
        <v>104.4</v>
      </c>
      <c r="BL7" s="78">
        <v>5465.8552390775358</v>
      </c>
      <c r="BM7" s="30">
        <f>+BL7/BK7</f>
        <v>52.354935240206281</v>
      </c>
      <c r="BN7" s="85"/>
      <c r="BO7" s="85"/>
      <c r="BP7" s="85"/>
      <c r="BQ7" s="85"/>
      <c r="BR7" s="30" t="e">
        <f>+BQ7/BP7</f>
        <v>#DIV/0!</v>
      </c>
      <c r="BS7" s="86">
        <v>11</v>
      </c>
      <c r="BT7" s="86">
        <v>142.66320629393209</v>
      </c>
      <c r="BU7" s="30">
        <f>+BT7/BS7</f>
        <v>12.969382390357463</v>
      </c>
      <c r="BV7" s="587">
        <v>173</v>
      </c>
      <c r="BW7" s="30">
        <f>BV7/BK7</f>
        <v>1.657088122605364</v>
      </c>
      <c r="BX7" s="587">
        <v>368.5374283418372</v>
      </c>
      <c r="BY7" s="30">
        <f>BX7/BK7</f>
        <v>3.5300519956114673</v>
      </c>
      <c r="BZ7" s="587"/>
      <c r="CA7" s="587"/>
      <c r="CB7" s="587"/>
      <c r="CC7" s="907">
        <v>1830.5830144970071</v>
      </c>
      <c r="CD7" s="903">
        <v>34</v>
      </c>
      <c r="CE7" s="78">
        <v>341.01758210463925</v>
      </c>
      <c r="CF7" s="634">
        <f>+CE7/CD7</f>
        <v>10.029928885430566</v>
      </c>
      <c r="CG7" s="824">
        <f>BL7+BQ7+CE7+BT7+BV7+BX7+BZ7+CA7+CB7+CC7</f>
        <v>8321.6564703149525</v>
      </c>
      <c r="CH7" s="492"/>
      <c r="CI7" s="93">
        <v>192.4</v>
      </c>
      <c r="CJ7" s="94">
        <v>11636.557987848593</v>
      </c>
      <c r="CK7" s="30">
        <f>+CJ7/CI7</f>
        <v>60.481070622913684</v>
      </c>
      <c r="CL7" s="787"/>
      <c r="CM7" s="787"/>
      <c r="CN7" s="958" t="e">
        <f t="shared" ref="CN7:CN21" si="5">CM7/CL7</f>
        <v>#DIV/0!</v>
      </c>
      <c r="CO7" s="101">
        <v>21</v>
      </c>
      <c r="CP7" s="101">
        <v>120.19226929704351</v>
      </c>
      <c r="CQ7" s="30">
        <f>+CP7/CO7</f>
        <v>5.7234413950973098</v>
      </c>
      <c r="CR7" s="101">
        <v>20</v>
      </c>
      <c r="CS7" s="101">
        <v>305.89865153608309</v>
      </c>
      <c r="CT7" s="83">
        <f>+CS7/CR7</f>
        <v>15.294932576804154</v>
      </c>
      <c r="CU7" s="787"/>
      <c r="CV7" s="30">
        <f t="shared" ref="CV7:CV13" si="6">CU7/CI7</f>
        <v>0</v>
      </c>
      <c r="CW7" s="950">
        <v>95.208319235555535</v>
      </c>
      <c r="CX7" s="30">
        <f>CW7/CI7</f>
        <v>0.49484573407253396</v>
      </c>
      <c r="CY7" s="950">
        <v>436.97894623702916</v>
      </c>
      <c r="CZ7" s="789"/>
      <c r="DA7" s="787"/>
      <c r="DB7" s="787"/>
      <c r="DC7" s="933">
        <v>47</v>
      </c>
      <c r="DD7" s="788">
        <v>480.48203099894039</v>
      </c>
      <c r="DE7" s="790">
        <f>DD7/DC7</f>
        <v>10.223021936147667</v>
      </c>
      <c r="DF7" s="827">
        <f>CJ7+CP7+CS7+CW7+CU7+CY7+DD7+DA7+DB7+CM7</f>
        <v>13075.318205153246</v>
      </c>
      <c r="DG7" s="492"/>
      <c r="DH7" s="109">
        <v>192</v>
      </c>
      <c r="DI7" s="110">
        <v>11906.706039287279</v>
      </c>
      <c r="DJ7" s="83">
        <f>+DI7/DH7</f>
        <v>62.014093954621245</v>
      </c>
      <c r="DK7" s="113"/>
      <c r="DL7" s="956">
        <v>60</v>
      </c>
      <c r="DM7" s="956">
        <v>7175.0087499062711</v>
      </c>
      <c r="DN7" s="958">
        <f t="shared" ref="DN7:DN18" si="7">DM7/DL7</f>
        <v>119.58347916510452</v>
      </c>
      <c r="DO7" s="114">
        <v>47</v>
      </c>
      <c r="DP7" s="114">
        <v>2477.1644249346828</v>
      </c>
      <c r="DQ7" s="30">
        <f>+DP7/DO7</f>
        <v>52.705626062440061</v>
      </c>
      <c r="DR7" s="969">
        <v>1112.3922824906208</v>
      </c>
      <c r="DS7" s="114">
        <v>442.19111851721789</v>
      </c>
      <c r="DT7" s="937"/>
      <c r="DU7" s="712">
        <v>178.72641277641279</v>
      </c>
      <c r="DV7" s="759">
        <f t="shared" ref="DV7:DV37" si="8">+DU7/DH7</f>
        <v>0.9308667332104833</v>
      </c>
      <c r="DW7" s="846">
        <v>54</v>
      </c>
      <c r="DX7" s="846">
        <v>650.73809103768565</v>
      </c>
      <c r="DY7" s="760">
        <f>DX7/DW7</f>
        <v>12.050705389586771</v>
      </c>
      <c r="DZ7" s="848">
        <f>DI7+DU7+DX7+DP7+DR7+DS7+DT7+DK7+DM7</f>
        <v>23942.927118950171</v>
      </c>
      <c r="EA7" s="841"/>
      <c r="EB7" s="859">
        <v>75</v>
      </c>
      <c r="EC7" s="860">
        <v>4734.1262872432262</v>
      </c>
      <c r="ED7" s="922"/>
      <c r="EE7" s="922">
        <f>EC7+ED7</f>
        <v>4734.1262872432262</v>
      </c>
      <c r="EF7" s="751">
        <f>EE7/EB7</f>
        <v>63.121683829909685</v>
      </c>
      <c r="EG7" s="866"/>
      <c r="EH7" s="866"/>
      <c r="EI7" s="756" t="e">
        <f t="shared" ref="EI7:EI38" si="9">EH7/EG7</f>
        <v>#DIV/0!</v>
      </c>
      <c r="EJ7" s="866"/>
      <c r="EK7" s="866"/>
      <c r="EL7" s="759" t="e">
        <f>EK7/EJ7</f>
        <v>#DIV/0!</v>
      </c>
      <c r="EM7" s="866">
        <f t="shared" ref="EM7:EM37" si="10">EB7</f>
        <v>75</v>
      </c>
      <c r="EN7" s="866"/>
      <c r="EO7" s="762">
        <f>EN7/EM7</f>
        <v>0</v>
      </c>
      <c r="EP7" s="912"/>
      <c r="EQ7" s="913"/>
      <c r="ER7" s="872">
        <v>75</v>
      </c>
      <c r="ES7" s="921">
        <v>304.79584784132987</v>
      </c>
      <c r="ET7" s="765">
        <f>ES7/ER7</f>
        <v>4.063944637884398</v>
      </c>
      <c r="EU7" s="872">
        <f t="shared" ref="EU7:EU37" si="11">EB7</f>
        <v>75</v>
      </c>
      <c r="EV7" s="921">
        <v>488.18256337698563</v>
      </c>
      <c r="EW7" s="765">
        <f>EV7/EU7</f>
        <v>6.5091008450264747</v>
      </c>
      <c r="EX7" s="921">
        <v>205</v>
      </c>
      <c r="EY7" s="891">
        <f>EX7/EU7</f>
        <v>2.7333333333333334</v>
      </c>
      <c r="EZ7" s="873">
        <v>30</v>
      </c>
      <c r="FA7" s="873">
        <v>296.40934704580241</v>
      </c>
      <c r="FB7" s="873">
        <f>FA7/EZ7</f>
        <v>9.8803115681934131</v>
      </c>
      <c r="FC7" s="898">
        <f>EC7+EH7+EK7+EN7+ES7+EV7+EX7+FA7+EP7+EQ7+ED7</f>
        <v>6028.5140455073451</v>
      </c>
      <c r="FD7" s="569"/>
      <c r="FE7" s="734">
        <v>135.4</v>
      </c>
      <c r="FF7" s="125">
        <v>6124.2308604131331</v>
      </c>
      <c r="FG7" s="15">
        <f>+FF7/FE7</f>
        <v>45.230656280746921</v>
      </c>
      <c r="FH7" s="126"/>
      <c r="FI7" s="127">
        <v>4</v>
      </c>
      <c r="FJ7" s="127">
        <v>43.021819128787811</v>
      </c>
      <c r="FK7" s="18">
        <v>20</v>
      </c>
      <c r="FL7" s="127"/>
      <c r="FM7" s="127"/>
      <c r="FN7" s="18" t="e">
        <f>+FM7/FL7</f>
        <v>#DIV/0!</v>
      </c>
      <c r="FO7" s="734">
        <v>49.583333333333336</v>
      </c>
      <c r="FP7" s="836">
        <f>FO7/FE7</f>
        <v>0.36619891678975874</v>
      </c>
      <c r="FQ7" s="125">
        <v>960.52063361431033</v>
      </c>
      <c r="FR7" s="837">
        <f t="shared" ref="FR7:FR38" si="12">FQ7/FE7</f>
        <v>7.0939485495887027</v>
      </c>
      <c r="FS7" s="125"/>
      <c r="FT7" s="125">
        <v>339.31497514211765</v>
      </c>
      <c r="FU7" s="125"/>
      <c r="FV7" s="127">
        <v>33</v>
      </c>
      <c r="FW7" s="127">
        <v>318.91619718690089</v>
      </c>
      <c r="FX7" s="30">
        <f>FW7/FV7</f>
        <v>9.6641271874818457</v>
      </c>
      <c r="FY7" s="831">
        <f>FF7+FJ7+FM7+FO7+FQ7+FW7+FS7+FT7+FU7</f>
        <v>7835.5878188185825</v>
      </c>
      <c r="FZ7" s="569"/>
      <c r="GA7" s="600"/>
      <c r="GB7" s="601"/>
      <c r="GC7" s="542" t="e">
        <f>+GB7/GA7</f>
        <v>#DIV/0!</v>
      </c>
      <c r="GD7" s="604"/>
      <c r="GE7" s="608"/>
      <c r="GF7" s="542" t="e">
        <f>+GE7/GD7</f>
        <v>#DIV/0!</v>
      </c>
      <c r="GG7" s="604"/>
      <c r="GH7" s="601"/>
      <c r="GI7" s="542" t="e">
        <f>+GH7/GG7</f>
        <v>#DIV/0!</v>
      </c>
      <c r="GJ7" s="485"/>
      <c r="GK7" s="610"/>
      <c r="GL7" s="611"/>
      <c r="GM7" s="548" t="e">
        <f>GL7/GK7</f>
        <v>#DIV/0!</v>
      </c>
      <c r="GN7" s="610"/>
      <c r="GO7" s="614"/>
      <c r="GP7" s="616" t="e">
        <f t="shared" ref="GP7:GP36" si="13">GO7/GN7</f>
        <v>#DIV/0!</v>
      </c>
      <c r="GQ7" s="603"/>
      <c r="GR7" s="603"/>
      <c r="GS7" s="622" t="e">
        <f>GR7/GQ7</f>
        <v>#DIV/0!</v>
      </c>
      <c r="GT7" s="603">
        <f>+(GN7+GQ7)*3</f>
        <v>0</v>
      </c>
      <c r="GU7" s="603"/>
      <c r="GV7" s="551" t="e">
        <f>+GU7/GT7</f>
        <v>#DIV/0!</v>
      </c>
      <c r="GX7" s="863">
        <v>30</v>
      </c>
      <c r="GY7" s="863"/>
      <c r="GZ7" s="862">
        <v>1655.02</v>
      </c>
      <c r="HA7" s="554">
        <f t="shared" ref="HA7:HA37" si="14">GZ7/GX7</f>
        <v>55.167333333333332</v>
      </c>
      <c r="HB7" s="554">
        <f t="shared" ref="HB7:HB14" si="15">GY7/GX7</f>
        <v>0</v>
      </c>
      <c r="HC7" s="875">
        <v>30</v>
      </c>
      <c r="HD7" s="875">
        <v>47.868020786947035</v>
      </c>
      <c r="HE7" s="737">
        <f t="shared" ref="HE7:HE14" si="16">HD7/HC7</f>
        <v>1.5956006928982345</v>
      </c>
      <c r="HF7" s="875">
        <v>102.62997401449492</v>
      </c>
      <c r="HG7" s="737">
        <f>HF7/GX7</f>
        <v>3.4209991338164971</v>
      </c>
      <c r="HH7" s="877"/>
      <c r="HI7" s="748">
        <f t="shared" ref="HI7:HI38" si="17">+HH7/GX7</f>
        <v>0</v>
      </c>
      <c r="HJ7" s="881"/>
      <c r="HK7" s="744">
        <f t="shared" ref="HK7:HK19" si="18">+HJ7/GX7</f>
        <v>0</v>
      </c>
      <c r="HL7" s="881"/>
      <c r="HM7" s="542">
        <f t="shared" ref="HM7:HM38" si="19">HL7/GX7</f>
        <v>0</v>
      </c>
      <c r="HN7" s="884">
        <v>19</v>
      </c>
      <c r="HO7" s="884">
        <v>173.17702607472532</v>
      </c>
      <c r="HP7" s="886">
        <f>HO7/HN7</f>
        <v>9.1145803197223856</v>
      </c>
      <c r="HQ7" s="671"/>
      <c r="HR7" s="400"/>
      <c r="HS7" s="400"/>
      <c r="HT7" s="400"/>
      <c r="HU7" s="433"/>
      <c r="HV7" s="400"/>
      <c r="HW7" s="400">
        <f>HR7*0.2+(SUM(HS7:HV7)*0.4)</f>
        <v>0</v>
      </c>
      <c r="HX7" s="401"/>
      <c r="HY7" s="402" t="e">
        <f>HX7/HW7</f>
        <v>#DIV/0!</v>
      </c>
      <c r="HZ7" s="399"/>
      <c r="IA7" s="400"/>
      <c r="IB7" s="400"/>
      <c r="IC7" s="403" t="e">
        <f>IB7/IA7</f>
        <v>#DIV/0!</v>
      </c>
      <c r="ID7" s="400"/>
      <c r="IE7" s="400"/>
      <c r="IF7" s="404" t="e">
        <f>IE7/ID7</f>
        <v>#DIV/0!</v>
      </c>
    </row>
    <row r="8" spans="1:240" ht="14.4" customHeight="1">
      <c r="A8" s="12">
        <v>2</v>
      </c>
      <c r="B8" s="13">
        <v>148.20000000000002</v>
      </c>
      <c r="C8" s="14">
        <v>7544.9168826020996</v>
      </c>
      <c r="D8" s="15">
        <f t="shared" ref="D8:D37" si="20">+C8/B8</f>
        <v>50.910370327949387</v>
      </c>
      <c r="E8" s="16"/>
      <c r="F8" s="320"/>
      <c r="G8" s="558" t="e">
        <f t="shared" ref="G8:G37" si="21">F8/E8</f>
        <v>#DIV/0!</v>
      </c>
      <c r="H8" s="17">
        <v>5</v>
      </c>
      <c r="I8" s="17">
        <v>61.246633812383962</v>
      </c>
      <c r="J8" s="18">
        <f>+I8/H8</f>
        <v>12.249326762476793</v>
      </c>
      <c r="K8" s="17">
        <v>11</v>
      </c>
      <c r="L8" s="17">
        <v>156.07319609696214</v>
      </c>
      <c r="M8" s="30">
        <f>+L8/K8</f>
        <v>14.188472372451104</v>
      </c>
      <c r="N8" s="945"/>
      <c r="O8" s="838">
        <f t="shared" ref="O8:O37" si="22">N8/B8</f>
        <v>0</v>
      </c>
      <c r="P8" s="803">
        <v>743.28379146044495</v>
      </c>
      <c r="Q8" s="18">
        <f t="shared" ref="Q8:Q37" si="23">P8/B8</f>
        <v>5.0154101987884268</v>
      </c>
      <c r="R8" s="808">
        <v>198.64294756156883</v>
      </c>
      <c r="S8" s="809"/>
      <c r="T8" s="976"/>
      <c r="U8" s="808"/>
      <c r="V8" s="492"/>
      <c r="W8" s="570">
        <v>36</v>
      </c>
      <c r="X8" s="626">
        <v>344.22454818913792</v>
      </c>
      <c r="Y8" s="800">
        <f t="shared" ref="Y8:Y37" si="24">X8/W8</f>
        <v>9.5617930052538309</v>
      </c>
      <c r="Z8" s="819">
        <f t="shared" ref="Z8:Z37" si="25">C8+I8+N8+P8+U8+X8+R8+T8+L8</f>
        <v>9048.3879997225995</v>
      </c>
      <c r="AA8" s="492"/>
      <c r="AB8" s="966">
        <v>385.20000000000005</v>
      </c>
      <c r="AC8" s="71">
        <v>23047.29</v>
      </c>
      <c r="AD8" s="83">
        <f t="shared" ref="AD8:AD37" si="26">+AC8/AB8</f>
        <v>59.83200934579439</v>
      </c>
      <c r="AE8" s="50"/>
      <c r="AF8" s="984"/>
      <c r="AG8" s="932" t="e">
        <f t="shared" si="0"/>
        <v>#DIV/0!</v>
      </c>
      <c r="AH8" s="50">
        <v>10</v>
      </c>
      <c r="AI8" s="50">
        <v>141.6</v>
      </c>
      <c r="AJ8" s="30">
        <f t="shared" ref="AJ8:AJ37" si="27">+AI8/AH8</f>
        <v>14.16</v>
      </c>
      <c r="AK8" s="49">
        <v>121</v>
      </c>
      <c r="AL8" s="49">
        <v>648</v>
      </c>
      <c r="AM8" s="30">
        <f>+AL8/AK8</f>
        <v>5.3553719008264462</v>
      </c>
      <c r="AN8" s="62">
        <v>788.6</v>
      </c>
      <c r="AO8" s="858">
        <f t="shared" si="1"/>
        <v>1.8546566321730948</v>
      </c>
      <c r="AP8" s="47">
        <v>1753.2800000000002</v>
      </c>
      <c r="AQ8" s="858">
        <f t="shared" si="2"/>
        <v>4.5516095534787127</v>
      </c>
      <c r="AR8" s="47">
        <v>313.75</v>
      </c>
      <c r="AS8" s="47"/>
      <c r="AT8" s="47"/>
      <c r="AU8" s="855"/>
      <c r="AV8" s="568"/>
      <c r="AW8" s="46">
        <v>40</v>
      </c>
      <c r="AX8" s="47">
        <v>1952.9841999999999</v>
      </c>
      <c r="AY8" s="83">
        <f t="shared" ref="AY8:AY37" si="28">+AX8/AW8</f>
        <v>48.824604999999998</v>
      </c>
      <c r="AZ8" s="855">
        <v>1</v>
      </c>
      <c r="BA8" s="855">
        <v>1</v>
      </c>
      <c r="BB8" s="855">
        <v>1</v>
      </c>
      <c r="BC8" s="760">
        <f t="shared" si="3"/>
        <v>1</v>
      </c>
      <c r="BD8" s="855">
        <v>61.63</v>
      </c>
      <c r="BE8" s="30">
        <f t="shared" si="4"/>
        <v>61.63</v>
      </c>
      <c r="BF8" s="62">
        <v>106</v>
      </c>
      <c r="BG8" s="47">
        <v>1151.6100000000001</v>
      </c>
      <c r="BH8" s="48">
        <f t="shared" ref="BH8:BH37" si="29">+BG8/BF8</f>
        <v>10.864245283018869</v>
      </c>
      <c r="BI8" s="822">
        <f t="shared" ref="BI8:BI37" si="30">AC8+AI8+AL8+AX8+BG8+AN8+AP8+AR8+AS8+AT8+AU8+AF8+BD8</f>
        <v>29858.744199999997</v>
      </c>
      <c r="BJ8" s="492"/>
      <c r="BK8" s="645">
        <v>91.800000000000011</v>
      </c>
      <c r="BL8" s="78">
        <v>4549.5030442924908</v>
      </c>
      <c r="BM8" s="30">
        <f t="shared" ref="BM8:BM37" si="31">+BL8/BK8</f>
        <v>49.558856691639328</v>
      </c>
      <c r="BN8" s="85"/>
      <c r="BO8" s="85"/>
      <c r="BP8" s="85"/>
      <c r="BQ8" s="85"/>
      <c r="BR8" s="30" t="e">
        <f>+BQ8/BP8</f>
        <v>#DIV/0!</v>
      </c>
      <c r="BS8" s="86">
        <v>11</v>
      </c>
      <c r="BT8" s="86">
        <v>127.18810862105718</v>
      </c>
      <c r="BU8" s="30">
        <f>+BT8/BS8</f>
        <v>11.562555329187017</v>
      </c>
      <c r="BV8" s="587">
        <v>0</v>
      </c>
      <c r="BW8" s="30">
        <f t="shared" ref="BW8:BW37" si="32">BV8/BK8</f>
        <v>0</v>
      </c>
      <c r="BX8" s="587">
        <v>509.90893239664967</v>
      </c>
      <c r="BY8" s="30">
        <f t="shared" ref="BY8:BY37" si="33">BX8/BK8</f>
        <v>5.5545635337325665</v>
      </c>
      <c r="BZ8" s="587"/>
      <c r="CA8" s="587"/>
      <c r="CB8" s="587"/>
      <c r="CC8" s="907"/>
      <c r="CD8" s="903">
        <v>34</v>
      </c>
      <c r="CE8" s="78">
        <v>340.49550595979389</v>
      </c>
      <c r="CF8" s="634">
        <f t="shared" ref="CF8:CF37" si="34">+CE8/CD8</f>
        <v>10.014573704699821</v>
      </c>
      <c r="CG8" s="824">
        <f t="shared" ref="CG8:CG37" si="35">BL8+BQ8+CE8+BT8+BV8+BX8+BZ8+CA8+CB8+CC8</f>
        <v>5527.0955912699919</v>
      </c>
      <c r="CH8" s="492"/>
      <c r="CI8" s="93">
        <v>181.60000000000002</v>
      </c>
      <c r="CJ8" s="94">
        <v>10732.14626041313</v>
      </c>
      <c r="CK8" s="30">
        <f t="shared" ref="CK8:CK37" si="36">+CJ8/CI8</f>
        <v>59.097721698310181</v>
      </c>
      <c r="CL8" s="787"/>
      <c r="CM8" s="787"/>
      <c r="CN8" s="958" t="e">
        <f t="shared" si="5"/>
        <v>#DIV/0!</v>
      </c>
      <c r="CO8" s="101">
        <v>21</v>
      </c>
      <c r="CP8" s="101">
        <v>361.2970357107219</v>
      </c>
      <c r="CQ8" s="30">
        <f>+CP8/CO8</f>
        <v>17.204620748129614</v>
      </c>
      <c r="CR8" s="101">
        <v>20</v>
      </c>
      <c r="CS8" s="101"/>
      <c r="CT8" s="83">
        <f>+CS8/CR8</f>
        <v>0</v>
      </c>
      <c r="CU8" s="787">
        <v>2271.4869998716936</v>
      </c>
      <c r="CV8" s="30">
        <f t="shared" si="6"/>
        <v>12.508188325284655</v>
      </c>
      <c r="CW8" s="950">
        <v>93.950414031127295</v>
      </c>
      <c r="CX8" s="30">
        <f t="shared" ref="CX8:CX37" si="37">CW8/CI8</f>
        <v>0.51734809488506217</v>
      </c>
      <c r="CY8" s="950">
        <v>483.99646595045516</v>
      </c>
      <c r="CZ8" s="787"/>
      <c r="DA8" s="787"/>
      <c r="DB8" s="787"/>
      <c r="DC8" s="933">
        <v>47</v>
      </c>
      <c r="DD8" s="788">
        <v>492.48872199680022</v>
      </c>
      <c r="DE8" s="790">
        <f t="shared" ref="DE8:DE37" si="38">DD8/DC8</f>
        <v>10.47848344674043</v>
      </c>
      <c r="DF8" s="827">
        <f t="shared" ref="DF8:DF37" si="39">CJ8+CP8+CS8+CW8+CU8+CY8+DD8+DA8+DB8+CM8</f>
        <v>14435.365897973928</v>
      </c>
      <c r="DG8" s="492"/>
      <c r="DH8" s="109">
        <v>171.20000000000002</v>
      </c>
      <c r="DI8" s="110">
        <v>9902.1694477564542</v>
      </c>
      <c r="DJ8" s="83">
        <f t="shared" ref="DJ8:DJ37" si="40">+DI8/DH8</f>
        <v>57.839774811661528</v>
      </c>
      <c r="DK8" s="113"/>
      <c r="DL8" s="956"/>
      <c r="DM8" s="956"/>
      <c r="DN8" s="958" t="e">
        <f t="shared" si="7"/>
        <v>#DIV/0!</v>
      </c>
      <c r="DO8" s="114">
        <v>52</v>
      </c>
      <c r="DP8" s="114">
        <v>1571.680620269216</v>
      </c>
      <c r="DQ8" s="30">
        <f t="shared" ref="DQ8:DQ37" si="41">+DP8/DO8</f>
        <v>30.224627312869536</v>
      </c>
      <c r="DR8" s="969">
        <v>1721.1872194702037</v>
      </c>
      <c r="DS8" s="114">
        <v>218.7618928824977</v>
      </c>
      <c r="DT8" s="937"/>
      <c r="DU8" s="712">
        <v>238.72641277641279</v>
      </c>
      <c r="DV8" s="759">
        <f t="shared" si="8"/>
        <v>1.3944299811706353</v>
      </c>
      <c r="DW8" s="846">
        <v>54</v>
      </c>
      <c r="DX8" s="846">
        <v>641.00541692986781</v>
      </c>
      <c r="DY8" s="760">
        <f t="shared" ref="DY8:DY37" si="42">DX8/DW8</f>
        <v>11.87047068388644</v>
      </c>
      <c r="DZ8" s="848">
        <f t="shared" ref="DZ8:DZ37" si="43">DI8+DU8+DX8+DP8+DR8+DS8+DT8+DK8+DM8</f>
        <v>14293.531010084653</v>
      </c>
      <c r="EA8" s="841"/>
      <c r="EB8" s="861">
        <v>69</v>
      </c>
      <c r="EC8" s="862">
        <v>3277.4264344800326</v>
      </c>
      <c r="ED8" s="923"/>
      <c r="EE8" s="922">
        <f t="shared" ref="EE8:EE37" si="44">EC8+ED8</f>
        <v>3277.4264344800326</v>
      </c>
      <c r="EF8" s="751">
        <f t="shared" ref="EF8:EF37" si="45">EE8/EB8</f>
        <v>47.498933833043949</v>
      </c>
      <c r="EG8" s="867"/>
      <c r="EH8" s="867"/>
      <c r="EI8" s="756" t="e">
        <f t="shared" si="9"/>
        <v>#DIV/0!</v>
      </c>
      <c r="EJ8" s="867"/>
      <c r="EK8" s="869"/>
      <c r="EL8" s="759" t="e">
        <f t="shared" ref="EL8:EL37" si="46">EK8/EJ8</f>
        <v>#DIV/0!</v>
      </c>
      <c r="EM8" s="866">
        <f t="shared" si="10"/>
        <v>69</v>
      </c>
      <c r="EN8" s="867"/>
      <c r="EO8" s="763">
        <f t="shared" ref="EO8:EO37" si="47">EN8/EM8</f>
        <v>0</v>
      </c>
      <c r="EP8" s="914"/>
      <c r="EQ8" s="915"/>
      <c r="ER8" s="872">
        <v>69</v>
      </c>
      <c r="ES8" s="921">
        <v>310.03900383687983</v>
      </c>
      <c r="ET8" s="765">
        <f t="shared" ref="ET8:ET37" si="48">ES8/ER8</f>
        <v>4.4933188961866639</v>
      </c>
      <c r="EU8" s="872">
        <f t="shared" si="11"/>
        <v>69</v>
      </c>
      <c r="EV8" s="926">
        <v>552.9149683793579</v>
      </c>
      <c r="EW8" s="765">
        <f t="shared" ref="EW8:EW37" si="49">EV8/EU8</f>
        <v>8.0132604112950414</v>
      </c>
      <c r="EX8" s="926">
        <v>145</v>
      </c>
      <c r="EY8" s="891">
        <f t="shared" ref="EY8:EY37" si="50">EX8/EU8</f>
        <v>2.1014492753623188</v>
      </c>
      <c r="EZ8" s="873">
        <v>30</v>
      </c>
      <c r="FA8" s="873">
        <v>303.51945306254396</v>
      </c>
      <c r="FB8" s="873">
        <f t="shared" ref="FB8:FB37" si="51">FA8/EZ8</f>
        <v>10.117315102084799</v>
      </c>
      <c r="FC8" s="898">
        <f t="shared" ref="FC8:FC36" si="52">EC8+EH8+EK8+EN8+ES8+EV8+EX8+FA8+EP8+EQ8+ED8</f>
        <v>4588.8998597588143</v>
      </c>
      <c r="FD8" s="569"/>
      <c r="FE8" s="734">
        <v>130.4</v>
      </c>
      <c r="FF8" s="125">
        <v>7041.0818129148884</v>
      </c>
      <c r="FG8" s="15">
        <f t="shared" ref="FG8:FG37" si="53">+FF8/FE8</f>
        <v>53.996026172660187</v>
      </c>
      <c r="FH8" s="126"/>
      <c r="FI8" s="127">
        <v>4</v>
      </c>
      <c r="FJ8" s="127">
        <v>44.022326550387525</v>
      </c>
      <c r="FK8" s="18">
        <v>32</v>
      </c>
      <c r="FL8" s="127"/>
      <c r="FM8" s="127"/>
      <c r="FN8" s="18" t="e">
        <f>+FM8/FL8</f>
        <v>#DIV/0!</v>
      </c>
      <c r="FO8" s="734">
        <v>49.583333333333336</v>
      </c>
      <c r="FP8" s="836">
        <f t="shared" ref="FP8:FP37" si="54">FO8/FE8</f>
        <v>0.38024028629856849</v>
      </c>
      <c r="FQ8" s="125">
        <v>457.93632587697101</v>
      </c>
      <c r="FR8" s="837">
        <f t="shared" si="12"/>
        <v>3.5117816401608204</v>
      </c>
      <c r="FS8" s="125">
        <v>1714.8000000317543</v>
      </c>
      <c r="FT8" s="125">
        <v>146.81497514211762</v>
      </c>
      <c r="FU8" s="125"/>
      <c r="FV8" s="127">
        <v>33</v>
      </c>
      <c r="FW8" s="127">
        <v>330.41619718690089</v>
      </c>
      <c r="FX8" s="30">
        <f t="shared" ref="FX8:FX37" si="55">FW8/FV8</f>
        <v>10.012612035966693</v>
      </c>
      <c r="FY8" s="831">
        <f t="shared" ref="FY8:FY33" si="56">FF8+FJ8+FM8+FO8+FQ8+FW8+FS8+FT8+FU8</f>
        <v>9784.6549710363524</v>
      </c>
      <c r="FZ8" s="569"/>
      <c r="GA8" s="600"/>
      <c r="GB8" s="601"/>
      <c r="GC8" s="542" t="e">
        <f t="shared" ref="GC8:GC37" si="57">+GB8/GA8</f>
        <v>#DIV/0!</v>
      </c>
      <c r="GD8" s="604"/>
      <c r="GE8" s="608"/>
      <c r="GF8" s="542" t="e">
        <f t="shared" ref="GF8:GF37" si="58">+GE8/GD8</f>
        <v>#DIV/0!</v>
      </c>
      <c r="GG8" s="604"/>
      <c r="GH8" s="601"/>
      <c r="GI8" s="542" t="e">
        <f t="shared" ref="GI8:GI37" si="59">+GH8/GG8</f>
        <v>#DIV/0!</v>
      </c>
      <c r="GJ8" s="485"/>
      <c r="GK8" s="610"/>
      <c r="GL8" s="612"/>
      <c r="GM8" s="548" t="e">
        <f t="shared" ref="GM8:GM36" si="60">GL8/GK8</f>
        <v>#DIV/0!</v>
      </c>
      <c r="GN8" s="610"/>
      <c r="GO8" s="614"/>
      <c r="GP8" s="616" t="e">
        <f t="shared" si="13"/>
        <v>#DIV/0!</v>
      </c>
      <c r="GQ8" s="603"/>
      <c r="GR8" s="603"/>
      <c r="GS8" s="622" t="e">
        <f t="shared" ref="GS8:GS36" si="61">GR8/GQ8</f>
        <v>#DIV/0!</v>
      </c>
      <c r="GT8" s="603">
        <f t="shared" ref="GT8:GT37" si="62">+(GN8+GQ8)*3</f>
        <v>0</v>
      </c>
      <c r="GU8" s="603"/>
      <c r="GV8" s="551" t="e">
        <f t="shared" ref="GV8:GV36" si="63">+GU8/GT8</f>
        <v>#DIV/0!</v>
      </c>
      <c r="GX8" s="863">
        <v>30</v>
      </c>
      <c r="GY8" s="863"/>
      <c r="GZ8" s="862">
        <v>1084.1600000000001</v>
      </c>
      <c r="HA8" s="554">
        <f t="shared" si="14"/>
        <v>36.138666666666673</v>
      </c>
      <c r="HB8" s="554">
        <f t="shared" si="15"/>
        <v>0</v>
      </c>
      <c r="HC8" s="875">
        <v>30</v>
      </c>
      <c r="HD8" s="875"/>
      <c r="HE8" s="737">
        <f t="shared" si="16"/>
        <v>0</v>
      </c>
      <c r="HF8" s="875"/>
      <c r="HG8" s="737">
        <f t="shared" ref="HG8:HG37" si="64">HF8/GX8</f>
        <v>0</v>
      </c>
      <c r="HH8" s="878">
        <v>214.40745317715056</v>
      </c>
      <c r="HI8" s="748">
        <f t="shared" si="17"/>
        <v>7.1469151059050189</v>
      </c>
      <c r="HJ8" s="882"/>
      <c r="HK8" s="744">
        <f t="shared" si="18"/>
        <v>0</v>
      </c>
      <c r="HL8" s="881"/>
      <c r="HM8" s="542">
        <f t="shared" si="19"/>
        <v>0</v>
      </c>
      <c r="HN8" s="884">
        <v>19</v>
      </c>
      <c r="HO8" s="884">
        <v>175.00048515481737</v>
      </c>
      <c r="HP8" s="886">
        <f t="shared" ref="HP8:HP37" si="65">HO8/HN8</f>
        <v>9.2105518502535464</v>
      </c>
      <c r="HQ8" s="671"/>
      <c r="HR8" s="400"/>
      <c r="HS8" s="400"/>
      <c r="HT8" s="400"/>
      <c r="HU8" s="433"/>
      <c r="HV8" s="411"/>
      <c r="HW8" s="400">
        <f t="shared" ref="HW8:HW37" si="66">HR8*0.2+(SUM(HS8:HV8)*0.4)</f>
        <v>0</v>
      </c>
      <c r="HX8" s="403"/>
      <c r="HY8" s="402" t="e">
        <f t="shared" ref="HY8:HY37" si="67">HX8/HW8</f>
        <v>#DIV/0!</v>
      </c>
      <c r="HZ8" s="412"/>
      <c r="IA8" s="400"/>
      <c r="IB8" s="400"/>
      <c r="IC8" s="403" t="e">
        <f t="shared" ref="IC8:IC37" si="68">IB8/IA8</f>
        <v>#DIV/0!</v>
      </c>
      <c r="ID8" s="400"/>
      <c r="IE8" s="400"/>
      <c r="IF8" s="404" t="e">
        <f t="shared" ref="IF8:IF37" si="69">IE8/ID8</f>
        <v>#DIV/0!</v>
      </c>
    </row>
    <row r="9" spans="1:240" ht="14.4" customHeight="1">
      <c r="A9" s="12">
        <v>3</v>
      </c>
      <c r="B9" s="13">
        <v>146</v>
      </c>
      <c r="C9" s="14">
        <v>7486.6415491895941</v>
      </c>
      <c r="D9" s="15">
        <f t="shared" si="20"/>
        <v>51.278366775271195</v>
      </c>
      <c r="E9" s="16"/>
      <c r="F9" s="320"/>
      <c r="G9" s="558" t="e">
        <f t="shared" si="21"/>
        <v>#DIV/0!</v>
      </c>
      <c r="H9" s="17">
        <v>3</v>
      </c>
      <c r="I9" s="17">
        <v>36.89183228428093</v>
      </c>
      <c r="J9" s="18">
        <f t="shared" ref="J9:J37" si="70">+I9/H9</f>
        <v>12.297277428093643</v>
      </c>
      <c r="K9" s="17">
        <v>9</v>
      </c>
      <c r="L9" s="17">
        <v>134.88088005434088</v>
      </c>
      <c r="M9" s="30">
        <f t="shared" ref="M9:M37" si="71">+L9/K9</f>
        <v>14.986764450482319</v>
      </c>
      <c r="N9" s="945"/>
      <c r="O9" s="838">
        <f t="shared" si="22"/>
        <v>0</v>
      </c>
      <c r="P9" s="803">
        <v>687.97048354077879</v>
      </c>
      <c r="Q9" s="18">
        <f t="shared" si="23"/>
        <v>4.7121265995943755</v>
      </c>
      <c r="R9" s="808">
        <v>138.32378430795828</v>
      </c>
      <c r="S9" s="809"/>
      <c r="T9" s="976"/>
      <c r="U9" s="808">
        <v>696.03433775221879</v>
      </c>
      <c r="V9" s="492"/>
      <c r="W9" s="570">
        <v>36</v>
      </c>
      <c r="X9" s="626">
        <v>362.93695398576779</v>
      </c>
      <c r="Y9" s="800">
        <f t="shared" si="24"/>
        <v>10.081582055160217</v>
      </c>
      <c r="Z9" s="819">
        <f t="shared" si="25"/>
        <v>9543.6798211149398</v>
      </c>
      <c r="AA9" s="492"/>
      <c r="AB9" s="966">
        <v>277.40000000000003</v>
      </c>
      <c r="AC9" s="71">
        <v>14541.9213</v>
      </c>
      <c r="AD9" s="83">
        <f t="shared" si="26"/>
        <v>52.422210886806049</v>
      </c>
      <c r="AE9" s="50"/>
      <c r="AF9" s="984"/>
      <c r="AG9" s="932" t="e">
        <f t="shared" si="0"/>
        <v>#DIV/0!</v>
      </c>
      <c r="AH9" s="50">
        <v>8</v>
      </c>
      <c r="AI9" s="318">
        <v>118</v>
      </c>
      <c r="AJ9" s="30">
        <f t="shared" si="27"/>
        <v>14.75</v>
      </c>
      <c r="AK9" s="49">
        <v>26</v>
      </c>
      <c r="AL9" s="49">
        <v>187.5</v>
      </c>
      <c r="AM9" s="30">
        <f t="shared" ref="AM9:AM37" si="72">+AL9/AK9</f>
        <v>7.2115384615384617</v>
      </c>
      <c r="AN9" s="62">
        <v>553.22</v>
      </c>
      <c r="AO9" s="858">
        <f t="shared" si="1"/>
        <v>1.7429741650913673</v>
      </c>
      <c r="AP9" s="47">
        <v>2570.4999999999995</v>
      </c>
      <c r="AQ9" s="858">
        <f t="shared" si="2"/>
        <v>9.2664023071377049</v>
      </c>
      <c r="AR9" s="47"/>
      <c r="AS9" s="47"/>
      <c r="AT9" s="47"/>
      <c r="AU9" s="855"/>
      <c r="AV9" s="568"/>
      <c r="AW9" s="46">
        <v>40</v>
      </c>
      <c r="AX9" s="47">
        <v>2018.5849999999998</v>
      </c>
      <c r="AY9" s="83">
        <f t="shared" si="28"/>
        <v>50.464624999999998</v>
      </c>
      <c r="AZ9" s="855">
        <v>1</v>
      </c>
      <c r="BA9" s="855">
        <v>1</v>
      </c>
      <c r="BB9" s="855">
        <v>1</v>
      </c>
      <c r="BC9" s="760">
        <f t="shared" si="3"/>
        <v>1</v>
      </c>
      <c r="BD9" s="855">
        <v>59.980000000000004</v>
      </c>
      <c r="BE9" s="30">
        <f t="shared" si="4"/>
        <v>59.980000000000004</v>
      </c>
      <c r="BF9" s="62">
        <v>106</v>
      </c>
      <c r="BG9" s="47">
        <v>1047.79</v>
      </c>
      <c r="BH9" s="48">
        <f t="shared" si="29"/>
        <v>9.8848113207547161</v>
      </c>
      <c r="BI9" s="822">
        <f t="shared" si="30"/>
        <v>21097.496300000003</v>
      </c>
      <c r="BJ9" s="492"/>
      <c r="BK9" s="645">
        <v>89.8</v>
      </c>
      <c r="BL9" s="78">
        <v>3863.4162991026005</v>
      </c>
      <c r="BM9" s="30">
        <f t="shared" si="31"/>
        <v>43.02245321940535</v>
      </c>
      <c r="BN9" s="85"/>
      <c r="BO9" s="85"/>
      <c r="BP9" s="85"/>
      <c r="BQ9" s="85"/>
      <c r="BR9" s="30" t="e">
        <f t="shared" ref="BR9:BR37" si="73">+BQ9/BP9</f>
        <v>#DIV/0!</v>
      </c>
      <c r="BS9" s="86">
        <v>3</v>
      </c>
      <c r="BT9" s="86">
        <v>26.495571415508635</v>
      </c>
      <c r="BU9" s="30">
        <f t="shared" ref="BU9:BU37" si="74">+BT9/BS9</f>
        <v>8.8318571385028779</v>
      </c>
      <c r="BV9" s="587">
        <v>0</v>
      </c>
      <c r="BW9" s="30">
        <f t="shared" si="32"/>
        <v>0</v>
      </c>
      <c r="BX9" s="587">
        <v>496.6711151391836</v>
      </c>
      <c r="BY9" s="30">
        <f t="shared" si="33"/>
        <v>5.5308587431980358</v>
      </c>
      <c r="BZ9" s="587"/>
      <c r="CA9" s="587"/>
      <c r="CB9" s="587"/>
      <c r="CC9" s="907"/>
      <c r="CD9" s="903">
        <v>34</v>
      </c>
      <c r="CE9" s="78">
        <v>343.46993554260479</v>
      </c>
      <c r="CF9" s="634">
        <f t="shared" si="34"/>
        <v>10.10205692772367</v>
      </c>
      <c r="CG9" s="824">
        <f t="shared" si="35"/>
        <v>4730.0529211998974</v>
      </c>
      <c r="CH9" s="492"/>
      <c r="CI9" s="93">
        <v>149.19999999999999</v>
      </c>
      <c r="CJ9" s="94">
        <v>8926.2018215090084</v>
      </c>
      <c r="CK9" s="30">
        <f t="shared" si="36"/>
        <v>59.827089956494696</v>
      </c>
      <c r="CL9" s="787"/>
      <c r="CM9" s="787"/>
      <c r="CN9" s="958" t="e">
        <f t="shared" si="5"/>
        <v>#DIV/0!</v>
      </c>
      <c r="CO9" s="101">
        <v>3</v>
      </c>
      <c r="CP9" s="101"/>
      <c r="CQ9" s="30">
        <f t="shared" ref="CQ9:CQ37" si="75">+CP9/CO9</f>
        <v>0</v>
      </c>
      <c r="CR9" s="101">
        <v>0</v>
      </c>
      <c r="CS9" s="101"/>
      <c r="CT9" s="83" t="e">
        <f t="shared" ref="CT9:CT37" si="76">+CS9/CR9</f>
        <v>#DIV/0!</v>
      </c>
      <c r="CU9" s="787"/>
      <c r="CV9" s="30">
        <f t="shared" si="6"/>
        <v>0</v>
      </c>
      <c r="CW9" s="950">
        <v>50.178110068910584</v>
      </c>
      <c r="CX9" s="30">
        <f t="shared" si="37"/>
        <v>0.33631441064953477</v>
      </c>
      <c r="CY9" s="950">
        <v>210.4100205789193</v>
      </c>
      <c r="CZ9" s="787"/>
      <c r="DA9" s="787"/>
      <c r="DB9" s="787"/>
      <c r="DC9" s="933">
        <v>47</v>
      </c>
      <c r="DD9" s="788">
        <v>495.72309856088867</v>
      </c>
      <c r="DE9" s="790">
        <f t="shared" si="38"/>
        <v>10.54729996938061</v>
      </c>
      <c r="DF9" s="827">
        <f t="shared" si="39"/>
        <v>9682.5130507177291</v>
      </c>
      <c r="DG9" s="492"/>
      <c r="DH9" s="109">
        <v>167.6</v>
      </c>
      <c r="DI9" s="110">
        <v>11331.099309267403</v>
      </c>
      <c r="DJ9" s="83">
        <f t="shared" si="40"/>
        <v>67.607991105414101</v>
      </c>
      <c r="DK9" s="113"/>
      <c r="DL9" s="956"/>
      <c r="DM9" s="956">
        <v>1163.014611455186</v>
      </c>
      <c r="DN9" s="958" t="e">
        <f t="shared" si="7"/>
        <v>#DIV/0!</v>
      </c>
      <c r="DO9" s="114">
        <v>25</v>
      </c>
      <c r="DP9" s="114">
        <v>1404.1475040424807</v>
      </c>
      <c r="DQ9" s="30">
        <f t="shared" si="41"/>
        <v>56.165900161699227</v>
      </c>
      <c r="DR9" s="969">
        <v>1245.4379190400359</v>
      </c>
      <c r="DS9" s="114">
        <v>153.83656171599077</v>
      </c>
      <c r="DT9" s="937"/>
      <c r="DU9" s="712">
        <v>217.47641277641279</v>
      </c>
      <c r="DV9" s="759">
        <f t="shared" si="8"/>
        <v>1.2975919616731073</v>
      </c>
      <c r="DW9" s="846">
        <v>54</v>
      </c>
      <c r="DX9" s="846">
        <v>578.81355617624422</v>
      </c>
      <c r="DY9" s="760">
        <f t="shared" si="42"/>
        <v>10.718769558819337</v>
      </c>
      <c r="DZ9" s="848">
        <f t="shared" si="43"/>
        <v>16093.825874473754</v>
      </c>
      <c r="EA9" s="841"/>
      <c r="EB9" s="861">
        <v>48.000000000000007</v>
      </c>
      <c r="EC9" s="862">
        <v>2218.1458714877826</v>
      </c>
      <c r="ED9" s="923"/>
      <c r="EE9" s="922">
        <f t="shared" si="44"/>
        <v>2218.1458714877826</v>
      </c>
      <c r="EF9" s="751">
        <f t="shared" si="45"/>
        <v>46.211372322662129</v>
      </c>
      <c r="EG9" s="867"/>
      <c r="EH9" s="867"/>
      <c r="EI9" s="756" t="e">
        <f t="shared" si="9"/>
        <v>#DIV/0!</v>
      </c>
      <c r="EJ9" s="867"/>
      <c r="EK9" s="870"/>
      <c r="EL9" s="759" t="e">
        <f t="shared" si="46"/>
        <v>#DIV/0!</v>
      </c>
      <c r="EM9" s="866">
        <f t="shared" si="10"/>
        <v>48.000000000000007</v>
      </c>
      <c r="EN9" s="867"/>
      <c r="EO9" s="763">
        <f t="shared" si="47"/>
        <v>0</v>
      </c>
      <c r="EP9" s="914"/>
      <c r="EQ9" s="915"/>
      <c r="ER9" s="872"/>
      <c r="ES9" s="921"/>
      <c r="ET9" s="765" t="e">
        <f t="shared" si="48"/>
        <v>#DIV/0!</v>
      </c>
      <c r="EU9" s="872">
        <f t="shared" si="11"/>
        <v>48.000000000000007</v>
      </c>
      <c r="EV9" s="926">
        <v>514.25470450086152</v>
      </c>
      <c r="EW9" s="765">
        <f t="shared" si="49"/>
        <v>10.713639677101281</v>
      </c>
      <c r="EX9" s="926"/>
      <c r="EY9" s="891">
        <f t="shared" si="50"/>
        <v>0</v>
      </c>
      <c r="EZ9" s="873">
        <v>30</v>
      </c>
      <c r="FA9" s="873">
        <v>300.36832913972404</v>
      </c>
      <c r="FB9" s="873">
        <f t="shared" si="51"/>
        <v>10.012277637990801</v>
      </c>
      <c r="FC9" s="898">
        <f t="shared" si="52"/>
        <v>3032.7689051283683</v>
      </c>
      <c r="FD9" s="569"/>
      <c r="FE9" s="734">
        <v>127.60000000000001</v>
      </c>
      <c r="FF9" s="125">
        <v>7751.8292923194467</v>
      </c>
      <c r="FG9" s="15">
        <f t="shared" si="53"/>
        <v>60.751013262691586</v>
      </c>
      <c r="FH9" s="126"/>
      <c r="FI9" s="127">
        <v>4</v>
      </c>
      <c r="FJ9" s="127">
        <v>43.021819128787811</v>
      </c>
      <c r="FK9" s="18">
        <v>28</v>
      </c>
      <c r="FL9" s="127"/>
      <c r="FM9" s="127"/>
      <c r="FN9" s="18" t="e">
        <f t="shared" ref="FN9:FN37" si="77">+FM9/FL9</f>
        <v>#DIV/0!</v>
      </c>
      <c r="FO9" s="734">
        <v>49.583333333333336</v>
      </c>
      <c r="FP9" s="836">
        <f t="shared" si="54"/>
        <v>0.38858411703239287</v>
      </c>
      <c r="FQ9" s="125">
        <v>859.84834250149765</v>
      </c>
      <c r="FR9" s="837">
        <f t="shared" si="12"/>
        <v>6.7386233738361883</v>
      </c>
      <c r="FS9" s="125"/>
      <c r="FT9" s="125"/>
      <c r="FU9" s="125"/>
      <c r="FV9" s="127">
        <v>33</v>
      </c>
      <c r="FW9" s="127">
        <v>341.40171683099908</v>
      </c>
      <c r="FX9" s="30">
        <f t="shared" si="55"/>
        <v>10.345506570636335</v>
      </c>
      <c r="FY9" s="831">
        <f t="shared" si="56"/>
        <v>9045.6845041140641</v>
      </c>
      <c r="FZ9" s="569"/>
      <c r="GA9" s="600"/>
      <c r="GB9" s="601"/>
      <c r="GC9" s="542" t="e">
        <f t="shared" si="57"/>
        <v>#DIV/0!</v>
      </c>
      <c r="GD9" s="603"/>
      <c r="GE9" s="603"/>
      <c r="GF9" s="542" t="e">
        <f t="shared" si="58"/>
        <v>#DIV/0!</v>
      </c>
      <c r="GG9" s="604"/>
      <c r="GH9" s="601"/>
      <c r="GI9" s="542" t="e">
        <f t="shared" si="59"/>
        <v>#DIV/0!</v>
      </c>
      <c r="GJ9" s="485"/>
      <c r="GK9" s="610"/>
      <c r="GL9" s="612"/>
      <c r="GM9" s="548" t="e">
        <f t="shared" si="60"/>
        <v>#DIV/0!</v>
      </c>
      <c r="GN9" s="610"/>
      <c r="GO9" s="614"/>
      <c r="GP9" s="616" t="e">
        <f t="shared" si="13"/>
        <v>#DIV/0!</v>
      </c>
      <c r="GQ9" s="603"/>
      <c r="GR9" s="603"/>
      <c r="GS9" s="622" t="e">
        <f t="shared" si="61"/>
        <v>#DIV/0!</v>
      </c>
      <c r="GT9" s="603">
        <f t="shared" si="62"/>
        <v>0</v>
      </c>
      <c r="GU9" s="603"/>
      <c r="GV9" s="551" t="e">
        <f t="shared" si="63"/>
        <v>#DIV/0!</v>
      </c>
      <c r="GX9" s="863">
        <v>30</v>
      </c>
      <c r="GY9" s="863"/>
      <c r="GZ9" s="862">
        <v>1258.7099999999998</v>
      </c>
      <c r="HA9" s="554">
        <f t="shared" si="14"/>
        <v>41.956999999999994</v>
      </c>
      <c r="HB9" s="554">
        <f t="shared" si="15"/>
        <v>0</v>
      </c>
      <c r="HC9" s="875">
        <v>30</v>
      </c>
      <c r="HD9" s="875">
        <v>1516.9673856669569</v>
      </c>
      <c r="HE9" s="737">
        <f t="shared" si="16"/>
        <v>50.5655795222319</v>
      </c>
      <c r="HF9" s="875">
        <v>151.05047738690672</v>
      </c>
      <c r="HG9" s="737">
        <f t="shared" si="64"/>
        <v>5.035015912896891</v>
      </c>
      <c r="HH9" s="879">
        <v>1391.5483953725252</v>
      </c>
      <c r="HI9" s="748">
        <f t="shared" si="17"/>
        <v>46.384946512417507</v>
      </c>
      <c r="HJ9" s="882">
        <v>132.79797567481498</v>
      </c>
      <c r="HK9" s="744">
        <f t="shared" si="18"/>
        <v>4.4265991891604992</v>
      </c>
      <c r="HL9" s="881"/>
      <c r="HM9" s="542">
        <f t="shared" si="19"/>
        <v>0</v>
      </c>
      <c r="HN9" s="884">
        <v>19</v>
      </c>
      <c r="HO9" s="884">
        <v>171.69280207162066</v>
      </c>
      <c r="HP9" s="886">
        <f t="shared" si="65"/>
        <v>9.0364632669274041</v>
      </c>
      <c r="HQ9" s="671"/>
      <c r="HR9" s="400"/>
      <c r="HS9" s="400"/>
      <c r="HT9" s="400"/>
      <c r="HU9" s="433"/>
      <c r="HV9" s="411"/>
      <c r="HW9" s="400">
        <f t="shared" si="66"/>
        <v>0</v>
      </c>
      <c r="HX9" s="403"/>
      <c r="HY9" s="402" t="e">
        <f t="shared" si="67"/>
        <v>#DIV/0!</v>
      </c>
      <c r="HZ9" s="412"/>
      <c r="IA9" s="400"/>
      <c r="IB9" s="400"/>
      <c r="IC9" s="403" t="e">
        <f t="shared" si="68"/>
        <v>#DIV/0!</v>
      </c>
      <c r="ID9" s="400"/>
      <c r="IE9" s="400"/>
      <c r="IF9" s="404" t="e">
        <f t="shared" si="69"/>
        <v>#DIV/0!</v>
      </c>
    </row>
    <row r="10" spans="1:240" ht="14.4" customHeight="1">
      <c r="A10" s="12">
        <v>4</v>
      </c>
      <c r="B10" s="13">
        <v>122</v>
      </c>
      <c r="C10" s="14">
        <v>5761.0119405819705</v>
      </c>
      <c r="D10" s="15">
        <f t="shared" si="20"/>
        <v>47.221409349032548</v>
      </c>
      <c r="E10" s="16"/>
      <c r="F10" s="320"/>
      <c r="G10" s="558" t="e">
        <f t="shared" si="21"/>
        <v>#DIV/0!</v>
      </c>
      <c r="H10" s="17">
        <v>3</v>
      </c>
      <c r="I10" s="17">
        <v>38.46954677606201</v>
      </c>
      <c r="J10" s="18">
        <f t="shared" si="70"/>
        <v>12.823182258687337</v>
      </c>
      <c r="K10" s="17">
        <v>9</v>
      </c>
      <c r="L10" s="17">
        <v>132.52034194101782</v>
      </c>
      <c r="M10" s="30">
        <f t="shared" si="71"/>
        <v>14.724482437890869</v>
      </c>
      <c r="N10" s="945"/>
      <c r="O10" s="838">
        <f t="shared" si="22"/>
        <v>0</v>
      </c>
      <c r="P10" s="803">
        <v>652.70975407384026</v>
      </c>
      <c r="Q10" s="18">
        <f t="shared" si="23"/>
        <v>5.3500799514249202</v>
      </c>
      <c r="R10" s="808">
        <v>85.565524555226844</v>
      </c>
      <c r="S10" s="809"/>
      <c r="T10" s="976"/>
      <c r="U10" s="808"/>
      <c r="V10" s="492"/>
      <c r="W10" s="570">
        <v>36</v>
      </c>
      <c r="X10" s="626">
        <v>366.66415895272934</v>
      </c>
      <c r="Y10" s="800">
        <f t="shared" si="24"/>
        <v>10.185115526464704</v>
      </c>
      <c r="Z10" s="819">
        <f t="shared" si="25"/>
        <v>7036.9412668808473</v>
      </c>
      <c r="AA10" s="492"/>
      <c r="AB10" s="966">
        <v>269.8</v>
      </c>
      <c r="AC10" s="71">
        <v>16986.909999999996</v>
      </c>
      <c r="AD10" s="83">
        <f t="shared" si="26"/>
        <v>62.961119347664919</v>
      </c>
      <c r="AE10" s="50"/>
      <c r="AF10" s="984"/>
      <c r="AG10" s="932" t="e">
        <f t="shared" si="0"/>
        <v>#DIV/0!</v>
      </c>
      <c r="AH10" s="50">
        <v>7</v>
      </c>
      <c r="AI10" s="318">
        <v>100</v>
      </c>
      <c r="AJ10" s="30">
        <f t="shared" si="27"/>
        <v>14.285714285714286</v>
      </c>
      <c r="AK10" s="49">
        <v>19</v>
      </c>
      <c r="AL10" s="49">
        <v>161.94</v>
      </c>
      <c r="AM10" s="30">
        <f t="shared" si="72"/>
        <v>8.5231578947368423</v>
      </c>
      <c r="AN10" s="62"/>
      <c r="AO10" s="858">
        <f t="shared" si="1"/>
        <v>0</v>
      </c>
      <c r="AP10" s="47">
        <v>1660.6300000000003</v>
      </c>
      <c r="AQ10" s="858">
        <f t="shared" si="2"/>
        <v>6.1550407709414392</v>
      </c>
      <c r="AR10" s="47"/>
      <c r="AS10" s="47"/>
      <c r="AT10" s="47">
        <v>3567.8749999999995</v>
      </c>
      <c r="AU10" s="855"/>
      <c r="AV10" s="568"/>
      <c r="AW10" s="46">
        <v>40</v>
      </c>
      <c r="AX10" s="71">
        <v>1953.3070000000002</v>
      </c>
      <c r="AY10" s="83">
        <f t="shared" si="28"/>
        <v>48.832675000000009</v>
      </c>
      <c r="AZ10" s="855">
        <v>1</v>
      </c>
      <c r="BA10" s="855">
        <v>1</v>
      </c>
      <c r="BB10" s="855">
        <v>1</v>
      </c>
      <c r="BC10" s="760">
        <f t="shared" si="3"/>
        <v>1</v>
      </c>
      <c r="BD10" s="855">
        <v>56.589999999999996</v>
      </c>
      <c r="BE10" s="30">
        <f t="shared" si="4"/>
        <v>56.589999999999996</v>
      </c>
      <c r="BF10" s="62">
        <v>106</v>
      </c>
      <c r="BG10" s="47">
        <v>999.59999999999991</v>
      </c>
      <c r="BH10" s="48">
        <f t="shared" si="29"/>
        <v>9.4301886792452816</v>
      </c>
      <c r="BI10" s="822">
        <f t="shared" si="30"/>
        <v>25486.851999999995</v>
      </c>
      <c r="BJ10" s="492"/>
      <c r="BK10" s="645">
        <v>93.200000000000017</v>
      </c>
      <c r="BL10" s="78">
        <v>4680.6251473270695</v>
      </c>
      <c r="BM10" s="30">
        <f t="shared" si="31"/>
        <v>50.221299864024338</v>
      </c>
      <c r="BN10" s="85"/>
      <c r="BO10" s="85"/>
      <c r="BP10" s="85"/>
      <c r="BQ10" s="85"/>
      <c r="BR10" s="30" t="e">
        <f t="shared" si="73"/>
        <v>#DIV/0!</v>
      </c>
      <c r="BS10" s="86">
        <v>3</v>
      </c>
      <c r="BT10" s="86">
        <v>24.192766859560322</v>
      </c>
      <c r="BU10" s="30">
        <f t="shared" si="74"/>
        <v>8.0642556198534407</v>
      </c>
      <c r="BV10" s="587">
        <v>0</v>
      </c>
      <c r="BW10" s="30">
        <f t="shared" si="32"/>
        <v>0</v>
      </c>
      <c r="BX10" s="587">
        <v>303.68552834627729</v>
      </c>
      <c r="BY10" s="30">
        <f t="shared" si="33"/>
        <v>3.2584284157325882</v>
      </c>
      <c r="BZ10" s="587"/>
      <c r="CA10" s="587"/>
      <c r="CB10" s="587"/>
      <c r="CC10" s="907"/>
      <c r="CD10" s="903">
        <v>34</v>
      </c>
      <c r="CE10" s="78">
        <v>348.7277937520094</v>
      </c>
      <c r="CF10" s="634">
        <f t="shared" si="34"/>
        <v>10.256699816235571</v>
      </c>
      <c r="CG10" s="824">
        <f t="shared" si="35"/>
        <v>5357.2312362849161</v>
      </c>
      <c r="CH10" s="492"/>
      <c r="CI10" s="93">
        <v>145.80000000000001</v>
      </c>
      <c r="CJ10" s="94">
        <v>8538.6844786011534</v>
      </c>
      <c r="CK10" s="30">
        <f t="shared" si="36"/>
        <v>58.56436542250448</v>
      </c>
      <c r="CL10" s="787"/>
      <c r="CM10" s="787"/>
      <c r="CN10" s="958" t="e">
        <f t="shared" si="5"/>
        <v>#DIV/0!</v>
      </c>
      <c r="CO10" s="101">
        <v>3</v>
      </c>
      <c r="CP10" s="101"/>
      <c r="CQ10" s="30">
        <f t="shared" si="75"/>
        <v>0</v>
      </c>
      <c r="CR10" s="101">
        <v>0</v>
      </c>
      <c r="CS10" s="101"/>
      <c r="CT10" s="83" t="e">
        <f t="shared" si="76"/>
        <v>#DIV/0!</v>
      </c>
      <c r="CU10" s="787"/>
      <c r="CV10" s="30">
        <f t="shared" si="6"/>
        <v>0</v>
      </c>
      <c r="CW10" s="950">
        <v>100.57133688057931</v>
      </c>
      <c r="CX10" s="30">
        <f t="shared" si="37"/>
        <v>0.68978969053895267</v>
      </c>
      <c r="CY10" s="950"/>
      <c r="CZ10" s="787"/>
      <c r="DA10" s="787"/>
      <c r="DB10" s="787"/>
      <c r="DC10" s="933">
        <v>47</v>
      </c>
      <c r="DD10" s="788">
        <v>480.4335286587899</v>
      </c>
      <c r="DE10" s="790">
        <f t="shared" si="38"/>
        <v>10.221989971463614</v>
      </c>
      <c r="DF10" s="827">
        <f t="shared" si="39"/>
        <v>9119.6893441405227</v>
      </c>
      <c r="DG10" s="492"/>
      <c r="DH10" s="109">
        <v>164.4</v>
      </c>
      <c r="DI10" s="110">
        <v>10133.302942963695</v>
      </c>
      <c r="DJ10" s="83">
        <f t="shared" si="40"/>
        <v>61.638095760119796</v>
      </c>
      <c r="DK10" s="113"/>
      <c r="DL10" s="956"/>
      <c r="DM10" s="956"/>
      <c r="DN10" s="958" t="e">
        <f t="shared" si="7"/>
        <v>#DIV/0!</v>
      </c>
      <c r="DO10" s="114">
        <v>179</v>
      </c>
      <c r="DP10" s="114">
        <v>5396.6023904589319</v>
      </c>
      <c r="DQ10" s="30">
        <f t="shared" si="41"/>
        <v>30.148616706474481</v>
      </c>
      <c r="DR10" s="969">
        <v>1313.1181320924832</v>
      </c>
      <c r="DS10" s="114">
        <v>452.59625189373992</v>
      </c>
      <c r="DT10" s="937"/>
      <c r="DU10" s="712">
        <v>217.47641277641279</v>
      </c>
      <c r="DV10" s="759">
        <f t="shared" si="8"/>
        <v>1.3228492261338978</v>
      </c>
      <c r="DW10" s="846">
        <v>54</v>
      </c>
      <c r="DX10" s="846">
        <v>573.6997734070045</v>
      </c>
      <c r="DY10" s="760">
        <f t="shared" si="42"/>
        <v>10.624069877907491</v>
      </c>
      <c r="DZ10" s="848">
        <f t="shared" si="43"/>
        <v>18086.795903592269</v>
      </c>
      <c r="EA10" s="841"/>
      <c r="EB10" s="861">
        <v>48.000000000000007</v>
      </c>
      <c r="EC10" s="862">
        <v>2168.3809027857055</v>
      </c>
      <c r="ED10" s="923"/>
      <c r="EE10" s="922">
        <f t="shared" si="44"/>
        <v>2168.3809027857055</v>
      </c>
      <c r="EF10" s="751">
        <f t="shared" si="45"/>
        <v>45.174602141368858</v>
      </c>
      <c r="EG10" s="867"/>
      <c r="EH10" s="867"/>
      <c r="EI10" s="756" t="e">
        <f t="shared" si="9"/>
        <v>#DIV/0!</v>
      </c>
      <c r="EJ10" s="867"/>
      <c r="EK10" s="870"/>
      <c r="EL10" s="759" t="e">
        <f t="shared" si="46"/>
        <v>#DIV/0!</v>
      </c>
      <c r="EM10" s="866">
        <f t="shared" si="10"/>
        <v>48.000000000000007</v>
      </c>
      <c r="EN10" s="867"/>
      <c r="EO10" s="763">
        <f t="shared" si="47"/>
        <v>0</v>
      </c>
      <c r="EP10" s="914"/>
      <c r="EQ10" s="915"/>
      <c r="ER10" s="872">
        <v>48</v>
      </c>
      <c r="ES10" s="921">
        <v>418.20296885585395</v>
      </c>
      <c r="ET10" s="765">
        <f t="shared" si="48"/>
        <v>8.712561851163624</v>
      </c>
      <c r="EU10" s="872">
        <f t="shared" si="11"/>
        <v>48.000000000000007</v>
      </c>
      <c r="EV10" s="926">
        <v>504.51994232929479</v>
      </c>
      <c r="EW10" s="765">
        <f t="shared" si="49"/>
        <v>10.510832131860306</v>
      </c>
      <c r="EX10" s="926">
        <v>272.5</v>
      </c>
      <c r="EY10" s="891">
        <f t="shared" si="50"/>
        <v>5.6770833333333321</v>
      </c>
      <c r="EZ10" s="873">
        <v>30</v>
      </c>
      <c r="FA10" s="873">
        <v>276.61564774014494</v>
      </c>
      <c r="FB10" s="873">
        <f t="shared" si="51"/>
        <v>9.220521591338164</v>
      </c>
      <c r="FC10" s="898">
        <f t="shared" si="52"/>
        <v>3640.2194617109994</v>
      </c>
      <c r="FD10" s="569"/>
      <c r="FE10" s="734">
        <v>132.79999999999998</v>
      </c>
      <c r="FF10" s="125">
        <v>7968.5244134532522</v>
      </c>
      <c r="FG10" s="15">
        <f t="shared" si="53"/>
        <v>60.00394889648534</v>
      </c>
      <c r="FH10" s="126"/>
      <c r="FI10" s="127">
        <v>4</v>
      </c>
      <c r="FJ10" s="127">
        <v>44.022326550387525</v>
      </c>
      <c r="FK10" s="18">
        <v>36</v>
      </c>
      <c r="FL10" s="127"/>
      <c r="FM10" s="127"/>
      <c r="FN10" s="18" t="e">
        <f t="shared" si="77"/>
        <v>#DIV/0!</v>
      </c>
      <c r="FO10" s="734">
        <v>49.583333333333329</v>
      </c>
      <c r="FP10" s="836">
        <f t="shared" si="54"/>
        <v>0.37336847389558236</v>
      </c>
      <c r="FQ10" s="125">
        <v>767.62891733323113</v>
      </c>
      <c r="FR10" s="837">
        <f t="shared" si="12"/>
        <v>5.7803382329309576</v>
      </c>
      <c r="FS10" s="125"/>
      <c r="FT10" s="125">
        <v>459.75545702408749</v>
      </c>
      <c r="FU10" s="125"/>
      <c r="FV10" s="127">
        <v>33</v>
      </c>
      <c r="FW10" s="127">
        <v>323.98006304737243</v>
      </c>
      <c r="FX10" s="30">
        <f t="shared" si="55"/>
        <v>9.817577668102194</v>
      </c>
      <c r="FY10" s="831">
        <f t="shared" si="56"/>
        <v>9613.4945107416643</v>
      </c>
      <c r="FZ10" s="569"/>
      <c r="GA10" s="600"/>
      <c r="GB10" s="601"/>
      <c r="GC10" s="542" t="e">
        <f t="shared" si="57"/>
        <v>#DIV/0!</v>
      </c>
      <c r="GD10" s="603"/>
      <c r="GE10" s="603"/>
      <c r="GF10" s="542" t="e">
        <f t="shared" si="58"/>
        <v>#DIV/0!</v>
      </c>
      <c r="GG10" s="604"/>
      <c r="GH10" s="601"/>
      <c r="GI10" s="542" t="e">
        <f t="shared" si="59"/>
        <v>#DIV/0!</v>
      </c>
      <c r="GJ10" s="485"/>
      <c r="GK10" s="610"/>
      <c r="GL10" s="612"/>
      <c r="GM10" s="548" t="e">
        <f t="shared" si="60"/>
        <v>#DIV/0!</v>
      </c>
      <c r="GN10" s="610"/>
      <c r="GO10" s="614"/>
      <c r="GP10" s="616" t="e">
        <f t="shared" si="13"/>
        <v>#DIV/0!</v>
      </c>
      <c r="GQ10" s="603"/>
      <c r="GR10" s="603"/>
      <c r="GS10" s="622" t="e">
        <f t="shared" si="61"/>
        <v>#DIV/0!</v>
      </c>
      <c r="GT10" s="603">
        <f t="shared" si="62"/>
        <v>0</v>
      </c>
      <c r="GU10" s="603"/>
      <c r="GV10" s="551" t="e">
        <f t="shared" si="63"/>
        <v>#DIV/0!</v>
      </c>
      <c r="GX10" s="863">
        <v>30</v>
      </c>
      <c r="GY10" s="863"/>
      <c r="GZ10" s="862">
        <v>1878.29</v>
      </c>
      <c r="HA10" s="554">
        <f t="shared" si="14"/>
        <v>62.609666666666662</v>
      </c>
      <c r="HB10" s="554">
        <f t="shared" si="15"/>
        <v>0</v>
      </c>
      <c r="HC10" s="875">
        <v>30</v>
      </c>
      <c r="HD10" s="875">
        <v>58.868020786947035</v>
      </c>
      <c r="HE10" s="737">
        <f t="shared" si="16"/>
        <v>1.9622673595649012</v>
      </c>
      <c r="HF10" s="875">
        <v>1166.5948344322378</v>
      </c>
      <c r="HG10" s="737">
        <f t="shared" si="64"/>
        <v>38.886494481074592</v>
      </c>
      <c r="HH10" s="867">
        <v>91.954552957758153</v>
      </c>
      <c r="HI10" s="748">
        <f t="shared" si="17"/>
        <v>3.0651517652586051</v>
      </c>
      <c r="HJ10" s="882"/>
      <c r="HK10" s="744">
        <f t="shared" si="18"/>
        <v>0</v>
      </c>
      <c r="HL10" s="881">
        <v>128.82437230524158</v>
      </c>
      <c r="HM10" s="542">
        <f t="shared" si="19"/>
        <v>4.2941457435080528</v>
      </c>
      <c r="HN10" s="884">
        <v>19</v>
      </c>
      <c r="HO10" s="884">
        <v>172.08417049278603</v>
      </c>
      <c r="HP10" s="886">
        <f t="shared" si="65"/>
        <v>9.0570616048834758</v>
      </c>
      <c r="HQ10" s="671"/>
      <c r="HR10" s="400"/>
      <c r="HS10" s="400"/>
      <c r="HT10" s="400"/>
      <c r="HU10" s="433"/>
      <c r="HV10" s="411"/>
      <c r="HW10" s="400">
        <f t="shared" si="66"/>
        <v>0</v>
      </c>
      <c r="HX10" s="403"/>
      <c r="HY10" s="402" t="e">
        <f t="shared" si="67"/>
        <v>#DIV/0!</v>
      </c>
      <c r="HZ10" s="412"/>
      <c r="IA10" s="400"/>
      <c r="IB10" s="403"/>
      <c r="IC10" s="403" t="e">
        <f t="shared" si="68"/>
        <v>#DIV/0!</v>
      </c>
      <c r="ID10" s="400"/>
      <c r="IE10" s="400"/>
      <c r="IF10" s="404" t="e">
        <f t="shared" si="69"/>
        <v>#DIV/0!</v>
      </c>
    </row>
    <row r="11" spans="1:240" ht="15" customHeight="1">
      <c r="A11" s="12">
        <v>5</v>
      </c>
      <c r="B11" s="13">
        <v>170.20000000000002</v>
      </c>
      <c r="C11" s="14">
        <v>8402.6533140559368</v>
      </c>
      <c r="D11" s="15">
        <f t="shared" si="20"/>
        <v>49.369290916897391</v>
      </c>
      <c r="E11" s="16"/>
      <c r="F11" s="320"/>
      <c r="G11" s="558" t="e">
        <f t="shared" si="21"/>
        <v>#DIV/0!</v>
      </c>
      <c r="H11" s="17">
        <v>5</v>
      </c>
      <c r="I11" s="17">
        <v>64.115911293436696</v>
      </c>
      <c r="J11" s="18">
        <f t="shared" si="70"/>
        <v>12.823182258687339</v>
      </c>
      <c r="K11" s="17">
        <v>11</v>
      </c>
      <c r="L11" s="17">
        <v>170.94872111255941</v>
      </c>
      <c r="M11" s="30">
        <f t="shared" si="71"/>
        <v>15.540792828414492</v>
      </c>
      <c r="N11" s="946"/>
      <c r="O11" s="838">
        <f t="shared" si="22"/>
        <v>0</v>
      </c>
      <c r="P11" s="803">
        <v>588.62992349117758</v>
      </c>
      <c r="Q11" s="18">
        <f t="shared" si="23"/>
        <v>3.4584601850245447</v>
      </c>
      <c r="R11" s="808">
        <v>175.76673053920712</v>
      </c>
      <c r="S11" s="809"/>
      <c r="T11" s="976"/>
      <c r="U11" s="808"/>
      <c r="V11" s="492"/>
      <c r="W11" s="570">
        <v>36</v>
      </c>
      <c r="X11" s="626">
        <v>340.42827874793102</v>
      </c>
      <c r="Y11" s="800">
        <f t="shared" si="24"/>
        <v>9.4563410763314177</v>
      </c>
      <c r="Z11" s="819">
        <f t="shared" si="25"/>
        <v>9742.5428792402508</v>
      </c>
      <c r="AA11" s="492"/>
      <c r="AB11" s="966">
        <v>438.40000000000003</v>
      </c>
      <c r="AC11" s="71">
        <v>27963.2215</v>
      </c>
      <c r="AD11" s="83">
        <f t="shared" si="26"/>
        <v>63.784720574817513</v>
      </c>
      <c r="AE11" s="50"/>
      <c r="AF11" s="984"/>
      <c r="AG11" s="932" t="e">
        <f t="shared" si="0"/>
        <v>#DIV/0!</v>
      </c>
      <c r="AH11" s="50">
        <v>32</v>
      </c>
      <c r="AI11" s="318">
        <v>514</v>
      </c>
      <c r="AJ11" s="30">
        <f t="shared" si="27"/>
        <v>16.0625</v>
      </c>
      <c r="AK11" s="49">
        <v>265</v>
      </c>
      <c r="AL11" s="49">
        <v>1834.1599999999999</v>
      </c>
      <c r="AM11" s="30">
        <f t="shared" si="72"/>
        <v>6.9213584905660372</v>
      </c>
      <c r="AN11" s="62">
        <v>549.86</v>
      </c>
      <c r="AO11" s="858">
        <f t="shared" si="1"/>
        <v>1.1493729096989966</v>
      </c>
      <c r="AP11" s="47">
        <v>1511.7300000000002</v>
      </c>
      <c r="AQ11" s="858">
        <f t="shared" si="2"/>
        <v>3.4482892335766424</v>
      </c>
      <c r="AR11" s="47"/>
      <c r="AS11" s="47"/>
      <c r="AT11" s="47">
        <v>3634.8000000000006</v>
      </c>
      <c r="AU11" s="855"/>
      <c r="AV11" s="568"/>
      <c r="AW11" s="46">
        <v>40</v>
      </c>
      <c r="AX11" s="71">
        <v>2011.971</v>
      </c>
      <c r="AY11" s="83">
        <f t="shared" si="28"/>
        <v>50.299275000000002</v>
      </c>
      <c r="AZ11" s="855">
        <v>3</v>
      </c>
      <c r="BA11" s="855">
        <v>3</v>
      </c>
      <c r="BB11" s="855">
        <v>3</v>
      </c>
      <c r="BC11" s="760">
        <f t="shared" si="3"/>
        <v>3.0000000000000004</v>
      </c>
      <c r="BD11" s="855">
        <v>118.86999999999999</v>
      </c>
      <c r="BE11" s="30">
        <f t="shared" si="4"/>
        <v>39.623333333333328</v>
      </c>
      <c r="BF11" s="62">
        <v>106</v>
      </c>
      <c r="BG11" s="47">
        <v>1165.45</v>
      </c>
      <c r="BH11" s="48">
        <f t="shared" si="29"/>
        <v>10.994811320754717</v>
      </c>
      <c r="BI11" s="822">
        <f t="shared" si="30"/>
        <v>39304.062500000007</v>
      </c>
      <c r="BJ11" s="492"/>
      <c r="BK11" s="645">
        <v>101.00000000000001</v>
      </c>
      <c r="BL11" s="78">
        <v>5964.6807757759334</v>
      </c>
      <c r="BM11" s="30">
        <f t="shared" si="31"/>
        <v>59.056245304712206</v>
      </c>
      <c r="BN11" s="85"/>
      <c r="BO11" s="85"/>
      <c r="BP11" s="85"/>
      <c r="BQ11" s="85"/>
      <c r="BR11" s="30" t="e">
        <f t="shared" si="73"/>
        <v>#DIV/0!</v>
      </c>
      <c r="BS11" s="86">
        <v>11</v>
      </c>
      <c r="BT11" s="86">
        <v>79.069766213176081</v>
      </c>
      <c r="BU11" s="30">
        <f t="shared" si="74"/>
        <v>7.1881605648341891</v>
      </c>
      <c r="BV11" s="587">
        <v>140</v>
      </c>
      <c r="BW11" s="30">
        <f t="shared" si="32"/>
        <v>1.386138613861386</v>
      </c>
      <c r="BX11" s="587">
        <v>271.11525649429734</v>
      </c>
      <c r="BY11" s="30">
        <f t="shared" si="33"/>
        <v>2.6843094702405672</v>
      </c>
      <c r="BZ11" s="587"/>
      <c r="CA11" s="587"/>
      <c r="CB11" s="587"/>
      <c r="CC11" s="907"/>
      <c r="CD11" s="903">
        <v>34</v>
      </c>
      <c r="CE11" s="78">
        <v>333.91675275371819</v>
      </c>
      <c r="CF11" s="634">
        <f t="shared" si="34"/>
        <v>9.8210809633446523</v>
      </c>
      <c r="CG11" s="824">
        <f t="shared" si="35"/>
        <v>6788.7825512371255</v>
      </c>
      <c r="CH11" s="492"/>
      <c r="CI11" s="93">
        <v>192.8</v>
      </c>
      <c r="CJ11" s="94">
        <v>11347.675277888166</v>
      </c>
      <c r="CK11" s="30">
        <f t="shared" si="36"/>
        <v>58.857236918507077</v>
      </c>
      <c r="CL11" s="787"/>
      <c r="CM11" s="787"/>
      <c r="CN11" s="958" t="e">
        <f t="shared" si="5"/>
        <v>#DIV/0!</v>
      </c>
      <c r="CO11" s="101">
        <v>21</v>
      </c>
      <c r="CP11" s="101">
        <v>395.54502891240821</v>
      </c>
      <c r="CQ11" s="30">
        <f t="shared" si="75"/>
        <v>18.835477567257534</v>
      </c>
      <c r="CR11" s="101">
        <v>20</v>
      </c>
      <c r="CS11" s="101">
        <v>77.292005168664275</v>
      </c>
      <c r="CT11" s="83">
        <f t="shared" si="76"/>
        <v>3.8646002584332138</v>
      </c>
      <c r="CU11" s="787"/>
      <c r="CV11" s="30">
        <f t="shared" si="6"/>
        <v>0</v>
      </c>
      <c r="CW11" s="950">
        <v>79.718779423144269</v>
      </c>
      <c r="CX11" s="30">
        <f t="shared" si="37"/>
        <v>0.41347914638560301</v>
      </c>
      <c r="CY11" s="950">
        <v>794.40639003601189</v>
      </c>
      <c r="CZ11" s="787"/>
      <c r="DA11" s="787"/>
      <c r="DB11" s="787"/>
      <c r="DC11" s="933">
        <v>47</v>
      </c>
      <c r="DD11" s="788">
        <v>484.03862619996005</v>
      </c>
      <c r="DE11" s="790">
        <f t="shared" si="38"/>
        <v>10.298694174467235</v>
      </c>
      <c r="DF11" s="827">
        <f t="shared" si="39"/>
        <v>13178.676107628355</v>
      </c>
      <c r="DG11" s="492"/>
      <c r="DH11" s="109">
        <v>188</v>
      </c>
      <c r="DI11" s="110">
        <v>11975.227055853602</v>
      </c>
      <c r="DJ11" s="83">
        <f t="shared" si="40"/>
        <v>63.698016254540434</v>
      </c>
      <c r="DK11" s="113"/>
      <c r="DL11" s="956"/>
      <c r="DM11" s="956"/>
      <c r="DN11" s="958" t="e">
        <f t="shared" si="7"/>
        <v>#DIV/0!</v>
      </c>
      <c r="DO11" s="114">
        <v>52</v>
      </c>
      <c r="DP11" s="114">
        <v>1796.6236122610796</v>
      </c>
      <c r="DQ11" s="30">
        <f t="shared" si="41"/>
        <v>34.55045408194384</v>
      </c>
      <c r="DR11" s="969">
        <v>1227.7128702761647</v>
      </c>
      <c r="DS11" s="114">
        <v>598.79024308141629</v>
      </c>
      <c r="DT11" s="937"/>
      <c r="DU11" s="712">
        <v>272.47641277641276</v>
      </c>
      <c r="DV11" s="759">
        <f t="shared" si="8"/>
        <v>1.4493426211511318</v>
      </c>
      <c r="DW11" s="846">
        <v>54</v>
      </c>
      <c r="DX11" s="846">
        <v>595.40394360505388</v>
      </c>
      <c r="DY11" s="760">
        <f t="shared" si="42"/>
        <v>11.025998955649145</v>
      </c>
      <c r="DZ11" s="848">
        <f t="shared" si="43"/>
        <v>16466.234137853728</v>
      </c>
      <c r="EA11" s="841"/>
      <c r="EB11" s="861">
        <v>85</v>
      </c>
      <c r="EC11" s="862">
        <v>6613.3344857272768</v>
      </c>
      <c r="ED11" s="923"/>
      <c r="EE11" s="922">
        <f t="shared" si="44"/>
        <v>6613.3344857272768</v>
      </c>
      <c r="EF11" s="751">
        <f t="shared" si="45"/>
        <v>77.803935126203257</v>
      </c>
      <c r="EG11" s="867"/>
      <c r="EH11" s="867"/>
      <c r="EI11" s="756" t="e">
        <f t="shared" si="9"/>
        <v>#DIV/0!</v>
      </c>
      <c r="EJ11" s="867">
        <v>85</v>
      </c>
      <c r="EK11" s="870">
        <v>1663.7111927025421</v>
      </c>
      <c r="EL11" s="759">
        <f t="shared" si="46"/>
        <v>19.573072855324025</v>
      </c>
      <c r="EM11" s="866">
        <f t="shared" si="10"/>
        <v>85</v>
      </c>
      <c r="EN11" s="867">
        <v>4794.6526462061975</v>
      </c>
      <c r="EO11" s="763">
        <f t="shared" si="47"/>
        <v>56.407678190661144</v>
      </c>
      <c r="EP11" s="914"/>
      <c r="EQ11" s="915"/>
      <c r="ER11" s="872">
        <v>85</v>
      </c>
      <c r="ES11" s="921">
        <v>1180.9934620625306</v>
      </c>
      <c r="ET11" s="765">
        <f t="shared" si="48"/>
        <v>13.894040730147418</v>
      </c>
      <c r="EU11" s="872">
        <f t="shared" si="11"/>
        <v>85</v>
      </c>
      <c r="EV11" s="926">
        <v>509.89471818804213</v>
      </c>
      <c r="EW11" s="765">
        <f t="shared" si="49"/>
        <v>5.9987613904475543</v>
      </c>
      <c r="EX11" s="926"/>
      <c r="EY11" s="891">
        <f t="shared" si="50"/>
        <v>0</v>
      </c>
      <c r="EZ11" s="873">
        <v>32</v>
      </c>
      <c r="FA11" s="873">
        <v>318.64759910219863</v>
      </c>
      <c r="FB11" s="873">
        <f t="shared" si="51"/>
        <v>9.9577374719437071</v>
      </c>
      <c r="FC11" s="898">
        <f t="shared" si="52"/>
        <v>15081.234103988787</v>
      </c>
      <c r="FD11" s="569"/>
      <c r="FE11" s="734">
        <v>158</v>
      </c>
      <c r="FF11" s="125">
        <v>7732.7870645845933</v>
      </c>
      <c r="FG11" s="15">
        <f t="shared" si="53"/>
        <v>48.941690282180971</v>
      </c>
      <c r="FH11" s="126"/>
      <c r="FI11" s="127">
        <v>4</v>
      </c>
      <c r="FJ11" s="127">
        <v>45.022833971987239</v>
      </c>
      <c r="FK11" s="18">
        <v>23</v>
      </c>
      <c r="FL11" s="127"/>
      <c r="FM11" s="127"/>
      <c r="FN11" s="18" t="e">
        <f t="shared" si="77"/>
        <v>#DIV/0!</v>
      </c>
      <c r="FO11" s="734">
        <v>129.29930033699748</v>
      </c>
      <c r="FP11" s="836">
        <f t="shared" si="54"/>
        <v>0.81835000213289544</v>
      </c>
      <c r="FQ11" s="125">
        <v>716.52287126301485</v>
      </c>
      <c r="FR11" s="837">
        <f t="shared" si="12"/>
        <v>4.5349548814114859</v>
      </c>
      <c r="FS11" s="125"/>
      <c r="FT11" s="125">
        <v>379.83747305205077</v>
      </c>
      <c r="FU11" s="125"/>
      <c r="FV11" s="127">
        <v>33</v>
      </c>
      <c r="FW11" s="127">
        <v>303.70454688834729</v>
      </c>
      <c r="FX11" s="30">
        <f t="shared" si="55"/>
        <v>9.2031680875256754</v>
      </c>
      <c r="FY11" s="831">
        <f t="shared" si="56"/>
        <v>9307.1740900969908</v>
      </c>
      <c r="FZ11" s="569"/>
      <c r="GA11" s="600"/>
      <c r="GB11" s="601"/>
      <c r="GC11" s="542" t="e">
        <f t="shared" si="57"/>
        <v>#DIV/0!</v>
      </c>
      <c r="GD11" s="603"/>
      <c r="GE11" s="603"/>
      <c r="GF11" s="542" t="e">
        <f t="shared" si="58"/>
        <v>#DIV/0!</v>
      </c>
      <c r="GG11" s="604"/>
      <c r="GH11" s="601"/>
      <c r="GI11" s="542" t="e">
        <f t="shared" si="59"/>
        <v>#DIV/0!</v>
      </c>
      <c r="GJ11" s="485"/>
      <c r="GK11" s="610"/>
      <c r="GL11" s="612"/>
      <c r="GM11" s="548" t="e">
        <f t="shared" si="60"/>
        <v>#DIV/0!</v>
      </c>
      <c r="GN11" s="610"/>
      <c r="GO11" s="614"/>
      <c r="GP11" s="617" t="e">
        <f t="shared" si="13"/>
        <v>#DIV/0!</v>
      </c>
      <c r="GQ11" s="603"/>
      <c r="GR11" s="603"/>
      <c r="GS11" s="622" t="e">
        <f t="shared" si="61"/>
        <v>#DIV/0!</v>
      </c>
      <c r="GT11" s="603">
        <f t="shared" si="62"/>
        <v>0</v>
      </c>
      <c r="GU11" s="603"/>
      <c r="GV11" s="551" t="e">
        <f t="shared" si="63"/>
        <v>#DIV/0!</v>
      </c>
      <c r="GX11" s="863">
        <v>30</v>
      </c>
      <c r="GY11" s="863"/>
      <c r="GZ11" s="862">
        <v>1942.94</v>
      </c>
      <c r="HA11" s="554">
        <f t="shared" si="14"/>
        <v>64.76466666666667</v>
      </c>
      <c r="HB11" s="554">
        <f t="shared" si="15"/>
        <v>0</v>
      </c>
      <c r="HC11" s="875">
        <v>30</v>
      </c>
      <c r="HD11" s="875"/>
      <c r="HE11" s="737">
        <f t="shared" si="16"/>
        <v>0</v>
      </c>
      <c r="HF11" s="875">
        <v>471.77512850887405</v>
      </c>
      <c r="HG11" s="737">
        <f t="shared" si="64"/>
        <v>15.725837616962469</v>
      </c>
      <c r="HH11" s="867"/>
      <c r="HI11" s="748">
        <f t="shared" si="17"/>
        <v>0</v>
      </c>
      <c r="HJ11" s="882"/>
      <c r="HK11" s="744">
        <f t="shared" si="18"/>
        <v>0</v>
      </c>
      <c r="HL11" s="881"/>
      <c r="HM11" s="542">
        <f t="shared" si="19"/>
        <v>0</v>
      </c>
      <c r="HN11" s="884">
        <v>19</v>
      </c>
      <c r="HO11" s="884">
        <v>176.03</v>
      </c>
      <c r="HP11" s="886">
        <f t="shared" si="65"/>
        <v>9.2647368421052629</v>
      </c>
      <c r="HQ11" s="671"/>
      <c r="HR11" s="400"/>
      <c r="HS11" s="400"/>
      <c r="HT11" s="400"/>
      <c r="HU11" s="433"/>
      <c r="HV11" s="411"/>
      <c r="HW11" s="400">
        <f t="shared" si="66"/>
        <v>0</v>
      </c>
      <c r="HX11" s="403"/>
      <c r="HY11" s="402" t="e">
        <f t="shared" si="67"/>
        <v>#DIV/0!</v>
      </c>
      <c r="HZ11" s="412"/>
      <c r="IA11" s="400"/>
      <c r="IB11" s="400"/>
      <c r="IC11" s="403" t="e">
        <f t="shared" si="68"/>
        <v>#DIV/0!</v>
      </c>
      <c r="ID11" s="400"/>
      <c r="IE11" s="400"/>
      <c r="IF11" s="404" t="e">
        <f t="shared" si="69"/>
        <v>#DIV/0!</v>
      </c>
    </row>
    <row r="12" spans="1:240" ht="15" customHeight="1">
      <c r="A12" s="12">
        <v>6</v>
      </c>
      <c r="B12" s="13">
        <v>167.60000000000002</v>
      </c>
      <c r="C12" s="14">
        <v>8024.8401744514249</v>
      </c>
      <c r="D12" s="15">
        <f t="shared" si="20"/>
        <v>47.880907962120666</v>
      </c>
      <c r="E12" s="16"/>
      <c r="F12" s="320"/>
      <c r="G12" s="558" t="e">
        <f t="shared" si="21"/>
        <v>#DIV/0!</v>
      </c>
      <c r="H12" s="17">
        <v>5</v>
      </c>
      <c r="I12" s="17">
        <v>62.661346175899936</v>
      </c>
      <c r="J12" s="18">
        <f t="shared" si="70"/>
        <v>12.532269235179987</v>
      </c>
      <c r="K12" s="17">
        <v>11</v>
      </c>
      <c r="L12" s="17">
        <v>161.47710992421094</v>
      </c>
      <c r="M12" s="30">
        <f t="shared" si="71"/>
        <v>14.679737265837359</v>
      </c>
      <c r="N12" s="946">
        <v>786.77398583537502</v>
      </c>
      <c r="O12" s="838">
        <f t="shared" si="22"/>
        <v>4.694355524077416</v>
      </c>
      <c r="P12" s="803">
        <v>722.53831089127073</v>
      </c>
      <c r="Q12" s="18">
        <f t="shared" si="23"/>
        <v>4.3110877738142639</v>
      </c>
      <c r="R12" s="808">
        <v>339.96140177231268</v>
      </c>
      <c r="S12" s="809"/>
      <c r="T12" s="976"/>
      <c r="U12" s="808"/>
      <c r="V12" s="492"/>
      <c r="W12" s="570">
        <v>36</v>
      </c>
      <c r="X12" s="626">
        <v>357.20539363354538</v>
      </c>
      <c r="Y12" s="800">
        <f t="shared" si="24"/>
        <v>9.9223720453762603</v>
      </c>
      <c r="Z12" s="819">
        <f t="shared" si="25"/>
        <v>10455.457722684039</v>
      </c>
      <c r="AA12" s="492"/>
      <c r="AB12" s="966">
        <v>424.20000000000005</v>
      </c>
      <c r="AC12" s="71">
        <v>27304.159999999996</v>
      </c>
      <c r="AD12" s="83">
        <f t="shared" si="26"/>
        <v>64.366242338519555</v>
      </c>
      <c r="AE12" s="50"/>
      <c r="AF12" s="984"/>
      <c r="AG12" s="932" t="e">
        <f t="shared" si="0"/>
        <v>#DIV/0!</v>
      </c>
      <c r="AH12" s="50">
        <v>26</v>
      </c>
      <c r="AI12" s="318">
        <v>426.19</v>
      </c>
      <c r="AJ12" s="30">
        <f t="shared" si="27"/>
        <v>16.391923076923078</v>
      </c>
      <c r="AK12" s="49">
        <v>130</v>
      </c>
      <c r="AL12" s="49">
        <v>913.8599999999999</v>
      </c>
      <c r="AM12" s="30">
        <f t="shared" si="72"/>
        <v>7.029692307692307</v>
      </c>
      <c r="AN12" s="62"/>
      <c r="AO12" s="858">
        <f t="shared" si="1"/>
        <v>0</v>
      </c>
      <c r="AP12" s="47">
        <v>2338.8000000000002</v>
      </c>
      <c r="AQ12" s="858">
        <f t="shared" si="2"/>
        <v>5.5134370579915135</v>
      </c>
      <c r="AR12" s="47">
        <v>429.21000000000004</v>
      </c>
      <c r="AS12" s="47"/>
      <c r="AT12" s="47">
        <v>5592.1900000000005</v>
      </c>
      <c r="AU12" s="855"/>
      <c r="AV12" s="568"/>
      <c r="AW12" s="46">
        <v>40</v>
      </c>
      <c r="AX12" s="71">
        <v>2220.13</v>
      </c>
      <c r="AY12" s="83">
        <f t="shared" si="28"/>
        <v>55.503250000000001</v>
      </c>
      <c r="AZ12" s="855">
        <v>2</v>
      </c>
      <c r="BA12" s="855">
        <v>2</v>
      </c>
      <c r="BB12" s="855">
        <v>2</v>
      </c>
      <c r="BC12" s="760">
        <f t="shared" si="3"/>
        <v>2</v>
      </c>
      <c r="BD12" s="855">
        <v>108.76</v>
      </c>
      <c r="BE12" s="30">
        <f t="shared" si="4"/>
        <v>54.38</v>
      </c>
      <c r="BF12" s="62">
        <v>106</v>
      </c>
      <c r="BG12" s="47">
        <v>1008.2</v>
      </c>
      <c r="BH12" s="48">
        <f t="shared" si="29"/>
        <v>9.5113207547169818</v>
      </c>
      <c r="BI12" s="822">
        <f t="shared" si="30"/>
        <v>40341.5</v>
      </c>
      <c r="BJ12" s="492"/>
      <c r="BK12" s="645">
        <v>107</v>
      </c>
      <c r="BL12" s="78">
        <v>5687.4708352378566</v>
      </c>
      <c r="BM12" s="30">
        <f t="shared" si="31"/>
        <v>53.153933039606137</v>
      </c>
      <c r="BN12" s="85"/>
      <c r="BO12" s="85"/>
      <c r="BP12" s="85"/>
      <c r="BQ12" s="85"/>
      <c r="BR12" s="30" t="e">
        <f t="shared" si="73"/>
        <v>#DIV/0!</v>
      </c>
      <c r="BS12" s="86">
        <v>11</v>
      </c>
      <c r="BT12" s="86">
        <v>84.290336302404285</v>
      </c>
      <c r="BU12" s="30">
        <f t="shared" si="74"/>
        <v>7.6627578456731165</v>
      </c>
      <c r="BV12" s="587">
        <v>0</v>
      </c>
      <c r="BW12" s="30">
        <f t="shared" si="32"/>
        <v>0</v>
      </c>
      <c r="BX12" s="587">
        <v>488.34783468414025</v>
      </c>
      <c r="BY12" s="30">
        <f t="shared" si="33"/>
        <v>4.5639984549919648</v>
      </c>
      <c r="BZ12" s="587"/>
      <c r="CA12" s="587"/>
      <c r="CB12" s="587"/>
      <c r="CC12" s="907"/>
      <c r="CD12" s="903">
        <v>34</v>
      </c>
      <c r="CE12" s="78">
        <v>339.07799325842359</v>
      </c>
      <c r="CF12" s="634">
        <f t="shared" si="34"/>
        <v>9.9728821546595174</v>
      </c>
      <c r="CG12" s="824">
        <f t="shared" si="35"/>
        <v>6599.1869994828248</v>
      </c>
      <c r="CH12" s="492"/>
      <c r="CI12" s="93">
        <v>193.20000000000002</v>
      </c>
      <c r="CJ12" s="94">
        <v>11651.881346998036</v>
      </c>
      <c r="CK12" s="30">
        <f t="shared" si="36"/>
        <v>60.309944860238275</v>
      </c>
      <c r="CL12" s="787"/>
      <c r="CM12" s="787"/>
      <c r="CN12" s="958" t="e">
        <f t="shared" si="5"/>
        <v>#DIV/0!</v>
      </c>
      <c r="CO12" s="101">
        <v>21</v>
      </c>
      <c r="CP12" s="101">
        <v>270.10367026590887</v>
      </c>
      <c r="CQ12" s="30">
        <f t="shared" si="75"/>
        <v>12.862079536471851</v>
      </c>
      <c r="CR12" s="101">
        <v>20</v>
      </c>
      <c r="CS12" s="101">
        <v>155.34315757252307</v>
      </c>
      <c r="CT12" s="83">
        <f t="shared" si="76"/>
        <v>7.7671578786261533</v>
      </c>
      <c r="CU12" s="787"/>
      <c r="CV12" s="30">
        <f t="shared" si="6"/>
        <v>0</v>
      </c>
      <c r="CW12" s="950">
        <v>96.647900902265633</v>
      </c>
      <c r="CX12" s="30">
        <f t="shared" si="37"/>
        <v>0.50024793427673719</v>
      </c>
      <c r="CY12" s="787">
        <v>152.88887649180685</v>
      </c>
      <c r="CZ12" s="787"/>
      <c r="DA12" s="787"/>
      <c r="DB12" s="787"/>
      <c r="DC12" s="933">
        <v>47</v>
      </c>
      <c r="DD12" s="788">
        <v>475.84033579030358</v>
      </c>
      <c r="DE12" s="790">
        <f t="shared" si="38"/>
        <v>10.124262463623481</v>
      </c>
      <c r="DF12" s="827">
        <f t="shared" si="39"/>
        <v>12802.705288020845</v>
      </c>
      <c r="DG12" s="492"/>
      <c r="DH12" s="109">
        <v>185.8</v>
      </c>
      <c r="DI12" s="110">
        <v>11628.582105895355</v>
      </c>
      <c r="DJ12" s="83">
        <f t="shared" si="40"/>
        <v>62.586556005895339</v>
      </c>
      <c r="DK12" s="113"/>
      <c r="DL12" s="956"/>
      <c r="DM12" s="956"/>
      <c r="DN12" s="958" t="e">
        <f t="shared" si="7"/>
        <v>#DIV/0!</v>
      </c>
      <c r="DO12" s="114">
        <v>52</v>
      </c>
      <c r="DP12" s="114">
        <v>1584.7872530382226</v>
      </c>
      <c r="DQ12" s="30">
        <f t="shared" si="41"/>
        <v>30.476677943042741</v>
      </c>
      <c r="DR12" s="969">
        <v>1501.2787987087604</v>
      </c>
      <c r="DS12" s="114">
        <v>678.1986099087618</v>
      </c>
      <c r="DT12" s="937"/>
      <c r="DU12" s="712">
        <v>346.47641277641276</v>
      </c>
      <c r="DV12" s="759">
        <f t="shared" si="8"/>
        <v>1.8647815542325765</v>
      </c>
      <c r="DW12" s="846">
        <v>54</v>
      </c>
      <c r="DX12" s="846">
        <v>633.64029913711101</v>
      </c>
      <c r="DY12" s="760">
        <f t="shared" si="42"/>
        <v>11.734079613650204</v>
      </c>
      <c r="DZ12" s="848">
        <f t="shared" si="43"/>
        <v>16372.963479464623</v>
      </c>
      <c r="EA12" s="841"/>
      <c r="EB12" s="861">
        <v>87.000000000000014</v>
      </c>
      <c r="EC12" s="862">
        <v>2823.7997561449379</v>
      </c>
      <c r="ED12" s="923"/>
      <c r="EE12" s="922">
        <f t="shared" si="44"/>
        <v>2823.7997561449379</v>
      </c>
      <c r="EF12" s="751">
        <f t="shared" si="45"/>
        <v>32.457468461436065</v>
      </c>
      <c r="EG12" s="867">
        <v>87</v>
      </c>
      <c r="EH12" s="867">
        <v>4747.1895120565159</v>
      </c>
      <c r="EI12" s="756">
        <f t="shared" si="9"/>
        <v>54.56539669030478</v>
      </c>
      <c r="EJ12" s="867"/>
      <c r="EK12" s="870"/>
      <c r="EL12" s="759" t="e">
        <f t="shared" si="46"/>
        <v>#DIV/0!</v>
      </c>
      <c r="EM12" s="866">
        <f t="shared" si="10"/>
        <v>87.000000000000014</v>
      </c>
      <c r="EN12" s="870"/>
      <c r="EO12" s="763">
        <f t="shared" si="47"/>
        <v>0</v>
      </c>
      <c r="EP12" s="914"/>
      <c r="EQ12" s="915"/>
      <c r="ER12" s="872">
        <v>87</v>
      </c>
      <c r="ES12" s="921">
        <v>673.56919174540781</v>
      </c>
      <c r="ET12" s="765">
        <f t="shared" si="48"/>
        <v>7.7421746177633084</v>
      </c>
      <c r="EU12" s="872">
        <f t="shared" si="11"/>
        <v>87.000000000000014</v>
      </c>
      <c r="EV12" s="926">
        <v>537.40329732245425</v>
      </c>
      <c r="EW12" s="765">
        <f t="shared" si="49"/>
        <v>6.1770493945109672</v>
      </c>
      <c r="EX12" s="926">
        <v>228</v>
      </c>
      <c r="EY12" s="891">
        <f t="shared" si="50"/>
        <v>2.6206896551724133</v>
      </c>
      <c r="EZ12" s="873">
        <v>32</v>
      </c>
      <c r="FA12" s="873">
        <v>313.65649971616654</v>
      </c>
      <c r="FB12" s="873">
        <f t="shared" si="51"/>
        <v>9.8017656161302043</v>
      </c>
      <c r="FC12" s="898">
        <f t="shared" si="52"/>
        <v>9323.6182569854827</v>
      </c>
      <c r="FD12" s="569"/>
      <c r="FE12" s="734">
        <v>167.20000000000002</v>
      </c>
      <c r="FF12" s="125">
        <v>9327.9557783542969</v>
      </c>
      <c r="FG12" s="15">
        <f t="shared" si="53"/>
        <v>55.789209200683587</v>
      </c>
      <c r="FH12" s="126"/>
      <c r="FI12" s="127">
        <v>4</v>
      </c>
      <c r="FJ12" s="127">
        <v>44.022326550387525</v>
      </c>
      <c r="FK12" s="18">
        <v>38</v>
      </c>
      <c r="FL12" s="127"/>
      <c r="FM12" s="127"/>
      <c r="FN12" s="18" t="e">
        <f t="shared" si="77"/>
        <v>#DIV/0!</v>
      </c>
      <c r="FO12" s="734">
        <v>49.583333333333329</v>
      </c>
      <c r="FP12" s="836">
        <f t="shared" si="54"/>
        <v>0.29655103668261557</v>
      </c>
      <c r="FQ12" s="125">
        <v>1296.5054609159688</v>
      </c>
      <c r="FR12" s="837">
        <f t="shared" si="12"/>
        <v>7.7542192638514873</v>
      </c>
      <c r="FS12" s="125"/>
      <c r="FT12" s="125">
        <v>208.10604448062224</v>
      </c>
      <c r="FU12" s="125"/>
      <c r="FV12" s="127">
        <v>33</v>
      </c>
      <c r="FW12" s="127">
        <v>329.7311751588195</v>
      </c>
      <c r="FX12" s="30">
        <f t="shared" si="55"/>
        <v>9.9918537926915008</v>
      </c>
      <c r="FY12" s="831">
        <f t="shared" si="56"/>
        <v>11255.904118793429</v>
      </c>
      <c r="FZ12" s="569"/>
      <c r="GA12" s="600"/>
      <c r="GB12" s="601"/>
      <c r="GC12" s="542" t="e">
        <f t="shared" si="57"/>
        <v>#DIV/0!</v>
      </c>
      <c r="GD12" s="603"/>
      <c r="GE12" s="603"/>
      <c r="GF12" s="542" t="e">
        <f t="shared" si="58"/>
        <v>#DIV/0!</v>
      </c>
      <c r="GG12" s="604"/>
      <c r="GH12" s="601"/>
      <c r="GI12" s="542" t="e">
        <f t="shared" si="59"/>
        <v>#DIV/0!</v>
      </c>
      <c r="GJ12" s="485"/>
      <c r="GK12" s="610"/>
      <c r="GL12" s="612"/>
      <c r="GM12" s="548" t="e">
        <f t="shared" si="60"/>
        <v>#DIV/0!</v>
      </c>
      <c r="GN12" s="610"/>
      <c r="GO12" s="614"/>
      <c r="GP12" s="617" t="e">
        <f t="shared" si="13"/>
        <v>#DIV/0!</v>
      </c>
      <c r="GQ12" s="603"/>
      <c r="GR12" s="612"/>
      <c r="GS12" s="622" t="e">
        <f t="shared" si="61"/>
        <v>#DIV/0!</v>
      </c>
      <c r="GT12" s="603">
        <f t="shared" si="62"/>
        <v>0</v>
      </c>
      <c r="GU12" s="603"/>
      <c r="GV12" s="551" t="e">
        <f t="shared" si="63"/>
        <v>#DIV/0!</v>
      </c>
      <c r="GX12" s="863">
        <v>30</v>
      </c>
      <c r="GY12" s="863"/>
      <c r="GZ12" s="862">
        <v>2473.46</v>
      </c>
      <c r="HA12" s="554">
        <f t="shared" si="14"/>
        <v>82.448666666666668</v>
      </c>
      <c r="HB12" s="554">
        <f t="shared" si="15"/>
        <v>0</v>
      </c>
      <c r="HC12" s="875">
        <v>30</v>
      </c>
      <c r="HD12" s="875">
        <v>58.868020786947035</v>
      </c>
      <c r="HE12" s="737">
        <f t="shared" si="16"/>
        <v>1.9622673595649012</v>
      </c>
      <c r="HF12" s="875">
        <v>417.74861391961321</v>
      </c>
      <c r="HG12" s="737">
        <f t="shared" si="64"/>
        <v>13.924953797320439</v>
      </c>
      <c r="HH12" s="867"/>
      <c r="HI12" s="748">
        <f t="shared" si="17"/>
        <v>0</v>
      </c>
      <c r="HJ12" s="882">
        <v>60</v>
      </c>
      <c r="HK12" s="744">
        <f t="shared" si="18"/>
        <v>2</v>
      </c>
      <c r="HL12" s="881">
        <v>24.196031746031746</v>
      </c>
      <c r="HM12" s="542">
        <f t="shared" si="19"/>
        <v>0.80653439153439155</v>
      </c>
      <c r="HN12" s="884">
        <v>19</v>
      </c>
      <c r="HO12" s="884">
        <v>173.04773320305227</v>
      </c>
      <c r="HP12" s="886">
        <f t="shared" si="65"/>
        <v>9.1077754317395936</v>
      </c>
      <c r="HQ12" s="671"/>
      <c r="HR12" s="400"/>
      <c r="HS12" s="400"/>
      <c r="HT12" s="400"/>
      <c r="HU12" s="433"/>
      <c r="HV12" s="411"/>
      <c r="HW12" s="400">
        <f t="shared" si="66"/>
        <v>0</v>
      </c>
      <c r="HX12" s="403"/>
      <c r="HY12" s="402" t="e">
        <f t="shared" si="67"/>
        <v>#DIV/0!</v>
      </c>
      <c r="HZ12" s="412"/>
      <c r="IA12" s="400"/>
      <c r="IB12" s="400"/>
      <c r="IC12" s="403" t="e">
        <f t="shared" si="68"/>
        <v>#DIV/0!</v>
      </c>
      <c r="ID12" s="400"/>
      <c r="IE12" s="400"/>
      <c r="IF12" s="404" t="e">
        <f t="shared" si="69"/>
        <v>#DIV/0!</v>
      </c>
    </row>
    <row r="13" spans="1:240" ht="14.4" customHeight="1">
      <c r="A13" s="12">
        <v>7</v>
      </c>
      <c r="B13" s="13">
        <v>162.19999999999999</v>
      </c>
      <c r="C13" s="14">
        <v>8311.6352646087489</v>
      </c>
      <c r="D13" s="15">
        <f t="shared" si="20"/>
        <v>51.243127402026815</v>
      </c>
      <c r="E13" s="16"/>
      <c r="F13" s="320"/>
      <c r="G13" s="558" t="e">
        <f t="shared" si="21"/>
        <v>#DIV/0!</v>
      </c>
      <c r="H13" s="17">
        <v>5</v>
      </c>
      <c r="I13" s="17">
        <v>51.81979633401221</v>
      </c>
      <c r="J13" s="18">
        <f t="shared" si="70"/>
        <v>10.363959266802443</v>
      </c>
      <c r="K13" s="17">
        <v>11</v>
      </c>
      <c r="L13" s="17">
        <v>158.87134615563343</v>
      </c>
      <c r="M13" s="30">
        <f t="shared" si="71"/>
        <v>14.44284965051213</v>
      </c>
      <c r="N13" s="946"/>
      <c r="O13" s="838">
        <f t="shared" si="22"/>
        <v>0</v>
      </c>
      <c r="P13" s="803">
        <v>402.2740584466323</v>
      </c>
      <c r="Q13" s="18">
        <f t="shared" si="23"/>
        <v>2.4801113344428627</v>
      </c>
      <c r="R13" s="808">
        <v>270.92432492283933</v>
      </c>
      <c r="S13" s="809"/>
      <c r="T13" s="976"/>
      <c r="U13" s="808"/>
      <c r="V13" s="492"/>
      <c r="W13" s="570">
        <v>36</v>
      </c>
      <c r="X13" s="626">
        <v>348.0483034557858</v>
      </c>
      <c r="Y13" s="800">
        <f t="shared" si="24"/>
        <v>9.6680084293273829</v>
      </c>
      <c r="Z13" s="819">
        <f t="shared" si="25"/>
        <v>9543.5730939236491</v>
      </c>
      <c r="AA13" s="492"/>
      <c r="AB13" s="966">
        <v>422.6</v>
      </c>
      <c r="AC13" s="71">
        <v>28629.57</v>
      </c>
      <c r="AD13" s="83">
        <f t="shared" si="26"/>
        <v>67.746261239943209</v>
      </c>
      <c r="AE13" s="50"/>
      <c r="AF13" s="984"/>
      <c r="AG13" s="932" t="e">
        <f t="shared" si="0"/>
        <v>#DIV/0!</v>
      </c>
      <c r="AH13" s="50">
        <v>31</v>
      </c>
      <c r="AI13" s="318">
        <v>352.72</v>
      </c>
      <c r="AJ13" s="30">
        <f t="shared" si="27"/>
        <v>11.378064516129033</v>
      </c>
      <c r="AK13" s="49">
        <v>140</v>
      </c>
      <c r="AL13" s="49">
        <v>924.8</v>
      </c>
      <c r="AM13" s="30">
        <f t="shared" si="72"/>
        <v>6.605714285714285</v>
      </c>
      <c r="AN13" s="62">
        <v>683</v>
      </c>
      <c r="AO13" s="858">
        <f t="shared" si="1"/>
        <v>1.4764375270211845</v>
      </c>
      <c r="AP13" s="47">
        <v>2591.12</v>
      </c>
      <c r="AQ13" s="858">
        <f t="shared" si="2"/>
        <v>6.1313771888310455</v>
      </c>
      <c r="AR13" s="47">
        <v>1086.6599999999999</v>
      </c>
      <c r="AS13" s="47"/>
      <c r="AT13" s="47">
        <v>2442.0600000000004</v>
      </c>
      <c r="AU13" s="855"/>
      <c r="AV13" s="568"/>
      <c r="AW13" s="46">
        <v>40</v>
      </c>
      <c r="AX13" s="71">
        <v>2414.026499999999</v>
      </c>
      <c r="AY13" s="83">
        <f t="shared" si="28"/>
        <v>60.350662499999977</v>
      </c>
      <c r="AZ13" s="855">
        <v>2</v>
      </c>
      <c r="BA13" s="855">
        <v>2</v>
      </c>
      <c r="BB13" s="855">
        <v>2</v>
      </c>
      <c r="BC13" s="760">
        <f t="shared" si="3"/>
        <v>2</v>
      </c>
      <c r="BD13" s="855">
        <v>87.98</v>
      </c>
      <c r="BE13" s="30">
        <f t="shared" si="4"/>
        <v>43.99</v>
      </c>
      <c r="BF13" s="62">
        <v>106</v>
      </c>
      <c r="BG13" s="47">
        <v>1021.7</v>
      </c>
      <c r="BH13" s="48">
        <f t="shared" si="29"/>
        <v>9.6386792452830186</v>
      </c>
      <c r="BI13" s="822">
        <f t="shared" si="30"/>
        <v>40233.636500000001</v>
      </c>
      <c r="BJ13" s="492"/>
      <c r="BK13" s="645">
        <v>109.2</v>
      </c>
      <c r="BL13" s="78">
        <v>6334.0642652728675</v>
      </c>
      <c r="BM13" s="30">
        <f t="shared" si="31"/>
        <v>58.004251513487795</v>
      </c>
      <c r="BN13" s="85"/>
      <c r="BO13" s="85"/>
      <c r="BP13" s="85"/>
      <c r="BQ13" s="85"/>
      <c r="BR13" s="30" t="e">
        <f t="shared" si="73"/>
        <v>#DIV/0!</v>
      </c>
      <c r="BS13" s="86">
        <v>11</v>
      </c>
      <c r="BT13" s="86">
        <v>88.822599999999994</v>
      </c>
      <c r="BU13" s="30">
        <f t="shared" si="74"/>
        <v>8.0747818181818172</v>
      </c>
      <c r="BV13" s="587">
        <v>0</v>
      </c>
      <c r="BW13" s="30">
        <f t="shared" si="32"/>
        <v>0</v>
      </c>
      <c r="BX13" s="587">
        <v>400.90390670095826</v>
      </c>
      <c r="BY13" s="30">
        <f t="shared" si="33"/>
        <v>3.6712811968952219</v>
      </c>
      <c r="BZ13" s="587"/>
      <c r="CA13" s="587"/>
      <c r="CB13" s="587"/>
      <c r="CC13" s="907"/>
      <c r="CD13" s="903">
        <v>34</v>
      </c>
      <c r="CE13" s="78">
        <v>340.19587274943115</v>
      </c>
      <c r="CF13" s="634">
        <f t="shared" si="34"/>
        <v>10.005760963218563</v>
      </c>
      <c r="CG13" s="824">
        <f t="shared" si="35"/>
        <v>7163.9866447232571</v>
      </c>
      <c r="CH13" s="492"/>
      <c r="CI13" s="93">
        <v>189.20000000000002</v>
      </c>
      <c r="CJ13" s="94">
        <v>11307.430957251487</v>
      </c>
      <c r="CK13" s="30">
        <f t="shared" si="36"/>
        <v>59.764434234944424</v>
      </c>
      <c r="CL13" s="787"/>
      <c r="CM13" s="787"/>
      <c r="CN13" s="958" t="e">
        <f t="shared" si="5"/>
        <v>#DIV/0!</v>
      </c>
      <c r="CO13" s="101">
        <v>21</v>
      </c>
      <c r="CP13" s="101">
        <v>287.74173552323606</v>
      </c>
      <c r="CQ13" s="30">
        <f t="shared" si="75"/>
        <v>13.701987405868383</v>
      </c>
      <c r="CR13" s="101">
        <v>20</v>
      </c>
      <c r="CS13" s="101">
        <v>155.6679120145894</v>
      </c>
      <c r="CT13" s="83">
        <f t="shared" si="76"/>
        <v>7.7833956007294702</v>
      </c>
      <c r="CU13" s="787"/>
      <c r="CV13" s="30">
        <f t="shared" si="6"/>
        <v>0</v>
      </c>
      <c r="CW13" s="787">
        <v>95.598867970476718</v>
      </c>
      <c r="CX13" s="30">
        <f t="shared" si="37"/>
        <v>0.5052794290194329</v>
      </c>
      <c r="CY13" s="787">
        <v>241.17822809882759</v>
      </c>
      <c r="CZ13" s="787"/>
      <c r="DA13" s="787"/>
      <c r="DB13" s="787"/>
      <c r="DC13" s="934">
        <v>47</v>
      </c>
      <c r="DD13" s="787">
        <v>436.1846168112973</v>
      </c>
      <c r="DE13" s="790">
        <f t="shared" si="38"/>
        <v>9.2805237619424954</v>
      </c>
      <c r="DF13" s="827">
        <f t="shared" si="39"/>
        <v>12523.802317669913</v>
      </c>
      <c r="DG13" s="492"/>
      <c r="DH13" s="109">
        <v>194.8</v>
      </c>
      <c r="DI13" s="110">
        <v>13650.000250717034</v>
      </c>
      <c r="DJ13" s="83">
        <f t="shared" si="40"/>
        <v>70.071869870210648</v>
      </c>
      <c r="DK13" s="113"/>
      <c r="DL13" s="956"/>
      <c r="DM13" s="956"/>
      <c r="DN13" s="958" t="e">
        <f t="shared" si="7"/>
        <v>#DIV/0!</v>
      </c>
      <c r="DO13" s="114">
        <v>47</v>
      </c>
      <c r="DP13" s="114">
        <v>1626.467819762805</v>
      </c>
      <c r="DQ13" s="30">
        <f t="shared" si="41"/>
        <v>34.605698292825636</v>
      </c>
      <c r="DR13" s="969">
        <v>1295.5006577791576</v>
      </c>
      <c r="DS13" s="114">
        <v>63.033979367678555</v>
      </c>
      <c r="DT13" s="937"/>
      <c r="DU13" s="712">
        <v>212.47641277641279</v>
      </c>
      <c r="DV13" s="759">
        <f t="shared" si="8"/>
        <v>1.0907413386879505</v>
      </c>
      <c r="DW13" s="846">
        <v>54</v>
      </c>
      <c r="DX13" s="846">
        <v>622.98928354867621</v>
      </c>
      <c r="DY13" s="760">
        <f t="shared" si="42"/>
        <v>11.536838584234745</v>
      </c>
      <c r="DZ13" s="848">
        <f t="shared" si="43"/>
        <v>17470.468403951763</v>
      </c>
      <c r="EA13" s="841"/>
      <c r="EB13" s="861">
        <v>86</v>
      </c>
      <c r="EC13" s="862">
        <v>4141.8086594180422</v>
      </c>
      <c r="ED13" s="923"/>
      <c r="EE13" s="922">
        <f t="shared" si="44"/>
        <v>4141.8086594180422</v>
      </c>
      <c r="EF13" s="751">
        <f t="shared" si="45"/>
        <v>48.160565807186536</v>
      </c>
      <c r="EG13" s="867"/>
      <c r="EH13" s="867"/>
      <c r="EI13" s="756" t="e">
        <f t="shared" si="9"/>
        <v>#DIV/0!</v>
      </c>
      <c r="EJ13" s="867"/>
      <c r="EK13" s="870"/>
      <c r="EL13" s="759" t="e">
        <f t="shared" si="46"/>
        <v>#DIV/0!</v>
      </c>
      <c r="EM13" s="866">
        <f t="shared" si="10"/>
        <v>86</v>
      </c>
      <c r="EN13" s="867"/>
      <c r="EO13" s="763">
        <f t="shared" si="47"/>
        <v>0</v>
      </c>
      <c r="EP13" s="914"/>
      <c r="EQ13" s="915"/>
      <c r="ER13" s="872">
        <v>86</v>
      </c>
      <c r="ES13" s="921">
        <v>574.62261851071435</v>
      </c>
      <c r="ET13" s="765">
        <f t="shared" si="48"/>
        <v>6.681658354775748</v>
      </c>
      <c r="EU13" s="872">
        <f t="shared" si="11"/>
        <v>86</v>
      </c>
      <c r="EV13" s="926">
        <v>655.10898588949908</v>
      </c>
      <c r="EW13" s="765">
        <f t="shared" si="49"/>
        <v>7.6175463475523149</v>
      </c>
      <c r="EX13" s="926">
        <v>157.5</v>
      </c>
      <c r="EY13" s="891">
        <f t="shared" si="50"/>
        <v>1.8313953488372092</v>
      </c>
      <c r="EZ13" s="873">
        <v>32</v>
      </c>
      <c r="FA13" s="873">
        <v>314.786311917587</v>
      </c>
      <c r="FB13" s="873">
        <f t="shared" si="51"/>
        <v>9.8370722474245937</v>
      </c>
      <c r="FC13" s="898">
        <f t="shared" si="52"/>
        <v>5843.8265757358431</v>
      </c>
      <c r="FD13" s="569"/>
      <c r="FE13" s="734">
        <v>157.60000000000002</v>
      </c>
      <c r="FF13" s="125">
        <v>8511.7472042296031</v>
      </c>
      <c r="FG13" s="15">
        <f t="shared" si="53"/>
        <v>54.008548250187829</v>
      </c>
      <c r="FH13" s="126"/>
      <c r="FI13" s="127">
        <v>4</v>
      </c>
      <c r="FJ13" s="127">
        <v>46.754444444444395</v>
      </c>
      <c r="FK13" s="18">
        <v>20</v>
      </c>
      <c r="FL13" s="127"/>
      <c r="FM13" s="127"/>
      <c r="FN13" s="18" t="e">
        <f t="shared" si="77"/>
        <v>#DIV/0!</v>
      </c>
      <c r="FO13" s="734">
        <v>72.583333333333329</v>
      </c>
      <c r="FP13" s="836">
        <f t="shared" si="54"/>
        <v>0.46055414551607438</v>
      </c>
      <c r="FQ13" s="125">
        <v>593.39162870304176</v>
      </c>
      <c r="FR13" s="837">
        <f t="shared" si="12"/>
        <v>3.7651753090294524</v>
      </c>
      <c r="FS13" s="125"/>
      <c r="FT13" s="125">
        <v>284.79445766743544</v>
      </c>
      <c r="FU13" s="125"/>
      <c r="FV13" s="127">
        <v>33</v>
      </c>
      <c r="FW13" s="127">
        <v>317.60430759060796</v>
      </c>
      <c r="FX13" s="30">
        <f t="shared" si="55"/>
        <v>9.6243729572911505</v>
      </c>
      <c r="FY13" s="831">
        <f t="shared" si="56"/>
        <v>9826.8753759684678</v>
      </c>
      <c r="FZ13" s="569"/>
      <c r="GA13" s="602"/>
      <c r="GB13" s="603"/>
      <c r="GC13" s="542" t="e">
        <f t="shared" si="57"/>
        <v>#DIV/0!</v>
      </c>
      <c r="GD13" s="603"/>
      <c r="GE13" s="603"/>
      <c r="GF13" s="542" t="e">
        <f t="shared" si="58"/>
        <v>#DIV/0!</v>
      </c>
      <c r="GG13" s="604"/>
      <c r="GH13" s="603"/>
      <c r="GI13" s="542" t="e">
        <f t="shared" si="59"/>
        <v>#DIV/0!</v>
      </c>
      <c r="GJ13" s="485"/>
      <c r="GK13" s="610"/>
      <c r="GL13" s="612"/>
      <c r="GM13" s="548" t="e">
        <f t="shared" si="60"/>
        <v>#DIV/0!</v>
      </c>
      <c r="GN13" s="610"/>
      <c r="GO13" s="614"/>
      <c r="GP13" s="617" t="e">
        <f t="shared" si="13"/>
        <v>#DIV/0!</v>
      </c>
      <c r="GQ13" s="603"/>
      <c r="GR13" s="603"/>
      <c r="GS13" s="622" t="e">
        <f t="shared" si="61"/>
        <v>#DIV/0!</v>
      </c>
      <c r="GT13" s="603">
        <f t="shared" si="62"/>
        <v>0</v>
      </c>
      <c r="GU13" s="603"/>
      <c r="GV13" s="551" t="e">
        <f t="shared" si="63"/>
        <v>#DIV/0!</v>
      </c>
      <c r="GX13" s="863">
        <v>30</v>
      </c>
      <c r="GY13" s="863"/>
      <c r="GZ13" s="862">
        <v>1911.65</v>
      </c>
      <c r="HA13" s="554">
        <f t="shared" si="14"/>
        <v>63.721666666666671</v>
      </c>
      <c r="HB13" s="554">
        <f t="shared" si="15"/>
        <v>0</v>
      </c>
      <c r="HC13" s="875">
        <v>30</v>
      </c>
      <c r="HD13" s="875">
        <v>74.824027715929375</v>
      </c>
      <c r="HE13" s="737">
        <f t="shared" si="16"/>
        <v>2.4941342571976457</v>
      </c>
      <c r="HF13" s="875">
        <v>398.00611027425515</v>
      </c>
      <c r="HG13" s="737">
        <f t="shared" si="64"/>
        <v>13.266870342475171</v>
      </c>
      <c r="HH13" s="867"/>
      <c r="HI13" s="748">
        <f t="shared" si="17"/>
        <v>0</v>
      </c>
      <c r="HJ13" s="882"/>
      <c r="HK13" s="744">
        <f t="shared" si="18"/>
        <v>0</v>
      </c>
      <c r="HL13" s="881">
        <v>23.25</v>
      </c>
      <c r="HM13" s="542">
        <f t="shared" si="19"/>
        <v>0.77500000000000002</v>
      </c>
      <c r="HN13" s="884">
        <v>19</v>
      </c>
      <c r="HO13" s="884">
        <v>171.44416120678372</v>
      </c>
      <c r="HP13" s="886">
        <f t="shared" si="65"/>
        <v>9.0233769056201965</v>
      </c>
      <c r="HQ13" s="671"/>
      <c r="HR13" s="400"/>
      <c r="HS13" s="400"/>
      <c r="HT13" s="400"/>
      <c r="HU13" s="433"/>
      <c r="HV13" s="411"/>
      <c r="HW13" s="400">
        <f t="shared" si="66"/>
        <v>0</v>
      </c>
      <c r="HX13" s="403"/>
      <c r="HY13" s="402" t="e">
        <f t="shared" si="67"/>
        <v>#DIV/0!</v>
      </c>
      <c r="HZ13" s="412"/>
      <c r="IA13" s="400"/>
      <c r="IB13" s="400"/>
      <c r="IC13" s="403" t="e">
        <f t="shared" si="68"/>
        <v>#DIV/0!</v>
      </c>
      <c r="ID13" s="400"/>
      <c r="IE13" s="400"/>
      <c r="IF13" s="404" t="e">
        <f t="shared" si="69"/>
        <v>#DIV/0!</v>
      </c>
    </row>
    <row r="14" spans="1:240" ht="14.4" customHeight="1">
      <c r="A14" s="12">
        <v>8</v>
      </c>
      <c r="B14" s="13">
        <v>158.6</v>
      </c>
      <c r="C14" s="14">
        <v>8009.9318934649882</v>
      </c>
      <c r="D14" s="15">
        <f t="shared" si="20"/>
        <v>50.503984195870039</v>
      </c>
      <c r="E14" s="16"/>
      <c r="F14" s="320"/>
      <c r="G14" s="558" t="e">
        <f t="shared" si="21"/>
        <v>#DIV/0!</v>
      </c>
      <c r="H14" s="17">
        <v>5</v>
      </c>
      <c r="I14" s="17">
        <v>61.741247912198297</v>
      </c>
      <c r="J14" s="18">
        <f t="shared" si="70"/>
        <v>12.34824958243966</v>
      </c>
      <c r="K14" s="17">
        <v>11</v>
      </c>
      <c r="L14" s="17">
        <v>161.47710992421094</v>
      </c>
      <c r="M14" s="30">
        <f t="shared" si="71"/>
        <v>14.679737265837359</v>
      </c>
      <c r="N14" s="946"/>
      <c r="O14" s="838">
        <f t="shared" si="22"/>
        <v>0</v>
      </c>
      <c r="P14" s="803">
        <v>652.75818235322504</v>
      </c>
      <c r="Q14" s="18">
        <f t="shared" si="23"/>
        <v>4.1157514650266398</v>
      </c>
      <c r="R14" s="808">
        <v>271.27000260307216</v>
      </c>
      <c r="S14" s="809"/>
      <c r="T14" s="976"/>
      <c r="U14" s="808"/>
      <c r="V14" s="492"/>
      <c r="W14" s="570">
        <v>36</v>
      </c>
      <c r="X14" s="626">
        <v>369.53648027341586</v>
      </c>
      <c r="Y14" s="800">
        <f t="shared" si="24"/>
        <v>10.264902229817107</v>
      </c>
      <c r="Z14" s="819">
        <f t="shared" si="25"/>
        <v>9526.714916531113</v>
      </c>
      <c r="AA14" s="492"/>
      <c r="AB14" s="966">
        <v>433.6</v>
      </c>
      <c r="AC14" s="71">
        <v>28823.233200000002</v>
      </c>
      <c r="AD14" s="83">
        <f t="shared" si="26"/>
        <v>66.474246309963107</v>
      </c>
      <c r="AE14" s="500"/>
      <c r="AF14" s="985"/>
      <c r="AG14" s="932" t="e">
        <f t="shared" si="0"/>
        <v>#DIV/0!</v>
      </c>
      <c r="AH14" s="500">
        <v>21</v>
      </c>
      <c r="AI14" s="501">
        <v>298.12</v>
      </c>
      <c r="AJ14" s="30">
        <f t="shared" si="27"/>
        <v>14.196190476190477</v>
      </c>
      <c r="AK14" s="49">
        <v>123</v>
      </c>
      <c r="AL14" s="49">
        <v>831.95999999999992</v>
      </c>
      <c r="AM14" s="30">
        <f t="shared" si="72"/>
        <v>6.76390243902439</v>
      </c>
      <c r="AN14" s="62">
        <v>563.86</v>
      </c>
      <c r="AO14" s="858">
        <f t="shared" si="1"/>
        <v>1.1905827702702703</v>
      </c>
      <c r="AP14" s="47">
        <v>2497.4300000000003</v>
      </c>
      <c r="AQ14" s="858">
        <f t="shared" si="2"/>
        <v>5.7597555350553513</v>
      </c>
      <c r="AR14" s="47"/>
      <c r="AS14" s="47"/>
      <c r="AT14" s="47">
        <v>4356.585</v>
      </c>
      <c r="AU14" s="855"/>
      <c r="AV14" s="568"/>
      <c r="AW14" s="46">
        <v>40</v>
      </c>
      <c r="AX14" s="71">
        <v>1977.645</v>
      </c>
      <c r="AY14" s="83">
        <f t="shared" si="28"/>
        <v>49.441125</v>
      </c>
      <c r="AZ14" s="855">
        <v>2</v>
      </c>
      <c r="BA14" s="855">
        <v>2</v>
      </c>
      <c r="BB14" s="855">
        <v>2</v>
      </c>
      <c r="BC14" s="760">
        <f t="shared" si="3"/>
        <v>2</v>
      </c>
      <c r="BD14" s="855">
        <v>90.13</v>
      </c>
      <c r="BE14" s="30">
        <f t="shared" si="4"/>
        <v>45.064999999999998</v>
      </c>
      <c r="BF14" s="62">
        <v>106</v>
      </c>
      <c r="BG14" s="47">
        <v>1100</v>
      </c>
      <c r="BH14" s="48">
        <f t="shared" si="29"/>
        <v>10.377358490566039</v>
      </c>
      <c r="BI14" s="822">
        <f t="shared" si="30"/>
        <v>40538.963199999998</v>
      </c>
      <c r="BJ14" s="492"/>
      <c r="BK14" s="645">
        <v>107</v>
      </c>
      <c r="BL14" s="78">
        <v>5877.3499337921021</v>
      </c>
      <c r="BM14" s="30">
        <f t="shared" si="31"/>
        <v>54.928504054131793</v>
      </c>
      <c r="BN14" s="85"/>
      <c r="BO14" s="85"/>
      <c r="BP14" s="85"/>
      <c r="BQ14" s="85"/>
      <c r="BR14" s="30" t="e">
        <f t="shared" si="73"/>
        <v>#DIV/0!</v>
      </c>
      <c r="BS14" s="86">
        <v>11</v>
      </c>
      <c r="BT14" s="86">
        <v>79.255788443790621</v>
      </c>
      <c r="BU14" s="30">
        <f t="shared" si="74"/>
        <v>7.2050716767082381</v>
      </c>
      <c r="BV14" s="587">
        <v>0</v>
      </c>
      <c r="BW14" s="30">
        <f t="shared" si="32"/>
        <v>0</v>
      </c>
      <c r="BX14" s="587">
        <v>501.02879092901043</v>
      </c>
      <c r="BY14" s="30">
        <f t="shared" si="33"/>
        <v>4.6825120647571064</v>
      </c>
      <c r="BZ14" s="587"/>
      <c r="CA14" s="587"/>
      <c r="CB14" s="587"/>
      <c r="CC14" s="907"/>
      <c r="CD14" s="903">
        <v>34</v>
      </c>
      <c r="CE14" s="78">
        <v>339.91892460970251</v>
      </c>
      <c r="CF14" s="634">
        <f t="shared" si="34"/>
        <v>9.9976154296971327</v>
      </c>
      <c r="CG14" s="824">
        <f t="shared" si="35"/>
        <v>6797.5534377746053</v>
      </c>
      <c r="CH14" s="492"/>
      <c r="CI14" s="93">
        <v>193.60000000000002</v>
      </c>
      <c r="CJ14" s="94">
        <v>11401.790971802706</v>
      </c>
      <c r="CK14" s="30">
        <f t="shared" si="36"/>
        <v>58.893548408071823</v>
      </c>
      <c r="CL14" s="787"/>
      <c r="CM14" s="787"/>
      <c r="CN14" s="958" t="e">
        <f t="shared" si="5"/>
        <v>#DIV/0!</v>
      </c>
      <c r="CO14" s="101">
        <v>21</v>
      </c>
      <c r="CP14" s="101">
        <v>273.28311124602283</v>
      </c>
      <c r="CQ14" s="30">
        <f t="shared" si="75"/>
        <v>13.01348148790585</v>
      </c>
      <c r="CR14" s="101">
        <v>20</v>
      </c>
      <c r="CS14" s="101">
        <v>195.17460450509728</v>
      </c>
      <c r="CT14" s="83">
        <f t="shared" si="76"/>
        <v>9.7587302252548636</v>
      </c>
      <c r="CU14" s="787"/>
      <c r="CV14" s="30">
        <f>CU14/CI14</f>
        <v>0</v>
      </c>
      <c r="CW14" s="787">
        <v>86.16571533401472</v>
      </c>
      <c r="CX14" s="30">
        <f t="shared" si="37"/>
        <v>0.44507084366743138</v>
      </c>
      <c r="CY14" s="787">
        <v>170.97557765127488</v>
      </c>
      <c r="CZ14" s="787"/>
      <c r="DA14" s="787"/>
      <c r="DB14" s="787"/>
      <c r="DC14" s="934">
        <v>47</v>
      </c>
      <c r="DD14" s="787">
        <v>498.93358395989969</v>
      </c>
      <c r="DE14" s="790">
        <f t="shared" si="38"/>
        <v>10.615608169359568</v>
      </c>
      <c r="DF14" s="827">
        <f t="shared" si="39"/>
        <v>12626.323564499015</v>
      </c>
      <c r="DG14" s="492"/>
      <c r="DH14" s="109">
        <v>197.20000000000002</v>
      </c>
      <c r="DI14" s="110">
        <v>13541.480242957648</v>
      </c>
      <c r="DJ14" s="83">
        <f t="shared" si="40"/>
        <v>68.668763909521545</v>
      </c>
      <c r="DK14" s="113"/>
      <c r="DL14" s="956"/>
      <c r="DM14" s="956"/>
      <c r="DN14" s="958" t="e">
        <f t="shared" si="7"/>
        <v>#DIV/0!</v>
      </c>
      <c r="DO14" s="114">
        <v>53</v>
      </c>
      <c r="DP14" s="114">
        <v>1793.2793217812464</v>
      </c>
      <c r="DQ14" s="30">
        <f t="shared" si="41"/>
        <v>33.835458901532952</v>
      </c>
      <c r="DR14" s="969">
        <v>1560.1406029725115</v>
      </c>
      <c r="DS14" s="114">
        <v>420.35477444775159</v>
      </c>
      <c r="DT14" s="937"/>
      <c r="DU14" s="712">
        <v>212.47641277641279</v>
      </c>
      <c r="DV14" s="759">
        <f t="shared" si="8"/>
        <v>1.0774665962292738</v>
      </c>
      <c r="DW14" s="846">
        <v>54</v>
      </c>
      <c r="DX14" s="846">
        <v>491.11111778801512</v>
      </c>
      <c r="DY14" s="760">
        <f t="shared" si="42"/>
        <v>9.0946503294076866</v>
      </c>
      <c r="DZ14" s="848">
        <f t="shared" si="43"/>
        <v>18018.842472723587</v>
      </c>
      <c r="EA14" s="841"/>
      <c r="EB14" s="861">
        <v>87.000000000000014</v>
      </c>
      <c r="EC14" s="862">
        <v>4815.3677269859609</v>
      </c>
      <c r="ED14" s="923"/>
      <c r="EE14" s="922">
        <f t="shared" si="44"/>
        <v>4815.3677269859609</v>
      </c>
      <c r="EF14" s="751">
        <f t="shared" si="45"/>
        <v>55.349054333171956</v>
      </c>
      <c r="EG14" s="867"/>
      <c r="EH14" s="867"/>
      <c r="EI14" s="756" t="e">
        <f t="shared" si="9"/>
        <v>#DIV/0!</v>
      </c>
      <c r="EJ14" s="867"/>
      <c r="EK14" s="870"/>
      <c r="EL14" s="759" t="e">
        <f t="shared" si="46"/>
        <v>#DIV/0!</v>
      </c>
      <c r="EM14" s="866">
        <f t="shared" si="10"/>
        <v>87.000000000000014</v>
      </c>
      <c r="EN14" s="867"/>
      <c r="EO14" s="763">
        <f t="shared" si="47"/>
        <v>0</v>
      </c>
      <c r="EP14" s="914"/>
      <c r="EQ14" s="915"/>
      <c r="ER14" s="872">
        <v>87</v>
      </c>
      <c r="ES14" s="921">
        <v>706.15436976359331</v>
      </c>
      <c r="ET14" s="765">
        <f t="shared" si="48"/>
        <v>8.1167168938344059</v>
      </c>
      <c r="EU14" s="872">
        <f t="shared" si="11"/>
        <v>87.000000000000014</v>
      </c>
      <c r="EV14" s="926">
        <v>646.46773563066017</v>
      </c>
      <c r="EW14" s="765">
        <f t="shared" si="49"/>
        <v>7.4306636279386211</v>
      </c>
      <c r="EX14" s="926"/>
      <c r="EY14" s="891">
        <f t="shared" si="50"/>
        <v>0</v>
      </c>
      <c r="EZ14" s="873">
        <v>32</v>
      </c>
      <c r="FA14" s="873">
        <v>314.95649971616649</v>
      </c>
      <c r="FB14" s="873">
        <f t="shared" si="51"/>
        <v>9.8423906161302028</v>
      </c>
      <c r="FC14" s="898">
        <f t="shared" si="52"/>
        <v>6482.9463320963805</v>
      </c>
      <c r="FD14" s="569"/>
      <c r="FE14" s="734">
        <v>163.20000000000002</v>
      </c>
      <c r="FF14" s="125">
        <v>7128.1449228194397</v>
      </c>
      <c r="FG14" s="15">
        <f t="shared" si="53"/>
        <v>43.677358595707346</v>
      </c>
      <c r="FH14" s="126"/>
      <c r="FI14" s="127">
        <v>4</v>
      </c>
      <c r="FJ14" s="127">
        <v>46.023341393586961</v>
      </c>
      <c r="FK14" s="18">
        <v>28</v>
      </c>
      <c r="FL14" s="127"/>
      <c r="FM14" s="127"/>
      <c r="FN14" s="18" t="e">
        <f t="shared" si="77"/>
        <v>#DIV/0!</v>
      </c>
      <c r="FO14" s="734">
        <v>49.583333333333329</v>
      </c>
      <c r="FP14" s="836">
        <f t="shared" si="54"/>
        <v>0.30381944444444436</v>
      </c>
      <c r="FQ14" s="125">
        <v>1032.3132963054479</v>
      </c>
      <c r="FR14" s="837">
        <f t="shared" si="12"/>
        <v>6.3254491195186757</v>
      </c>
      <c r="FS14" s="125"/>
      <c r="FT14" s="125">
        <v>195.78251506885758</v>
      </c>
      <c r="FU14" s="125"/>
      <c r="FV14" s="127">
        <v>33</v>
      </c>
      <c r="FW14" s="127">
        <v>316.26921240009887</v>
      </c>
      <c r="FX14" s="30">
        <f t="shared" si="55"/>
        <v>9.5839155272757228</v>
      </c>
      <c r="FY14" s="831">
        <f t="shared" si="56"/>
        <v>8768.1166213207634</v>
      </c>
      <c r="FZ14" s="569"/>
      <c r="GA14" s="602"/>
      <c r="GB14" s="603"/>
      <c r="GC14" s="542" t="e">
        <f t="shared" si="57"/>
        <v>#DIV/0!</v>
      </c>
      <c r="GD14" s="603"/>
      <c r="GE14" s="603"/>
      <c r="GF14" s="542" t="e">
        <f t="shared" si="58"/>
        <v>#DIV/0!</v>
      </c>
      <c r="GG14" s="603"/>
      <c r="GH14" s="603"/>
      <c r="GI14" s="542" t="e">
        <f t="shared" si="59"/>
        <v>#DIV/0!</v>
      </c>
      <c r="GJ14" s="485"/>
      <c r="GK14" s="610"/>
      <c r="GL14" s="612"/>
      <c r="GM14" s="548" t="e">
        <f t="shared" si="60"/>
        <v>#DIV/0!</v>
      </c>
      <c r="GN14" s="610"/>
      <c r="GO14" s="614"/>
      <c r="GP14" s="616" t="e">
        <f t="shared" si="13"/>
        <v>#DIV/0!</v>
      </c>
      <c r="GQ14" s="603"/>
      <c r="GR14" s="603"/>
      <c r="GS14" s="622" t="e">
        <f t="shared" si="61"/>
        <v>#DIV/0!</v>
      </c>
      <c r="GT14" s="603">
        <f t="shared" si="62"/>
        <v>0</v>
      </c>
      <c r="GU14" s="603"/>
      <c r="GV14" s="551" t="e">
        <f t="shared" si="63"/>
        <v>#DIV/0!</v>
      </c>
      <c r="GX14" s="863">
        <v>30</v>
      </c>
      <c r="GY14" s="863"/>
      <c r="GZ14" s="862">
        <v>1699.42</v>
      </c>
      <c r="HA14" s="554">
        <f t="shared" si="14"/>
        <v>56.647333333333336</v>
      </c>
      <c r="HB14" s="554">
        <f t="shared" si="15"/>
        <v>0</v>
      </c>
      <c r="HC14" s="875">
        <v>30</v>
      </c>
      <c r="HD14" s="875">
        <v>74.824027715929375</v>
      </c>
      <c r="HE14" s="737">
        <f t="shared" si="16"/>
        <v>2.4941342571976457</v>
      </c>
      <c r="HF14" s="875">
        <v>174.68234065405827</v>
      </c>
      <c r="HG14" s="737">
        <f t="shared" si="64"/>
        <v>5.8227446884686085</v>
      </c>
      <c r="HH14" s="867"/>
      <c r="HI14" s="748">
        <f t="shared" si="17"/>
        <v>0</v>
      </c>
      <c r="HJ14" s="882"/>
      <c r="HK14" s="744">
        <f t="shared" si="18"/>
        <v>0</v>
      </c>
      <c r="HL14" s="881">
        <v>22.642721130515518</v>
      </c>
      <c r="HM14" s="542">
        <f t="shared" si="19"/>
        <v>0.75475737101718399</v>
      </c>
      <c r="HN14" s="884">
        <v>19</v>
      </c>
      <c r="HO14" s="884">
        <v>173.18811786077157</v>
      </c>
      <c r="HP14" s="886">
        <f t="shared" si="65"/>
        <v>9.1151640979353452</v>
      </c>
      <c r="HQ14" s="671"/>
      <c r="HR14" s="400"/>
      <c r="HS14" s="400"/>
      <c r="HT14" s="400"/>
      <c r="HU14" s="433"/>
      <c r="HV14" s="411"/>
      <c r="HW14" s="400">
        <f t="shared" si="66"/>
        <v>0</v>
      </c>
      <c r="HX14" s="403"/>
      <c r="HY14" s="402" t="e">
        <f t="shared" si="67"/>
        <v>#DIV/0!</v>
      </c>
      <c r="HZ14" s="412"/>
      <c r="IA14" s="400"/>
      <c r="IB14" s="400"/>
      <c r="IC14" s="403" t="e">
        <f t="shared" si="68"/>
        <v>#DIV/0!</v>
      </c>
      <c r="ID14" s="400"/>
      <c r="IE14" s="400"/>
      <c r="IF14" s="404" t="e">
        <f t="shared" si="69"/>
        <v>#DIV/0!</v>
      </c>
    </row>
    <row r="15" spans="1:240" ht="14.4" customHeight="1">
      <c r="A15" s="12">
        <v>9</v>
      </c>
      <c r="B15" s="13">
        <v>141.4</v>
      </c>
      <c r="C15" s="14">
        <v>6840.6222945974268</v>
      </c>
      <c r="D15" s="15">
        <f t="shared" si="20"/>
        <v>48.377809721339652</v>
      </c>
      <c r="E15" s="16"/>
      <c r="F15" s="320"/>
      <c r="G15" s="558" t="e">
        <f t="shared" si="21"/>
        <v>#DIV/0!</v>
      </c>
      <c r="H15" s="17">
        <v>5</v>
      </c>
      <c r="I15" s="17">
        <v>64.115911293436696</v>
      </c>
      <c r="J15" s="18">
        <f t="shared" si="70"/>
        <v>12.823182258687339</v>
      </c>
      <c r="K15" s="17">
        <v>11</v>
      </c>
      <c r="L15" s="17">
        <v>160.49522932705293</v>
      </c>
      <c r="M15" s="30">
        <f t="shared" si="71"/>
        <v>14.590475393368449</v>
      </c>
      <c r="N15" s="946"/>
      <c r="O15" s="838">
        <f t="shared" si="22"/>
        <v>0</v>
      </c>
      <c r="P15" s="803">
        <v>445.52570819995532</v>
      </c>
      <c r="Q15" s="18">
        <f t="shared" si="23"/>
        <v>3.1508183041015227</v>
      </c>
      <c r="R15" s="808">
        <v>179.60136916980551</v>
      </c>
      <c r="S15" s="809"/>
      <c r="T15" s="976"/>
      <c r="U15" s="808"/>
      <c r="V15" s="492"/>
      <c r="W15" s="570">
        <v>36</v>
      </c>
      <c r="X15" s="626">
        <v>373.10394555869846</v>
      </c>
      <c r="Y15" s="800">
        <f t="shared" si="24"/>
        <v>10.363998487741624</v>
      </c>
      <c r="Z15" s="819">
        <f t="shared" si="25"/>
        <v>8063.4644581463754</v>
      </c>
      <c r="AA15" s="492"/>
      <c r="AB15" s="966">
        <v>555.6</v>
      </c>
      <c r="AC15" s="71">
        <v>36868.918299999998</v>
      </c>
      <c r="AD15" s="83">
        <f t="shared" si="26"/>
        <v>66.358744240460751</v>
      </c>
      <c r="AE15" s="500"/>
      <c r="AF15" s="500"/>
      <c r="AG15" s="932" t="e">
        <f t="shared" si="0"/>
        <v>#DIV/0!</v>
      </c>
      <c r="AH15" s="500">
        <v>10</v>
      </c>
      <c r="AI15" s="501">
        <v>143.91999999999999</v>
      </c>
      <c r="AJ15" s="30">
        <f t="shared" si="27"/>
        <v>14.391999999999999</v>
      </c>
      <c r="AK15" s="63">
        <v>133</v>
      </c>
      <c r="AL15" s="55">
        <v>926</v>
      </c>
      <c r="AM15" s="30">
        <f t="shared" si="72"/>
        <v>6.9624060150375939</v>
      </c>
      <c r="AN15" s="62">
        <v>437</v>
      </c>
      <c r="AO15" s="858">
        <f t="shared" si="1"/>
        <v>0.73371390194761588</v>
      </c>
      <c r="AP15" s="47">
        <v>2425.1400000000003</v>
      </c>
      <c r="AQ15" s="858">
        <f t="shared" si="2"/>
        <v>4.364902807775378</v>
      </c>
      <c r="AR15" s="47"/>
      <c r="AS15" s="47"/>
      <c r="AT15" s="47">
        <v>2775.3149999999996</v>
      </c>
      <c r="AU15" s="855"/>
      <c r="AV15" s="568"/>
      <c r="AW15" s="46">
        <v>40</v>
      </c>
      <c r="AX15" s="71">
        <v>1928.8149999999996</v>
      </c>
      <c r="AY15" s="83">
        <f t="shared" si="28"/>
        <v>48.22037499999999</v>
      </c>
      <c r="AZ15" s="855">
        <v>2</v>
      </c>
      <c r="BA15" s="855">
        <v>2</v>
      </c>
      <c r="BB15" s="855">
        <v>0</v>
      </c>
      <c r="BC15" s="760">
        <f t="shared" si="3"/>
        <v>1.2000000000000002</v>
      </c>
      <c r="BD15" s="855">
        <v>75.650000000000006</v>
      </c>
      <c r="BE15" s="30">
        <f t="shared" si="4"/>
        <v>63.041666666666664</v>
      </c>
      <c r="BF15" s="62">
        <v>106</v>
      </c>
      <c r="BG15" s="47">
        <v>1071.55</v>
      </c>
      <c r="BH15" s="48">
        <f t="shared" si="29"/>
        <v>10.108962264150943</v>
      </c>
      <c r="BI15" s="822">
        <f t="shared" si="30"/>
        <v>46652.308300000004</v>
      </c>
      <c r="BJ15" s="492"/>
      <c r="BK15" s="645">
        <v>90</v>
      </c>
      <c r="BL15" s="78">
        <v>3674.8682277389921</v>
      </c>
      <c r="BM15" s="30">
        <f t="shared" si="31"/>
        <v>40.831869197099913</v>
      </c>
      <c r="BN15" s="85"/>
      <c r="BO15" s="85"/>
      <c r="BP15" s="85"/>
      <c r="BQ15" s="85"/>
      <c r="BR15" s="30" t="e">
        <f t="shared" si="73"/>
        <v>#DIV/0!</v>
      </c>
      <c r="BS15" s="86">
        <v>11</v>
      </c>
      <c r="BT15" s="86">
        <v>69.411799876331656</v>
      </c>
      <c r="BU15" s="30">
        <f t="shared" si="74"/>
        <v>6.31016362512106</v>
      </c>
      <c r="BV15" s="587">
        <v>0</v>
      </c>
      <c r="BW15" s="30">
        <f t="shared" si="32"/>
        <v>0</v>
      </c>
      <c r="BX15" s="587">
        <v>892.06807920753749</v>
      </c>
      <c r="BY15" s="30">
        <f t="shared" si="33"/>
        <v>9.9118675467504165</v>
      </c>
      <c r="BZ15" s="587"/>
      <c r="CA15" s="587"/>
      <c r="CB15" s="587"/>
      <c r="CC15" s="907"/>
      <c r="CD15" s="903">
        <v>34</v>
      </c>
      <c r="CE15" s="78">
        <v>333.70886742071195</v>
      </c>
      <c r="CF15" s="634">
        <f t="shared" si="34"/>
        <v>9.8149666888444695</v>
      </c>
      <c r="CG15" s="824">
        <f t="shared" si="35"/>
        <v>4970.0569742435737</v>
      </c>
      <c r="CH15" s="492"/>
      <c r="CI15" s="93">
        <v>181.60000000000002</v>
      </c>
      <c r="CJ15" s="94">
        <v>10936.784009313951</v>
      </c>
      <c r="CK15" s="30">
        <f t="shared" si="36"/>
        <v>60.224581549085627</v>
      </c>
      <c r="CL15" s="787"/>
      <c r="CM15" s="787"/>
      <c r="CN15" s="958" t="e">
        <f t="shared" si="5"/>
        <v>#DIV/0!</v>
      </c>
      <c r="CO15" s="101">
        <v>20</v>
      </c>
      <c r="CP15" s="101">
        <v>288.38232594221654</v>
      </c>
      <c r="CQ15" s="30">
        <f t="shared" si="75"/>
        <v>14.419116297110827</v>
      </c>
      <c r="CR15" s="101">
        <v>20</v>
      </c>
      <c r="CS15" s="101">
        <v>178.71099640148609</v>
      </c>
      <c r="CT15" s="83">
        <f t="shared" si="76"/>
        <v>8.9355498200743035</v>
      </c>
      <c r="CU15" s="787"/>
      <c r="CV15" s="30">
        <f t="shared" ref="CV15:CV37" si="78">CU15/CI15</f>
        <v>0</v>
      </c>
      <c r="CW15" s="787">
        <v>96.861396513859177</v>
      </c>
      <c r="CX15" s="30">
        <f t="shared" si="37"/>
        <v>0.53337773410715394</v>
      </c>
      <c r="CY15" s="787">
        <v>279.24737155157328</v>
      </c>
      <c r="CZ15" s="787"/>
      <c r="DA15" s="787"/>
      <c r="DB15" s="787"/>
      <c r="DC15" s="934">
        <v>47</v>
      </c>
      <c r="DD15" s="787">
        <v>481.00786841146754</v>
      </c>
      <c r="DE15" s="790">
        <f t="shared" si="38"/>
        <v>10.234209966201437</v>
      </c>
      <c r="DF15" s="827">
        <f t="shared" si="39"/>
        <v>12260.993968134553</v>
      </c>
      <c r="DG15" s="492"/>
      <c r="DH15" s="109">
        <v>190.4</v>
      </c>
      <c r="DI15" s="110">
        <v>13524.468253791398</v>
      </c>
      <c r="DJ15" s="83">
        <f t="shared" si="40"/>
        <v>71.031871080837178</v>
      </c>
      <c r="DK15" s="113"/>
      <c r="DL15" s="956"/>
      <c r="DM15" s="956"/>
      <c r="DN15" s="958" t="e">
        <f t="shared" si="7"/>
        <v>#DIV/0!</v>
      </c>
      <c r="DO15" s="114">
        <v>63</v>
      </c>
      <c r="DP15" s="114">
        <v>1864.7052047128604</v>
      </c>
      <c r="DQ15" s="30">
        <f t="shared" si="41"/>
        <v>29.598495312902546</v>
      </c>
      <c r="DR15" s="115">
        <v>1470.4836831482044</v>
      </c>
      <c r="DS15" s="114">
        <v>543.33621645108099</v>
      </c>
      <c r="DT15" s="937"/>
      <c r="DU15" s="712">
        <v>272.47641277641276</v>
      </c>
      <c r="DV15" s="759">
        <f t="shared" si="8"/>
        <v>1.4310735965147729</v>
      </c>
      <c r="DW15" s="846">
        <v>54</v>
      </c>
      <c r="DX15" s="846">
        <v>822.29747547848592</v>
      </c>
      <c r="DY15" s="760">
        <f t="shared" si="42"/>
        <v>15.227731027379368</v>
      </c>
      <c r="DZ15" s="848">
        <f t="shared" si="43"/>
        <v>18497.767246358442</v>
      </c>
      <c r="EA15" s="841"/>
      <c r="EB15" s="861">
        <v>69</v>
      </c>
      <c r="EC15" s="862">
        <v>3811.0940227115616</v>
      </c>
      <c r="ED15" s="923"/>
      <c r="EE15" s="922">
        <f t="shared" si="44"/>
        <v>3811.0940227115616</v>
      </c>
      <c r="EF15" s="751">
        <f t="shared" si="45"/>
        <v>55.23324670596466</v>
      </c>
      <c r="EG15" s="867"/>
      <c r="EH15" s="867"/>
      <c r="EI15" s="756" t="e">
        <f t="shared" si="9"/>
        <v>#DIV/0!</v>
      </c>
      <c r="EJ15" s="867"/>
      <c r="EK15" s="870"/>
      <c r="EL15" s="759" t="e">
        <f t="shared" si="46"/>
        <v>#DIV/0!</v>
      </c>
      <c r="EM15" s="866">
        <f t="shared" si="10"/>
        <v>69</v>
      </c>
      <c r="EN15" s="867"/>
      <c r="EO15" s="763">
        <f t="shared" si="47"/>
        <v>0</v>
      </c>
      <c r="EP15" s="914"/>
      <c r="EQ15" s="915"/>
      <c r="ER15" s="872">
        <v>42</v>
      </c>
      <c r="ES15" s="921">
        <v>428.82234060283832</v>
      </c>
      <c r="ET15" s="765">
        <f t="shared" si="48"/>
        <v>10.210055728639007</v>
      </c>
      <c r="EU15" s="872">
        <f t="shared" si="11"/>
        <v>69</v>
      </c>
      <c r="EV15" s="926">
        <v>461.06093810866105</v>
      </c>
      <c r="EW15" s="765">
        <f t="shared" si="49"/>
        <v>6.6820425812849429</v>
      </c>
      <c r="EX15" s="926">
        <v>168</v>
      </c>
      <c r="EY15" s="891">
        <f t="shared" si="50"/>
        <v>2.4347826086956523</v>
      </c>
      <c r="EZ15" s="873">
        <v>31</v>
      </c>
      <c r="FA15" s="873">
        <v>304.68327839331289</v>
      </c>
      <c r="FB15" s="873">
        <f t="shared" si="51"/>
        <v>9.8284928513971899</v>
      </c>
      <c r="FC15" s="898">
        <f t="shared" si="52"/>
        <v>5173.6605798163746</v>
      </c>
      <c r="FD15" s="569"/>
      <c r="FE15" s="734">
        <v>154.40000000000003</v>
      </c>
      <c r="FF15" s="125">
        <v>8807.3593304642854</v>
      </c>
      <c r="FG15" s="15">
        <f t="shared" si="53"/>
        <v>57.042482710260906</v>
      </c>
      <c r="FH15" s="126"/>
      <c r="FI15" s="127">
        <v>4</v>
      </c>
      <c r="FJ15" s="127">
        <v>45.022833971987239</v>
      </c>
      <c r="FK15" s="18">
        <v>20</v>
      </c>
      <c r="FL15" s="127"/>
      <c r="FM15" s="127"/>
      <c r="FN15" s="18" t="e">
        <f t="shared" si="77"/>
        <v>#DIV/0!</v>
      </c>
      <c r="FO15" s="734">
        <v>181.01526734066164</v>
      </c>
      <c r="FP15" s="836">
        <f t="shared" si="54"/>
        <v>1.1723786744861502</v>
      </c>
      <c r="FQ15" s="125">
        <v>769.44535262359045</v>
      </c>
      <c r="FR15" s="837">
        <f t="shared" si="12"/>
        <v>4.9834543563704035</v>
      </c>
      <c r="FS15" s="125"/>
      <c r="FT15" s="125">
        <v>175.26604448062224</v>
      </c>
      <c r="FU15" s="125"/>
      <c r="FV15" s="127">
        <v>33</v>
      </c>
      <c r="FW15" s="127">
        <v>334.39456194884417</v>
      </c>
      <c r="FX15" s="30">
        <f t="shared" si="55"/>
        <v>10.133168543904368</v>
      </c>
      <c r="FY15" s="831">
        <f t="shared" si="56"/>
        <v>10312.50339082999</v>
      </c>
      <c r="FZ15" s="569"/>
      <c r="GA15" s="603"/>
      <c r="GB15" s="603"/>
      <c r="GC15" s="542" t="e">
        <f t="shared" si="57"/>
        <v>#DIV/0!</v>
      </c>
      <c r="GD15" s="603"/>
      <c r="GE15" s="603"/>
      <c r="GF15" s="542" t="e">
        <f t="shared" si="58"/>
        <v>#DIV/0!</v>
      </c>
      <c r="GG15" s="603"/>
      <c r="GH15" s="603"/>
      <c r="GI15" s="542" t="e">
        <f t="shared" si="59"/>
        <v>#DIV/0!</v>
      </c>
      <c r="GJ15" s="485"/>
      <c r="GK15" s="610"/>
      <c r="GL15" s="612"/>
      <c r="GM15" s="548" t="e">
        <f t="shared" si="60"/>
        <v>#DIV/0!</v>
      </c>
      <c r="GN15" s="610"/>
      <c r="GO15" s="614"/>
      <c r="GP15" s="616" t="e">
        <f t="shared" si="13"/>
        <v>#DIV/0!</v>
      </c>
      <c r="GQ15" s="603"/>
      <c r="GR15" s="603"/>
      <c r="GS15" s="622" t="e">
        <f t="shared" si="61"/>
        <v>#DIV/0!</v>
      </c>
      <c r="GT15" s="603">
        <f t="shared" si="62"/>
        <v>0</v>
      </c>
      <c r="GU15" s="603"/>
      <c r="GV15" s="551" t="e">
        <f t="shared" si="63"/>
        <v>#DIV/0!</v>
      </c>
      <c r="GX15" s="863">
        <v>30</v>
      </c>
      <c r="GY15" s="863"/>
      <c r="GZ15" s="862">
        <v>1179.05</v>
      </c>
      <c r="HA15" s="554">
        <f t="shared" si="14"/>
        <v>39.301666666666662</v>
      </c>
      <c r="HB15" s="554">
        <f>GY15/GX15</f>
        <v>0</v>
      </c>
      <c r="HC15" s="875">
        <v>30</v>
      </c>
      <c r="HD15" s="875"/>
      <c r="HE15" s="737">
        <f>HD15/HC15</f>
        <v>0</v>
      </c>
      <c r="HF15" s="875"/>
      <c r="HG15" s="737">
        <f t="shared" si="64"/>
        <v>0</v>
      </c>
      <c r="HH15" s="867">
        <v>90.17</v>
      </c>
      <c r="HI15" s="748">
        <f t="shared" si="17"/>
        <v>3.0056666666666669</v>
      </c>
      <c r="HJ15" s="882"/>
      <c r="HK15" s="744">
        <f t="shared" si="18"/>
        <v>0</v>
      </c>
      <c r="HL15" s="881"/>
      <c r="HM15" s="542">
        <f t="shared" si="19"/>
        <v>0</v>
      </c>
      <c r="HN15" s="875">
        <v>19</v>
      </c>
      <c r="HO15" s="875">
        <v>172.42495545894778</v>
      </c>
      <c r="HP15" s="886">
        <f t="shared" si="65"/>
        <v>9.0749976557340943</v>
      </c>
      <c r="HQ15" s="672"/>
      <c r="HR15" s="411"/>
      <c r="HS15" s="411"/>
      <c r="HT15" s="411"/>
      <c r="HU15" s="433"/>
      <c r="HV15" s="411"/>
      <c r="HW15" s="400">
        <f t="shared" si="66"/>
        <v>0</v>
      </c>
      <c r="HX15" s="403"/>
      <c r="HY15" s="402" t="e">
        <f t="shared" si="67"/>
        <v>#DIV/0!</v>
      </c>
      <c r="HZ15" s="412"/>
      <c r="IA15" s="400"/>
      <c r="IB15" s="400"/>
      <c r="IC15" s="403" t="e">
        <f t="shared" si="68"/>
        <v>#DIV/0!</v>
      </c>
      <c r="ID15" s="400"/>
      <c r="IE15" s="400"/>
      <c r="IF15" s="404" t="e">
        <f t="shared" si="69"/>
        <v>#DIV/0!</v>
      </c>
    </row>
    <row r="16" spans="1:240" ht="14.4" customHeight="1">
      <c r="A16" s="12">
        <v>10</v>
      </c>
      <c r="B16" s="13">
        <v>135</v>
      </c>
      <c r="C16" s="14">
        <v>6503.8943689922844</v>
      </c>
      <c r="D16" s="15">
        <f t="shared" si="20"/>
        <v>48.176995325868774</v>
      </c>
      <c r="E16" s="16"/>
      <c r="F16" s="320"/>
      <c r="G16" s="558" t="e">
        <f t="shared" si="21"/>
        <v>#DIV/0!</v>
      </c>
      <c r="H16" s="17">
        <v>3</v>
      </c>
      <c r="I16" s="17">
        <v>39.091373510088751</v>
      </c>
      <c r="J16" s="18">
        <f t="shared" si="70"/>
        <v>13.03045783669625</v>
      </c>
      <c r="K16" s="17">
        <v>9</v>
      </c>
      <c r="L16" s="17">
        <v>134.37393213343057</v>
      </c>
      <c r="M16" s="30">
        <f t="shared" si="71"/>
        <v>14.930436903714508</v>
      </c>
      <c r="N16" s="946"/>
      <c r="O16" s="838">
        <f t="shared" si="22"/>
        <v>0</v>
      </c>
      <c r="P16" s="803">
        <v>676.82493947490275</v>
      </c>
      <c r="Q16" s="18">
        <f t="shared" si="23"/>
        <v>5.0135180701844648</v>
      </c>
      <c r="R16" s="808">
        <v>83.382644119164922</v>
      </c>
      <c r="S16" s="809"/>
      <c r="T16" s="976"/>
      <c r="U16" s="808">
        <v>696.03433775221879</v>
      </c>
      <c r="V16" s="492"/>
      <c r="W16" s="570">
        <v>36</v>
      </c>
      <c r="X16" s="626">
        <v>345.85671094877989</v>
      </c>
      <c r="Y16" s="800">
        <f t="shared" si="24"/>
        <v>9.6071308596883309</v>
      </c>
      <c r="Z16" s="819">
        <f t="shared" si="25"/>
        <v>8479.4583069308701</v>
      </c>
      <c r="AA16" s="492"/>
      <c r="AB16" s="966">
        <v>300.60000000000002</v>
      </c>
      <c r="AC16" s="71">
        <v>18833.273700000005</v>
      </c>
      <c r="AD16" s="30">
        <f t="shared" si="26"/>
        <v>62.652274451097817</v>
      </c>
      <c r="AE16" s="502"/>
      <c r="AF16" s="501"/>
      <c r="AG16" s="932" t="e">
        <f t="shared" si="0"/>
        <v>#DIV/0!</v>
      </c>
      <c r="AH16" s="500">
        <v>7</v>
      </c>
      <c r="AI16" s="500">
        <v>94.399999999999991</v>
      </c>
      <c r="AJ16" s="30">
        <f t="shared" si="27"/>
        <v>13.485714285714284</v>
      </c>
      <c r="AK16" s="63">
        <v>23</v>
      </c>
      <c r="AL16" s="55">
        <v>152.22</v>
      </c>
      <c r="AM16" s="30">
        <f t="shared" si="72"/>
        <v>6.6182608695652174</v>
      </c>
      <c r="AN16" s="62">
        <v>668</v>
      </c>
      <c r="AO16" s="858">
        <f t="shared" si="1"/>
        <v>1.9612448620082206</v>
      </c>
      <c r="AP16" s="47">
        <v>3049.9300000000007</v>
      </c>
      <c r="AQ16" s="858">
        <f t="shared" si="2"/>
        <v>10.146141051230874</v>
      </c>
      <c r="AR16" s="47">
        <v>301.58</v>
      </c>
      <c r="AS16" s="47"/>
      <c r="AT16" s="47">
        <v>2685.7</v>
      </c>
      <c r="AU16" s="855"/>
      <c r="AV16" s="568"/>
      <c r="AW16" s="46">
        <v>40</v>
      </c>
      <c r="AX16" s="71">
        <v>1836.5643999999998</v>
      </c>
      <c r="AY16" s="83">
        <f t="shared" si="28"/>
        <v>45.914109999999994</v>
      </c>
      <c r="AZ16" s="855">
        <v>0</v>
      </c>
      <c r="BA16" s="855">
        <v>0</v>
      </c>
      <c r="BB16" s="855">
        <v>0</v>
      </c>
      <c r="BC16" s="760">
        <f t="shared" si="3"/>
        <v>0</v>
      </c>
      <c r="BD16" s="855"/>
      <c r="BE16" s="30" t="e">
        <f t="shared" si="4"/>
        <v>#DIV/0!</v>
      </c>
      <c r="BF16" s="62">
        <v>106</v>
      </c>
      <c r="BG16" s="47">
        <v>1134</v>
      </c>
      <c r="BH16" s="48">
        <f t="shared" si="29"/>
        <v>10.69811320754717</v>
      </c>
      <c r="BI16" s="822">
        <f t="shared" si="30"/>
        <v>28755.66810000001</v>
      </c>
      <c r="BJ16" s="492"/>
      <c r="BK16" s="645">
        <v>128.6</v>
      </c>
      <c r="BL16" s="78">
        <v>4881.9382856462271</v>
      </c>
      <c r="BM16" s="30">
        <f t="shared" si="31"/>
        <v>37.962195067233495</v>
      </c>
      <c r="BN16" s="85"/>
      <c r="BO16" s="85"/>
      <c r="BP16" s="85"/>
      <c r="BQ16" s="85"/>
      <c r="BR16" s="30" t="e">
        <f t="shared" si="73"/>
        <v>#DIV/0!</v>
      </c>
      <c r="BS16" s="86">
        <v>3</v>
      </c>
      <c r="BT16" s="86">
        <v>28.257736765128051</v>
      </c>
      <c r="BU16" s="30">
        <f t="shared" si="74"/>
        <v>9.4192455883760164</v>
      </c>
      <c r="BV16" s="587">
        <v>314.83</v>
      </c>
      <c r="BW16" s="30">
        <f t="shared" si="32"/>
        <v>2.4481337480559877</v>
      </c>
      <c r="BX16" s="587">
        <v>1089.0733037979626</v>
      </c>
      <c r="BY16" s="30">
        <f t="shared" si="33"/>
        <v>8.4686882099375005</v>
      </c>
      <c r="BZ16" s="587"/>
      <c r="CA16" s="587"/>
      <c r="CB16" s="587"/>
      <c r="CC16" s="907"/>
      <c r="CD16" s="903">
        <v>34</v>
      </c>
      <c r="CE16" s="78">
        <v>340.87797574157111</v>
      </c>
      <c r="CF16" s="634">
        <f t="shared" si="34"/>
        <v>10.025822815928562</v>
      </c>
      <c r="CG16" s="824">
        <f t="shared" si="35"/>
        <v>6654.9773019508893</v>
      </c>
      <c r="CH16" s="492"/>
      <c r="CI16" s="93">
        <v>151</v>
      </c>
      <c r="CJ16" s="94">
        <v>8450.8465517056029</v>
      </c>
      <c r="CK16" s="30">
        <f t="shared" si="36"/>
        <v>55.965871203348364</v>
      </c>
      <c r="CL16" s="787"/>
      <c r="CM16" s="787"/>
      <c r="CN16" s="958" t="e">
        <f t="shared" si="5"/>
        <v>#DIV/0!</v>
      </c>
      <c r="CO16" s="101">
        <v>3</v>
      </c>
      <c r="CP16" s="101"/>
      <c r="CQ16" s="30">
        <f t="shared" si="75"/>
        <v>0</v>
      </c>
      <c r="CR16" s="101">
        <v>0</v>
      </c>
      <c r="CS16" s="101"/>
      <c r="CT16" s="83" t="e">
        <f t="shared" si="76"/>
        <v>#DIV/0!</v>
      </c>
      <c r="CU16" s="787"/>
      <c r="CV16" s="30">
        <f t="shared" si="78"/>
        <v>0</v>
      </c>
      <c r="CW16" s="787">
        <v>95.480697495808101</v>
      </c>
      <c r="CX16" s="30">
        <f t="shared" si="37"/>
        <v>0.6323224999722391</v>
      </c>
      <c r="CY16" s="787">
        <v>390.15651825066732</v>
      </c>
      <c r="CZ16" s="787"/>
      <c r="DA16" s="795"/>
      <c r="DB16" s="787"/>
      <c r="DC16" s="934">
        <v>47</v>
      </c>
      <c r="DD16" s="787">
        <v>468.6009930590352</v>
      </c>
      <c r="DE16" s="790">
        <f t="shared" si="38"/>
        <v>9.9702338948730898</v>
      </c>
      <c r="DF16" s="827">
        <f t="shared" si="39"/>
        <v>9405.0847605111139</v>
      </c>
      <c r="DG16" s="492"/>
      <c r="DH16" s="109">
        <v>203.6</v>
      </c>
      <c r="DI16" s="110">
        <v>12651.70452262515</v>
      </c>
      <c r="DJ16" s="83">
        <f t="shared" si="40"/>
        <v>62.140002566921169</v>
      </c>
      <c r="DK16" s="113"/>
      <c r="DL16" s="956"/>
      <c r="DM16" s="956"/>
      <c r="DN16" s="958" t="e">
        <f t="shared" si="7"/>
        <v>#DIV/0!</v>
      </c>
      <c r="DO16" s="114">
        <v>28</v>
      </c>
      <c r="DP16" s="114">
        <v>1484.7558246700937</v>
      </c>
      <c r="DQ16" s="30">
        <f t="shared" si="41"/>
        <v>53.026993738217634</v>
      </c>
      <c r="DR16" s="115">
        <v>1034.9183648618971</v>
      </c>
      <c r="DS16" s="114">
        <v>430.64936217679809</v>
      </c>
      <c r="DT16" s="937"/>
      <c r="DU16" s="712">
        <v>272.47641277641276</v>
      </c>
      <c r="DV16" s="759">
        <f t="shared" si="8"/>
        <v>1.3382927935973121</v>
      </c>
      <c r="DW16" s="846">
        <v>54</v>
      </c>
      <c r="DX16" s="846">
        <v>608.50525540183685</v>
      </c>
      <c r="DY16" s="760">
        <f t="shared" si="42"/>
        <v>11.268615840774757</v>
      </c>
      <c r="DZ16" s="848">
        <f t="shared" si="43"/>
        <v>16483.009742512186</v>
      </c>
      <c r="EA16" s="841"/>
      <c r="EB16" s="861">
        <v>42</v>
      </c>
      <c r="EC16" s="862">
        <v>2284.1139270831131</v>
      </c>
      <c r="ED16" s="923"/>
      <c r="EE16" s="922">
        <f t="shared" si="44"/>
        <v>2284.1139270831131</v>
      </c>
      <c r="EF16" s="751">
        <f t="shared" si="45"/>
        <v>54.38366493055031</v>
      </c>
      <c r="EG16" s="867"/>
      <c r="EH16" s="867"/>
      <c r="EI16" s="756" t="e">
        <f t="shared" si="9"/>
        <v>#DIV/0!</v>
      </c>
      <c r="EJ16" s="867"/>
      <c r="EK16" s="870"/>
      <c r="EL16" s="759" t="e">
        <f t="shared" si="46"/>
        <v>#DIV/0!</v>
      </c>
      <c r="EM16" s="866">
        <f t="shared" si="10"/>
        <v>42</v>
      </c>
      <c r="EN16" s="867"/>
      <c r="EO16" s="763">
        <f t="shared" si="47"/>
        <v>0</v>
      </c>
      <c r="EP16" s="914"/>
      <c r="EQ16" s="915"/>
      <c r="ER16" s="872"/>
      <c r="ES16" s="921"/>
      <c r="ET16" s="765" t="e">
        <f t="shared" si="48"/>
        <v>#DIV/0!</v>
      </c>
      <c r="EU16" s="872">
        <f t="shared" si="11"/>
        <v>42</v>
      </c>
      <c r="EV16" s="926">
        <v>358.45699512113055</v>
      </c>
      <c r="EW16" s="765">
        <f t="shared" si="49"/>
        <v>8.5346903600269179</v>
      </c>
      <c r="EX16" s="926"/>
      <c r="EY16" s="891">
        <f t="shared" si="50"/>
        <v>0</v>
      </c>
      <c r="EZ16" s="873">
        <v>31</v>
      </c>
      <c r="FA16" s="873">
        <v>326.48720623167708</v>
      </c>
      <c r="FB16" s="873">
        <f t="shared" si="51"/>
        <v>10.531845362312163</v>
      </c>
      <c r="FC16" s="898">
        <f t="shared" si="52"/>
        <v>2969.0581284359209</v>
      </c>
      <c r="FD16" s="569"/>
      <c r="FE16" s="734">
        <v>148.60000000000002</v>
      </c>
      <c r="FF16" s="125">
        <v>7630.7071669939087</v>
      </c>
      <c r="FG16" s="15">
        <f t="shared" si="53"/>
        <v>51.350653882866133</v>
      </c>
      <c r="FH16" s="126"/>
      <c r="FI16" s="127">
        <v>4</v>
      </c>
      <c r="FJ16" s="127">
        <v>46.023341393586961</v>
      </c>
      <c r="FK16" s="18">
        <v>19</v>
      </c>
      <c r="FL16" s="127"/>
      <c r="FM16" s="127"/>
      <c r="FN16" s="18" t="e">
        <f t="shared" si="77"/>
        <v>#DIV/0!</v>
      </c>
      <c r="FO16" s="734">
        <v>49.583333333333329</v>
      </c>
      <c r="FP16" s="836">
        <f t="shared" si="54"/>
        <v>0.33366980708838034</v>
      </c>
      <c r="FQ16" s="125">
        <v>1323.083187653765</v>
      </c>
      <c r="FR16" s="837">
        <f t="shared" si="12"/>
        <v>8.9036553677911492</v>
      </c>
      <c r="FS16" s="125"/>
      <c r="FT16" s="125"/>
      <c r="FU16" s="125"/>
      <c r="FV16" s="127">
        <v>33</v>
      </c>
      <c r="FW16" s="127">
        <v>343.45494614445238</v>
      </c>
      <c r="FX16" s="30">
        <f t="shared" si="55"/>
        <v>10.407725640740981</v>
      </c>
      <c r="FY16" s="831">
        <f t="shared" si="56"/>
        <v>9392.8519755190464</v>
      </c>
      <c r="FZ16" s="569"/>
      <c r="GA16" s="604"/>
      <c r="GB16" s="605"/>
      <c r="GC16" s="542" t="e">
        <f t="shared" si="57"/>
        <v>#DIV/0!</v>
      </c>
      <c r="GD16" s="603"/>
      <c r="GE16" s="603"/>
      <c r="GF16" s="542" t="e">
        <f t="shared" si="58"/>
        <v>#DIV/0!</v>
      </c>
      <c r="GG16" s="603"/>
      <c r="GH16" s="603"/>
      <c r="GI16" s="542" t="e">
        <f t="shared" si="59"/>
        <v>#DIV/0!</v>
      </c>
      <c r="GJ16" s="485"/>
      <c r="GK16" s="610"/>
      <c r="GL16" s="612"/>
      <c r="GM16" s="548" t="e">
        <f t="shared" si="60"/>
        <v>#DIV/0!</v>
      </c>
      <c r="GN16" s="610"/>
      <c r="GO16" s="614"/>
      <c r="GP16" s="616" t="e">
        <f t="shared" si="13"/>
        <v>#DIV/0!</v>
      </c>
      <c r="GQ16" s="603"/>
      <c r="GR16" s="603"/>
      <c r="GS16" s="622" t="e">
        <f t="shared" si="61"/>
        <v>#DIV/0!</v>
      </c>
      <c r="GT16" s="603">
        <f t="shared" si="62"/>
        <v>0</v>
      </c>
      <c r="GU16" s="603"/>
      <c r="GV16" s="551" t="e">
        <f t="shared" si="63"/>
        <v>#DIV/0!</v>
      </c>
      <c r="GX16" s="863">
        <v>30</v>
      </c>
      <c r="GY16" s="863"/>
      <c r="GZ16" s="862">
        <v>1259.57</v>
      </c>
      <c r="HA16" s="554">
        <f t="shared" si="14"/>
        <v>41.985666666666667</v>
      </c>
      <c r="HB16" s="554">
        <f t="shared" ref="HB16:HB37" si="79">GY16/GX16</f>
        <v>0</v>
      </c>
      <c r="HC16" s="875">
        <v>30</v>
      </c>
      <c r="HD16" s="875">
        <v>1401.3293152706344</v>
      </c>
      <c r="HE16" s="737">
        <f t="shared" ref="HE16:HE37" si="80">HD16/HC16</f>
        <v>46.710977175687816</v>
      </c>
      <c r="HF16" s="875">
        <v>98.799382490576789</v>
      </c>
      <c r="HG16" s="737">
        <f t="shared" si="64"/>
        <v>3.2933127496858932</v>
      </c>
      <c r="HH16" s="867"/>
      <c r="HI16" s="748">
        <f t="shared" si="17"/>
        <v>0</v>
      </c>
      <c r="HJ16" s="882"/>
      <c r="HK16" s="744">
        <f t="shared" si="18"/>
        <v>0</v>
      </c>
      <c r="HL16" s="881"/>
      <c r="HM16" s="542">
        <f t="shared" si="19"/>
        <v>0</v>
      </c>
      <c r="HN16" s="875">
        <v>19</v>
      </c>
      <c r="HO16" s="875">
        <v>172.44</v>
      </c>
      <c r="HP16" s="886">
        <f t="shared" si="65"/>
        <v>9.0757894736842104</v>
      </c>
      <c r="HQ16" s="672"/>
      <c r="HR16" s="411"/>
      <c r="HS16" s="411"/>
      <c r="HT16" s="411"/>
      <c r="HU16" s="433"/>
      <c r="HV16" s="411"/>
      <c r="HW16" s="400">
        <f t="shared" si="66"/>
        <v>0</v>
      </c>
      <c r="HX16" s="403"/>
      <c r="HY16" s="402" t="e">
        <f t="shared" si="67"/>
        <v>#DIV/0!</v>
      </c>
      <c r="HZ16" s="412"/>
      <c r="IA16" s="400"/>
      <c r="IB16" s="400"/>
      <c r="IC16" s="403" t="e">
        <f t="shared" si="68"/>
        <v>#DIV/0!</v>
      </c>
      <c r="ID16" s="400"/>
      <c r="IE16" s="400"/>
      <c r="IF16" s="404" t="e">
        <f t="shared" si="69"/>
        <v>#DIV/0!</v>
      </c>
    </row>
    <row r="17" spans="1:240" ht="14.4" customHeight="1">
      <c r="A17" s="12">
        <v>11</v>
      </c>
      <c r="B17" s="13">
        <v>128.4</v>
      </c>
      <c r="C17" s="14">
        <v>5652.0518144498074</v>
      </c>
      <c r="D17" s="15">
        <f t="shared" si="20"/>
        <v>44.019095128113761</v>
      </c>
      <c r="E17" s="16"/>
      <c r="F17" s="320"/>
      <c r="G17" s="558" t="e">
        <f t="shared" si="21"/>
        <v>#DIV/0!</v>
      </c>
      <c r="H17" s="17">
        <v>3</v>
      </c>
      <c r="I17" s="17">
        <v>36.54</v>
      </c>
      <c r="J17" s="18">
        <f t="shared" si="70"/>
        <v>12.18</v>
      </c>
      <c r="K17" s="17">
        <v>9</v>
      </c>
      <c r="L17" s="17">
        <v>132.32656228457816</v>
      </c>
      <c r="M17" s="30">
        <f t="shared" si="71"/>
        <v>14.70295136495313</v>
      </c>
      <c r="N17" s="946"/>
      <c r="O17" s="838">
        <f t="shared" si="22"/>
        <v>0</v>
      </c>
      <c r="P17" s="803">
        <v>734.77913888677551</v>
      </c>
      <c r="Q17" s="18">
        <f t="shared" si="23"/>
        <v>5.7225789632926443</v>
      </c>
      <c r="R17" s="808">
        <v>125.90418048912863</v>
      </c>
      <c r="S17" s="809"/>
      <c r="T17" s="976"/>
      <c r="U17" s="808"/>
      <c r="V17" s="492"/>
      <c r="W17" s="570">
        <v>38</v>
      </c>
      <c r="X17" s="626">
        <v>354.41721255660042</v>
      </c>
      <c r="Y17" s="800">
        <f t="shared" si="24"/>
        <v>9.3267687514894853</v>
      </c>
      <c r="Z17" s="819">
        <f t="shared" si="25"/>
        <v>7036.0189086668897</v>
      </c>
      <c r="AA17" s="492"/>
      <c r="AB17" s="966">
        <v>302.40000000000003</v>
      </c>
      <c r="AC17" s="71">
        <v>18433.235000000004</v>
      </c>
      <c r="AD17" s="30">
        <f t="shared" si="26"/>
        <v>60.956464947089955</v>
      </c>
      <c r="AE17" s="502"/>
      <c r="AF17" s="501"/>
      <c r="AG17" s="932" t="e">
        <f t="shared" si="0"/>
        <v>#DIV/0!</v>
      </c>
      <c r="AH17" s="500">
        <v>7</v>
      </c>
      <c r="AI17" s="500">
        <v>94.399999999999991</v>
      </c>
      <c r="AJ17" s="30">
        <f t="shared" si="27"/>
        <v>13.485714285714284</v>
      </c>
      <c r="AK17" s="63">
        <v>23</v>
      </c>
      <c r="AL17" s="55">
        <v>153.4</v>
      </c>
      <c r="AM17" s="30">
        <f t="shared" si="72"/>
        <v>6.6695652173913045</v>
      </c>
      <c r="AN17" s="62">
        <v>579</v>
      </c>
      <c r="AO17" s="858">
        <f t="shared" si="1"/>
        <v>1.6910046728971961</v>
      </c>
      <c r="AP17" s="47">
        <v>2509.0700000000002</v>
      </c>
      <c r="AQ17" s="858">
        <f t="shared" si="2"/>
        <v>8.2971891534391524</v>
      </c>
      <c r="AR17" s="47"/>
      <c r="AS17" s="47"/>
      <c r="AT17" s="47">
        <v>1744.64</v>
      </c>
      <c r="AU17" s="855"/>
      <c r="AV17" s="568"/>
      <c r="AW17" s="46">
        <v>40</v>
      </c>
      <c r="AX17" s="71">
        <v>1900.7849999999999</v>
      </c>
      <c r="AY17" s="83">
        <f t="shared" si="28"/>
        <v>47.519624999999998</v>
      </c>
      <c r="AZ17" s="855">
        <v>1</v>
      </c>
      <c r="BA17" s="855">
        <v>1</v>
      </c>
      <c r="BB17" s="855">
        <v>1</v>
      </c>
      <c r="BC17" s="760">
        <f t="shared" si="3"/>
        <v>1</v>
      </c>
      <c r="BD17" s="855">
        <v>59.56</v>
      </c>
      <c r="BE17" s="30">
        <f t="shared" si="4"/>
        <v>59.56</v>
      </c>
      <c r="BF17" s="62">
        <v>106</v>
      </c>
      <c r="BG17" s="47">
        <v>1029.25</v>
      </c>
      <c r="BH17" s="48">
        <f t="shared" si="29"/>
        <v>9.709905660377359</v>
      </c>
      <c r="BI17" s="822">
        <f t="shared" si="30"/>
        <v>26503.340000000007</v>
      </c>
      <c r="BJ17" s="492"/>
      <c r="BK17" s="645">
        <v>124</v>
      </c>
      <c r="BL17" s="78">
        <v>5657.2932828965895</v>
      </c>
      <c r="BM17" s="30">
        <f t="shared" si="31"/>
        <v>45.623332926585398</v>
      </c>
      <c r="BN17" s="85"/>
      <c r="BO17" s="85"/>
      <c r="BP17" s="85"/>
      <c r="BQ17" s="85"/>
      <c r="BR17" s="30" t="e">
        <f t="shared" si="73"/>
        <v>#DIV/0!</v>
      </c>
      <c r="BS17" s="86">
        <v>3</v>
      </c>
      <c r="BT17" s="86">
        <v>32.257022479413763</v>
      </c>
      <c r="BU17" s="30">
        <f t="shared" si="74"/>
        <v>10.752340826471254</v>
      </c>
      <c r="BV17" s="587">
        <v>0</v>
      </c>
      <c r="BW17" s="30">
        <f t="shared" si="32"/>
        <v>0</v>
      </c>
      <c r="BX17" s="587">
        <v>865.76804870042508</v>
      </c>
      <c r="BY17" s="30">
        <f t="shared" si="33"/>
        <v>6.9820003927453635</v>
      </c>
      <c r="BZ17" s="587"/>
      <c r="CA17" s="587"/>
      <c r="CB17" s="587"/>
      <c r="CC17" s="907"/>
      <c r="CD17" s="903">
        <v>34</v>
      </c>
      <c r="CE17" s="78">
        <v>342.60214425555131</v>
      </c>
      <c r="CF17" s="634">
        <f t="shared" si="34"/>
        <v>10.076533654575039</v>
      </c>
      <c r="CG17" s="824">
        <f t="shared" si="35"/>
        <v>6897.9204983319796</v>
      </c>
      <c r="CH17" s="492"/>
      <c r="CI17" s="93">
        <v>150.19999999999999</v>
      </c>
      <c r="CJ17" s="94">
        <v>8993.2082022294071</v>
      </c>
      <c r="CK17" s="30">
        <f t="shared" si="36"/>
        <v>59.874888163977417</v>
      </c>
      <c r="CL17" s="787"/>
      <c r="CM17" s="787"/>
      <c r="CN17" s="958" t="e">
        <f t="shared" si="5"/>
        <v>#DIV/0!</v>
      </c>
      <c r="CO17" s="101">
        <v>3</v>
      </c>
      <c r="CP17" s="101"/>
      <c r="CQ17" s="30">
        <f t="shared" si="75"/>
        <v>0</v>
      </c>
      <c r="CR17" s="101">
        <v>0</v>
      </c>
      <c r="CS17" s="101"/>
      <c r="CT17" s="83" t="e">
        <f t="shared" si="76"/>
        <v>#DIV/0!</v>
      </c>
      <c r="CU17" s="787">
        <v>1506.9869998716936</v>
      </c>
      <c r="CV17" s="30">
        <f t="shared" si="78"/>
        <v>10.033202395950024</v>
      </c>
      <c r="CW17" s="787">
        <v>95.142673761158633</v>
      </c>
      <c r="CX17" s="30">
        <f t="shared" si="37"/>
        <v>0.63343990520078985</v>
      </c>
      <c r="CY17" s="787"/>
      <c r="CZ17" s="787"/>
      <c r="DA17" s="787"/>
      <c r="DB17" s="787"/>
      <c r="DC17" s="934">
        <v>47</v>
      </c>
      <c r="DD17" s="787">
        <v>534.55660009155008</v>
      </c>
      <c r="DE17" s="790">
        <f t="shared" si="38"/>
        <v>11.373544682798938</v>
      </c>
      <c r="DF17" s="827">
        <f t="shared" si="39"/>
        <v>11129.894475953808</v>
      </c>
      <c r="DG17" s="492"/>
      <c r="DH17" s="109">
        <v>204.4</v>
      </c>
      <c r="DI17" s="110">
        <v>13981.126169926436</v>
      </c>
      <c r="DJ17" s="83">
        <f t="shared" si="40"/>
        <v>68.400812964415053</v>
      </c>
      <c r="DK17" s="113"/>
      <c r="DL17" s="956"/>
      <c r="DM17" s="956"/>
      <c r="DN17" s="958" t="e">
        <f t="shared" si="7"/>
        <v>#DIV/0!</v>
      </c>
      <c r="DO17" s="114">
        <v>179</v>
      </c>
      <c r="DP17" s="114">
        <v>5377.0094469816841</v>
      </c>
      <c r="DQ17" s="30">
        <f t="shared" si="41"/>
        <v>30.039158921685384</v>
      </c>
      <c r="DR17" s="115">
        <v>1647.430421860252</v>
      </c>
      <c r="DS17" s="114">
        <v>428.30904711828919</v>
      </c>
      <c r="DT17" s="937"/>
      <c r="DU17" s="712">
        <v>212.47641277641279</v>
      </c>
      <c r="DV17" s="759">
        <f t="shared" si="8"/>
        <v>1.0395127826634676</v>
      </c>
      <c r="DW17" s="846">
        <v>54</v>
      </c>
      <c r="DX17" s="846">
        <v>657.81832413026052</v>
      </c>
      <c r="DY17" s="760">
        <f t="shared" si="42"/>
        <v>12.181820817227047</v>
      </c>
      <c r="DZ17" s="848">
        <f t="shared" si="43"/>
        <v>22304.169822793334</v>
      </c>
      <c r="EA17" s="841"/>
      <c r="EB17" s="861">
        <v>42</v>
      </c>
      <c r="EC17" s="862">
        <v>2553.5731871966386</v>
      </c>
      <c r="ED17" s="923"/>
      <c r="EE17" s="922">
        <f t="shared" si="44"/>
        <v>2553.5731871966386</v>
      </c>
      <c r="EF17" s="751">
        <f t="shared" si="45"/>
        <v>60.799361599919969</v>
      </c>
      <c r="EG17" s="867"/>
      <c r="EH17" s="867"/>
      <c r="EI17" s="756" t="e">
        <f t="shared" si="9"/>
        <v>#DIV/0!</v>
      </c>
      <c r="EJ17" s="867"/>
      <c r="EK17" s="870"/>
      <c r="EL17" s="759" t="e">
        <f t="shared" si="46"/>
        <v>#DIV/0!</v>
      </c>
      <c r="EM17" s="866">
        <f t="shared" si="10"/>
        <v>42</v>
      </c>
      <c r="EN17" s="867"/>
      <c r="EO17" s="763">
        <f t="shared" si="47"/>
        <v>0</v>
      </c>
      <c r="EP17" s="914"/>
      <c r="EQ17" s="915"/>
      <c r="ER17" s="872">
        <v>42</v>
      </c>
      <c r="ES17" s="921">
        <v>270.07884725728655</v>
      </c>
      <c r="ET17" s="765">
        <f t="shared" si="48"/>
        <v>6.430448744221108</v>
      </c>
      <c r="EU17" s="872">
        <f t="shared" si="11"/>
        <v>42</v>
      </c>
      <c r="EV17" s="926">
        <v>401.59076539877992</v>
      </c>
      <c r="EW17" s="765">
        <f t="shared" si="49"/>
        <v>9.5616848904471414</v>
      </c>
      <c r="EX17" s="926">
        <v>213.75</v>
      </c>
      <c r="EY17" s="891">
        <f t="shared" si="50"/>
        <v>5.0892857142857144</v>
      </c>
      <c r="EZ17" s="873">
        <v>31</v>
      </c>
      <c r="FA17" s="873">
        <v>308.61945306254398</v>
      </c>
      <c r="FB17" s="873">
        <f t="shared" si="51"/>
        <v>9.9554662278239991</v>
      </c>
      <c r="FC17" s="898">
        <f t="shared" si="52"/>
        <v>3747.6122529152494</v>
      </c>
      <c r="FD17" s="569"/>
      <c r="FE17" s="734">
        <v>149.20000000000002</v>
      </c>
      <c r="FF17" s="125">
        <v>8244.7981556620125</v>
      </c>
      <c r="FG17" s="15">
        <f t="shared" si="53"/>
        <v>55.260041257788281</v>
      </c>
      <c r="FH17" s="126"/>
      <c r="FI17" s="127">
        <v>4</v>
      </c>
      <c r="FJ17" s="127">
        <v>45.022833971987239</v>
      </c>
      <c r="FK17" s="18">
        <v>31</v>
      </c>
      <c r="FL17" s="127"/>
      <c r="FM17" s="127"/>
      <c r="FN17" s="18" t="e">
        <f t="shared" si="77"/>
        <v>#DIV/0!</v>
      </c>
      <c r="FO17" s="734">
        <v>61.01526734066163</v>
      </c>
      <c r="FP17" s="836">
        <f t="shared" si="54"/>
        <v>0.40894951300711546</v>
      </c>
      <c r="FQ17" s="125">
        <v>676.94960083362969</v>
      </c>
      <c r="FR17" s="837">
        <f t="shared" si="12"/>
        <v>4.5371957160430938</v>
      </c>
      <c r="FS17" s="125"/>
      <c r="FT17" s="125">
        <v>275.23080927575739</v>
      </c>
      <c r="FU17" s="125"/>
      <c r="FV17" s="127">
        <v>33</v>
      </c>
      <c r="FW17" s="127">
        <v>330.65055218654436</v>
      </c>
      <c r="FX17" s="30">
        <f t="shared" si="55"/>
        <v>10.019713702622557</v>
      </c>
      <c r="FY17" s="831">
        <f t="shared" si="56"/>
        <v>9633.6672192705919</v>
      </c>
      <c r="FZ17" s="569"/>
      <c r="GA17" s="603"/>
      <c r="GB17" s="603"/>
      <c r="GC17" s="542" t="e">
        <f>+GB17/GA17</f>
        <v>#DIV/0!</v>
      </c>
      <c r="GD17" s="603"/>
      <c r="GE17" s="603"/>
      <c r="GF17" s="542" t="e">
        <f>+GE17/GD17</f>
        <v>#DIV/0!</v>
      </c>
      <c r="GG17" s="603"/>
      <c r="GH17" s="603"/>
      <c r="GI17" s="542" t="e">
        <f t="shared" si="59"/>
        <v>#DIV/0!</v>
      </c>
      <c r="GJ17" s="485"/>
      <c r="GK17" s="610"/>
      <c r="GL17" s="612"/>
      <c r="GM17" s="548" t="e">
        <f t="shared" si="60"/>
        <v>#DIV/0!</v>
      </c>
      <c r="GN17" s="610"/>
      <c r="GO17" s="614"/>
      <c r="GP17" s="616" t="e">
        <f t="shared" si="13"/>
        <v>#DIV/0!</v>
      </c>
      <c r="GQ17" s="603"/>
      <c r="GR17" s="603"/>
      <c r="GS17" s="622" t="e">
        <f t="shared" si="61"/>
        <v>#DIV/0!</v>
      </c>
      <c r="GT17" s="603">
        <f t="shared" si="62"/>
        <v>0</v>
      </c>
      <c r="GU17" s="603"/>
      <c r="GV17" s="551" t="e">
        <f t="shared" si="63"/>
        <v>#DIV/0!</v>
      </c>
      <c r="GX17" s="863">
        <v>30</v>
      </c>
      <c r="GY17" s="863"/>
      <c r="GZ17" s="862">
        <v>1540.53</v>
      </c>
      <c r="HA17" s="554">
        <f t="shared" si="14"/>
        <v>51.350999999999999</v>
      </c>
      <c r="HB17" s="554">
        <f t="shared" si="79"/>
        <v>0</v>
      </c>
      <c r="HC17" s="875"/>
      <c r="HD17" s="875"/>
      <c r="HE17" s="737" t="e">
        <f t="shared" si="80"/>
        <v>#DIV/0!</v>
      </c>
      <c r="HF17" s="875">
        <v>1175.8796927360249</v>
      </c>
      <c r="HG17" s="737">
        <f t="shared" si="64"/>
        <v>39.195989757867501</v>
      </c>
      <c r="HH17" s="867"/>
      <c r="HI17" s="748">
        <f t="shared" si="17"/>
        <v>0</v>
      </c>
      <c r="HJ17" s="882">
        <v>80.881371753246739</v>
      </c>
      <c r="HK17" s="744">
        <f t="shared" si="18"/>
        <v>2.6960457251082248</v>
      </c>
      <c r="HL17" s="881">
        <v>106.12229752992306</v>
      </c>
      <c r="HM17" s="542">
        <f t="shared" si="19"/>
        <v>3.5374099176641018</v>
      </c>
      <c r="HN17" s="875">
        <v>19</v>
      </c>
      <c r="HO17" s="875">
        <v>175.15360620904701</v>
      </c>
      <c r="HP17" s="886">
        <f t="shared" si="65"/>
        <v>9.2186108531077373</v>
      </c>
      <c r="HQ17" s="672"/>
      <c r="HR17" s="411"/>
      <c r="HS17" s="411"/>
      <c r="HT17" s="411"/>
      <c r="HU17" s="433"/>
      <c r="HV17" s="411"/>
      <c r="HW17" s="400">
        <f t="shared" si="66"/>
        <v>0</v>
      </c>
      <c r="HX17" s="403"/>
      <c r="HY17" s="402" t="e">
        <f t="shared" si="67"/>
        <v>#DIV/0!</v>
      </c>
      <c r="HZ17" s="412"/>
      <c r="IA17" s="411"/>
      <c r="IB17" s="403"/>
      <c r="IC17" s="403" t="e">
        <f t="shared" si="68"/>
        <v>#DIV/0!</v>
      </c>
      <c r="ID17" s="400"/>
      <c r="IE17" s="400"/>
      <c r="IF17" s="404" t="e">
        <f t="shared" si="69"/>
        <v>#DIV/0!</v>
      </c>
    </row>
    <row r="18" spans="1:240" ht="14.4" customHeight="1">
      <c r="A18" s="12">
        <v>12</v>
      </c>
      <c r="B18" s="13">
        <v>161.4</v>
      </c>
      <c r="C18" s="14">
        <v>8429.4641972414975</v>
      </c>
      <c r="D18" s="15">
        <f t="shared" si="20"/>
        <v>52.227163551682139</v>
      </c>
      <c r="E18" s="16"/>
      <c r="F18" s="320"/>
      <c r="G18" s="558" t="e">
        <f t="shared" si="21"/>
        <v>#DIV/0!</v>
      </c>
      <c r="H18" s="17">
        <v>5</v>
      </c>
      <c r="I18" s="17">
        <v>64.115911293436696</v>
      </c>
      <c r="J18" s="18">
        <f t="shared" si="70"/>
        <v>12.823182258687339</v>
      </c>
      <c r="K18" s="17">
        <v>11</v>
      </c>
      <c r="L18" s="17">
        <v>164.46180628766183</v>
      </c>
      <c r="M18" s="30">
        <f t="shared" si="71"/>
        <v>14.951073298878349</v>
      </c>
      <c r="N18" s="946"/>
      <c r="O18" s="838">
        <f t="shared" si="22"/>
        <v>0</v>
      </c>
      <c r="P18" s="803">
        <v>584.04004694008472</v>
      </c>
      <c r="Q18" s="18">
        <f t="shared" si="23"/>
        <v>3.6185876514255559</v>
      </c>
      <c r="R18" s="808">
        <v>443.083032935701</v>
      </c>
      <c r="S18" s="809"/>
      <c r="T18" s="976"/>
      <c r="U18" s="808"/>
      <c r="V18" s="492"/>
      <c r="W18" s="570">
        <v>36</v>
      </c>
      <c r="X18" s="626">
        <v>357.78955523932063</v>
      </c>
      <c r="Y18" s="800">
        <f t="shared" si="24"/>
        <v>9.9385987566477958</v>
      </c>
      <c r="Z18" s="819">
        <f t="shared" si="25"/>
        <v>10042.954549937702</v>
      </c>
      <c r="AA18" s="492"/>
      <c r="AB18" s="966">
        <v>453.80000000000007</v>
      </c>
      <c r="AC18" s="71">
        <v>27779.354300000003</v>
      </c>
      <c r="AD18" s="30">
        <f t="shared" si="26"/>
        <v>61.214972014103125</v>
      </c>
      <c r="AE18" s="502"/>
      <c r="AF18" s="501"/>
      <c r="AG18" s="932" t="e">
        <f t="shared" si="0"/>
        <v>#DIV/0!</v>
      </c>
      <c r="AH18" s="572">
        <v>32</v>
      </c>
      <c r="AI18" s="572">
        <v>414.96000000000004</v>
      </c>
      <c r="AJ18" s="30">
        <f t="shared" si="27"/>
        <v>12.967500000000001</v>
      </c>
      <c r="AK18" s="63">
        <v>266</v>
      </c>
      <c r="AL18" s="55">
        <v>1821.44</v>
      </c>
      <c r="AM18" s="30">
        <f t="shared" si="72"/>
        <v>6.8475187969924818</v>
      </c>
      <c r="AN18" s="62"/>
      <c r="AO18" s="858">
        <f t="shared" si="1"/>
        <v>0</v>
      </c>
      <c r="AP18" s="47">
        <v>2749.36</v>
      </c>
      <c r="AQ18" s="858">
        <f t="shared" si="2"/>
        <v>6.0585279858968706</v>
      </c>
      <c r="AR18" s="47"/>
      <c r="AS18" s="47"/>
      <c r="AT18" s="47">
        <v>3070.2599999999998</v>
      </c>
      <c r="AU18" s="855"/>
      <c r="AV18" s="568"/>
      <c r="AW18" s="50">
        <v>40</v>
      </c>
      <c r="AX18" s="50">
        <v>2004.1749999999997</v>
      </c>
      <c r="AY18" s="83">
        <f t="shared" si="28"/>
        <v>50.10437499999999</v>
      </c>
      <c r="AZ18" s="855">
        <v>2</v>
      </c>
      <c r="BA18" s="855">
        <v>2</v>
      </c>
      <c r="BB18" s="855">
        <v>2</v>
      </c>
      <c r="BC18" s="760">
        <f t="shared" si="3"/>
        <v>2</v>
      </c>
      <c r="BD18" s="855">
        <v>99.5</v>
      </c>
      <c r="BE18" s="30">
        <f t="shared" si="4"/>
        <v>49.75</v>
      </c>
      <c r="BF18" s="62">
        <v>106</v>
      </c>
      <c r="BG18" s="47">
        <v>1074.9000000000001</v>
      </c>
      <c r="BH18" s="48">
        <f t="shared" si="29"/>
        <v>10.14056603773585</v>
      </c>
      <c r="BI18" s="822">
        <f t="shared" si="30"/>
        <v>39013.9493</v>
      </c>
      <c r="BJ18" s="492"/>
      <c r="BK18" s="645">
        <v>140.80000000000001</v>
      </c>
      <c r="BL18" s="78">
        <v>7036.630367847878</v>
      </c>
      <c r="BM18" s="30">
        <f t="shared" si="31"/>
        <v>49.976067953465041</v>
      </c>
      <c r="BN18" s="85"/>
      <c r="BO18" s="85"/>
      <c r="BP18" s="85"/>
      <c r="BQ18" s="85"/>
      <c r="BR18" s="30" t="e">
        <f t="shared" si="73"/>
        <v>#DIV/0!</v>
      </c>
      <c r="BS18" s="86">
        <v>11</v>
      </c>
      <c r="BT18" s="86">
        <v>82.783174284399323</v>
      </c>
      <c r="BU18" s="30">
        <f t="shared" si="74"/>
        <v>7.5257431167635751</v>
      </c>
      <c r="BV18" s="587">
        <v>0</v>
      </c>
      <c r="BW18" s="30">
        <f t="shared" si="32"/>
        <v>0</v>
      </c>
      <c r="BX18" s="587">
        <v>678.6177202095156</v>
      </c>
      <c r="BY18" s="30">
        <f t="shared" si="33"/>
        <v>4.8197281264880365</v>
      </c>
      <c r="BZ18" s="587"/>
      <c r="CA18" s="587"/>
      <c r="CB18" s="587"/>
      <c r="CC18" s="907"/>
      <c r="CD18" s="903">
        <v>34</v>
      </c>
      <c r="CE18" s="78">
        <v>339.83941581145717</v>
      </c>
      <c r="CF18" s="634">
        <f t="shared" si="34"/>
        <v>9.9952769356310931</v>
      </c>
      <c r="CG18" s="824">
        <f t="shared" si="35"/>
        <v>8137.8706781532501</v>
      </c>
      <c r="CH18" s="492"/>
      <c r="CI18" s="93">
        <v>191.60000000000002</v>
      </c>
      <c r="CJ18" s="94">
        <v>11699.580760034019</v>
      </c>
      <c r="CK18" s="30">
        <f t="shared" si="36"/>
        <v>61.06253006280803</v>
      </c>
      <c r="CL18" s="787"/>
      <c r="CM18" s="787"/>
      <c r="CN18" s="958" t="e">
        <f t="shared" si="5"/>
        <v>#DIV/0!</v>
      </c>
      <c r="CO18" s="101">
        <v>21</v>
      </c>
      <c r="CP18" s="101">
        <v>203.30099315691206</v>
      </c>
      <c r="CQ18" s="30">
        <f t="shared" si="75"/>
        <v>9.6809996741386701</v>
      </c>
      <c r="CR18" s="101">
        <v>20</v>
      </c>
      <c r="CS18" s="101">
        <v>129.99977855725623</v>
      </c>
      <c r="CT18" s="83">
        <f t="shared" si="76"/>
        <v>6.4999889278628116</v>
      </c>
      <c r="CU18" s="787"/>
      <c r="CV18" s="30">
        <f t="shared" si="78"/>
        <v>0</v>
      </c>
      <c r="CW18" s="787">
        <v>153.80000000000001</v>
      </c>
      <c r="CX18" s="30">
        <f t="shared" si="37"/>
        <v>0.80271398747390388</v>
      </c>
      <c r="CY18" s="787">
        <v>523.57685294910982</v>
      </c>
      <c r="CZ18" s="787"/>
      <c r="DA18" s="787"/>
      <c r="DB18" s="787"/>
      <c r="DC18" s="934">
        <v>47</v>
      </c>
      <c r="DD18" s="787">
        <v>501.55380616753041</v>
      </c>
      <c r="DE18" s="790">
        <f t="shared" si="38"/>
        <v>10.671357578032563</v>
      </c>
      <c r="DF18" s="827">
        <f t="shared" si="39"/>
        <v>13211.812190864828</v>
      </c>
      <c r="DG18" s="492"/>
      <c r="DH18" s="109">
        <v>190</v>
      </c>
      <c r="DI18" s="110">
        <v>15915.129988793442</v>
      </c>
      <c r="DJ18" s="83">
        <f t="shared" si="40"/>
        <v>83.763842046281269</v>
      </c>
      <c r="DK18" s="113"/>
      <c r="DL18" s="956"/>
      <c r="DM18" s="956"/>
      <c r="DN18" s="958" t="e">
        <f t="shared" si="7"/>
        <v>#DIV/0!</v>
      </c>
      <c r="DO18" s="114">
        <v>48</v>
      </c>
      <c r="DP18" s="114">
        <v>1416.6580805036463</v>
      </c>
      <c r="DQ18" s="30">
        <f t="shared" si="41"/>
        <v>29.51371001049263</v>
      </c>
      <c r="DR18" s="115">
        <v>1572.8323963113178</v>
      </c>
      <c r="DS18" s="114">
        <v>1693.1161344518225</v>
      </c>
      <c r="DT18" s="937"/>
      <c r="DU18" s="712">
        <v>272.47641277641276</v>
      </c>
      <c r="DV18" s="759">
        <f t="shared" si="8"/>
        <v>1.4340863830337514</v>
      </c>
      <c r="DW18" s="846">
        <v>54</v>
      </c>
      <c r="DX18" s="951">
        <v>609.4540324141916</v>
      </c>
      <c r="DY18" s="760">
        <f t="shared" si="42"/>
        <v>11.286185785447993</v>
      </c>
      <c r="DZ18" s="848">
        <f t="shared" si="43"/>
        <v>21479.667045250833</v>
      </c>
      <c r="EA18" s="841"/>
      <c r="EB18" s="861">
        <v>87.000000000000014</v>
      </c>
      <c r="EC18" s="862">
        <v>6368.2021914547804</v>
      </c>
      <c r="ED18" s="923"/>
      <c r="EE18" s="922">
        <f t="shared" si="44"/>
        <v>6368.2021914547804</v>
      </c>
      <c r="EF18" s="751">
        <f t="shared" si="45"/>
        <v>73.197726338560685</v>
      </c>
      <c r="EG18" s="867"/>
      <c r="EH18" s="867"/>
      <c r="EI18" s="756" t="e">
        <f t="shared" si="9"/>
        <v>#DIV/0!</v>
      </c>
      <c r="EJ18" s="867">
        <v>87</v>
      </c>
      <c r="EK18" s="870">
        <v>1470.2247456068751</v>
      </c>
      <c r="EL18" s="759">
        <f t="shared" si="46"/>
        <v>16.899135006975577</v>
      </c>
      <c r="EM18" s="866">
        <f t="shared" si="10"/>
        <v>87.000000000000014</v>
      </c>
      <c r="EN18" s="867">
        <v>4706.8723019281097</v>
      </c>
      <c r="EO18" s="763">
        <f t="shared" si="47"/>
        <v>54.101980481932287</v>
      </c>
      <c r="EP18" s="914"/>
      <c r="EQ18" s="915"/>
      <c r="ER18" s="872">
        <v>87</v>
      </c>
      <c r="ES18" s="921">
        <v>1135.4642580357199</v>
      </c>
      <c r="ET18" s="765">
        <f t="shared" si="48"/>
        <v>13.051313310755402</v>
      </c>
      <c r="EU18" s="872">
        <f t="shared" si="11"/>
        <v>87.000000000000014</v>
      </c>
      <c r="EV18" s="926">
        <v>652.65954127035843</v>
      </c>
      <c r="EW18" s="765">
        <f t="shared" si="49"/>
        <v>7.5018338077052684</v>
      </c>
      <c r="EX18" s="926">
        <v>145</v>
      </c>
      <c r="EY18" s="891">
        <f t="shared" si="50"/>
        <v>1.6666666666666663</v>
      </c>
      <c r="EZ18" s="873">
        <v>31</v>
      </c>
      <c r="FA18" s="873">
        <v>304.3620832960616</v>
      </c>
      <c r="FB18" s="873">
        <f t="shared" si="51"/>
        <v>9.818131719227793</v>
      </c>
      <c r="FC18" s="898">
        <f t="shared" si="52"/>
        <v>14782.785121591907</v>
      </c>
      <c r="FD18" s="569"/>
      <c r="FE18" s="734">
        <v>156.80000000000001</v>
      </c>
      <c r="FF18" s="125">
        <v>8852.7390504370505</v>
      </c>
      <c r="FG18" s="15">
        <f t="shared" si="53"/>
        <v>56.458794964521999</v>
      </c>
      <c r="FH18" s="126"/>
      <c r="FI18" s="127">
        <v>4</v>
      </c>
      <c r="FJ18" s="127">
        <v>45.022833971987239</v>
      </c>
      <c r="FK18" s="18">
        <v>20</v>
      </c>
      <c r="FL18" s="127"/>
      <c r="FM18" s="127"/>
      <c r="FN18" s="18" t="e">
        <f t="shared" si="77"/>
        <v>#DIV/0!</v>
      </c>
      <c r="FO18" s="734">
        <v>49.583333333333329</v>
      </c>
      <c r="FP18" s="836">
        <f t="shared" si="54"/>
        <v>0.31622023809523803</v>
      </c>
      <c r="FQ18" s="125">
        <v>848.40220107268215</v>
      </c>
      <c r="FR18" s="837">
        <f t="shared" si="12"/>
        <v>5.4107283231676151</v>
      </c>
      <c r="FS18" s="125"/>
      <c r="FT18" s="125">
        <v>261.82609549314219</v>
      </c>
      <c r="FU18" s="125"/>
      <c r="FV18" s="127">
        <v>33</v>
      </c>
      <c r="FW18" s="127">
        <v>312.13899763130706</v>
      </c>
      <c r="FX18" s="30">
        <f t="shared" si="55"/>
        <v>9.4587575039790011</v>
      </c>
      <c r="FY18" s="831">
        <f t="shared" si="56"/>
        <v>10369.712511939504</v>
      </c>
      <c r="FZ18" s="569"/>
      <c r="GA18" s="603"/>
      <c r="GB18" s="603"/>
      <c r="GC18" s="542" t="e">
        <f t="shared" si="57"/>
        <v>#DIV/0!</v>
      </c>
      <c r="GD18" s="603"/>
      <c r="GE18" s="603"/>
      <c r="GF18" s="542" t="e">
        <f t="shared" si="58"/>
        <v>#DIV/0!</v>
      </c>
      <c r="GG18" s="603"/>
      <c r="GH18" s="603"/>
      <c r="GI18" s="542" t="e">
        <f t="shared" si="59"/>
        <v>#DIV/0!</v>
      </c>
      <c r="GJ18" s="485"/>
      <c r="GK18" s="610"/>
      <c r="GL18" s="612"/>
      <c r="GM18" s="548" t="e">
        <f t="shared" si="60"/>
        <v>#DIV/0!</v>
      </c>
      <c r="GN18" s="610"/>
      <c r="GO18" s="614"/>
      <c r="GP18" s="616" t="e">
        <f t="shared" si="13"/>
        <v>#DIV/0!</v>
      </c>
      <c r="GQ18" s="603"/>
      <c r="GR18" s="603"/>
      <c r="GS18" s="622" t="e">
        <f t="shared" si="61"/>
        <v>#DIV/0!</v>
      </c>
      <c r="GT18" s="603">
        <f t="shared" si="62"/>
        <v>0</v>
      </c>
      <c r="GU18" s="603"/>
      <c r="GV18" s="551" t="e">
        <f t="shared" si="63"/>
        <v>#DIV/0!</v>
      </c>
      <c r="GX18" s="863"/>
      <c r="GY18" s="863"/>
      <c r="GZ18" s="862"/>
      <c r="HA18" s="554" t="e">
        <f t="shared" si="14"/>
        <v>#DIV/0!</v>
      </c>
      <c r="HB18" s="554" t="e">
        <f t="shared" si="79"/>
        <v>#DIV/0!</v>
      </c>
      <c r="HC18" s="875"/>
      <c r="HD18" s="875"/>
      <c r="HE18" s="737" t="e">
        <f t="shared" si="80"/>
        <v>#DIV/0!</v>
      </c>
      <c r="HF18" s="875"/>
      <c r="HG18" s="737" t="e">
        <f t="shared" si="64"/>
        <v>#DIV/0!</v>
      </c>
      <c r="HH18" s="867"/>
      <c r="HI18" s="748" t="e">
        <f t="shared" si="17"/>
        <v>#DIV/0!</v>
      </c>
      <c r="HJ18" s="882"/>
      <c r="HK18" s="744" t="e">
        <f t="shared" si="18"/>
        <v>#DIV/0!</v>
      </c>
      <c r="HL18" s="881"/>
      <c r="HM18" s="542" t="e">
        <f t="shared" si="19"/>
        <v>#DIV/0!</v>
      </c>
      <c r="HN18" s="875"/>
      <c r="HO18" s="875"/>
      <c r="HP18" s="886" t="e">
        <f t="shared" si="65"/>
        <v>#DIV/0!</v>
      </c>
      <c r="HQ18" s="672"/>
      <c r="HR18" s="411"/>
      <c r="HS18" s="411"/>
      <c r="HT18" s="411"/>
      <c r="HU18" s="433"/>
      <c r="HV18" s="411"/>
      <c r="HW18" s="400">
        <f t="shared" si="66"/>
        <v>0</v>
      </c>
      <c r="HX18" s="403"/>
      <c r="HY18" s="402" t="e">
        <f t="shared" si="67"/>
        <v>#DIV/0!</v>
      </c>
      <c r="HZ18" s="412"/>
      <c r="IA18" s="411"/>
      <c r="IB18" s="400"/>
      <c r="IC18" s="403" t="e">
        <f t="shared" si="68"/>
        <v>#DIV/0!</v>
      </c>
      <c r="ID18" s="400"/>
      <c r="IE18" s="400"/>
      <c r="IF18" s="404" t="e">
        <f t="shared" si="69"/>
        <v>#DIV/0!</v>
      </c>
    </row>
    <row r="19" spans="1:240" ht="14.4" customHeight="1">
      <c r="A19" s="12">
        <v>13</v>
      </c>
      <c r="B19" s="13">
        <v>166.4</v>
      </c>
      <c r="C19" s="14">
        <v>8187.7310936986569</v>
      </c>
      <c r="D19" s="15">
        <f t="shared" si="20"/>
        <v>49.205114745785195</v>
      </c>
      <c r="E19" s="16"/>
      <c r="F19" s="320"/>
      <c r="G19" s="558" t="e">
        <f t="shared" si="21"/>
        <v>#DIV/0!</v>
      </c>
      <c r="H19" s="17">
        <v>5</v>
      </c>
      <c r="I19" s="17">
        <v>68.665038743340446</v>
      </c>
      <c r="J19" s="18">
        <f t="shared" si="70"/>
        <v>13.73300774866809</v>
      </c>
      <c r="K19" s="17">
        <v>11</v>
      </c>
      <c r="L19" s="17">
        <v>169.00451069829882</v>
      </c>
      <c r="M19" s="30">
        <f t="shared" si="71"/>
        <v>15.364046427118074</v>
      </c>
      <c r="N19" s="946">
        <v>929.97415094735618</v>
      </c>
      <c r="O19" s="838">
        <f t="shared" si="22"/>
        <v>5.5887869648278619</v>
      </c>
      <c r="P19" s="803">
        <v>876.49969097917528</v>
      </c>
      <c r="Q19" s="18">
        <f t="shared" si="23"/>
        <v>5.2674260275190816</v>
      </c>
      <c r="R19" s="808">
        <v>201.44010228267825</v>
      </c>
      <c r="S19" s="809"/>
      <c r="T19" s="976"/>
      <c r="U19" s="808"/>
      <c r="V19" s="492"/>
      <c r="W19" s="570">
        <v>36</v>
      </c>
      <c r="X19" s="626">
        <v>340.11096865893472</v>
      </c>
      <c r="Y19" s="800">
        <f t="shared" si="24"/>
        <v>9.447526907192632</v>
      </c>
      <c r="Z19" s="819">
        <f t="shared" si="25"/>
        <v>10773.425556008442</v>
      </c>
      <c r="AA19" s="492"/>
      <c r="AB19" s="966">
        <v>456.6</v>
      </c>
      <c r="AC19" s="71">
        <v>29301.49</v>
      </c>
      <c r="AD19" s="30">
        <f t="shared" si="26"/>
        <v>64.173215067893125</v>
      </c>
      <c r="AE19" s="502"/>
      <c r="AF19" s="501"/>
      <c r="AG19" s="932" t="e">
        <f t="shared" si="0"/>
        <v>#DIV/0!</v>
      </c>
      <c r="AH19" s="572">
        <v>25</v>
      </c>
      <c r="AI19" s="572">
        <v>484.8</v>
      </c>
      <c r="AJ19" s="30">
        <f t="shared" si="27"/>
        <v>19.391999999999999</v>
      </c>
      <c r="AK19" s="55">
        <v>130</v>
      </c>
      <c r="AL19" s="55">
        <v>916.9</v>
      </c>
      <c r="AM19" s="30">
        <f t="shared" si="72"/>
        <v>7.0530769230769232</v>
      </c>
      <c r="AN19" s="62">
        <v>1155.05</v>
      </c>
      <c r="AO19" s="858">
        <f t="shared" si="1"/>
        <v>2.325916230366492</v>
      </c>
      <c r="AP19" s="47">
        <v>2458.21</v>
      </c>
      <c r="AQ19" s="858">
        <f t="shared" si="2"/>
        <v>5.3837275514673673</v>
      </c>
      <c r="AR19" s="47">
        <v>436.66</v>
      </c>
      <c r="AS19" s="47"/>
      <c r="AT19" s="47">
        <v>2952.6899999999996</v>
      </c>
      <c r="AU19" s="855">
        <v>4131</v>
      </c>
      <c r="AV19" s="568"/>
      <c r="AW19" s="50">
        <v>40</v>
      </c>
      <c r="AX19" s="50">
        <v>1932.4249999999997</v>
      </c>
      <c r="AY19" s="83">
        <f t="shared" si="28"/>
        <v>48.310624999999995</v>
      </c>
      <c r="AZ19" s="855">
        <v>2</v>
      </c>
      <c r="BA19" s="855">
        <v>2</v>
      </c>
      <c r="BB19" s="855">
        <v>2</v>
      </c>
      <c r="BC19" s="760">
        <f t="shared" si="3"/>
        <v>2</v>
      </c>
      <c r="BD19" s="855">
        <v>100.8</v>
      </c>
      <c r="BE19" s="30">
        <f t="shared" si="4"/>
        <v>50.4</v>
      </c>
      <c r="BF19" s="62">
        <v>106</v>
      </c>
      <c r="BG19" s="47">
        <v>1070.8200000000002</v>
      </c>
      <c r="BH19" s="48">
        <f t="shared" si="29"/>
        <v>10.102075471698114</v>
      </c>
      <c r="BI19" s="822">
        <f t="shared" si="30"/>
        <v>44940.845000000016</v>
      </c>
      <c r="BJ19" s="492"/>
      <c r="BK19" s="645">
        <v>127.8</v>
      </c>
      <c r="BL19" s="78">
        <v>6655.4242219372964</v>
      </c>
      <c r="BM19" s="30">
        <f t="shared" si="31"/>
        <v>52.076871846144734</v>
      </c>
      <c r="BN19" s="85"/>
      <c r="BO19" s="85"/>
      <c r="BP19" s="85"/>
      <c r="BQ19" s="85"/>
      <c r="BR19" s="30" t="e">
        <f t="shared" si="73"/>
        <v>#DIV/0!</v>
      </c>
      <c r="BS19" s="86">
        <v>11</v>
      </c>
      <c r="BT19" s="86">
        <v>78.070994469709845</v>
      </c>
      <c r="BU19" s="30">
        <f t="shared" si="74"/>
        <v>7.0973631336099858</v>
      </c>
      <c r="BV19" s="587">
        <v>0</v>
      </c>
      <c r="BW19" s="30">
        <f t="shared" si="32"/>
        <v>0</v>
      </c>
      <c r="BX19" s="587">
        <v>613.34147199378094</v>
      </c>
      <c r="BY19" s="30">
        <f t="shared" si="33"/>
        <v>4.7992290453347497</v>
      </c>
      <c r="BZ19" s="587"/>
      <c r="CA19" s="587"/>
      <c r="CB19" s="587"/>
      <c r="CC19" s="907"/>
      <c r="CD19" s="903">
        <v>34</v>
      </c>
      <c r="CE19" s="78">
        <v>341.65368743324319</v>
      </c>
      <c r="CF19" s="634">
        <f t="shared" si="34"/>
        <v>10.048637865683624</v>
      </c>
      <c r="CG19" s="824">
        <f t="shared" si="35"/>
        <v>7688.4903758340306</v>
      </c>
      <c r="CH19" s="492"/>
      <c r="CI19" s="93">
        <v>190.4</v>
      </c>
      <c r="CJ19" s="94">
        <v>12025.318379881934</v>
      </c>
      <c r="CK19" s="30">
        <f t="shared" si="36"/>
        <v>63.158184768287462</v>
      </c>
      <c r="CL19" s="787"/>
      <c r="CM19" s="787"/>
      <c r="CN19" s="958" t="e">
        <f t="shared" si="5"/>
        <v>#DIV/0!</v>
      </c>
      <c r="CO19" s="101">
        <v>21</v>
      </c>
      <c r="CP19" s="101">
        <v>240.76488285889462</v>
      </c>
      <c r="CQ19" s="30">
        <f t="shared" si="75"/>
        <v>11.464994421852126</v>
      </c>
      <c r="CR19" s="101">
        <v>20</v>
      </c>
      <c r="CS19" s="101">
        <v>106.69401703322282</v>
      </c>
      <c r="CT19" s="83">
        <f t="shared" si="76"/>
        <v>5.3347008516611414</v>
      </c>
      <c r="CU19" s="787"/>
      <c r="CV19" s="30">
        <f t="shared" si="78"/>
        <v>0</v>
      </c>
      <c r="CW19" s="787"/>
      <c r="CX19" s="30">
        <f t="shared" si="37"/>
        <v>0</v>
      </c>
      <c r="CY19" s="787">
        <v>140.72956372304816</v>
      </c>
      <c r="CZ19" s="787"/>
      <c r="DA19" s="787"/>
      <c r="DB19" s="787"/>
      <c r="DC19" s="934">
        <v>47</v>
      </c>
      <c r="DD19" s="787">
        <v>438.37878167173312</v>
      </c>
      <c r="DE19" s="790">
        <f t="shared" si="38"/>
        <v>9.3272081206751736</v>
      </c>
      <c r="DF19" s="827">
        <f t="shared" si="39"/>
        <v>12951.885625168834</v>
      </c>
      <c r="DG19" s="492"/>
      <c r="DH19" s="109">
        <v>205</v>
      </c>
      <c r="DI19" s="110">
        <v>16071.106657532875</v>
      </c>
      <c r="DJ19" s="83">
        <f t="shared" si="40"/>
        <v>78.395642231867683</v>
      </c>
      <c r="DK19" s="113"/>
      <c r="DL19" s="956"/>
      <c r="DM19" s="956"/>
      <c r="DN19" s="958" t="e">
        <f>DM19/DL19</f>
        <v>#DIV/0!</v>
      </c>
      <c r="DO19" s="114">
        <v>48</v>
      </c>
      <c r="DP19" s="114">
        <v>1860.0428070721678</v>
      </c>
      <c r="DQ19" s="30">
        <f t="shared" si="41"/>
        <v>38.750891814003495</v>
      </c>
      <c r="DR19" s="115">
        <v>1617.1322161619248</v>
      </c>
      <c r="DS19" s="114">
        <v>289.84520236002101</v>
      </c>
      <c r="DT19" s="937"/>
      <c r="DU19" s="708">
        <v>212.47641277641279</v>
      </c>
      <c r="DV19" s="759">
        <f t="shared" si="8"/>
        <v>1.0364703062264038</v>
      </c>
      <c r="DW19" s="846">
        <v>54</v>
      </c>
      <c r="DX19" s="846">
        <v>629.63610678319287</v>
      </c>
      <c r="DY19" s="760">
        <f t="shared" si="42"/>
        <v>11.659927903392461</v>
      </c>
      <c r="DZ19" s="848">
        <f t="shared" si="43"/>
        <v>20680.239402686595</v>
      </c>
      <c r="EA19" s="841"/>
      <c r="EB19" s="861">
        <v>87.000000000000014</v>
      </c>
      <c r="EC19" s="862">
        <v>3234.4331172361667</v>
      </c>
      <c r="ED19" s="862"/>
      <c r="EE19" s="922">
        <f t="shared" si="44"/>
        <v>3234.4331172361667</v>
      </c>
      <c r="EF19" s="751">
        <f t="shared" si="45"/>
        <v>37.177392152139838</v>
      </c>
      <c r="EG19" s="867">
        <v>87</v>
      </c>
      <c r="EH19" s="867">
        <v>5074.1020437164352</v>
      </c>
      <c r="EI19" s="756">
        <f t="shared" si="9"/>
        <v>58.323011996740632</v>
      </c>
      <c r="EJ19" s="867"/>
      <c r="EK19" s="870"/>
      <c r="EL19" s="759" t="e">
        <f t="shared" si="46"/>
        <v>#DIV/0!</v>
      </c>
      <c r="EM19" s="866">
        <f t="shared" si="10"/>
        <v>87.000000000000014</v>
      </c>
      <c r="EN19" s="870"/>
      <c r="EO19" s="763">
        <f t="shared" si="47"/>
        <v>0</v>
      </c>
      <c r="EP19" s="916"/>
      <c r="EQ19" s="915"/>
      <c r="ER19" s="872">
        <v>87</v>
      </c>
      <c r="ES19" s="921">
        <v>581.52232592596636</v>
      </c>
      <c r="ET19" s="765">
        <f t="shared" si="48"/>
        <v>6.6841646658157057</v>
      </c>
      <c r="EU19" s="872">
        <f t="shared" si="11"/>
        <v>87.000000000000014</v>
      </c>
      <c r="EV19" s="926">
        <v>516.21806166167653</v>
      </c>
      <c r="EW19" s="765">
        <f t="shared" si="49"/>
        <v>5.9335409386399594</v>
      </c>
      <c r="EX19" s="926"/>
      <c r="EY19" s="891">
        <f t="shared" si="50"/>
        <v>0</v>
      </c>
      <c r="EZ19" s="873">
        <v>31</v>
      </c>
      <c r="FA19" s="873">
        <v>304.05916211974619</v>
      </c>
      <c r="FB19" s="873">
        <f t="shared" si="51"/>
        <v>9.8083600683789101</v>
      </c>
      <c r="FC19" s="898">
        <f t="shared" si="52"/>
        <v>9710.3347106599904</v>
      </c>
      <c r="FD19" s="569"/>
      <c r="FE19" s="734">
        <v>157.6</v>
      </c>
      <c r="FF19" s="125">
        <v>8168.9048294382683</v>
      </c>
      <c r="FG19" s="15">
        <f t="shared" si="53"/>
        <v>51.833152471055001</v>
      </c>
      <c r="FH19" s="126"/>
      <c r="FI19" s="127">
        <v>4</v>
      </c>
      <c r="FJ19" s="127">
        <v>45.022833971987239</v>
      </c>
      <c r="FK19" s="18">
        <v>32</v>
      </c>
      <c r="FL19" s="127"/>
      <c r="FM19" s="127"/>
      <c r="FN19" s="18" t="e">
        <f t="shared" si="77"/>
        <v>#DIV/0!</v>
      </c>
      <c r="FO19" s="734">
        <v>55.299300336997476</v>
      </c>
      <c r="FP19" s="836">
        <f t="shared" si="54"/>
        <v>0.35088388538703985</v>
      </c>
      <c r="FQ19" s="125">
        <v>1151.9821824200094</v>
      </c>
      <c r="FR19" s="837">
        <f t="shared" si="12"/>
        <v>7.3095316143401616</v>
      </c>
      <c r="FS19" s="125"/>
      <c r="FT19" s="125">
        <v>183.35918173552423</v>
      </c>
      <c r="FU19" s="125"/>
      <c r="FV19" s="127">
        <v>33</v>
      </c>
      <c r="FW19" s="127">
        <v>330.14096454041464</v>
      </c>
      <c r="FX19" s="30">
        <f t="shared" si="55"/>
        <v>10.004271652739838</v>
      </c>
      <c r="FY19" s="831">
        <f t="shared" si="56"/>
        <v>9934.7092924432018</v>
      </c>
      <c r="FZ19" s="569"/>
      <c r="GA19" s="602"/>
      <c r="GB19" s="603"/>
      <c r="GC19" s="542" t="e">
        <f t="shared" si="57"/>
        <v>#DIV/0!</v>
      </c>
      <c r="GD19" s="603"/>
      <c r="GE19" s="603"/>
      <c r="GF19" s="542" t="e">
        <f t="shared" si="58"/>
        <v>#DIV/0!</v>
      </c>
      <c r="GG19" s="603"/>
      <c r="GH19" s="603"/>
      <c r="GI19" s="542" t="e">
        <f t="shared" si="59"/>
        <v>#DIV/0!</v>
      </c>
      <c r="GJ19" s="485"/>
      <c r="GK19" s="610"/>
      <c r="GL19" s="612"/>
      <c r="GM19" s="548" t="e">
        <f t="shared" si="60"/>
        <v>#DIV/0!</v>
      </c>
      <c r="GN19" s="610"/>
      <c r="GO19" s="614"/>
      <c r="GP19" s="616" t="e">
        <f t="shared" si="13"/>
        <v>#DIV/0!</v>
      </c>
      <c r="GQ19" s="603"/>
      <c r="GR19" s="612"/>
      <c r="GS19" s="622" t="e">
        <f t="shared" si="61"/>
        <v>#DIV/0!</v>
      </c>
      <c r="GT19" s="603">
        <f t="shared" si="62"/>
        <v>0</v>
      </c>
      <c r="GU19" s="603"/>
      <c r="GV19" s="551" t="e">
        <f t="shared" si="63"/>
        <v>#DIV/0!</v>
      </c>
      <c r="GX19" s="863"/>
      <c r="GY19" s="863"/>
      <c r="GZ19" s="862"/>
      <c r="HA19" s="554" t="e">
        <f t="shared" si="14"/>
        <v>#DIV/0!</v>
      </c>
      <c r="HB19" s="554" t="e">
        <f t="shared" si="79"/>
        <v>#DIV/0!</v>
      </c>
      <c r="HC19" s="875"/>
      <c r="HD19" s="875"/>
      <c r="HE19" s="737" t="e">
        <f t="shared" si="80"/>
        <v>#DIV/0!</v>
      </c>
      <c r="HF19" s="875"/>
      <c r="HG19" s="737" t="e">
        <f t="shared" si="64"/>
        <v>#DIV/0!</v>
      </c>
      <c r="HH19" s="867"/>
      <c r="HI19" s="748" t="e">
        <f t="shared" si="17"/>
        <v>#DIV/0!</v>
      </c>
      <c r="HJ19" s="882"/>
      <c r="HK19" s="744" t="e">
        <f t="shared" si="18"/>
        <v>#DIV/0!</v>
      </c>
      <c r="HL19" s="881"/>
      <c r="HM19" s="542" t="e">
        <f t="shared" si="19"/>
        <v>#DIV/0!</v>
      </c>
      <c r="HN19" s="875"/>
      <c r="HO19" s="875"/>
      <c r="HP19" s="886" t="e">
        <f t="shared" si="65"/>
        <v>#DIV/0!</v>
      </c>
      <c r="HQ19" s="672"/>
      <c r="HR19" s="411"/>
      <c r="HS19" s="411"/>
      <c r="HT19" s="411"/>
      <c r="HU19" s="433"/>
      <c r="HV19" s="411"/>
      <c r="HW19" s="400">
        <f t="shared" si="66"/>
        <v>0</v>
      </c>
      <c r="HX19" s="403"/>
      <c r="HY19" s="402" t="e">
        <f t="shared" si="67"/>
        <v>#DIV/0!</v>
      </c>
      <c r="HZ19" s="412"/>
      <c r="IA19" s="411"/>
      <c r="IB19" s="400"/>
      <c r="IC19" s="403" t="e">
        <f t="shared" si="68"/>
        <v>#DIV/0!</v>
      </c>
      <c r="ID19" s="400"/>
      <c r="IE19" s="400"/>
      <c r="IF19" s="404" t="e">
        <f t="shared" si="69"/>
        <v>#DIV/0!</v>
      </c>
    </row>
    <row r="20" spans="1:240" ht="14.4" customHeight="1">
      <c r="A20" s="12">
        <v>14</v>
      </c>
      <c r="B20" s="13">
        <v>174.8</v>
      </c>
      <c r="C20" s="14">
        <v>9339.1725975399331</v>
      </c>
      <c r="D20" s="15">
        <f t="shared" si="20"/>
        <v>53.427760855491606</v>
      </c>
      <c r="E20" s="16"/>
      <c r="F20" s="320"/>
      <c r="G20" s="558" t="e">
        <f t="shared" si="21"/>
        <v>#DIV/0!</v>
      </c>
      <c r="H20" s="17">
        <v>5</v>
      </c>
      <c r="I20" s="17">
        <v>65.498653524953582</v>
      </c>
      <c r="J20" s="18">
        <f t="shared" si="70"/>
        <v>13.099730704990716</v>
      </c>
      <c r="K20" s="17">
        <v>11</v>
      </c>
      <c r="L20" s="17">
        <v>161.66807909765254</v>
      </c>
      <c r="M20" s="30">
        <f t="shared" si="71"/>
        <v>14.697098099786594</v>
      </c>
      <c r="N20" s="946"/>
      <c r="O20" s="838">
        <f t="shared" si="22"/>
        <v>0</v>
      </c>
      <c r="P20" s="803">
        <v>522.39168494577427</v>
      </c>
      <c r="Q20" s="18">
        <f t="shared" si="23"/>
        <v>2.9885107834426443</v>
      </c>
      <c r="R20" s="808">
        <v>218.33441535633301</v>
      </c>
      <c r="S20" s="809"/>
      <c r="T20" s="976"/>
      <c r="U20" s="808"/>
      <c r="V20" s="492"/>
      <c r="W20" s="570">
        <v>36</v>
      </c>
      <c r="X20" s="626">
        <v>349.54803973641066</v>
      </c>
      <c r="Y20" s="800">
        <f t="shared" si="24"/>
        <v>9.7096677704558516</v>
      </c>
      <c r="Z20" s="819">
        <f t="shared" si="25"/>
        <v>10656.613470201057</v>
      </c>
      <c r="AA20" s="492"/>
      <c r="AB20" s="966">
        <v>445.20000000000005</v>
      </c>
      <c r="AC20" s="71">
        <v>28496.039999999997</v>
      </c>
      <c r="AD20" s="30">
        <f t="shared" si="26"/>
        <v>64.007277628032327</v>
      </c>
      <c r="AE20" s="502"/>
      <c r="AF20" s="970"/>
      <c r="AG20" s="932" t="e">
        <f t="shared" si="0"/>
        <v>#DIV/0!</v>
      </c>
      <c r="AH20" s="572">
        <v>31</v>
      </c>
      <c r="AI20" s="572">
        <v>424.79999999999995</v>
      </c>
      <c r="AJ20" s="30">
        <f t="shared" si="27"/>
        <v>13.703225806451611</v>
      </c>
      <c r="AK20" s="55">
        <v>140</v>
      </c>
      <c r="AL20" s="55">
        <v>990.56</v>
      </c>
      <c r="AM20" s="30">
        <f t="shared" si="72"/>
        <v>7.0754285714285707</v>
      </c>
      <c r="AN20" s="62">
        <v>312</v>
      </c>
      <c r="AO20" s="858">
        <f t="shared" si="1"/>
        <v>0.64303380049464132</v>
      </c>
      <c r="AP20" s="47">
        <v>2527.8200000000002</v>
      </c>
      <c r="AQ20" s="858">
        <f t="shared" si="2"/>
        <v>5.6779424977538184</v>
      </c>
      <c r="AR20" s="47">
        <v>825</v>
      </c>
      <c r="AS20" s="47"/>
      <c r="AT20" s="47">
        <v>2343.5249999999996</v>
      </c>
      <c r="AU20" s="855"/>
      <c r="AV20" s="568"/>
      <c r="AW20" s="50">
        <v>40</v>
      </c>
      <c r="AX20" s="50">
        <v>1900.8749999999998</v>
      </c>
      <c r="AY20" s="83">
        <f t="shared" si="28"/>
        <v>47.521874999999994</v>
      </c>
      <c r="AZ20" s="855">
        <v>2</v>
      </c>
      <c r="BA20" s="855">
        <v>2</v>
      </c>
      <c r="BB20" s="855">
        <v>2</v>
      </c>
      <c r="BC20" s="760">
        <f t="shared" si="3"/>
        <v>2</v>
      </c>
      <c r="BD20" s="855">
        <v>98.39</v>
      </c>
      <c r="BE20" s="30">
        <f t="shared" si="4"/>
        <v>49.195</v>
      </c>
      <c r="BF20" s="62">
        <v>106</v>
      </c>
      <c r="BG20" s="47">
        <v>1036.9499999999998</v>
      </c>
      <c r="BH20" s="48">
        <f t="shared" si="29"/>
        <v>9.7825471698113198</v>
      </c>
      <c r="BI20" s="822">
        <f t="shared" si="30"/>
        <v>38955.96</v>
      </c>
      <c r="BJ20" s="492"/>
      <c r="BK20" s="645">
        <v>121</v>
      </c>
      <c r="BL20" s="78">
        <v>6238.5376332850201</v>
      </c>
      <c r="BM20" s="30">
        <f t="shared" si="31"/>
        <v>51.558162258553885</v>
      </c>
      <c r="BN20" s="85"/>
      <c r="BO20" s="85"/>
      <c r="BP20" s="85"/>
      <c r="BQ20" s="85"/>
      <c r="BR20" s="30" t="e">
        <f t="shared" si="73"/>
        <v>#DIV/0!</v>
      </c>
      <c r="BS20" s="86">
        <v>11</v>
      </c>
      <c r="BT20" s="86">
        <v>79.727650414068691</v>
      </c>
      <c r="BU20" s="30">
        <f t="shared" si="74"/>
        <v>7.2479682194607902</v>
      </c>
      <c r="BV20" s="587">
        <v>0</v>
      </c>
      <c r="BW20" s="30">
        <f t="shared" si="32"/>
        <v>0</v>
      </c>
      <c r="BX20" s="587">
        <v>1050.2950314046907</v>
      </c>
      <c r="BY20" s="30">
        <f t="shared" si="33"/>
        <v>8.6801242264850469</v>
      </c>
      <c r="BZ20" s="587"/>
      <c r="CA20" s="587"/>
      <c r="CB20" s="587"/>
      <c r="CC20" s="907"/>
      <c r="CD20" s="903">
        <v>34</v>
      </c>
      <c r="CE20" s="78">
        <v>342.42311131614179</v>
      </c>
      <c r="CF20" s="634">
        <f t="shared" si="34"/>
        <v>10.071267979886523</v>
      </c>
      <c r="CG20" s="824">
        <f t="shared" si="35"/>
        <v>7710.9834264199217</v>
      </c>
      <c r="CH20" s="492"/>
      <c r="CI20" s="93">
        <v>198.4</v>
      </c>
      <c r="CJ20" s="94">
        <v>11998.256353156987</v>
      </c>
      <c r="CK20" s="30">
        <f t="shared" si="36"/>
        <v>60.475082425186422</v>
      </c>
      <c r="CL20" s="787"/>
      <c r="CM20" s="787"/>
      <c r="CN20" s="958" t="e">
        <f t="shared" si="5"/>
        <v>#DIV/0!</v>
      </c>
      <c r="CO20" s="101">
        <v>21</v>
      </c>
      <c r="CP20" s="101">
        <v>251.30805562680894</v>
      </c>
      <c r="CQ20" s="30">
        <f t="shared" si="75"/>
        <v>11.967050267943282</v>
      </c>
      <c r="CR20" s="101">
        <v>20</v>
      </c>
      <c r="CS20" s="101"/>
      <c r="CT20" s="83">
        <f t="shared" si="76"/>
        <v>0</v>
      </c>
      <c r="CU20" s="787">
        <v>288</v>
      </c>
      <c r="CV20" s="30">
        <f t="shared" si="78"/>
        <v>1.4516129032258065</v>
      </c>
      <c r="CW20" s="787"/>
      <c r="CX20" s="30">
        <f t="shared" si="37"/>
        <v>0</v>
      </c>
      <c r="CY20" s="787">
        <v>486.36798948723225</v>
      </c>
      <c r="CZ20" s="787"/>
      <c r="DA20" s="787"/>
      <c r="DB20" s="787"/>
      <c r="DC20" s="934">
        <v>47</v>
      </c>
      <c r="DD20" s="787">
        <v>495.43396977470354</v>
      </c>
      <c r="DE20" s="790">
        <f t="shared" si="38"/>
        <v>10.541148293078798</v>
      </c>
      <c r="DF20" s="827">
        <f t="shared" si="39"/>
        <v>13519.366368045732</v>
      </c>
      <c r="DG20" s="492"/>
      <c r="DH20" s="109">
        <v>200.4</v>
      </c>
      <c r="DI20" s="110">
        <v>14759.415255102514</v>
      </c>
      <c r="DJ20" s="83">
        <f t="shared" si="40"/>
        <v>73.649776722068438</v>
      </c>
      <c r="DK20" s="113"/>
      <c r="DL20" s="956"/>
      <c r="DM20" s="956"/>
      <c r="DN20" s="958" t="e">
        <f t="shared" ref="DN20:DN37" si="81">DM20/DL20</f>
        <v>#DIV/0!</v>
      </c>
      <c r="DO20" s="114">
        <v>48</v>
      </c>
      <c r="DP20" s="114">
        <v>1582.0458992877141</v>
      </c>
      <c r="DQ20" s="30">
        <f t="shared" si="41"/>
        <v>32.959289568494043</v>
      </c>
      <c r="DR20" s="115">
        <v>1329.0428644732754</v>
      </c>
      <c r="DS20" s="114">
        <v>1027.1897197881131</v>
      </c>
      <c r="DT20" s="937"/>
      <c r="DU20" s="708">
        <v>272.45282555282557</v>
      </c>
      <c r="DV20" s="759">
        <f t="shared" si="8"/>
        <v>1.3595450376887503</v>
      </c>
      <c r="DW20" s="846">
        <v>54</v>
      </c>
      <c r="DX20" s="846">
        <v>542.23846805342532</v>
      </c>
      <c r="DY20" s="760">
        <f t="shared" si="42"/>
        <v>10.041453112100468</v>
      </c>
      <c r="DZ20" s="848">
        <f t="shared" si="43"/>
        <v>19512.385032257866</v>
      </c>
      <c r="EA20" s="841"/>
      <c r="EB20" s="861">
        <v>87.000000000000014</v>
      </c>
      <c r="EC20" s="862">
        <v>4130.3378271639904</v>
      </c>
      <c r="ED20" s="862"/>
      <c r="EE20" s="922">
        <f t="shared" si="44"/>
        <v>4130.3378271639904</v>
      </c>
      <c r="EF20" s="751">
        <f t="shared" si="45"/>
        <v>47.475147438666546</v>
      </c>
      <c r="EG20" s="867"/>
      <c r="EH20" s="867"/>
      <c r="EI20" s="756" t="e">
        <f t="shared" si="9"/>
        <v>#DIV/0!</v>
      </c>
      <c r="EJ20" s="867"/>
      <c r="EK20" s="870"/>
      <c r="EL20" s="759" t="e">
        <f t="shared" si="46"/>
        <v>#DIV/0!</v>
      </c>
      <c r="EM20" s="866">
        <f t="shared" si="10"/>
        <v>87.000000000000014</v>
      </c>
      <c r="EN20" s="867"/>
      <c r="EO20" s="763">
        <f t="shared" si="47"/>
        <v>0</v>
      </c>
      <c r="EP20" s="916"/>
      <c r="EQ20" s="915"/>
      <c r="ER20" s="872">
        <v>87</v>
      </c>
      <c r="ES20" s="921">
        <v>592.26177674812152</v>
      </c>
      <c r="ET20" s="765">
        <f t="shared" si="48"/>
        <v>6.8076066292887534</v>
      </c>
      <c r="EU20" s="872">
        <f t="shared" si="11"/>
        <v>87.000000000000014</v>
      </c>
      <c r="EV20" s="926">
        <v>573.99102567155637</v>
      </c>
      <c r="EW20" s="765">
        <f t="shared" si="49"/>
        <v>6.5975979962247848</v>
      </c>
      <c r="EX20" s="926">
        <v>180</v>
      </c>
      <c r="EY20" s="891">
        <f t="shared" si="50"/>
        <v>2.068965517241379</v>
      </c>
      <c r="EZ20" s="873">
        <v>31</v>
      </c>
      <c r="FA20" s="873">
        <v>311.64722793090277</v>
      </c>
      <c r="FB20" s="873">
        <f t="shared" si="51"/>
        <v>10.053136384867832</v>
      </c>
      <c r="FC20" s="898">
        <f t="shared" si="52"/>
        <v>5788.2378575145713</v>
      </c>
      <c r="FD20" s="569"/>
      <c r="FE20" s="734">
        <v>159.4</v>
      </c>
      <c r="FF20" s="125">
        <v>9920.4214776817007</v>
      </c>
      <c r="FG20" s="15">
        <f t="shared" si="53"/>
        <v>62.236019307915306</v>
      </c>
      <c r="FH20" s="126"/>
      <c r="FI20" s="127">
        <v>4</v>
      </c>
      <c r="FJ20" s="127">
        <v>46.023341393586961</v>
      </c>
      <c r="FK20" s="18">
        <v>19</v>
      </c>
      <c r="FL20" s="127"/>
      <c r="FM20" s="127"/>
      <c r="FN20" s="18" t="e">
        <f t="shared" si="77"/>
        <v>#DIV/0!</v>
      </c>
      <c r="FO20" s="734">
        <v>49.583333333333329</v>
      </c>
      <c r="FP20" s="836">
        <f t="shared" si="54"/>
        <v>0.31106231702216641</v>
      </c>
      <c r="FQ20" s="125">
        <v>674.45208855250291</v>
      </c>
      <c r="FR20" s="837">
        <f t="shared" si="12"/>
        <v>4.2311925254234808</v>
      </c>
      <c r="FS20" s="125"/>
      <c r="FT20" s="125">
        <v>189.84937781395558</v>
      </c>
      <c r="FU20" s="125"/>
      <c r="FV20" s="127">
        <v>33</v>
      </c>
      <c r="FW20" s="127">
        <v>333.02551722352104</v>
      </c>
      <c r="FX20" s="30">
        <f t="shared" si="55"/>
        <v>10.091682340106699</v>
      </c>
      <c r="FY20" s="831">
        <f t="shared" si="56"/>
        <v>11213.355135998603</v>
      </c>
      <c r="FZ20" s="569"/>
      <c r="GA20" s="602"/>
      <c r="GB20" s="603"/>
      <c r="GC20" s="542" t="e">
        <f t="shared" si="57"/>
        <v>#DIV/0!</v>
      </c>
      <c r="GD20" s="603"/>
      <c r="GE20" s="603"/>
      <c r="GF20" s="542" t="e">
        <f t="shared" si="58"/>
        <v>#DIV/0!</v>
      </c>
      <c r="GG20" s="603"/>
      <c r="GH20" s="603"/>
      <c r="GI20" s="542" t="e">
        <f t="shared" si="59"/>
        <v>#DIV/0!</v>
      </c>
      <c r="GJ20" s="485"/>
      <c r="GK20" s="610"/>
      <c r="GL20" s="612"/>
      <c r="GM20" s="548" t="e">
        <f t="shared" si="60"/>
        <v>#DIV/0!</v>
      </c>
      <c r="GN20" s="610"/>
      <c r="GO20" s="614"/>
      <c r="GP20" s="616" t="e">
        <f t="shared" si="13"/>
        <v>#DIV/0!</v>
      </c>
      <c r="GQ20" s="603"/>
      <c r="GR20" s="603"/>
      <c r="GS20" s="622" t="e">
        <f t="shared" si="61"/>
        <v>#DIV/0!</v>
      </c>
      <c r="GT20" s="603">
        <f t="shared" si="62"/>
        <v>0</v>
      </c>
      <c r="GU20" s="603"/>
      <c r="GV20" s="551" t="e">
        <f t="shared" si="63"/>
        <v>#DIV/0!</v>
      </c>
      <c r="GX20" s="863"/>
      <c r="GY20" s="863"/>
      <c r="GZ20" s="862"/>
      <c r="HA20" s="554" t="e">
        <f t="shared" si="14"/>
        <v>#DIV/0!</v>
      </c>
      <c r="HB20" s="554" t="e">
        <f t="shared" si="79"/>
        <v>#DIV/0!</v>
      </c>
      <c r="HC20" s="875"/>
      <c r="HD20" s="875"/>
      <c r="HE20" s="737" t="e">
        <f t="shared" si="80"/>
        <v>#DIV/0!</v>
      </c>
      <c r="HF20" s="875"/>
      <c r="HG20" s="737" t="e">
        <f t="shared" si="64"/>
        <v>#DIV/0!</v>
      </c>
      <c r="HH20" s="867"/>
      <c r="HI20" s="748" t="e">
        <f t="shared" si="17"/>
        <v>#DIV/0!</v>
      </c>
      <c r="HJ20" s="882"/>
      <c r="HK20" s="744" t="e">
        <f t="shared" ref="HK20:HK37" si="82">+HJ20/HD20</f>
        <v>#DIV/0!</v>
      </c>
      <c r="HL20" s="881"/>
      <c r="HM20" s="542" t="e">
        <f t="shared" si="19"/>
        <v>#DIV/0!</v>
      </c>
      <c r="HN20" s="875"/>
      <c r="HO20" s="875"/>
      <c r="HP20" s="886" t="e">
        <f t="shared" si="65"/>
        <v>#DIV/0!</v>
      </c>
      <c r="HQ20" s="672"/>
      <c r="HR20" s="663"/>
      <c r="HS20" s="663"/>
      <c r="HT20" s="663"/>
      <c r="HU20" s="433"/>
      <c r="HV20" s="411"/>
      <c r="HW20" s="400">
        <f t="shared" si="66"/>
        <v>0</v>
      </c>
      <c r="HX20" s="403"/>
      <c r="HY20" s="402" t="e">
        <f t="shared" si="67"/>
        <v>#DIV/0!</v>
      </c>
      <c r="HZ20" s="412"/>
      <c r="IA20" s="411"/>
      <c r="IB20" s="400"/>
      <c r="IC20" s="403" t="e">
        <f t="shared" si="68"/>
        <v>#DIV/0!</v>
      </c>
      <c r="ID20" s="400"/>
      <c r="IE20" s="400"/>
      <c r="IF20" s="404" t="e">
        <f t="shared" si="69"/>
        <v>#DIV/0!</v>
      </c>
    </row>
    <row r="21" spans="1:240" ht="14.4" customHeight="1">
      <c r="A21" s="12">
        <v>15</v>
      </c>
      <c r="B21" s="13">
        <v>174.40000000000003</v>
      </c>
      <c r="C21" s="14">
        <v>8116.4719796052295</v>
      </c>
      <c r="D21" s="15">
        <f t="shared" si="20"/>
        <v>46.539403552782268</v>
      </c>
      <c r="E21" s="16"/>
      <c r="F21" s="320"/>
      <c r="G21" s="558" t="e">
        <f t="shared" si="21"/>
        <v>#DIV/0!</v>
      </c>
      <c r="H21" s="17">
        <v>5</v>
      </c>
      <c r="I21" s="17">
        <v>64.115911293436696</v>
      </c>
      <c r="J21" s="18">
        <f t="shared" si="70"/>
        <v>12.823182258687339</v>
      </c>
      <c r="K21" s="17">
        <v>11</v>
      </c>
      <c r="L21" s="17">
        <v>164.58996902475769</v>
      </c>
      <c r="M21" s="30">
        <f t="shared" si="71"/>
        <v>14.962724456796154</v>
      </c>
      <c r="N21" s="946"/>
      <c r="O21" s="838">
        <f t="shared" si="22"/>
        <v>0</v>
      </c>
      <c r="P21" s="803">
        <v>603.60319115624293</v>
      </c>
      <c r="Q21" s="18">
        <f t="shared" si="23"/>
        <v>3.4610274722261627</v>
      </c>
      <c r="R21" s="808">
        <v>289.34104885380293</v>
      </c>
      <c r="S21" s="809"/>
      <c r="T21" s="976"/>
      <c r="U21" s="808"/>
      <c r="V21" s="492"/>
      <c r="W21" s="570">
        <v>36</v>
      </c>
      <c r="X21" s="626">
        <v>341.76666666666671</v>
      </c>
      <c r="Y21" s="800">
        <f t="shared" si="24"/>
        <v>9.4935185185185205</v>
      </c>
      <c r="Z21" s="819">
        <f t="shared" si="25"/>
        <v>9579.8887666001356</v>
      </c>
      <c r="AA21" s="492"/>
      <c r="AB21" s="966">
        <v>448.6</v>
      </c>
      <c r="AC21" s="71">
        <v>30096.674999999999</v>
      </c>
      <c r="AD21" s="30">
        <f t="shared" si="26"/>
        <v>67.090225144895228</v>
      </c>
      <c r="AE21" s="49"/>
      <c r="AF21" s="318"/>
      <c r="AG21" s="932" t="e">
        <f t="shared" si="0"/>
        <v>#DIV/0!</v>
      </c>
      <c r="AH21" s="50">
        <v>16</v>
      </c>
      <c r="AI21" s="50">
        <v>231.5</v>
      </c>
      <c r="AJ21" s="30">
        <f t="shared" si="27"/>
        <v>14.46875</v>
      </c>
      <c r="AK21" s="55">
        <v>128</v>
      </c>
      <c r="AL21" s="55">
        <v>910.54</v>
      </c>
      <c r="AM21" s="30">
        <f t="shared" si="72"/>
        <v>7.1135937499999997</v>
      </c>
      <c r="AN21" s="62">
        <v>550.92999999999995</v>
      </c>
      <c r="AO21" s="858">
        <f t="shared" si="1"/>
        <v>1.1275685632419155</v>
      </c>
      <c r="AP21" s="47">
        <v>2736.31</v>
      </c>
      <c r="AQ21" s="858">
        <f t="shared" si="2"/>
        <v>6.0996656263932225</v>
      </c>
      <c r="AR21" s="47">
        <v>1500.2499999999998</v>
      </c>
      <c r="AS21" s="47"/>
      <c r="AT21" s="47">
        <v>1601.0074999999999</v>
      </c>
      <c r="AU21" s="855"/>
      <c r="AV21" s="568"/>
      <c r="AW21" s="46">
        <v>40</v>
      </c>
      <c r="AX21" s="71">
        <v>2094.3850000000002</v>
      </c>
      <c r="AY21" s="83">
        <f t="shared" si="28"/>
        <v>52.359625000000008</v>
      </c>
      <c r="AZ21" s="855">
        <v>2</v>
      </c>
      <c r="BA21" s="855">
        <v>2</v>
      </c>
      <c r="BB21" s="855">
        <v>2</v>
      </c>
      <c r="BC21" s="760">
        <f t="shared" si="3"/>
        <v>2</v>
      </c>
      <c r="BD21" s="855">
        <v>104.07</v>
      </c>
      <c r="BE21" s="30">
        <f>BD21/BC21</f>
        <v>52.034999999999997</v>
      </c>
      <c r="BF21" s="62">
        <v>106</v>
      </c>
      <c r="BG21" s="47">
        <v>1071.72</v>
      </c>
      <c r="BH21" s="48">
        <f t="shared" si="29"/>
        <v>10.110566037735849</v>
      </c>
      <c r="BI21" s="822">
        <f t="shared" si="30"/>
        <v>40897.387499999997</v>
      </c>
      <c r="BJ21" s="492"/>
      <c r="BK21" s="645">
        <v>103.80000000000001</v>
      </c>
      <c r="BL21" s="78">
        <v>5051.1328954988885</v>
      </c>
      <c r="BM21" s="30">
        <f t="shared" si="31"/>
        <v>48.662166623303349</v>
      </c>
      <c r="BN21" s="85"/>
      <c r="BO21" s="85"/>
      <c r="BP21" s="85"/>
      <c r="BQ21" s="85"/>
      <c r="BR21" s="30" t="e">
        <f t="shared" si="73"/>
        <v>#DIV/0!</v>
      </c>
      <c r="BS21" s="86">
        <v>11</v>
      </c>
      <c r="BT21" s="86">
        <v>84.158806353551853</v>
      </c>
      <c r="BU21" s="30">
        <f t="shared" si="74"/>
        <v>7.6508005775956232</v>
      </c>
      <c r="BV21" s="587">
        <v>346.72</v>
      </c>
      <c r="BW21" s="30">
        <f t="shared" si="32"/>
        <v>3.3402697495183045</v>
      </c>
      <c r="BX21" s="587">
        <v>1399.9665528401722</v>
      </c>
      <c r="BY21" s="30">
        <f t="shared" si="33"/>
        <v>13.487153688248286</v>
      </c>
      <c r="BZ21" s="587"/>
      <c r="CA21" s="587"/>
      <c r="CB21" s="587"/>
      <c r="CC21" s="907"/>
      <c r="CD21" s="903">
        <v>34</v>
      </c>
      <c r="CE21" s="78">
        <v>341.7834452133626</v>
      </c>
      <c r="CF21" s="634">
        <f t="shared" si="34"/>
        <v>10.052454270981253</v>
      </c>
      <c r="CG21" s="824">
        <f t="shared" si="35"/>
        <v>7223.7616999059755</v>
      </c>
      <c r="CH21" s="492"/>
      <c r="CI21" s="93">
        <v>192.8</v>
      </c>
      <c r="CJ21" s="94">
        <v>11629.762419446177</v>
      </c>
      <c r="CK21" s="30">
        <f t="shared" si="36"/>
        <v>60.320344499202157</v>
      </c>
      <c r="CL21" s="787"/>
      <c r="CM21" s="787"/>
      <c r="CN21" s="958" t="e">
        <f t="shared" si="5"/>
        <v>#DIV/0!</v>
      </c>
      <c r="CO21" s="101">
        <v>21</v>
      </c>
      <c r="CP21" s="101">
        <v>306.17054150713022</v>
      </c>
      <c r="CQ21" s="30">
        <f t="shared" si="75"/>
        <v>14.57954959557763</v>
      </c>
      <c r="CR21" s="101">
        <v>20</v>
      </c>
      <c r="CS21" s="101">
        <v>99.705935301013554</v>
      </c>
      <c r="CT21" s="83">
        <f t="shared" si="76"/>
        <v>4.9852967650506779</v>
      </c>
      <c r="CU21" s="787"/>
      <c r="CV21" s="30">
        <f t="shared" si="78"/>
        <v>0</v>
      </c>
      <c r="CW21" s="787">
        <v>74.999999917389985</v>
      </c>
      <c r="CX21" s="30">
        <f t="shared" si="37"/>
        <v>0.38900414894911817</v>
      </c>
      <c r="CY21" s="787">
        <v>311.86387594555373</v>
      </c>
      <c r="CZ21" s="787"/>
      <c r="DA21" s="787"/>
      <c r="DB21" s="787"/>
      <c r="DC21" s="934">
        <v>47</v>
      </c>
      <c r="DD21" s="787">
        <v>540.52594790196849</v>
      </c>
      <c r="DE21" s="790">
        <f t="shared" si="38"/>
        <v>11.500552083020606</v>
      </c>
      <c r="DF21" s="827">
        <f t="shared" si="39"/>
        <v>12963.028720019232</v>
      </c>
      <c r="DG21" s="492"/>
      <c r="DH21" s="109">
        <v>202</v>
      </c>
      <c r="DI21" s="110">
        <v>11136.802483534981</v>
      </c>
      <c r="DJ21" s="83">
        <f t="shared" si="40"/>
        <v>55.132685562054363</v>
      </c>
      <c r="DK21" s="113"/>
      <c r="DL21" s="956"/>
      <c r="DM21" s="956"/>
      <c r="DN21" s="958" t="e">
        <f t="shared" si="81"/>
        <v>#DIV/0!</v>
      </c>
      <c r="DO21" s="114">
        <v>53</v>
      </c>
      <c r="DP21" s="114">
        <v>1427.0559426312973</v>
      </c>
      <c r="DQ21" s="30">
        <f t="shared" si="41"/>
        <v>26.925583823232024</v>
      </c>
      <c r="DR21" s="115">
        <v>1615.2654563250344</v>
      </c>
      <c r="DS21" s="114">
        <v>333.97607666302224</v>
      </c>
      <c r="DT21" s="938"/>
      <c r="DU21" s="708">
        <v>332.47641277641276</v>
      </c>
      <c r="DV21" s="759">
        <f t="shared" si="8"/>
        <v>1.6459228355267959</v>
      </c>
      <c r="DW21" s="846">
        <v>54</v>
      </c>
      <c r="DX21" s="846">
        <v>681.12039532709116</v>
      </c>
      <c r="DY21" s="760">
        <f t="shared" si="42"/>
        <v>12.613340654205391</v>
      </c>
      <c r="DZ21" s="848">
        <f t="shared" si="43"/>
        <v>15526.696767257838</v>
      </c>
      <c r="EA21" s="841"/>
      <c r="EB21" s="859">
        <v>95</v>
      </c>
      <c r="EC21" s="862">
        <v>4961.1072494439723</v>
      </c>
      <c r="ED21" s="862"/>
      <c r="EE21" s="922">
        <f t="shared" si="44"/>
        <v>4961.1072494439723</v>
      </c>
      <c r="EF21" s="751">
        <f t="shared" si="45"/>
        <v>52.222181573094446</v>
      </c>
      <c r="EG21" s="867"/>
      <c r="EH21" s="867"/>
      <c r="EI21" s="756" t="e">
        <f t="shared" si="9"/>
        <v>#DIV/0!</v>
      </c>
      <c r="EJ21" s="867"/>
      <c r="EK21" s="870"/>
      <c r="EL21" s="759" t="e">
        <f t="shared" si="46"/>
        <v>#DIV/0!</v>
      </c>
      <c r="EM21" s="866">
        <f t="shared" si="10"/>
        <v>95</v>
      </c>
      <c r="EN21" s="867"/>
      <c r="EO21" s="763">
        <f t="shared" si="47"/>
        <v>0</v>
      </c>
      <c r="EP21" s="916"/>
      <c r="EQ21" s="915"/>
      <c r="ER21" s="872">
        <v>95</v>
      </c>
      <c r="ES21" s="921">
        <v>514.55482754469142</v>
      </c>
      <c r="ET21" s="765">
        <f t="shared" si="48"/>
        <v>5.416366605733594</v>
      </c>
      <c r="EU21" s="872">
        <f t="shared" si="11"/>
        <v>95</v>
      </c>
      <c r="EV21" s="926">
        <v>448.47502691641535</v>
      </c>
      <c r="EW21" s="765">
        <f t="shared" si="49"/>
        <v>4.7207897570148987</v>
      </c>
      <c r="EX21" s="926">
        <v>145</v>
      </c>
      <c r="EY21" s="891">
        <f t="shared" si="50"/>
        <v>1.5263157894736843</v>
      </c>
      <c r="EZ21" s="873">
        <v>31</v>
      </c>
      <c r="FA21" s="873">
        <v>303.7048695457143</v>
      </c>
      <c r="FB21" s="873">
        <f t="shared" si="51"/>
        <v>9.7969312756682037</v>
      </c>
      <c r="FC21" s="898">
        <f t="shared" si="52"/>
        <v>6372.8419734507934</v>
      </c>
      <c r="FD21" s="569"/>
      <c r="FE21" s="734">
        <v>162.80000000000001</v>
      </c>
      <c r="FF21" s="125">
        <v>8742.6318559575593</v>
      </c>
      <c r="FG21" s="15">
        <f t="shared" si="53"/>
        <v>53.701669876889184</v>
      </c>
      <c r="FH21" s="126"/>
      <c r="FI21" s="127">
        <v>4</v>
      </c>
      <c r="FJ21" s="127">
        <v>44.022326550387525</v>
      </c>
      <c r="FK21" s="18">
        <v>28</v>
      </c>
      <c r="FL21" s="127"/>
      <c r="FM21" s="127"/>
      <c r="FN21" s="18" t="e">
        <f t="shared" si="77"/>
        <v>#DIV/0!</v>
      </c>
      <c r="FO21" s="734">
        <v>49.583333333333329</v>
      </c>
      <c r="FP21" s="836">
        <f t="shared" si="54"/>
        <v>0.30456592956592954</v>
      </c>
      <c r="FQ21" s="125">
        <v>1131.0890245161293</v>
      </c>
      <c r="FR21" s="837">
        <f t="shared" si="12"/>
        <v>6.9477212808116047</v>
      </c>
      <c r="FS21" s="125"/>
      <c r="FT21" s="125">
        <v>383.63674381799541</v>
      </c>
      <c r="FU21" s="125"/>
      <c r="FV21" s="127">
        <v>33</v>
      </c>
      <c r="FW21" s="127">
        <v>338.93989813688722</v>
      </c>
      <c r="FX21" s="30">
        <f t="shared" si="55"/>
        <v>10.270906004148097</v>
      </c>
      <c r="FY21" s="831">
        <f t="shared" si="56"/>
        <v>10689.903182312293</v>
      </c>
      <c r="FZ21" s="569"/>
      <c r="GA21" s="602"/>
      <c r="GB21" s="603"/>
      <c r="GC21" s="542" t="e">
        <f t="shared" si="57"/>
        <v>#DIV/0!</v>
      </c>
      <c r="GD21" s="603"/>
      <c r="GE21" s="603"/>
      <c r="GF21" s="542" t="e">
        <f t="shared" si="58"/>
        <v>#DIV/0!</v>
      </c>
      <c r="GG21" s="603"/>
      <c r="GH21" s="603"/>
      <c r="GI21" s="542" t="e">
        <f t="shared" si="59"/>
        <v>#DIV/0!</v>
      </c>
      <c r="GJ21" s="485"/>
      <c r="GK21" s="610"/>
      <c r="GL21" s="612"/>
      <c r="GM21" s="548" t="e">
        <f t="shared" si="60"/>
        <v>#DIV/0!</v>
      </c>
      <c r="GN21" s="610"/>
      <c r="GO21" s="614"/>
      <c r="GP21" s="616" t="e">
        <f t="shared" si="13"/>
        <v>#DIV/0!</v>
      </c>
      <c r="GQ21" s="603"/>
      <c r="GR21" s="603"/>
      <c r="GS21" s="622" t="e">
        <f t="shared" si="61"/>
        <v>#DIV/0!</v>
      </c>
      <c r="GT21" s="603">
        <f t="shared" si="62"/>
        <v>0</v>
      </c>
      <c r="GU21" s="603"/>
      <c r="GV21" s="551" t="e">
        <f t="shared" si="63"/>
        <v>#DIV/0!</v>
      </c>
      <c r="GX21" s="863"/>
      <c r="GY21" s="863"/>
      <c r="GZ21" s="862"/>
      <c r="HA21" s="554" t="e">
        <f t="shared" si="14"/>
        <v>#DIV/0!</v>
      </c>
      <c r="HB21" s="554" t="e">
        <f t="shared" si="79"/>
        <v>#DIV/0!</v>
      </c>
      <c r="HC21" s="875"/>
      <c r="HD21" s="875"/>
      <c r="HE21" s="737" t="e">
        <f t="shared" si="80"/>
        <v>#DIV/0!</v>
      </c>
      <c r="HF21" s="875"/>
      <c r="HG21" s="737" t="e">
        <f t="shared" si="64"/>
        <v>#DIV/0!</v>
      </c>
      <c r="HH21" s="867"/>
      <c r="HI21" s="748" t="e">
        <f t="shared" si="17"/>
        <v>#DIV/0!</v>
      </c>
      <c r="HJ21" s="882"/>
      <c r="HK21" s="744" t="e">
        <f t="shared" si="82"/>
        <v>#DIV/0!</v>
      </c>
      <c r="HL21" s="881"/>
      <c r="HM21" s="542" t="e">
        <f t="shared" si="19"/>
        <v>#DIV/0!</v>
      </c>
      <c r="HN21" s="875"/>
      <c r="HO21" s="875"/>
      <c r="HP21" s="886" t="e">
        <f t="shared" si="65"/>
        <v>#DIV/0!</v>
      </c>
      <c r="HQ21" s="672"/>
      <c r="HR21" s="411"/>
      <c r="HS21" s="411"/>
      <c r="HT21" s="411"/>
      <c r="HU21" s="433"/>
      <c r="HV21" s="411"/>
      <c r="HW21" s="400">
        <f t="shared" si="66"/>
        <v>0</v>
      </c>
      <c r="HX21" s="403"/>
      <c r="HY21" s="402" t="e">
        <f t="shared" si="67"/>
        <v>#DIV/0!</v>
      </c>
      <c r="HZ21" s="412"/>
      <c r="IA21" s="411"/>
      <c r="IB21" s="400"/>
      <c r="IC21" s="403" t="e">
        <f t="shared" si="68"/>
        <v>#DIV/0!</v>
      </c>
      <c r="ID21" s="400"/>
      <c r="IE21" s="400"/>
      <c r="IF21" s="404" t="e">
        <f t="shared" si="69"/>
        <v>#DIV/0!</v>
      </c>
    </row>
    <row r="22" spans="1:240" ht="14.4" customHeight="1">
      <c r="A22" s="12">
        <v>16</v>
      </c>
      <c r="B22" s="13">
        <v>144.4</v>
      </c>
      <c r="C22" s="14">
        <v>7726.2165255761456</v>
      </c>
      <c r="D22" s="15">
        <f t="shared" si="20"/>
        <v>53.505654609253085</v>
      </c>
      <c r="E22" s="16"/>
      <c r="F22" s="320"/>
      <c r="G22" s="558" t="e">
        <f t="shared" si="21"/>
        <v>#DIV/0!</v>
      </c>
      <c r="H22" s="17">
        <v>5</v>
      </c>
      <c r="I22" s="17">
        <v>64.115911293436696</v>
      </c>
      <c r="J22" s="18">
        <f t="shared" si="70"/>
        <v>12.823182258687339</v>
      </c>
      <c r="K22" s="17">
        <v>11</v>
      </c>
      <c r="L22" s="17">
        <v>166.2780298647649</v>
      </c>
      <c r="M22" s="30">
        <f t="shared" si="71"/>
        <v>15.116184533160446</v>
      </c>
      <c r="N22" s="946"/>
      <c r="O22" s="838">
        <f t="shared" si="22"/>
        <v>0</v>
      </c>
      <c r="P22" s="803">
        <v>507.3707747716773</v>
      </c>
      <c r="Q22" s="18">
        <f t="shared" si="23"/>
        <v>3.5136480247346071</v>
      </c>
      <c r="R22" s="808">
        <v>205.02872588535863</v>
      </c>
      <c r="S22" s="809"/>
      <c r="T22" s="976"/>
      <c r="U22" s="808"/>
      <c r="V22" s="492"/>
      <c r="W22" s="570">
        <v>37</v>
      </c>
      <c r="X22" s="626">
        <v>342.62116943945534</v>
      </c>
      <c r="Y22" s="800">
        <f t="shared" si="24"/>
        <v>9.2600316064717667</v>
      </c>
      <c r="Z22" s="819">
        <f t="shared" si="25"/>
        <v>9011.6311368308379</v>
      </c>
      <c r="AA22" s="492"/>
      <c r="AB22" s="966">
        <v>415.8</v>
      </c>
      <c r="AC22" s="71">
        <v>28479.884999999995</v>
      </c>
      <c r="AD22" s="30">
        <f t="shared" si="26"/>
        <v>68.494191919191906</v>
      </c>
      <c r="AE22" s="49"/>
      <c r="AF22" s="318"/>
      <c r="AG22" s="932" t="e">
        <f t="shared" si="0"/>
        <v>#DIV/0!</v>
      </c>
      <c r="AH22" s="50">
        <v>13</v>
      </c>
      <c r="AI22" s="50">
        <v>98.4</v>
      </c>
      <c r="AJ22" s="30">
        <f t="shared" si="27"/>
        <v>7.5692307692307699</v>
      </c>
      <c r="AK22" s="55">
        <v>121</v>
      </c>
      <c r="AL22" s="55">
        <v>865.42000000000007</v>
      </c>
      <c r="AM22" s="30">
        <f t="shared" si="72"/>
        <v>7.1522314049586786</v>
      </c>
      <c r="AN22" s="62">
        <v>450</v>
      </c>
      <c r="AO22" s="858">
        <f t="shared" si="1"/>
        <v>0.98727512066695922</v>
      </c>
      <c r="AP22" s="47">
        <v>2761.08</v>
      </c>
      <c r="AQ22" s="858">
        <f t="shared" si="2"/>
        <v>6.6404040404040403</v>
      </c>
      <c r="AR22" s="47">
        <v>407.34000000000003</v>
      </c>
      <c r="AS22" s="47"/>
      <c r="AT22" s="47">
        <v>1471.6424999999999</v>
      </c>
      <c r="AU22" s="855">
        <v>4131</v>
      </c>
      <c r="AV22" s="568"/>
      <c r="AW22" s="46">
        <v>40</v>
      </c>
      <c r="AX22" s="71">
        <v>1933.115</v>
      </c>
      <c r="AY22" s="83">
        <f t="shared" si="28"/>
        <v>48.327874999999999</v>
      </c>
      <c r="AZ22" s="855">
        <v>2</v>
      </c>
      <c r="BA22" s="855">
        <v>2</v>
      </c>
      <c r="BB22" s="855">
        <v>2</v>
      </c>
      <c r="BC22" s="760">
        <f t="shared" si="3"/>
        <v>2</v>
      </c>
      <c r="BD22" s="855">
        <v>96.97</v>
      </c>
      <c r="BE22" s="30">
        <f t="shared" ref="BE22:BE37" si="83">BD22/BC22</f>
        <v>48.484999999999999</v>
      </c>
      <c r="BF22" s="62">
        <v>106</v>
      </c>
      <c r="BG22" s="47">
        <v>1265.4000000000001</v>
      </c>
      <c r="BH22" s="48">
        <f t="shared" si="29"/>
        <v>11.937735849056605</v>
      </c>
      <c r="BI22" s="822">
        <f t="shared" si="30"/>
        <v>41960.252500000002</v>
      </c>
      <c r="BJ22" s="492"/>
      <c r="BK22" s="645">
        <v>101.60000000000001</v>
      </c>
      <c r="BL22" s="78">
        <v>4575.6219578293385</v>
      </c>
      <c r="BM22" s="30">
        <f t="shared" si="31"/>
        <v>45.035649191233645</v>
      </c>
      <c r="BN22" s="85"/>
      <c r="BO22" s="85"/>
      <c r="BP22" s="85"/>
      <c r="BQ22" s="85"/>
      <c r="BR22" s="30" t="e">
        <f t="shared" si="73"/>
        <v>#DIV/0!</v>
      </c>
      <c r="BS22" s="86">
        <v>11</v>
      </c>
      <c r="BT22" s="86">
        <v>79.994581747009278</v>
      </c>
      <c r="BU22" s="30">
        <f t="shared" si="74"/>
        <v>7.2722347042735711</v>
      </c>
      <c r="BV22" s="587">
        <v>0</v>
      </c>
      <c r="BW22" s="30">
        <f t="shared" si="32"/>
        <v>0</v>
      </c>
      <c r="BX22" s="587">
        <v>784.81212777672749</v>
      </c>
      <c r="BY22" s="30">
        <f t="shared" si="33"/>
        <v>7.7245288167000732</v>
      </c>
      <c r="BZ22" s="587"/>
      <c r="CA22" s="587"/>
      <c r="CB22" s="587"/>
      <c r="CC22" s="907"/>
      <c r="CD22" s="903">
        <v>34</v>
      </c>
      <c r="CE22" s="78">
        <v>340.75499022584216</v>
      </c>
      <c r="CF22" s="634">
        <f t="shared" si="34"/>
        <v>10.022205594877711</v>
      </c>
      <c r="CG22" s="824">
        <f t="shared" si="35"/>
        <v>5781.1836575789175</v>
      </c>
      <c r="CH22" s="492"/>
      <c r="CI22" s="93">
        <v>191.60000000000002</v>
      </c>
      <c r="CJ22" s="94">
        <v>12099.020884148602</v>
      </c>
      <c r="CK22" s="30">
        <f t="shared" si="36"/>
        <v>63.14729062708038</v>
      </c>
      <c r="CL22" s="787"/>
      <c r="CM22" s="787"/>
      <c r="CN22" s="958" t="e">
        <f>CM22/CL22</f>
        <v>#DIV/0!</v>
      </c>
      <c r="CO22" s="101">
        <v>21</v>
      </c>
      <c r="CP22" s="101">
        <v>225.1735060841568</v>
      </c>
      <c r="CQ22" s="30">
        <f t="shared" si="75"/>
        <v>10.722547908769371</v>
      </c>
      <c r="CR22" s="101">
        <v>20</v>
      </c>
      <c r="CS22" s="101">
        <v>81.455935301013554</v>
      </c>
      <c r="CT22" s="83">
        <f t="shared" si="76"/>
        <v>4.0727967650506773</v>
      </c>
      <c r="CU22" s="787"/>
      <c r="CV22" s="30">
        <f t="shared" si="78"/>
        <v>0</v>
      </c>
      <c r="CW22" s="787"/>
      <c r="CX22" s="30">
        <f t="shared" si="37"/>
        <v>0</v>
      </c>
      <c r="CY22" s="787">
        <v>161.32886936558856</v>
      </c>
      <c r="CZ22" s="787"/>
      <c r="DA22" s="787"/>
      <c r="DB22" s="787">
        <v>5001.5006838529234</v>
      </c>
      <c r="DC22" s="934">
        <v>47</v>
      </c>
      <c r="DD22" s="787">
        <v>493.94563936014976</v>
      </c>
      <c r="DE22" s="790">
        <f t="shared" si="38"/>
        <v>10.509481688513825</v>
      </c>
      <c r="DF22" s="827">
        <f t="shared" si="39"/>
        <v>18062.425518112435</v>
      </c>
      <c r="DG22" s="492"/>
      <c r="DH22" s="109">
        <v>173.60000000000002</v>
      </c>
      <c r="DI22" s="110">
        <v>12612.6381185793</v>
      </c>
      <c r="DJ22" s="83">
        <f t="shared" si="40"/>
        <v>72.653445383521301</v>
      </c>
      <c r="DK22" s="113"/>
      <c r="DL22" s="956"/>
      <c r="DM22" s="956"/>
      <c r="DN22" s="958" t="e">
        <f t="shared" si="81"/>
        <v>#DIV/0!</v>
      </c>
      <c r="DO22" s="114">
        <v>48</v>
      </c>
      <c r="DP22" s="114">
        <v>1420.0759632889201</v>
      </c>
      <c r="DQ22" s="30">
        <f t="shared" si="41"/>
        <v>29.584915901852501</v>
      </c>
      <c r="DR22" s="115">
        <v>1245.1806621814424</v>
      </c>
      <c r="DS22" s="114">
        <v>380.21461132665615</v>
      </c>
      <c r="DT22" s="938"/>
      <c r="DU22" s="708">
        <v>212.47641277641279</v>
      </c>
      <c r="DV22" s="759">
        <f t="shared" si="8"/>
        <v>1.2239424699102117</v>
      </c>
      <c r="DW22" s="846">
        <v>54</v>
      </c>
      <c r="DX22" s="846">
        <v>587.06889276506433</v>
      </c>
      <c r="DY22" s="760">
        <f t="shared" si="42"/>
        <v>10.871646162316006</v>
      </c>
      <c r="DZ22" s="848">
        <f t="shared" si="43"/>
        <v>16457.654660917797</v>
      </c>
      <c r="EA22" s="841"/>
      <c r="EB22" s="859">
        <v>72</v>
      </c>
      <c r="EC22" s="862">
        <v>3868.8375569067657</v>
      </c>
      <c r="ED22" s="862"/>
      <c r="EE22" s="922">
        <f t="shared" si="44"/>
        <v>3868.8375569067657</v>
      </c>
      <c r="EF22" s="751">
        <f t="shared" si="45"/>
        <v>53.73385495703841</v>
      </c>
      <c r="EG22" s="867"/>
      <c r="EH22" s="867"/>
      <c r="EI22" s="756" t="e">
        <f t="shared" si="9"/>
        <v>#DIV/0!</v>
      </c>
      <c r="EJ22" s="867"/>
      <c r="EK22" s="870"/>
      <c r="EL22" s="759" t="e">
        <f t="shared" si="46"/>
        <v>#DIV/0!</v>
      </c>
      <c r="EM22" s="866">
        <f t="shared" si="10"/>
        <v>72</v>
      </c>
      <c r="EN22" s="867"/>
      <c r="EO22" s="763">
        <f t="shared" si="47"/>
        <v>0</v>
      </c>
      <c r="EP22" s="916"/>
      <c r="EQ22" s="915"/>
      <c r="ER22" s="872">
        <v>72</v>
      </c>
      <c r="ES22" s="921">
        <v>506.48454761631501</v>
      </c>
      <c r="ET22" s="765">
        <f t="shared" si="48"/>
        <v>7.034507605782153</v>
      </c>
      <c r="EU22" s="872">
        <f t="shared" si="11"/>
        <v>72</v>
      </c>
      <c r="EV22" s="873">
        <v>425.86772510517272</v>
      </c>
      <c r="EW22" s="765">
        <f t="shared" si="49"/>
        <v>5.9148295153496209</v>
      </c>
      <c r="EX22" s="873"/>
      <c r="EY22" s="891">
        <f t="shared" si="50"/>
        <v>0</v>
      </c>
      <c r="EZ22" s="873">
        <v>31</v>
      </c>
      <c r="FA22" s="873">
        <v>305.12133637830766</v>
      </c>
      <c r="FB22" s="873">
        <f t="shared" si="51"/>
        <v>9.8426237541389572</v>
      </c>
      <c r="FC22" s="898">
        <f t="shared" si="52"/>
        <v>5106.3111660065606</v>
      </c>
      <c r="FD22" s="569"/>
      <c r="FE22" s="734">
        <v>153</v>
      </c>
      <c r="FF22" s="125">
        <v>8810.8291950787861</v>
      </c>
      <c r="FG22" s="15">
        <f t="shared" si="53"/>
        <v>57.587118922083569</v>
      </c>
      <c r="FH22" s="126"/>
      <c r="FI22" s="127">
        <v>4</v>
      </c>
      <c r="FJ22" s="127">
        <v>45.022833971987239</v>
      </c>
      <c r="FK22" s="18">
        <f t="shared" ref="FK22:FK37" si="84">+FJ22/FI22</f>
        <v>11.25570849299681</v>
      </c>
      <c r="FL22" s="127"/>
      <c r="FM22" s="127"/>
      <c r="FN22" s="18" t="e">
        <f t="shared" si="77"/>
        <v>#DIV/0!</v>
      </c>
      <c r="FO22" s="734">
        <v>123.58333333333333</v>
      </c>
      <c r="FP22" s="836">
        <f t="shared" si="54"/>
        <v>0.80773420479302827</v>
      </c>
      <c r="FQ22" s="125">
        <v>474.41711750479953</v>
      </c>
      <c r="FR22" s="837">
        <f t="shared" si="12"/>
        <v>3.1007654738875785</v>
      </c>
      <c r="FS22" s="125"/>
      <c r="FT22" s="125">
        <v>398.64918173578883</v>
      </c>
      <c r="FU22" s="125"/>
      <c r="FV22" s="127">
        <v>33</v>
      </c>
      <c r="FW22" s="127">
        <v>313.21714748522646</v>
      </c>
      <c r="FX22" s="30">
        <f t="shared" si="55"/>
        <v>9.4914287116735299</v>
      </c>
      <c r="FY22" s="831">
        <f t="shared" si="56"/>
        <v>10165.718809109921</v>
      </c>
      <c r="FZ22" s="569"/>
      <c r="GA22" s="602"/>
      <c r="GB22" s="603"/>
      <c r="GC22" s="542" t="e">
        <f t="shared" si="57"/>
        <v>#DIV/0!</v>
      </c>
      <c r="GD22" s="603"/>
      <c r="GE22" s="603"/>
      <c r="GF22" s="542" t="e">
        <f t="shared" si="58"/>
        <v>#DIV/0!</v>
      </c>
      <c r="GG22" s="603"/>
      <c r="GH22" s="603"/>
      <c r="GI22" s="542" t="e">
        <f t="shared" si="59"/>
        <v>#DIV/0!</v>
      </c>
      <c r="GJ22" s="485"/>
      <c r="GK22" s="610"/>
      <c r="GL22" s="612"/>
      <c r="GM22" s="548" t="e">
        <f t="shared" si="60"/>
        <v>#DIV/0!</v>
      </c>
      <c r="GN22" s="610"/>
      <c r="GO22" s="614"/>
      <c r="GP22" s="616" t="e">
        <f t="shared" si="13"/>
        <v>#DIV/0!</v>
      </c>
      <c r="GQ22" s="603"/>
      <c r="GR22" s="603"/>
      <c r="GS22" s="622" t="e">
        <f t="shared" si="61"/>
        <v>#DIV/0!</v>
      </c>
      <c r="GT22" s="603">
        <f t="shared" si="62"/>
        <v>0</v>
      </c>
      <c r="GU22" s="603"/>
      <c r="GV22" s="551" t="e">
        <f t="shared" si="63"/>
        <v>#DIV/0!</v>
      </c>
      <c r="GX22" s="863"/>
      <c r="GY22" s="863"/>
      <c r="GZ22" s="862"/>
      <c r="HA22" s="554" t="e">
        <f t="shared" si="14"/>
        <v>#DIV/0!</v>
      </c>
      <c r="HB22" s="554" t="e">
        <f t="shared" si="79"/>
        <v>#DIV/0!</v>
      </c>
      <c r="HC22" s="875"/>
      <c r="HD22" s="875"/>
      <c r="HE22" s="737" t="e">
        <f t="shared" si="80"/>
        <v>#DIV/0!</v>
      </c>
      <c r="HF22" s="875"/>
      <c r="HG22" s="737" t="e">
        <f t="shared" si="64"/>
        <v>#DIV/0!</v>
      </c>
      <c r="HH22" s="867"/>
      <c r="HI22" s="748" t="e">
        <f t="shared" si="17"/>
        <v>#DIV/0!</v>
      </c>
      <c r="HJ22" s="882"/>
      <c r="HK22" s="744" t="e">
        <f t="shared" si="82"/>
        <v>#DIV/0!</v>
      </c>
      <c r="HL22" s="881"/>
      <c r="HM22" s="542" t="e">
        <f t="shared" si="19"/>
        <v>#DIV/0!</v>
      </c>
      <c r="HN22" s="875"/>
      <c r="HO22" s="875"/>
      <c r="HP22" s="886" t="e">
        <f t="shared" si="65"/>
        <v>#DIV/0!</v>
      </c>
      <c r="HQ22" s="672"/>
      <c r="HR22" s="411"/>
      <c r="HS22" s="411"/>
      <c r="HT22" s="411"/>
      <c r="HU22" s="433"/>
      <c r="HV22" s="411"/>
      <c r="HW22" s="400">
        <f t="shared" si="66"/>
        <v>0</v>
      </c>
      <c r="HX22" s="403"/>
      <c r="HY22" s="402" t="e">
        <f t="shared" si="67"/>
        <v>#DIV/0!</v>
      </c>
      <c r="HZ22" s="412"/>
      <c r="IA22" s="411"/>
      <c r="IB22" s="403"/>
      <c r="IC22" s="403" t="e">
        <f t="shared" si="68"/>
        <v>#DIV/0!</v>
      </c>
      <c r="ID22" s="400"/>
      <c r="IE22" s="400"/>
      <c r="IF22" s="404" t="e">
        <f t="shared" si="69"/>
        <v>#DIV/0!</v>
      </c>
    </row>
    <row r="23" spans="1:240" ht="14.4" customHeight="1">
      <c r="A23" s="12">
        <v>17</v>
      </c>
      <c r="B23" s="13">
        <v>140.4</v>
      </c>
      <c r="C23" s="14">
        <v>6919.1657776148168</v>
      </c>
      <c r="D23" s="15">
        <f t="shared" si="20"/>
        <v>49.281807532869067</v>
      </c>
      <c r="E23" s="16"/>
      <c r="F23" s="320"/>
      <c r="G23" s="558" t="e">
        <f t="shared" si="21"/>
        <v>#DIV/0!</v>
      </c>
      <c r="H23" s="17">
        <v>3</v>
      </c>
      <c r="I23" s="17">
        <v>37.731943120456428</v>
      </c>
      <c r="J23" s="18">
        <f t="shared" si="70"/>
        <v>12.577314373485477</v>
      </c>
      <c r="K23" s="17">
        <v>9</v>
      </c>
      <c r="L23" s="17">
        <v>165.20196170228499</v>
      </c>
      <c r="M23" s="30">
        <f t="shared" si="71"/>
        <v>18.35577352247611</v>
      </c>
      <c r="N23" s="946">
        <v>1305.7736760708608</v>
      </c>
      <c r="O23" s="838">
        <f t="shared" si="22"/>
        <v>9.3003823081970136</v>
      </c>
      <c r="P23" s="803">
        <v>502.735972161218</v>
      </c>
      <c r="Q23" s="18">
        <f t="shared" si="23"/>
        <v>3.5807405424588175</v>
      </c>
      <c r="R23" s="808">
        <v>253.39403103324298</v>
      </c>
      <c r="S23" s="809"/>
      <c r="T23" s="976"/>
      <c r="U23" s="808"/>
      <c r="V23" s="492"/>
      <c r="W23" s="570">
        <v>37</v>
      </c>
      <c r="X23" s="626">
        <v>343.90254052292829</v>
      </c>
      <c r="Y23" s="800">
        <f t="shared" si="24"/>
        <v>9.2946632573764401</v>
      </c>
      <c r="Z23" s="819">
        <f t="shared" si="25"/>
        <v>9527.9059022258079</v>
      </c>
      <c r="AA23" s="492"/>
      <c r="AB23" s="966">
        <v>308.2</v>
      </c>
      <c r="AC23" s="71">
        <v>21222.509700000002</v>
      </c>
      <c r="AD23" s="30">
        <f t="shared" si="26"/>
        <v>68.859538286826748</v>
      </c>
      <c r="AE23" s="49"/>
      <c r="AF23" s="318"/>
      <c r="AG23" s="932" t="e">
        <f t="shared" si="0"/>
        <v>#DIV/0!</v>
      </c>
      <c r="AH23" s="50">
        <v>7</v>
      </c>
      <c r="AI23" s="50">
        <v>103.32</v>
      </c>
      <c r="AJ23" s="30">
        <f t="shared" si="27"/>
        <v>14.76</v>
      </c>
      <c r="AK23" s="55">
        <v>6</v>
      </c>
      <c r="AL23" s="55">
        <v>43.519999999999996</v>
      </c>
      <c r="AM23" s="30">
        <f t="shared" si="72"/>
        <v>7.253333333333333</v>
      </c>
      <c r="AN23" s="62">
        <v>668</v>
      </c>
      <c r="AO23" s="858">
        <f t="shared" si="1"/>
        <v>1.9184376794945435</v>
      </c>
      <c r="AP23" s="47">
        <v>2547.65</v>
      </c>
      <c r="AQ23" s="858">
        <f t="shared" si="2"/>
        <v>8.2662232316677482</v>
      </c>
      <c r="AR23" s="47">
        <v>648.96</v>
      </c>
      <c r="AS23" s="47"/>
      <c r="AT23" s="47"/>
      <c r="AU23" s="855"/>
      <c r="AV23" s="568"/>
      <c r="AW23" s="72">
        <v>40</v>
      </c>
      <c r="AX23" s="73">
        <v>1729.8920000000001</v>
      </c>
      <c r="AY23" s="83">
        <f t="shared" si="28"/>
        <v>43.247300000000003</v>
      </c>
      <c r="AZ23" s="855">
        <v>1</v>
      </c>
      <c r="BA23" s="855">
        <v>1</v>
      </c>
      <c r="BB23" s="855">
        <v>1</v>
      </c>
      <c r="BC23" s="760">
        <f t="shared" si="3"/>
        <v>1</v>
      </c>
      <c r="BD23" s="855">
        <v>66.349999999999994</v>
      </c>
      <c r="BE23" s="30">
        <f t="shared" si="83"/>
        <v>66.349999999999994</v>
      </c>
      <c r="BF23" s="62">
        <v>106</v>
      </c>
      <c r="BG23" s="47">
        <v>1176.1500000000001</v>
      </c>
      <c r="BH23" s="48">
        <f t="shared" si="29"/>
        <v>11.095754716981133</v>
      </c>
      <c r="BI23" s="822">
        <f t="shared" si="30"/>
        <v>28206.351700000003</v>
      </c>
      <c r="BJ23" s="492"/>
      <c r="BK23" s="645">
        <v>107.2</v>
      </c>
      <c r="BL23" s="78">
        <v>4785.6730782669192</v>
      </c>
      <c r="BM23" s="30">
        <f t="shared" si="31"/>
        <v>44.642472745027227</v>
      </c>
      <c r="BN23" s="85"/>
      <c r="BO23" s="85"/>
      <c r="BP23" s="85"/>
      <c r="BQ23" s="85"/>
      <c r="BR23" s="30" t="e">
        <f t="shared" si="73"/>
        <v>#DIV/0!</v>
      </c>
      <c r="BS23" s="86">
        <v>3</v>
      </c>
      <c r="BT23" s="86">
        <v>35.331638263781585</v>
      </c>
      <c r="BU23" s="30">
        <f t="shared" si="74"/>
        <v>11.777212754593862</v>
      </c>
      <c r="BV23" s="587">
        <v>0</v>
      </c>
      <c r="BW23" s="30">
        <f t="shared" si="32"/>
        <v>0</v>
      </c>
      <c r="BX23" s="587">
        <v>711.69686535022822</v>
      </c>
      <c r="BY23" s="30">
        <f t="shared" si="33"/>
        <v>6.6389632961775016</v>
      </c>
      <c r="BZ23" s="587"/>
      <c r="CA23" s="587"/>
      <c r="CB23" s="587"/>
      <c r="CC23" s="907"/>
      <c r="CD23" s="903">
        <v>34</v>
      </c>
      <c r="CE23" s="78">
        <v>338.11977329755689</v>
      </c>
      <c r="CF23" s="634">
        <f t="shared" si="34"/>
        <v>9.9446992146340261</v>
      </c>
      <c r="CG23" s="824">
        <f t="shared" si="35"/>
        <v>5870.8213551784856</v>
      </c>
      <c r="CH23" s="492"/>
      <c r="CI23" s="93">
        <v>144.4</v>
      </c>
      <c r="CJ23" s="94">
        <v>8867.2040940315419</v>
      </c>
      <c r="CK23" s="30">
        <f t="shared" si="36"/>
        <v>61.407230568085467</v>
      </c>
      <c r="CL23" s="787"/>
      <c r="CM23" s="787"/>
      <c r="CN23" s="958" t="e">
        <f t="shared" ref="CN23:CN37" si="85">CM23/CL23</f>
        <v>#DIV/0!</v>
      </c>
      <c r="CO23" s="101">
        <v>3</v>
      </c>
      <c r="CP23" s="101"/>
      <c r="CQ23" s="30">
        <f t="shared" si="75"/>
        <v>0</v>
      </c>
      <c r="CR23" s="101">
        <v>0</v>
      </c>
      <c r="CS23" s="101"/>
      <c r="CT23" s="83" t="e">
        <f t="shared" si="76"/>
        <v>#DIV/0!</v>
      </c>
      <c r="CU23" s="787"/>
      <c r="CV23" s="30">
        <f t="shared" si="78"/>
        <v>0</v>
      </c>
      <c r="CW23" s="787"/>
      <c r="CX23" s="30">
        <f t="shared" si="37"/>
        <v>0</v>
      </c>
      <c r="CY23" s="787">
        <v>147.38363442780894</v>
      </c>
      <c r="CZ23" s="787"/>
      <c r="DA23" s="787"/>
      <c r="DB23" s="787"/>
      <c r="DC23" s="934">
        <v>47</v>
      </c>
      <c r="DD23" s="787">
        <v>499.59171579147176</v>
      </c>
      <c r="DE23" s="790">
        <f t="shared" si="38"/>
        <v>10.629610974286633</v>
      </c>
      <c r="DF23" s="827">
        <f t="shared" si="39"/>
        <v>9514.1794442508235</v>
      </c>
      <c r="DG23" s="492"/>
      <c r="DH23" s="109">
        <v>167.6</v>
      </c>
      <c r="DI23" s="110">
        <v>10911.700971251061</v>
      </c>
      <c r="DJ23" s="83">
        <f t="shared" si="40"/>
        <v>65.105614386939507</v>
      </c>
      <c r="DK23" s="113"/>
      <c r="DL23" s="956"/>
      <c r="DM23" s="956"/>
      <c r="DN23" s="958" t="e">
        <f t="shared" si="81"/>
        <v>#DIV/0!</v>
      </c>
      <c r="DO23" s="114">
        <v>25</v>
      </c>
      <c r="DP23" s="114">
        <v>1792.7737069133341</v>
      </c>
      <c r="DQ23" s="30">
        <f t="shared" si="41"/>
        <v>71.710948276533358</v>
      </c>
      <c r="DR23" s="115">
        <v>1065.835737579747</v>
      </c>
      <c r="DS23" s="114">
        <v>547.43268236472989</v>
      </c>
      <c r="DT23" s="938"/>
      <c r="DU23" s="708">
        <v>212.47641277641279</v>
      </c>
      <c r="DV23" s="759">
        <f t="shared" si="8"/>
        <v>1.2677590261122482</v>
      </c>
      <c r="DW23" s="846">
        <v>54</v>
      </c>
      <c r="DX23" s="846">
        <v>630.68762644298317</v>
      </c>
      <c r="DY23" s="760">
        <f t="shared" si="42"/>
        <v>11.679400489684873</v>
      </c>
      <c r="DZ23" s="848">
        <f t="shared" si="43"/>
        <v>15160.907137328268</v>
      </c>
      <c r="EA23" s="841"/>
      <c r="EB23" s="859">
        <v>46.000000000000007</v>
      </c>
      <c r="EC23" s="862">
        <v>2865.6983007877457</v>
      </c>
      <c r="ED23" s="862"/>
      <c r="EE23" s="922">
        <f t="shared" si="44"/>
        <v>2865.6983007877457</v>
      </c>
      <c r="EF23" s="751">
        <f t="shared" si="45"/>
        <v>62.297789147559676</v>
      </c>
      <c r="EG23" s="867"/>
      <c r="EH23" s="867"/>
      <c r="EI23" s="756" t="e">
        <f t="shared" si="9"/>
        <v>#DIV/0!</v>
      </c>
      <c r="EJ23" s="867"/>
      <c r="EK23" s="870"/>
      <c r="EL23" s="759" t="e">
        <f t="shared" si="46"/>
        <v>#DIV/0!</v>
      </c>
      <c r="EM23" s="866">
        <f t="shared" si="10"/>
        <v>46.000000000000007</v>
      </c>
      <c r="EN23" s="867"/>
      <c r="EO23" s="763">
        <f t="shared" si="47"/>
        <v>0</v>
      </c>
      <c r="EP23" s="916"/>
      <c r="EQ23" s="915"/>
      <c r="ER23" s="872">
        <v>46</v>
      </c>
      <c r="ES23" s="921"/>
      <c r="ET23" s="765">
        <f t="shared" si="48"/>
        <v>0</v>
      </c>
      <c r="EU23" s="872">
        <f t="shared" si="11"/>
        <v>46.000000000000007</v>
      </c>
      <c r="EV23" s="873">
        <v>456.80402584208531</v>
      </c>
      <c r="EW23" s="765">
        <f t="shared" si="49"/>
        <v>9.9305223009148964</v>
      </c>
      <c r="EX23" s="873">
        <v>145</v>
      </c>
      <c r="EY23" s="891">
        <f t="shared" si="50"/>
        <v>3.1521739130434776</v>
      </c>
      <c r="EZ23" s="873">
        <v>31</v>
      </c>
      <c r="FA23" s="873">
        <v>308.65931082913937</v>
      </c>
      <c r="FB23" s="873">
        <f t="shared" si="51"/>
        <v>9.9567519622303031</v>
      </c>
      <c r="FC23" s="898">
        <f t="shared" si="52"/>
        <v>3776.1616374589703</v>
      </c>
      <c r="FD23" s="569"/>
      <c r="FE23" s="734">
        <v>146</v>
      </c>
      <c r="FF23" s="125">
        <v>7359.4640844018559</v>
      </c>
      <c r="FG23" s="15">
        <f t="shared" si="53"/>
        <v>50.407288249327777</v>
      </c>
      <c r="FH23" s="126"/>
      <c r="FI23" s="127">
        <v>4</v>
      </c>
      <c r="FJ23" s="127">
        <v>46.023341393586961</v>
      </c>
      <c r="FK23" s="18">
        <f t="shared" si="84"/>
        <v>11.50583534839674</v>
      </c>
      <c r="FL23" s="127"/>
      <c r="FM23" s="127"/>
      <c r="FN23" s="18" t="e">
        <f t="shared" si="77"/>
        <v>#DIV/0!</v>
      </c>
      <c r="FO23" s="734">
        <v>49.583333333333329</v>
      </c>
      <c r="FP23" s="836">
        <f t="shared" si="54"/>
        <v>0.33961187214611871</v>
      </c>
      <c r="FQ23" s="125">
        <v>821.23267903283306</v>
      </c>
      <c r="FR23" s="837">
        <f t="shared" si="12"/>
        <v>5.6248813632385826</v>
      </c>
      <c r="FS23" s="125"/>
      <c r="FT23" s="125"/>
      <c r="FU23" s="125"/>
      <c r="FV23" s="127">
        <v>33</v>
      </c>
      <c r="FW23" s="127">
        <v>321.22133972078984</v>
      </c>
      <c r="FX23" s="30">
        <f t="shared" si="55"/>
        <v>9.733979991539087</v>
      </c>
      <c r="FY23" s="831">
        <f t="shared" si="56"/>
        <v>8597.5247778823996</v>
      </c>
      <c r="FZ23" s="569"/>
      <c r="GA23" s="602"/>
      <c r="GB23" s="603"/>
      <c r="GC23" s="542" t="e">
        <f t="shared" si="57"/>
        <v>#DIV/0!</v>
      </c>
      <c r="GD23" s="603"/>
      <c r="GE23" s="603"/>
      <c r="GF23" s="542" t="e">
        <f t="shared" si="58"/>
        <v>#DIV/0!</v>
      </c>
      <c r="GG23" s="603"/>
      <c r="GH23" s="603"/>
      <c r="GI23" s="542" t="e">
        <f t="shared" si="59"/>
        <v>#DIV/0!</v>
      </c>
      <c r="GJ23" s="485"/>
      <c r="GK23" s="610"/>
      <c r="GL23" s="612"/>
      <c r="GM23" s="548" t="e">
        <f t="shared" si="60"/>
        <v>#DIV/0!</v>
      </c>
      <c r="GN23" s="610"/>
      <c r="GO23" s="614"/>
      <c r="GP23" s="616" t="e">
        <f t="shared" si="13"/>
        <v>#DIV/0!</v>
      </c>
      <c r="GQ23" s="603"/>
      <c r="GR23" s="603"/>
      <c r="GS23" s="622" t="e">
        <f t="shared" si="61"/>
        <v>#DIV/0!</v>
      </c>
      <c r="GT23" s="603">
        <f t="shared" si="62"/>
        <v>0</v>
      </c>
      <c r="GU23" s="603"/>
      <c r="GV23" s="551" t="e">
        <f t="shared" si="63"/>
        <v>#DIV/0!</v>
      </c>
      <c r="GX23" s="863"/>
      <c r="GY23" s="863"/>
      <c r="GZ23" s="862"/>
      <c r="HA23" s="554" t="e">
        <f t="shared" si="14"/>
        <v>#DIV/0!</v>
      </c>
      <c r="HB23" s="554" t="e">
        <f t="shared" si="79"/>
        <v>#DIV/0!</v>
      </c>
      <c r="HC23" s="875"/>
      <c r="HD23" s="875"/>
      <c r="HE23" s="737" t="e">
        <f t="shared" si="80"/>
        <v>#DIV/0!</v>
      </c>
      <c r="HF23" s="875"/>
      <c r="HG23" s="737" t="e">
        <f t="shared" si="64"/>
        <v>#DIV/0!</v>
      </c>
      <c r="HH23" s="867"/>
      <c r="HI23" s="748" t="e">
        <f t="shared" si="17"/>
        <v>#DIV/0!</v>
      </c>
      <c r="HJ23" s="882"/>
      <c r="HK23" s="744" t="e">
        <f t="shared" si="82"/>
        <v>#DIV/0!</v>
      </c>
      <c r="HL23" s="881"/>
      <c r="HM23" s="542" t="e">
        <f t="shared" si="19"/>
        <v>#DIV/0!</v>
      </c>
      <c r="HN23" s="875"/>
      <c r="HO23" s="875"/>
      <c r="HP23" s="886" t="e">
        <f t="shared" si="65"/>
        <v>#DIV/0!</v>
      </c>
      <c r="HQ23" s="672"/>
      <c r="HR23" s="411"/>
      <c r="HS23" s="411"/>
      <c r="HT23" s="411"/>
      <c r="HU23" s="433"/>
      <c r="HV23" s="411"/>
      <c r="HW23" s="400">
        <f t="shared" si="66"/>
        <v>0</v>
      </c>
      <c r="HX23" s="403"/>
      <c r="HY23" s="402" t="e">
        <f t="shared" si="67"/>
        <v>#DIV/0!</v>
      </c>
      <c r="HZ23" s="412"/>
      <c r="IA23" s="411"/>
      <c r="IB23" s="400"/>
      <c r="IC23" s="403" t="e">
        <f t="shared" si="68"/>
        <v>#DIV/0!</v>
      </c>
      <c r="ID23" s="400"/>
      <c r="IE23" s="400"/>
      <c r="IF23" s="404" t="e">
        <f t="shared" si="69"/>
        <v>#DIV/0!</v>
      </c>
    </row>
    <row r="24" spans="1:240" ht="14.4" customHeight="1">
      <c r="A24" s="12">
        <v>18</v>
      </c>
      <c r="B24" s="13">
        <v>159</v>
      </c>
      <c r="C24" s="14">
        <v>7585.7049488004031</v>
      </c>
      <c r="D24" s="15">
        <f t="shared" si="20"/>
        <v>47.70883615597738</v>
      </c>
      <c r="E24" s="16"/>
      <c r="F24" s="320"/>
      <c r="G24" s="558" t="e">
        <f t="shared" si="21"/>
        <v>#DIV/0!</v>
      </c>
      <c r="H24" s="17">
        <v>3</v>
      </c>
      <c r="I24" s="17">
        <v>37.994614099814335</v>
      </c>
      <c r="J24" s="18">
        <f t="shared" si="70"/>
        <v>12.664871366604778</v>
      </c>
      <c r="K24" s="17">
        <v>9</v>
      </c>
      <c r="L24" s="17">
        <v>118.7331690619198</v>
      </c>
      <c r="M24" s="30">
        <f t="shared" si="71"/>
        <v>13.19257434021331</v>
      </c>
      <c r="N24" s="946"/>
      <c r="O24" s="838">
        <f t="shared" si="22"/>
        <v>0</v>
      </c>
      <c r="P24" s="803">
        <v>475.8522040897949</v>
      </c>
      <c r="Q24" s="18">
        <f t="shared" si="23"/>
        <v>2.9927811577974524</v>
      </c>
      <c r="R24" s="808">
        <v>278.58294327014301</v>
      </c>
      <c r="S24" s="809"/>
      <c r="T24" s="976"/>
      <c r="U24" s="808">
        <v>348.01716887610939</v>
      </c>
      <c r="V24" s="492"/>
      <c r="W24" s="570">
        <v>37</v>
      </c>
      <c r="X24" s="626">
        <v>369.10753635425124</v>
      </c>
      <c r="Y24" s="800">
        <f t="shared" si="24"/>
        <v>9.9758793609257097</v>
      </c>
      <c r="Z24" s="819">
        <f t="shared" si="25"/>
        <v>9213.9925845524358</v>
      </c>
      <c r="AA24" s="492"/>
      <c r="AB24" s="966">
        <v>302.40000000000003</v>
      </c>
      <c r="AC24" s="71">
        <v>20222.454999999991</v>
      </c>
      <c r="AD24" s="30">
        <f t="shared" si="26"/>
        <v>66.873197751322706</v>
      </c>
      <c r="AE24" s="49"/>
      <c r="AF24" s="318"/>
      <c r="AG24" s="932" t="e">
        <f t="shared" si="0"/>
        <v>#DIV/0!</v>
      </c>
      <c r="AH24" s="50">
        <v>7</v>
      </c>
      <c r="AI24" s="50">
        <v>102.8</v>
      </c>
      <c r="AJ24" s="30">
        <f t="shared" si="27"/>
        <v>14.685714285714285</v>
      </c>
      <c r="AK24" s="55">
        <v>6</v>
      </c>
      <c r="AL24" s="55">
        <v>46.26</v>
      </c>
      <c r="AM24" s="30">
        <f t="shared" si="72"/>
        <v>7.71</v>
      </c>
      <c r="AN24" s="62"/>
      <c r="AO24" s="858">
        <f t="shared" si="1"/>
        <v>0</v>
      </c>
      <c r="AP24" s="47">
        <v>1956.8000000000002</v>
      </c>
      <c r="AQ24" s="858">
        <f t="shared" si="2"/>
        <v>6.4708994708994707</v>
      </c>
      <c r="AR24" s="47">
        <v>336.8</v>
      </c>
      <c r="AS24" s="47"/>
      <c r="AT24" s="47">
        <v>72.98</v>
      </c>
      <c r="AU24" s="855"/>
      <c r="AV24" s="568"/>
      <c r="AW24" s="72">
        <v>40</v>
      </c>
      <c r="AX24" s="74">
        <v>1964.5250000000001</v>
      </c>
      <c r="AY24" s="83">
        <f t="shared" si="28"/>
        <v>49.113125000000004</v>
      </c>
      <c r="AZ24" s="855">
        <v>1</v>
      </c>
      <c r="BA24" s="855">
        <v>1</v>
      </c>
      <c r="BB24" s="855">
        <v>1</v>
      </c>
      <c r="BC24" s="760">
        <f t="shared" si="3"/>
        <v>1</v>
      </c>
      <c r="BD24" s="855">
        <v>60.93</v>
      </c>
      <c r="BE24" s="30">
        <f t="shared" si="83"/>
        <v>60.93</v>
      </c>
      <c r="BF24" s="62">
        <v>106</v>
      </c>
      <c r="BG24" s="47">
        <v>1017.5</v>
      </c>
      <c r="BH24" s="48">
        <f t="shared" si="29"/>
        <v>9.5990566037735849</v>
      </c>
      <c r="BI24" s="822">
        <f t="shared" si="30"/>
        <v>25781.049999999988</v>
      </c>
      <c r="BJ24" s="492"/>
      <c r="BK24" s="645">
        <v>95</v>
      </c>
      <c r="BL24" s="78">
        <v>5608.2990452879367</v>
      </c>
      <c r="BM24" s="30">
        <f t="shared" si="31"/>
        <v>59.0347267925046</v>
      </c>
      <c r="BN24" s="85"/>
      <c r="BO24" s="85"/>
      <c r="BP24" s="85"/>
      <c r="BQ24" s="85"/>
      <c r="BR24" s="30" t="e">
        <f t="shared" si="73"/>
        <v>#DIV/0!</v>
      </c>
      <c r="BS24" s="86">
        <v>3</v>
      </c>
      <c r="BT24" s="86">
        <v>24.349461098416008</v>
      </c>
      <c r="BU24" s="30">
        <f t="shared" si="74"/>
        <v>8.1164870328053365</v>
      </c>
      <c r="BV24" s="587">
        <v>0</v>
      </c>
      <c r="BW24" s="30">
        <f t="shared" si="32"/>
        <v>0</v>
      </c>
      <c r="BX24" s="587">
        <v>90.548046077454842</v>
      </c>
      <c r="BY24" s="30">
        <f t="shared" si="33"/>
        <v>0.95313732713110355</v>
      </c>
      <c r="BZ24" s="587"/>
      <c r="CA24" s="587"/>
      <c r="CB24" s="587"/>
      <c r="CC24" s="907"/>
      <c r="CD24" s="903">
        <v>34</v>
      </c>
      <c r="CE24" s="78">
        <v>339.82300346705381</v>
      </c>
      <c r="CF24" s="634">
        <f t="shared" si="34"/>
        <v>9.9947942196192301</v>
      </c>
      <c r="CG24" s="824">
        <f t="shared" si="35"/>
        <v>6063.0195559308622</v>
      </c>
      <c r="CH24" s="492"/>
      <c r="CI24" s="93">
        <v>156.80000000000001</v>
      </c>
      <c r="CJ24" s="94">
        <v>9867.4564546567999</v>
      </c>
      <c r="CK24" s="30">
        <f t="shared" si="36"/>
        <v>62.930206981229588</v>
      </c>
      <c r="CL24" s="787"/>
      <c r="CM24" s="787"/>
      <c r="CN24" s="958" t="e">
        <f t="shared" si="85"/>
        <v>#DIV/0!</v>
      </c>
      <c r="CO24" s="101">
        <v>3</v>
      </c>
      <c r="CP24" s="101"/>
      <c r="CQ24" s="30">
        <f t="shared" si="75"/>
        <v>0</v>
      </c>
      <c r="CR24" s="101">
        <v>0</v>
      </c>
      <c r="CS24" s="101"/>
      <c r="CT24" s="83" t="e">
        <f t="shared" si="76"/>
        <v>#DIV/0!</v>
      </c>
      <c r="CU24" s="787">
        <v>83.978914259086679</v>
      </c>
      <c r="CV24" s="30">
        <f t="shared" si="78"/>
        <v>0.53557981032580781</v>
      </c>
      <c r="CW24" s="787"/>
      <c r="CX24" s="30">
        <f t="shared" si="37"/>
        <v>0</v>
      </c>
      <c r="CY24" s="787">
        <v>644.44772893853917</v>
      </c>
      <c r="CZ24" s="787"/>
      <c r="DA24" s="787"/>
      <c r="DB24" s="787"/>
      <c r="DC24" s="934">
        <v>47</v>
      </c>
      <c r="DD24" s="787">
        <v>495.82351703552877</v>
      </c>
      <c r="DE24" s="790">
        <f t="shared" si="38"/>
        <v>10.549436532670825</v>
      </c>
      <c r="DF24" s="827">
        <f t="shared" si="39"/>
        <v>11091.706614889956</v>
      </c>
      <c r="DG24" s="492"/>
      <c r="DH24" s="109">
        <v>163.19999999999999</v>
      </c>
      <c r="DI24" s="110">
        <v>12519.404672969582</v>
      </c>
      <c r="DJ24" s="83">
        <f t="shared" si="40"/>
        <v>76.712038437313623</v>
      </c>
      <c r="DK24" s="113"/>
      <c r="DL24" s="956"/>
      <c r="DM24" s="956"/>
      <c r="DN24" s="958" t="e">
        <f t="shared" si="81"/>
        <v>#DIV/0!</v>
      </c>
      <c r="DO24" s="114">
        <v>179</v>
      </c>
      <c r="DP24" s="114">
        <v>5705.9960900459109</v>
      </c>
      <c r="DQ24" s="30">
        <f t="shared" si="41"/>
        <v>31.877073128748105</v>
      </c>
      <c r="DR24" s="115">
        <v>1107.1211183640989</v>
      </c>
      <c r="DS24" s="114">
        <v>456.32470220196433</v>
      </c>
      <c r="DT24" s="938"/>
      <c r="DU24" s="708">
        <v>212.47641277641279</v>
      </c>
      <c r="DV24" s="759">
        <f t="shared" si="8"/>
        <v>1.3019388037770392</v>
      </c>
      <c r="DW24" s="846">
        <v>54</v>
      </c>
      <c r="DX24" s="846">
        <v>646.32215770261269</v>
      </c>
      <c r="DY24" s="760">
        <f t="shared" si="42"/>
        <v>11.96892884634468</v>
      </c>
      <c r="DZ24" s="848">
        <f t="shared" si="43"/>
        <v>20647.645154060581</v>
      </c>
      <c r="EA24" s="841"/>
      <c r="EB24" s="859">
        <v>45</v>
      </c>
      <c r="EC24" s="862">
        <v>2367.1878772251171</v>
      </c>
      <c r="ED24" s="862"/>
      <c r="EE24" s="922">
        <f t="shared" si="44"/>
        <v>2367.1878772251171</v>
      </c>
      <c r="EF24" s="751">
        <f t="shared" si="45"/>
        <v>52.604175049447043</v>
      </c>
      <c r="EG24" s="867"/>
      <c r="EH24" s="867"/>
      <c r="EI24" s="756" t="e">
        <f t="shared" si="9"/>
        <v>#DIV/0!</v>
      </c>
      <c r="EJ24" s="867"/>
      <c r="EK24" s="870"/>
      <c r="EL24" s="759" t="e">
        <f t="shared" si="46"/>
        <v>#DIV/0!</v>
      </c>
      <c r="EM24" s="866">
        <f t="shared" si="10"/>
        <v>45</v>
      </c>
      <c r="EN24" s="870"/>
      <c r="EO24" s="763">
        <f t="shared" si="47"/>
        <v>0</v>
      </c>
      <c r="EP24" s="916"/>
      <c r="EQ24" s="915"/>
      <c r="ER24" s="872">
        <v>45</v>
      </c>
      <c r="ES24" s="921">
        <v>301.72343717391379</v>
      </c>
      <c r="ET24" s="765">
        <f t="shared" si="48"/>
        <v>6.7049652705314173</v>
      </c>
      <c r="EU24" s="872">
        <f t="shared" si="11"/>
        <v>45</v>
      </c>
      <c r="EV24" s="873">
        <v>493.5780298237608</v>
      </c>
      <c r="EW24" s="765">
        <f t="shared" si="49"/>
        <v>10.96840066275024</v>
      </c>
      <c r="EX24" s="873"/>
      <c r="EY24" s="891">
        <f t="shared" si="50"/>
        <v>0</v>
      </c>
      <c r="EZ24" s="873">
        <v>31</v>
      </c>
      <c r="FA24" s="873">
        <v>307.73494895425335</v>
      </c>
      <c r="FB24" s="873">
        <f t="shared" si="51"/>
        <v>9.9269338372339799</v>
      </c>
      <c r="FC24" s="898">
        <f t="shared" si="52"/>
        <v>3470.2242931770452</v>
      </c>
      <c r="FD24" s="569"/>
      <c r="FE24" s="734">
        <v>147.4</v>
      </c>
      <c r="FF24" s="125">
        <v>8240.8803953276201</v>
      </c>
      <c r="FG24" s="15">
        <f t="shared" si="53"/>
        <v>55.908279479834597</v>
      </c>
      <c r="FH24" s="126"/>
      <c r="FI24" s="127">
        <v>4</v>
      </c>
      <c r="FJ24" s="127">
        <v>43.021819128787811</v>
      </c>
      <c r="FK24" s="18">
        <f t="shared" si="84"/>
        <v>10.755454782196953</v>
      </c>
      <c r="FL24" s="127"/>
      <c r="FM24" s="127"/>
      <c r="FN24" s="18" t="e">
        <f t="shared" si="77"/>
        <v>#DIV/0!</v>
      </c>
      <c r="FO24" s="734">
        <v>72.583333333333329</v>
      </c>
      <c r="FP24" s="836">
        <f t="shared" si="54"/>
        <v>0.49242424242424238</v>
      </c>
      <c r="FQ24" s="125">
        <v>822.11293981194183</v>
      </c>
      <c r="FR24" s="837">
        <f t="shared" si="12"/>
        <v>5.5774283569331198</v>
      </c>
      <c r="FS24" s="125"/>
      <c r="FT24" s="125">
        <v>230.35918284662674</v>
      </c>
      <c r="FU24" s="125"/>
      <c r="FV24" s="127">
        <v>33</v>
      </c>
      <c r="FW24" s="127">
        <v>340.02114048844987</v>
      </c>
      <c r="FX24" s="30">
        <f t="shared" si="55"/>
        <v>10.303670923892421</v>
      </c>
      <c r="FY24" s="831">
        <f t="shared" si="56"/>
        <v>9748.9788109367601</v>
      </c>
      <c r="FZ24" s="569"/>
      <c r="GA24" s="602"/>
      <c r="GB24" s="603"/>
      <c r="GC24" s="542" t="e">
        <f t="shared" si="57"/>
        <v>#DIV/0!</v>
      </c>
      <c r="GD24" s="603"/>
      <c r="GE24" s="603"/>
      <c r="GF24" s="542" t="e">
        <f t="shared" si="58"/>
        <v>#DIV/0!</v>
      </c>
      <c r="GG24" s="603"/>
      <c r="GH24" s="603"/>
      <c r="GI24" s="542" t="e">
        <f t="shared" si="59"/>
        <v>#DIV/0!</v>
      </c>
      <c r="GJ24" s="485"/>
      <c r="GK24" s="610"/>
      <c r="GL24" s="612"/>
      <c r="GM24" s="548" t="e">
        <f t="shared" si="60"/>
        <v>#DIV/0!</v>
      </c>
      <c r="GN24" s="610"/>
      <c r="GO24" s="614"/>
      <c r="GP24" s="616" t="e">
        <f t="shared" si="13"/>
        <v>#DIV/0!</v>
      </c>
      <c r="GQ24" s="603"/>
      <c r="GR24" s="612"/>
      <c r="GS24" s="622" t="e">
        <f t="shared" si="61"/>
        <v>#DIV/0!</v>
      </c>
      <c r="GT24" s="603">
        <f t="shared" si="62"/>
        <v>0</v>
      </c>
      <c r="GU24" s="603"/>
      <c r="GV24" s="551" t="e">
        <f t="shared" si="63"/>
        <v>#DIV/0!</v>
      </c>
      <c r="GX24" s="863"/>
      <c r="GY24" s="863"/>
      <c r="GZ24" s="862"/>
      <c r="HA24" s="554" t="e">
        <f t="shared" si="14"/>
        <v>#DIV/0!</v>
      </c>
      <c r="HB24" s="554" t="e">
        <f t="shared" si="79"/>
        <v>#DIV/0!</v>
      </c>
      <c r="HC24" s="875"/>
      <c r="HD24" s="875"/>
      <c r="HE24" s="737" t="e">
        <f t="shared" si="80"/>
        <v>#DIV/0!</v>
      </c>
      <c r="HF24" s="875"/>
      <c r="HG24" s="737" t="e">
        <f t="shared" si="64"/>
        <v>#DIV/0!</v>
      </c>
      <c r="HH24" s="867"/>
      <c r="HI24" s="748" t="e">
        <f t="shared" si="17"/>
        <v>#DIV/0!</v>
      </c>
      <c r="HJ24" s="882"/>
      <c r="HK24" s="744" t="e">
        <f t="shared" si="82"/>
        <v>#DIV/0!</v>
      </c>
      <c r="HL24" s="881"/>
      <c r="HM24" s="542" t="e">
        <f t="shared" si="19"/>
        <v>#DIV/0!</v>
      </c>
      <c r="HN24" s="875"/>
      <c r="HO24" s="875"/>
      <c r="HP24" s="886" t="e">
        <f t="shared" si="65"/>
        <v>#DIV/0!</v>
      </c>
      <c r="HQ24" s="672"/>
      <c r="HR24" s="411"/>
      <c r="HS24" s="411"/>
      <c r="HT24" s="411"/>
      <c r="HU24" s="433"/>
      <c r="HV24" s="411"/>
      <c r="HW24" s="400">
        <f t="shared" si="66"/>
        <v>0</v>
      </c>
      <c r="HX24" s="403"/>
      <c r="HY24" s="402" t="e">
        <f t="shared" si="67"/>
        <v>#DIV/0!</v>
      </c>
      <c r="HZ24" s="412"/>
      <c r="IA24" s="411"/>
      <c r="IB24" s="403"/>
      <c r="IC24" s="403" t="e">
        <f t="shared" si="68"/>
        <v>#DIV/0!</v>
      </c>
      <c r="ID24" s="400"/>
      <c r="IE24" s="400"/>
      <c r="IF24" s="404" t="e">
        <f t="shared" si="69"/>
        <v>#DIV/0!</v>
      </c>
    </row>
    <row r="25" spans="1:240" ht="14.4" customHeight="1">
      <c r="A25" s="12">
        <v>19</v>
      </c>
      <c r="B25" s="13">
        <v>166.8</v>
      </c>
      <c r="C25" s="14">
        <v>8701.6950761140251</v>
      </c>
      <c r="D25" s="15">
        <f t="shared" si="20"/>
        <v>52.168435708117656</v>
      </c>
      <c r="E25" s="16"/>
      <c r="F25" s="320"/>
      <c r="G25" s="558" t="e">
        <f t="shared" si="21"/>
        <v>#DIV/0!</v>
      </c>
      <c r="H25" s="17">
        <v>5</v>
      </c>
      <c r="I25" s="17">
        <v>64.115911293436696</v>
      </c>
      <c r="J25" s="18">
        <f t="shared" si="70"/>
        <v>12.823182258687339</v>
      </c>
      <c r="K25" s="17">
        <v>15</v>
      </c>
      <c r="L25" s="17">
        <v>164.50437469855964</v>
      </c>
      <c r="M25" s="30">
        <f t="shared" si="71"/>
        <v>10.96695831323731</v>
      </c>
      <c r="N25" s="946"/>
      <c r="O25" s="838">
        <f t="shared" si="22"/>
        <v>0</v>
      </c>
      <c r="P25" s="803">
        <v>555.84188350406873</v>
      </c>
      <c r="Q25" s="18">
        <f t="shared" si="23"/>
        <v>3.3323853927102438</v>
      </c>
      <c r="R25" s="808"/>
      <c r="S25" s="809"/>
      <c r="T25" s="976"/>
      <c r="U25" s="808"/>
      <c r="V25" s="492"/>
      <c r="W25" s="570">
        <v>37</v>
      </c>
      <c r="X25" s="626">
        <v>355.37684089940325</v>
      </c>
      <c r="Y25" s="800">
        <f t="shared" si="24"/>
        <v>9.6047794837676559</v>
      </c>
      <c r="Z25" s="819">
        <f t="shared" si="25"/>
        <v>9841.5340865094931</v>
      </c>
      <c r="AA25" s="492"/>
      <c r="AB25" s="966">
        <v>463.6</v>
      </c>
      <c r="AC25" s="71">
        <v>32587.370000000003</v>
      </c>
      <c r="AD25" s="30">
        <f t="shared" si="26"/>
        <v>70.291997411561695</v>
      </c>
      <c r="AE25" s="49"/>
      <c r="AF25" s="318"/>
      <c r="AG25" s="932" t="e">
        <f t="shared" si="0"/>
        <v>#DIV/0!</v>
      </c>
      <c r="AH25" s="50">
        <v>32</v>
      </c>
      <c r="AI25" s="50">
        <v>344.4</v>
      </c>
      <c r="AJ25" s="30">
        <f t="shared" si="27"/>
        <v>10.762499999999999</v>
      </c>
      <c r="AK25" s="55">
        <v>266</v>
      </c>
      <c r="AL25" s="55">
        <v>1635.36</v>
      </c>
      <c r="AM25" s="30">
        <f t="shared" si="72"/>
        <v>6.1479699248120294</v>
      </c>
      <c r="AN25" s="62">
        <v>577.16</v>
      </c>
      <c r="AO25" s="858">
        <f t="shared" si="1"/>
        <v>1.1460683081810961</v>
      </c>
      <c r="AP25" s="47">
        <v>2877.0100000000007</v>
      </c>
      <c r="AQ25" s="858">
        <f t="shared" si="2"/>
        <v>6.2058024158757563</v>
      </c>
      <c r="AR25" s="47">
        <v>336.8</v>
      </c>
      <c r="AS25" s="47"/>
      <c r="AT25" s="47">
        <v>982.11249999999984</v>
      </c>
      <c r="AU25" s="855"/>
      <c r="AV25" s="568"/>
      <c r="AW25" s="46">
        <v>40</v>
      </c>
      <c r="AX25" s="71">
        <v>1936.8249999999996</v>
      </c>
      <c r="AY25" s="83">
        <f t="shared" si="28"/>
        <v>48.420624999999987</v>
      </c>
      <c r="AZ25" s="855">
        <v>2</v>
      </c>
      <c r="BA25" s="855">
        <v>2</v>
      </c>
      <c r="BB25" s="855">
        <v>2</v>
      </c>
      <c r="BC25" s="760">
        <f t="shared" si="3"/>
        <v>2</v>
      </c>
      <c r="BD25" s="855">
        <v>99.259999999999991</v>
      </c>
      <c r="BE25" s="30">
        <f t="shared" si="83"/>
        <v>49.629999999999995</v>
      </c>
      <c r="BF25" s="62">
        <v>106</v>
      </c>
      <c r="BG25" s="47">
        <v>1030.6500000000001</v>
      </c>
      <c r="BH25" s="48">
        <f t="shared" si="29"/>
        <v>9.7231132075471702</v>
      </c>
      <c r="BI25" s="822">
        <f t="shared" si="30"/>
        <v>42406.947500000017</v>
      </c>
      <c r="BJ25" s="492"/>
      <c r="BK25" s="645">
        <v>131.6</v>
      </c>
      <c r="BL25" s="78">
        <v>6654.3227759287565</v>
      </c>
      <c r="BM25" s="30">
        <f t="shared" si="31"/>
        <v>50.564762735020949</v>
      </c>
      <c r="BN25" s="85"/>
      <c r="BO25" s="85"/>
      <c r="BP25" s="85"/>
      <c r="BQ25" s="85"/>
      <c r="BR25" s="30" t="e">
        <f t="shared" si="73"/>
        <v>#DIV/0!</v>
      </c>
      <c r="BS25" s="86">
        <v>11</v>
      </c>
      <c r="BT25" s="86">
        <v>79.018371169639565</v>
      </c>
      <c r="BU25" s="30">
        <f t="shared" si="74"/>
        <v>7.1834882881490509</v>
      </c>
      <c r="BV25" s="587">
        <v>180.83</v>
      </c>
      <c r="BW25" s="30">
        <f t="shared" si="32"/>
        <v>1.3740881458966567</v>
      </c>
      <c r="BX25" s="587">
        <v>735.7405067956289</v>
      </c>
      <c r="BY25" s="30">
        <f t="shared" si="33"/>
        <v>5.5907333343132901</v>
      </c>
      <c r="BZ25" s="587"/>
      <c r="CA25" s="587"/>
      <c r="CB25" s="587"/>
      <c r="CC25" s="907"/>
      <c r="CD25" s="903">
        <v>34</v>
      </c>
      <c r="CE25" s="78">
        <v>338.73201054434128</v>
      </c>
      <c r="CF25" s="634">
        <f t="shared" si="34"/>
        <v>9.9627061924806259</v>
      </c>
      <c r="CG25" s="824">
        <f t="shared" si="35"/>
        <v>7988.6436644383666</v>
      </c>
      <c r="CH25" s="492"/>
      <c r="CI25" s="93">
        <v>211.20000000000002</v>
      </c>
      <c r="CJ25" s="94">
        <v>13210.068951595797</v>
      </c>
      <c r="CK25" s="30">
        <f t="shared" si="36"/>
        <v>62.547674960207367</v>
      </c>
      <c r="CL25" s="787"/>
      <c r="CM25" s="787"/>
      <c r="CN25" s="958" t="e">
        <f t="shared" si="85"/>
        <v>#DIV/0!</v>
      </c>
      <c r="CO25" s="101">
        <v>21</v>
      </c>
      <c r="CP25" s="101">
        <v>346.57272052781661</v>
      </c>
      <c r="CQ25" s="30">
        <f t="shared" si="75"/>
        <v>16.503462882276981</v>
      </c>
      <c r="CR25" s="101">
        <v>20</v>
      </c>
      <c r="CS25" s="101">
        <v>312.31277317426242</v>
      </c>
      <c r="CT25" s="83">
        <f t="shared" si="76"/>
        <v>15.61563865871312</v>
      </c>
      <c r="CU25" s="787"/>
      <c r="CV25" s="30">
        <f t="shared" si="78"/>
        <v>0</v>
      </c>
      <c r="CW25" s="787"/>
      <c r="CX25" s="30">
        <f t="shared" si="37"/>
        <v>0</v>
      </c>
      <c r="CY25" s="787">
        <v>773.52457605600512</v>
      </c>
      <c r="CZ25" s="787"/>
      <c r="DA25" s="787"/>
      <c r="DB25" s="787"/>
      <c r="DC25" s="934">
        <v>47</v>
      </c>
      <c r="DD25" s="787">
        <v>463.65712445067606</v>
      </c>
      <c r="DE25" s="790">
        <f t="shared" si="38"/>
        <v>9.8650452010782139</v>
      </c>
      <c r="DF25" s="827">
        <f t="shared" si="39"/>
        <v>15106.136145804556</v>
      </c>
      <c r="DG25" s="492"/>
      <c r="DH25" s="109">
        <v>207.20000000000002</v>
      </c>
      <c r="DI25" s="110">
        <v>13040.571245673171</v>
      </c>
      <c r="DJ25" s="83">
        <f t="shared" si="40"/>
        <v>62.937119911550049</v>
      </c>
      <c r="DK25" s="113"/>
      <c r="DL25" s="956"/>
      <c r="DM25" s="956"/>
      <c r="DN25" s="958" t="e">
        <f t="shared" si="81"/>
        <v>#DIV/0!</v>
      </c>
      <c r="DO25" s="114">
        <v>48</v>
      </c>
      <c r="DP25" s="114">
        <v>1640.9482131282175</v>
      </c>
      <c r="DQ25" s="30">
        <f t="shared" si="41"/>
        <v>34.186421106837862</v>
      </c>
      <c r="DR25" s="115">
        <v>1287.6920977619245</v>
      </c>
      <c r="DS25" s="114">
        <v>137.14842123001714</v>
      </c>
      <c r="DT25" s="938"/>
      <c r="DU25" s="708">
        <v>212.47641277641279</v>
      </c>
      <c r="DV25" s="759">
        <f t="shared" si="8"/>
        <v>1.0254653126274746</v>
      </c>
      <c r="DW25" s="846">
        <v>54</v>
      </c>
      <c r="DX25" s="846">
        <v>534.44285059897811</v>
      </c>
      <c r="DY25" s="760">
        <f t="shared" si="42"/>
        <v>9.8970898259070026</v>
      </c>
      <c r="DZ25" s="848">
        <f t="shared" si="43"/>
        <v>16853.279241168719</v>
      </c>
      <c r="EA25" s="841"/>
      <c r="EB25" s="859">
        <v>89</v>
      </c>
      <c r="EC25" s="862">
        <v>6142.14642606081</v>
      </c>
      <c r="ED25" s="862"/>
      <c r="EE25" s="922">
        <f t="shared" si="44"/>
        <v>6142.14642606081</v>
      </c>
      <c r="EF25" s="751">
        <f t="shared" si="45"/>
        <v>69.01288119169449</v>
      </c>
      <c r="EG25" s="867"/>
      <c r="EH25" s="867"/>
      <c r="EI25" s="756" t="e">
        <f t="shared" si="9"/>
        <v>#DIV/0!</v>
      </c>
      <c r="EJ25" s="867">
        <v>89</v>
      </c>
      <c r="EK25" s="870">
        <v>1733.9341482795537</v>
      </c>
      <c r="EL25" s="759">
        <f t="shared" si="46"/>
        <v>19.482406160444423</v>
      </c>
      <c r="EM25" s="866">
        <f t="shared" si="10"/>
        <v>89</v>
      </c>
      <c r="EN25" s="867">
        <v>4434.6092306828077</v>
      </c>
      <c r="EO25" s="763">
        <f t="shared" si="47"/>
        <v>49.827070007671999</v>
      </c>
      <c r="EP25" s="916"/>
      <c r="EQ25" s="915"/>
      <c r="ER25" s="872">
        <v>89</v>
      </c>
      <c r="ES25" s="921">
        <v>831.23553774549714</v>
      </c>
      <c r="ET25" s="765">
        <f t="shared" si="48"/>
        <v>9.3397251432078328</v>
      </c>
      <c r="EU25" s="872">
        <f t="shared" si="11"/>
        <v>89</v>
      </c>
      <c r="EV25" s="873">
        <v>537.23878585911768</v>
      </c>
      <c r="EW25" s="765">
        <f t="shared" si="49"/>
        <v>6.036390852349637</v>
      </c>
      <c r="EX25" s="873">
        <v>203</v>
      </c>
      <c r="EY25" s="891">
        <f t="shared" si="50"/>
        <v>2.2808988764044944</v>
      </c>
      <c r="EZ25" s="873">
        <v>31</v>
      </c>
      <c r="FA25" s="873">
        <v>304.0592652384496</v>
      </c>
      <c r="FB25" s="873">
        <f t="shared" si="51"/>
        <v>9.8083633947886959</v>
      </c>
      <c r="FC25" s="898">
        <f t="shared" si="52"/>
        <v>14186.223393866236</v>
      </c>
      <c r="FD25" s="569"/>
      <c r="FE25" s="734">
        <v>191.8</v>
      </c>
      <c r="FF25" s="125">
        <v>10781.454414976419</v>
      </c>
      <c r="FG25" s="15">
        <f t="shared" si="53"/>
        <v>56.211962538980281</v>
      </c>
      <c r="FH25" s="126"/>
      <c r="FI25" s="127">
        <v>4</v>
      </c>
      <c r="FJ25" s="127">
        <v>46.023341393586961</v>
      </c>
      <c r="FK25" s="18">
        <f t="shared" si="84"/>
        <v>11.50583534839674</v>
      </c>
      <c r="FL25" s="127"/>
      <c r="FM25" s="127"/>
      <c r="FN25" s="18" t="e">
        <f t="shared" si="77"/>
        <v>#DIV/0!</v>
      </c>
      <c r="FO25" s="734">
        <v>49.583333333333329</v>
      </c>
      <c r="FP25" s="836">
        <f t="shared" si="54"/>
        <v>0.25851581508515808</v>
      </c>
      <c r="FQ25" s="125">
        <v>360.84915323341045</v>
      </c>
      <c r="FR25" s="837">
        <f t="shared" si="12"/>
        <v>1.8813824464724214</v>
      </c>
      <c r="FS25" s="125"/>
      <c r="FT25" s="125">
        <v>252.38937781422021</v>
      </c>
      <c r="FU25" s="125"/>
      <c r="FV25" s="127">
        <v>33</v>
      </c>
      <c r="FW25" s="127">
        <v>344.87493111671341</v>
      </c>
      <c r="FX25" s="30">
        <f t="shared" si="55"/>
        <v>10.450755488385255</v>
      </c>
      <c r="FY25" s="831">
        <f t="shared" si="56"/>
        <v>11835.174551867685</v>
      </c>
      <c r="FZ25" s="569"/>
      <c r="GA25" s="602"/>
      <c r="GB25" s="603"/>
      <c r="GC25" s="542" t="e">
        <f t="shared" si="57"/>
        <v>#DIV/0!</v>
      </c>
      <c r="GD25" s="603"/>
      <c r="GE25" s="603"/>
      <c r="GF25" s="542" t="e">
        <f t="shared" si="58"/>
        <v>#DIV/0!</v>
      </c>
      <c r="GG25" s="603"/>
      <c r="GH25" s="603"/>
      <c r="GI25" s="542" t="e">
        <f t="shared" si="59"/>
        <v>#DIV/0!</v>
      </c>
      <c r="GJ25" s="485"/>
      <c r="GK25" s="610"/>
      <c r="GL25" s="612"/>
      <c r="GM25" s="548" t="e">
        <f t="shared" si="60"/>
        <v>#DIV/0!</v>
      </c>
      <c r="GN25" s="610"/>
      <c r="GO25" s="614"/>
      <c r="GP25" s="616" t="e">
        <f t="shared" si="13"/>
        <v>#DIV/0!</v>
      </c>
      <c r="GQ25" s="603"/>
      <c r="GR25" s="603"/>
      <c r="GS25" s="622" t="e">
        <f t="shared" si="61"/>
        <v>#DIV/0!</v>
      </c>
      <c r="GT25" s="603">
        <f t="shared" si="62"/>
        <v>0</v>
      </c>
      <c r="GU25" s="603"/>
      <c r="GV25" s="551" t="e">
        <f t="shared" si="63"/>
        <v>#DIV/0!</v>
      </c>
      <c r="GX25" s="863"/>
      <c r="GY25" s="863"/>
      <c r="GZ25" s="862"/>
      <c r="HA25" s="554" t="e">
        <f t="shared" si="14"/>
        <v>#DIV/0!</v>
      </c>
      <c r="HB25" s="554" t="e">
        <f t="shared" si="79"/>
        <v>#DIV/0!</v>
      </c>
      <c r="HC25" s="875"/>
      <c r="HD25" s="875"/>
      <c r="HE25" s="737" t="e">
        <f t="shared" si="80"/>
        <v>#DIV/0!</v>
      </c>
      <c r="HF25" s="875"/>
      <c r="HG25" s="737" t="e">
        <f t="shared" si="64"/>
        <v>#DIV/0!</v>
      </c>
      <c r="HH25" s="867"/>
      <c r="HI25" s="748" t="e">
        <f t="shared" si="17"/>
        <v>#DIV/0!</v>
      </c>
      <c r="HJ25" s="882"/>
      <c r="HK25" s="744" t="e">
        <f t="shared" si="82"/>
        <v>#DIV/0!</v>
      </c>
      <c r="HL25" s="881"/>
      <c r="HM25" s="542" t="e">
        <f t="shared" si="19"/>
        <v>#DIV/0!</v>
      </c>
      <c r="HN25" s="875"/>
      <c r="HO25" s="875"/>
      <c r="HP25" s="886" t="e">
        <f t="shared" si="65"/>
        <v>#DIV/0!</v>
      </c>
      <c r="HQ25" s="672"/>
      <c r="HR25" s="411"/>
      <c r="HS25" s="411"/>
      <c r="HT25" s="411"/>
      <c r="HU25" s="433"/>
      <c r="HV25" s="411"/>
      <c r="HW25" s="400">
        <f t="shared" si="66"/>
        <v>0</v>
      </c>
      <c r="HX25" s="403"/>
      <c r="HY25" s="402" t="e">
        <f t="shared" si="67"/>
        <v>#DIV/0!</v>
      </c>
      <c r="HZ25" s="412"/>
      <c r="IA25" s="411"/>
      <c r="IB25" s="400"/>
      <c r="IC25" s="403" t="e">
        <f t="shared" si="68"/>
        <v>#DIV/0!</v>
      </c>
      <c r="ID25" s="400"/>
      <c r="IE25" s="400"/>
      <c r="IF25" s="404" t="e">
        <f t="shared" si="69"/>
        <v>#DIV/0!</v>
      </c>
    </row>
    <row r="26" spans="1:240" ht="14.4" customHeight="1">
      <c r="A26" s="12">
        <v>20</v>
      </c>
      <c r="B26" s="13">
        <v>177.20000000000002</v>
      </c>
      <c r="C26" s="14">
        <v>9139.8859992389953</v>
      </c>
      <c r="D26" s="15">
        <f t="shared" si="20"/>
        <v>51.579492095028186</v>
      </c>
      <c r="E26" s="16"/>
      <c r="F26" s="320"/>
      <c r="G26" s="558" t="e">
        <f t="shared" si="21"/>
        <v>#DIV/0!</v>
      </c>
      <c r="H26" s="17">
        <v>5</v>
      </c>
      <c r="I26" s="17">
        <v>64.115911293436696</v>
      </c>
      <c r="J26" s="18">
        <f t="shared" si="70"/>
        <v>12.823182258687339</v>
      </c>
      <c r="K26" s="17">
        <v>11</v>
      </c>
      <c r="L26" s="17">
        <v>163.184533845912</v>
      </c>
      <c r="M26" s="30">
        <f t="shared" si="71"/>
        <v>14.834957622355637</v>
      </c>
      <c r="N26" s="946"/>
      <c r="O26" s="838">
        <f t="shared" si="22"/>
        <v>0</v>
      </c>
      <c r="P26" s="803">
        <v>527.24844144352357</v>
      </c>
      <c r="Q26" s="18">
        <f t="shared" si="23"/>
        <v>2.9754426718031803</v>
      </c>
      <c r="R26" s="808">
        <v>272.29299284509875</v>
      </c>
      <c r="S26" s="809"/>
      <c r="T26" s="976"/>
      <c r="U26" s="808"/>
      <c r="V26" s="492"/>
      <c r="W26" s="570">
        <v>37</v>
      </c>
      <c r="X26" s="626">
        <v>375.07015201553463</v>
      </c>
      <c r="Y26" s="800">
        <f t="shared" si="24"/>
        <v>10.13703113555499</v>
      </c>
      <c r="Z26" s="819">
        <f t="shared" si="25"/>
        <v>10541.798030682501</v>
      </c>
      <c r="AA26" s="492"/>
      <c r="AB26" s="966">
        <v>456.40000000000003</v>
      </c>
      <c r="AC26" s="71">
        <v>30897.607200000006</v>
      </c>
      <c r="AD26" s="30">
        <f t="shared" si="26"/>
        <v>67.698525854513591</v>
      </c>
      <c r="AE26" s="49"/>
      <c r="AF26" s="318"/>
      <c r="AG26" s="932" t="e">
        <f t="shared" si="0"/>
        <v>#DIV/0!</v>
      </c>
      <c r="AH26" s="50">
        <v>65</v>
      </c>
      <c r="AI26" s="50">
        <v>918.48</v>
      </c>
      <c r="AJ26" s="30">
        <f t="shared" si="27"/>
        <v>14.130461538461539</v>
      </c>
      <c r="AK26" s="55">
        <v>123</v>
      </c>
      <c r="AL26" s="55">
        <v>756.53</v>
      </c>
      <c r="AM26" s="30">
        <f t="shared" si="72"/>
        <v>6.1506504065040648</v>
      </c>
      <c r="AN26" s="62">
        <v>306</v>
      </c>
      <c r="AO26" s="858">
        <f t="shared" si="1"/>
        <v>0.61643835616438347</v>
      </c>
      <c r="AP26" s="47">
        <v>3105.6400000000003</v>
      </c>
      <c r="AQ26" s="858">
        <f t="shared" si="2"/>
        <v>6.8046450482033309</v>
      </c>
      <c r="AR26" s="47">
        <v>1047.3399999999999</v>
      </c>
      <c r="AS26" s="47"/>
      <c r="AT26" s="47">
        <v>1582.4524999999999</v>
      </c>
      <c r="AU26" s="855"/>
      <c r="AV26" s="568"/>
      <c r="AW26" s="46">
        <v>40</v>
      </c>
      <c r="AX26" s="71">
        <v>2067.15</v>
      </c>
      <c r="AY26" s="83">
        <f t="shared" si="28"/>
        <v>51.678750000000001</v>
      </c>
      <c r="AZ26" s="855">
        <v>2</v>
      </c>
      <c r="BA26" s="855">
        <v>2</v>
      </c>
      <c r="BB26" s="855">
        <v>2</v>
      </c>
      <c r="BC26" s="760">
        <f t="shared" si="3"/>
        <v>2</v>
      </c>
      <c r="BD26" s="855">
        <v>92.61</v>
      </c>
      <c r="BE26" s="30">
        <f t="shared" si="83"/>
        <v>46.305</v>
      </c>
      <c r="BF26" s="62">
        <v>106</v>
      </c>
      <c r="BG26" s="47">
        <v>1057.93</v>
      </c>
      <c r="BH26" s="48">
        <f t="shared" si="29"/>
        <v>9.9804716981132078</v>
      </c>
      <c r="BI26" s="822">
        <f t="shared" si="30"/>
        <v>41831.739699999998</v>
      </c>
      <c r="BJ26" s="492"/>
      <c r="BK26" s="645">
        <v>121.80000000000001</v>
      </c>
      <c r="BL26" s="78">
        <v>6305.8132990321765</v>
      </c>
      <c r="BM26" s="30">
        <f t="shared" si="31"/>
        <v>51.771866166109817</v>
      </c>
      <c r="BN26" s="85"/>
      <c r="BO26" s="85"/>
      <c r="BP26" s="85"/>
      <c r="BQ26" s="85"/>
      <c r="BR26" s="30" t="e">
        <f t="shared" si="73"/>
        <v>#DIV/0!</v>
      </c>
      <c r="BS26" s="86">
        <v>11</v>
      </c>
      <c r="BT26" s="86">
        <v>80.58887584306288</v>
      </c>
      <c r="BU26" s="30">
        <f t="shared" si="74"/>
        <v>7.3262614402784436</v>
      </c>
      <c r="BV26" s="587"/>
      <c r="BW26" s="30">
        <f t="shared" si="32"/>
        <v>0</v>
      </c>
      <c r="BX26" s="587">
        <v>916.00219821369001</v>
      </c>
      <c r="BY26" s="30">
        <f t="shared" si="33"/>
        <v>7.5205434992913789</v>
      </c>
      <c r="BZ26" s="587"/>
      <c r="CA26" s="587"/>
      <c r="CB26" s="587"/>
      <c r="CC26" s="907"/>
      <c r="CD26" s="903">
        <v>34</v>
      </c>
      <c r="CE26" s="78">
        <v>339.95776154408003</v>
      </c>
      <c r="CF26" s="634">
        <f t="shared" si="34"/>
        <v>9.9987576924729424</v>
      </c>
      <c r="CG26" s="824">
        <f t="shared" si="35"/>
        <v>7642.3621346330092</v>
      </c>
      <c r="CH26" s="492"/>
      <c r="CI26" s="93">
        <v>212.8</v>
      </c>
      <c r="CJ26" s="94">
        <v>13493.214825682824</v>
      </c>
      <c r="CK26" s="30">
        <f t="shared" si="36"/>
        <v>63.407964406404247</v>
      </c>
      <c r="CL26" s="787"/>
      <c r="CM26" s="787"/>
      <c r="CN26" s="958" t="e">
        <f t="shared" si="85"/>
        <v>#DIV/0!</v>
      </c>
      <c r="CO26" s="101">
        <v>21</v>
      </c>
      <c r="CP26" s="101">
        <v>324.64774193548385</v>
      </c>
      <c r="CQ26" s="30">
        <f t="shared" si="75"/>
        <v>15.459416282642088</v>
      </c>
      <c r="CR26" s="101">
        <v>20</v>
      </c>
      <c r="CS26" s="101">
        <v>202.20445438010265</v>
      </c>
      <c r="CT26" s="83">
        <f t="shared" si="76"/>
        <v>10.110222719005133</v>
      </c>
      <c r="CU26" s="787"/>
      <c r="CV26" s="30">
        <f t="shared" si="78"/>
        <v>0</v>
      </c>
      <c r="CW26" s="787">
        <v>120.90349132595291</v>
      </c>
      <c r="CX26" s="30">
        <f t="shared" si="37"/>
        <v>0.56815550435128248</v>
      </c>
      <c r="CY26" s="787">
        <v>174.94491262146667</v>
      </c>
      <c r="CZ26" s="787"/>
      <c r="DA26" s="787"/>
      <c r="DB26" s="787"/>
      <c r="DC26" s="934">
        <v>47</v>
      </c>
      <c r="DD26" s="787">
        <v>563.8172002474912</v>
      </c>
      <c r="DE26" s="790">
        <f t="shared" si="38"/>
        <v>11.996110643563643</v>
      </c>
      <c r="DF26" s="827">
        <f t="shared" si="39"/>
        <v>14879.732626193319</v>
      </c>
      <c r="DG26" s="492"/>
      <c r="DH26" s="109">
        <v>204.8</v>
      </c>
      <c r="DI26" s="110">
        <v>15261.399744625865</v>
      </c>
      <c r="DJ26" s="83">
        <f t="shared" si="40"/>
        <v>74.518553440555976</v>
      </c>
      <c r="DK26" s="113"/>
      <c r="DL26" s="956"/>
      <c r="DM26" s="956"/>
      <c r="DN26" s="958" t="e">
        <f t="shared" si="81"/>
        <v>#DIV/0!</v>
      </c>
      <c r="DO26" s="114">
        <v>48</v>
      </c>
      <c r="DP26" s="114">
        <v>1720.3304111143141</v>
      </c>
      <c r="DQ26" s="30">
        <f t="shared" si="41"/>
        <v>35.840216898214877</v>
      </c>
      <c r="DR26" s="115">
        <v>1219.8877603413989</v>
      </c>
      <c r="DS26" s="114">
        <v>1603.4821732913024</v>
      </c>
      <c r="DT26" s="938"/>
      <c r="DU26" s="708">
        <v>272.47641277641276</v>
      </c>
      <c r="DV26" s="759">
        <f t="shared" si="8"/>
        <v>1.3304512342598278</v>
      </c>
      <c r="DW26" s="846">
        <v>54</v>
      </c>
      <c r="DX26" s="846">
        <v>576.75796694878602</v>
      </c>
      <c r="DY26" s="760">
        <f t="shared" si="42"/>
        <v>10.680703091644185</v>
      </c>
      <c r="DZ26" s="848">
        <f t="shared" si="43"/>
        <v>20654.334469098081</v>
      </c>
      <c r="EA26" s="841"/>
      <c r="EB26" s="859">
        <v>87.000000000000014</v>
      </c>
      <c r="EC26" s="862">
        <v>3161.4417558041432</v>
      </c>
      <c r="ED26" s="862"/>
      <c r="EE26" s="922">
        <f t="shared" si="44"/>
        <v>3161.4417558041432</v>
      </c>
      <c r="EF26" s="751">
        <f t="shared" si="45"/>
        <v>36.338410986254516</v>
      </c>
      <c r="EG26" s="867">
        <v>87</v>
      </c>
      <c r="EH26" s="867">
        <v>4815.2347610828956</v>
      </c>
      <c r="EI26" s="756">
        <f t="shared" si="9"/>
        <v>55.347525989458568</v>
      </c>
      <c r="EJ26" s="867"/>
      <c r="EK26" s="870"/>
      <c r="EL26" s="759" t="e">
        <f t="shared" si="46"/>
        <v>#DIV/0!</v>
      </c>
      <c r="EM26" s="866">
        <f t="shared" si="10"/>
        <v>87.000000000000014</v>
      </c>
      <c r="EN26" s="867"/>
      <c r="EO26" s="763">
        <f t="shared" si="47"/>
        <v>0</v>
      </c>
      <c r="EP26" s="916"/>
      <c r="EQ26" s="915"/>
      <c r="ER26" s="872">
        <v>87</v>
      </c>
      <c r="ES26" s="921">
        <v>494.17298658304827</v>
      </c>
      <c r="ET26" s="765">
        <f t="shared" si="48"/>
        <v>5.6801492710695207</v>
      </c>
      <c r="EU26" s="872">
        <f t="shared" si="11"/>
        <v>87.000000000000014</v>
      </c>
      <c r="EV26" s="873">
        <v>597.93661858308349</v>
      </c>
      <c r="EW26" s="765">
        <f t="shared" si="49"/>
        <v>6.8728346963572804</v>
      </c>
      <c r="EX26" s="873"/>
      <c r="EY26" s="891">
        <f t="shared" si="50"/>
        <v>0</v>
      </c>
      <c r="EZ26" s="873">
        <v>31</v>
      </c>
      <c r="FA26" s="873">
        <v>306.4670797040261</v>
      </c>
      <c r="FB26" s="873">
        <f t="shared" si="51"/>
        <v>9.8860348291621332</v>
      </c>
      <c r="FC26" s="898">
        <f t="shared" si="52"/>
        <v>9375.2532017571957</v>
      </c>
      <c r="FD26" s="569"/>
      <c r="FE26" s="734">
        <v>194.00000000000003</v>
      </c>
      <c r="FF26" s="125">
        <v>10023.039712404447</v>
      </c>
      <c r="FG26" s="15">
        <f t="shared" si="53"/>
        <v>51.665153156723946</v>
      </c>
      <c r="FH26" s="126"/>
      <c r="FI26" s="127">
        <v>4</v>
      </c>
      <c r="FJ26" s="127">
        <v>44.022326550387525</v>
      </c>
      <c r="FK26" s="18">
        <f t="shared" si="84"/>
        <v>11.005581637596881</v>
      </c>
      <c r="FL26" s="127"/>
      <c r="FM26" s="127"/>
      <c r="FN26" s="18" t="e">
        <f t="shared" si="77"/>
        <v>#DIV/0!</v>
      </c>
      <c r="FO26" s="734">
        <v>49.583333333333329</v>
      </c>
      <c r="FP26" s="836">
        <f t="shared" si="54"/>
        <v>0.25558419243986247</v>
      </c>
      <c r="FQ26" s="125">
        <v>1326.089346207061</v>
      </c>
      <c r="FR26" s="837">
        <f t="shared" si="12"/>
        <v>6.8355120938508289</v>
      </c>
      <c r="FS26" s="125"/>
      <c r="FT26" s="125">
        <v>219.26504448062224</v>
      </c>
      <c r="FU26" s="125"/>
      <c r="FV26" s="127">
        <v>33</v>
      </c>
      <c r="FW26" s="127">
        <v>335.22429807571325</v>
      </c>
      <c r="FX26" s="30">
        <f t="shared" si="55"/>
        <v>10.158312062900402</v>
      </c>
      <c r="FY26" s="831">
        <f t="shared" si="56"/>
        <v>11997.224061051566</v>
      </c>
      <c r="FZ26" s="569"/>
      <c r="GA26" s="602"/>
      <c r="GB26" s="603"/>
      <c r="GC26" s="542" t="e">
        <f t="shared" si="57"/>
        <v>#DIV/0!</v>
      </c>
      <c r="GD26" s="603"/>
      <c r="GE26" s="603"/>
      <c r="GF26" s="542" t="e">
        <f t="shared" si="58"/>
        <v>#DIV/0!</v>
      </c>
      <c r="GG26" s="603"/>
      <c r="GH26" s="603"/>
      <c r="GI26" s="542" t="e">
        <f t="shared" si="59"/>
        <v>#DIV/0!</v>
      </c>
      <c r="GJ26" s="485"/>
      <c r="GK26" s="610"/>
      <c r="GL26" s="612"/>
      <c r="GM26" s="548" t="e">
        <f t="shared" si="60"/>
        <v>#DIV/0!</v>
      </c>
      <c r="GN26" s="610"/>
      <c r="GO26" s="614"/>
      <c r="GP26" s="616" t="e">
        <f t="shared" si="13"/>
        <v>#DIV/0!</v>
      </c>
      <c r="GQ26" s="603"/>
      <c r="GR26" s="603"/>
      <c r="GS26" s="622" t="e">
        <f t="shared" si="61"/>
        <v>#DIV/0!</v>
      </c>
      <c r="GT26" s="603">
        <f t="shared" si="62"/>
        <v>0</v>
      </c>
      <c r="GU26" s="603"/>
      <c r="GV26" s="551" t="e">
        <f t="shared" si="63"/>
        <v>#DIV/0!</v>
      </c>
      <c r="GX26" s="863"/>
      <c r="GY26" s="863"/>
      <c r="GZ26" s="862"/>
      <c r="HA26" s="554" t="e">
        <f t="shared" si="14"/>
        <v>#DIV/0!</v>
      </c>
      <c r="HB26" s="554" t="e">
        <f t="shared" si="79"/>
        <v>#DIV/0!</v>
      </c>
      <c r="HC26" s="875"/>
      <c r="HD26" s="875"/>
      <c r="HE26" s="737" t="e">
        <f t="shared" si="80"/>
        <v>#DIV/0!</v>
      </c>
      <c r="HF26" s="875"/>
      <c r="HG26" s="737" t="e">
        <f t="shared" si="64"/>
        <v>#DIV/0!</v>
      </c>
      <c r="HH26" s="867"/>
      <c r="HI26" s="748" t="e">
        <f t="shared" si="17"/>
        <v>#DIV/0!</v>
      </c>
      <c r="HJ26" s="882"/>
      <c r="HK26" s="744" t="e">
        <f t="shared" si="82"/>
        <v>#DIV/0!</v>
      </c>
      <c r="HL26" s="881"/>
      <c r="HM26" s="542" t="e">
        <f t="shared" si="19"/>
        <v>#DIV/0!</v>
      </c>
      <c r="HN26" s="875"/>
      <c r="HO26" s="875"/>
      <c r="HP26" s="886" t="e">
        <f t="shared" si="65"/>
        <v>#DIV/0!</v>
      </c>
      <c r="HQ26" s="672"/>
      <c r="HR26" s="411"/>
      <c r="HS26" s="411"/>
      <c r="HT26" s="411"/>
      <c r="HU26" s="433"/>
      <c r="HV26" s="411"/>
      <c r="HW26" s="400">
        <f t="shared" si="66"/>
        <v>0</v>
      </c>
      <c r="HX26" s="403"/>
      <c r="HY26" s="402" t="e">
        <f t="shared" si="67"/>
        <v>#DIV/0!</v>
      </c>
      <c r="HZ26" s="412"/>
      <c r="IA26" s="411"/>
      <c r="IB26" s="400"/>
      <c r="IC26" s="403" t="e">
        <f t="shared" si="68"/>
        <v>#DIV/0!</v>
      </c>
      <c r="ID26" s="400"/>
      <c r="IE26" s="400"/>
      <c r="IF26" s="404" t="e">
        <f t="shared" si="69"/>
        <v>#DIV/0!</v>
      </c>
    </row>
    <row r="27" spans="1:240" ht="14.4" customHeight="1">
      <c r="A27" s="12">
        <v>21</v>
      </c>
      <c r="B27" s="13"/>
      <c r="C27" s="14"/>
      <c r="D27" s="15" t="e">
        <f t="shared" si="20"/>
        <v>#DIV/0!</v>
      </c>
      <c r="E27" s="16"/>
      <c r="F27" s="320"/>
      <c r="G27" s="558" t="e">
        <f t="shared" si="21"/>
        <v>#DIV/0!</v>
      </c>
      <c r="H27" s="17"/>
      <c r="I27" s="17"/>
      <c r="J27" s="18" t="e">
        <f t="shared" si="70"/>
        <v>#DIV/0!</v>
      </c>
      <c r="K27" s="17"/>
      <c r="L27" s="17"/>
      <c r="M27" s="30" t="e">
        <f t="shared" si="71"/>
        <v>#DIV/0!</v>
      </c>
      <c r="N27" s="946"/>
      <c r="O27" s="838" t="e">
        <f t="shared" si="22"/>
        <v>#DIV/0!</v>
      </c>
      <c r="P27" s="803"/>
      <c r="Q27" s="18" t="e">
        <f t="shared" si="23"/>
        <v>#DIV/0!</v>
      </c>
      <c r="R27" s="808"/>
      <c r="S27" s="809"/>
      <c r="T27" s="976"/>
      <c r="U27" s="808"/>
      <c r="V27" s="492"/>
      <c r="W27" s="570"/>
      <c r="X27" s="626"/>
      <c r="Y27" s="800" t="e">
        <f t="shared" si="24"/>
        <v>#DIV/0!</v>
      </c>
      <c r="Z27" s="819">
        <f t="shared" si="25"/>
        <v>0</v>
      </c>
      <c r="AA27" s="492"/>
      <c r="AB27" s="966"/>
      <c r="AC27" s="71"/>
      <c r="AD27" s="30" t="e">
        <f t="shared" si="26"/>
        <v>#DIV/0!</v>
      </c>
      <c r="AE27" s="49"/>
      <c r="AF27" s="318"/>
      <c r="AG27" s="932" t="e">
        <f t="shared" si="0"/>
        <v>#DIV/0!</v>
      </c>
      <c r="AH27" s="50"/>
      <c r="AI27" s="50"/>
      <c r="AJ27" s="30" t="e">
        <f t="shared" si="27"/>
        <v>#DIV/0!</v>
      </c>
      <c r="AK27" s="55"/>
      <c r="AL27" s="55"/>
      <c r="AM27" s="30" t="e">
        <f t="shared" si="72"/>
        <v>#DIV/0!</v>
      </c>
      <c r="AN27" s="62"/>
      <c r="AO27" s="858" t="e">
        <f t="shared" si="1"/>
        <v>#DIV/0!</v>
      </c>
      <c r="AP27" s="47"/>
      <c r="AQ27" s="858" t="e">
        <f t="shared" si="2"/>
        <v>#DIV/0!</v>
      </c>
      <c r="AR27" s="47"/>
      <c r="AS27" s="47"/>
      <c r="AT27" s="47"/>
      <c r="AU27" s="855"/>
      <c r="AV27" s="568"/>
      <c r="AW27" s="46"/>
      <c r="AX27" s="71"/>
      <c r="AY27" s="83" t="e">
        <f t="shared" si="28"/>
        <v>#DIV/0!</v>
      </c>
      <c r="AZ27" s="855"/>
      <c r="BA27" s="855"/>
      <c r="BB27" s="855"/>
      <c r="BC27" s="760">
        <f t="shared" si="3"/>
        <v>0</v>
      </c>
      <c r="BD27" s="855"/>
      <c r="BE27" s="30" t="e">
        <f t="shared" si="83"/>
        <v>#DIV/0!</v>
      </c>
      <c r="BF27" s="62"/>
      <c r="BG27" s="47"/>
      <c r="BH27" s="48" t="e">
        <f t="shared" si="29"/>
        <v>#DIV/0!</v>
      </c>
      <c r="BI27" s="822">
        <f t="shared" si="30"/>
        <v>0</v>
      </c>
      <c r="BJ27" s="492"/>
      <c r="BK27" s="645"/>
      <c r="BL27" s="78"/>
      <c r="BM27" s="30" t="e">
        <f t="shared" si="31"/>
        <v>#DIV/0!</v>
      </c>
      <c r="BN27" s="85"/>
      <c r="BO27" s="85"/>
      <c r="BP27" s="85"/>
      <c r="BQ27" s="85"/>
      <c r="BR27" s="30" t="e">
        <f t="shared" si="73"/>
        <v>#DIV/0!</v>
      </c>
      <c r="BS27" s="86"/>
      <c r="BT27" s="86"/>
      <c r="BU27" s="30" t="e">
        <f t="shared" si="74"/>
        <v>#DIV/0!</v>
      </c>
      <c r="BV27" s="587"/>
      <c r="BW27" s="30" t="e">
        <f t="shared" si="32"/>
        <v>#DIV/0!</v>
      </c>
      <c r="BX27" s="587"/>
      <c r="BY27" s="30" t="e">
        <f t="shared" si="33"/>
        <v>#DIV/0!</v>
      </c>
      <c r="BZ27" s="587"/>
      <c r="CA27" s="587"/>
      <c r="CB27" s="587"/>
      <c r="CC27" s="907"/>
      <c r="CD27" s="903"/>
      <c r="CE27" s="78"/>
      <c r="CF27" s="634" t="e">
        <f t="shared" si="34"/>
        <v>#DIV/0!</v>
      </c>
      <c r="CG27" s="824">
        <f t="shared" si="35"/>
        <v>0</v>
      </c>
      <c r="CH27" s="492"/>
      <c r="CI27" s="93"/>
      <c r="CJ27" s="94"/>
      <c r="CK27" s="30" t="e">
        <f t="shared" si="36"/>
        <v>#DIV/0!</v>
      </c>
      <c r="CL27" s="787"/>
      <c r="CM27" s="787"/>
      <c r="CN27" s="958" t="e">
        <f t="shared" si="85"/>
        <v>#DIV/0!</v>
      </c>
      <c r="CO27" s="101"/>
      <c r="CP27" s="101"/>
      <c r="CQ27" s="30" t="e">
        <f t="shared" si="75"/>
        <v>#DIV/0!</v>
      </c>
      <c r="CR27" s="101"/>
      <c r="CS27" s="101"/>
      <c r="CT27" s="83" t="e">
        <f t="shared" si="76"/>
        <v>#DIV/0!</v>
      </c>
      <c r="CU27" s="787"/>
      <c r="CV27" s="30" t="e">
        <f t="shared" si="78"/>
        <v>#DIV/0!</v>
      </c>
      <c r="CW27" s="787"/>
      <c r="CX27" s="30" t="e">
        <f t="shared" si="37"/>
        <v>#DIV/0!</v>
      </c>
      <c r="CY27" s="787"/>
      <c r="CZ27" s="787"/>
      <c r="DA27" s="787"/>
      <c r="DB27" s="787"/>
      <c r="DC27" s="934"/>
      <c r="DD27" s="787"/>
      <c r="DE27" s="790" t="e">
        <f t="shared" si="38"/>
        <v>#DIV/0!</v>
      </c>
      <c r="DF27" s="827">
        <f t="shared" si="39"/>
        <v>0</v>
      </c>
      <c r="DG27" s="492"/>
      <c r="DH27" s="109"/>
      <c r="DI27" s="110"/>
      <c r="DJ27" s="83" t="e">
        <f t="shared" si="40"/>
        <v>#DIV/0!</v>
      </c>
      <c r="DK27" s="113"/>
      <c r="DL27" s="956"/>
      <c r="DM27" s="956"/>
      <c r="DN27" s="958" t="e">
        <f t="shared" si="81"/>
        <v>#DIV/0!</v>
      </c>
      <c r="DO27" s="114"/>
      <c r="DP27" s="114"/>
      <c r="DQ27" s="30" t="e">
        <f t="shared" si="41"/>
        <v>#DIV/0!</v>
      </c>
      <c r="DR27" s="115"/>
      <c r="DS27" s="114"/>
      <c r="DT27" s="938"/>
      <c r="DU27" s="708"/>
      <c r="DV27" s="759" t="e">
        <f t="shared" si="8"/>
        <v>#DIV/0!</v>
      </c>
      <c r="DW27" s="846"/>
      <c r="DX27" s="846"/>
      <c r="DY27" s="760" t="e">
        <f t="shared" si="42"/>
        <v>#DIV/0!</v>
      </c>
      <c r="DZ27" s="848">
        <f t="shared" si="43"/>
        <v>0</v>
      </c>
      <c r="EA27" s="841"/>
      <c r="EB27" s="859"/>
      <c r="EC27" s="862"/>
      <c r="ED27" s="862"/>
      <c r="EE27" s="922">
        <f t="shared" si="44"/>
        <v>0</v>
      </c>
      <c r="EF27" s="751" t="e">
        <f t="shared" si="45"/>
        <v>#DIV/0!</v>
      </c>
      <c r="EG27" s="867"/>
      <c r="EH27" s="867"/>
      <c r="EI27" s="756" t="e">
        <f t="shared" si="9"/>
        <v>#DIV/0!</v>
      </c>
      <c r="EJ27" s="867"/>
      <c r="EK27" s="870"/>
      <c r="EL27" s="759" t="e">
        <f t="shared" si="46"/>
        <v>#DIV/0!</v>
      </c>
      <c r="EM27" s="866">
        <f t="shared" si="10"/>
        <v>0</v>
      </c>
      <c r="EN27" s="867"/>
      <c r="EO27" s="763" t="e">
        <f t="shared" si="47"/>
        <v>#DIV/0!</v>
      </c>
      <c r="EP27" s="916"/>
      <c r="EQ27" s="915"/>
      <c r="ER27" s="872"/>
      <c r="ES27" s="921"/>
      <c r="ET27" s="765" t="e">
        <f t="shared" si="48"/>
        <v>#DIV/0!</v>
      </c>
      <c r="EU27" s="872">
        <f t="shared" si="11"/>
        <v>0</v>
      </c>
      <c r="EV27" s="873"/>
      <c r="EW27" s="765" t="e">
        <f t="shared" si="49"/>
        <v>#DIV/0!</v>
      </c>
      <c r="EX27" s="873"/>
      <c r="EY27" s="891" t="e">
        <f t="shared" si="50"/>
        <v>#DIV/0!</v>
      </c>
      <c r="EZ27" s="873"/>
      <c r="FA27" s="873"/>
      <c r="FB27" s="873" t="e">
        <f t="shared" si="51"/>
        <v>#DIV/0!</v>
      </c>
      <c r="FC27" s="898">
        <f t="shared" si="52"/>
        <v>0</v>
      </c>
      <c r="FD27" s="569"/>
      <c r="FE27" s="734"/>
      <c r="FF27" s="125"/>
      <c r="FG27" s="15" t="e">
        <f t="shared" si="53"/>
        <v>#DIV/0!</v>
      </c>
      <c r="FH27" s="126"/>
      <c r="FI27" s="127"/>
      <c r="FJ27" s="127"/>
      <c r="FK27" s="18" t="e">
        <f t="shared" si="84"/>
        <v>#DIV/0!</v>
      </c>
      <c r="FL27" s="127"/>
      <c r="FM27" s="127"/>
      <c r="FN27" s="18" t="e">
        <f t="shared" si="77"/>
        <v>#DIV/0!</v>
      </c>
      <c r="FO27" s="734"/>
      <c r="FP27" s="836" t="e">
        <f t="shared" si="54"/>
        <v>#DIV/0!</v>
      </c>
      <c r="FQ27" s="125"/>
      <c r="FR27" s="837" t="e">
        <f t="shared" si="12"/>
        <v>#DIV/0!</v>
      </c>
      <c r="FS27" s="125"/>
      <c r="FT27" s="125"/>
      <c r="FU27" s="125"/>
      <c r="FV27" s="127"/>
      <c r="FW27" s="127"/>
      <c r="FX27" s="30" t="e">
        <f t="shared" si="55"/>
        <v>#DIV/0!</v>
      </c>
      <c r="FY27" s="831">
        <f t="shared" si="56"/>
        <v>0</v>
      </c>
      <c r="FZ27" s="569"/>
      <c r="GA27" s="602"/>
      <c r="GB27" s="603"/>
      <c r="GC27" s="542" t="e">
        <f t="shared" si="57"/>
        <v>#DIV/0!</v>
      </c>
      <c r="GD27" s="603"/>
      <c r="GE27" s="603"/>
      <c r="GF27" s="542" t="e">
        <f t="shared" si="58"/>
        <v>#DIV/0!</v>
      </c>
      <c r="GG27" s="603"/>
      <c r="GH27" s="603"/>
      <c r="GI27" s="542" t="e">
        <f t="shared" si="59"/>
        <v>#DIV/0!</v>
      </c>
      <c r="GJ27" s="485"/>
      <c r="GK27" s="610"/>
      <c r="GL27" s="612"/>
      <c r="GM27" s="548" t="e">
        <f t="shared" si="60"/>
        <v>#DIV/0!</v>
      </c>
      <c r="GN27" s="610"/>
      <c r="GO27" s="614"/>
      <c r="GP27" s="616" t="e">
        <f t="shared" si="13"/>
        <v>#DIV/0!</v>
      </c>
      <c r="GQ27" s="603"/>
      <c r="GR27" s="603"/>
      <c r="GS27" s="622" t="e">
        <f t="shared" si="61"/>
        <v>#DIV/0!</v>
      </c>
      <c r="GT27" s="603">
        <f t="shared" si="62"/>
        <v>0</v>
      </c>
      <c r="GU27" s="603"/>
      <c r="GV27" s="551" t="e">
        <f t="shared" si="63"/>
        <v>#DIV/0!</v>
      </c>
      <c r="GX27" s="863"/>
      <c r="GY27" s="863"/>
      <c r="GZ27" s="862"/>
      <c r="HA27" s="554" t="e">
        <f t="shared" si="14"/>
        <v>#DIV/0!</v>
      </c>
      <c r="HB27" s="554" t="e">
        <f t="shared" si="79"/>
        <v>#DIV/0!</v>
      </c>
      <c r="HC27" s="875"/>
      <c r="HD27" s="875"/>
      <c r="HE27" s="737" t="e">
        <f t="shared" si="80"/>
        <v>#DIV/0!</v>
      </c>
      <c r="HF27" s="875"/>
      <c r="HG27" s="737" t="e">
        <f t="shared" si="64"/>
        <v>#DIV/0!</v>
      </c>
      <c r="HH27" s="867"/>
      <c r="HI27" s="748" t="e">
        <f t="shared" si="17"/>
        <v>#DIV/0!</v>
      </c>
      <c r="HJ27" s="882"/>
      <c r="HK27" s="744" t="e">
        <f t="shared" si="82"/>
        <v>#DIV/0!</v>
      </c>
      <c r="HL27" s="881"/>
      <c r="HM27" s="542" t="e">
        <f t="shared" si="19"/>
        <v>#DIV/0!</v>
      </c>
      <c r="HN27" s="875"/>
      <c r="HO27" s="875"/>
      <c r="HP27" s="886" t="e">
        <f t="shared" si="65"/>
        <v>#DIV/0!</v>
      </c>
      <c r="HQ27" s="672"/>
      <c r="HR27" s="411"/>
      <c r="HS27" s="411"/>
      <c r="HT27" s="411"/>
      <c r="HU27" s="433"/>
      <c r="HV27" s="411"/>
      <c r="HW27" s="400">
        <f t="shared" si="66"/>
        <v>0</v>
      </c>
      <c r="HX27" s="403"/>
      <c r="HY27" s="402" t="e">
        <f t="shared" si="67"/>
        <v>#DIV/0!</v>
      </c>
      <c r="HZ27" s="412"/>
      <c r="IA27" s="411"/>
      <c r="IB27" s="400"/>
      <c r="IC27" s="403" t="e">
        <f t="shared" si="68"/>
        <v>#DIV/0!</v>
      </c>
      <c r="ID27" s="400"/>
      <c r="IE27" s="400"/>
      <c r="IF27" s="404" t="e">
        <f t="shared" si="69"/>
        <v>#DIV/0!</v>
      </c>
    </row>
    <row r="28" spans="1:240" ht="14.4" customHeight="1">
      <c r="A28" s="12">
        <v>22</v>
      </c>
      <c r="B28" s="13"/>
      <c r="C28" s="14"/>
      <c r="D28" s="15" t="e">
        <f t="shared" si="20"/>
        <v>#DIV/0!</v>
      </c>
      <c r="E28" s="16"/>
      <c r="F28" s="320"/>
      <c r="G28" s="558" t="e">
        <f t="shared" si="21"/>
        <v>#DIV/0!</v>
      </c>
      <c r="H28" s="17"/>
      <c r="I28" s="17"/>
      <c r="J28" s="18" t="e">
        <f t="shared" si="70"/>
        <v>#DIV/0!</v>
      </c>
      <c r="K28" s="17"/>
      <c r="L28" s="17"/>
      <c r="M28" s="30" t="e">
        <f t="shared" si="71"/>
        <v>#DIV/0!</v>
      </c>
      <c r="N28" s="946"/>
      <c r="O28" s="838" t="e">
        <f t="shared" si="22"/>
        <v>#DIV/0!</v>
      </c>
      <c r="P28" s="803"/>
      <c r="Q28" s="18" t="e">
        <f t="shared" si="23"/>
        <v>#DIV/0!</v>
      </c>
      <c r="R28" s="808"/>
      <c r="S28" s="809"/>
      <c r="T28" s="976"/>
      <c r="U28" s="808"/>
      <c r="V28" s="492"/>
      <c r="W28" s="570"/>
      <c r="X28" s="626"/>
      <c r="Y28" s="800" t="e">
        <f t="shared" si="24"/>
        <v>#DIV/0!</v>
      </c>
      <c r="Z28" s="819">
        <f t="shared" si="25"/>
        <v>0</v>
      </c>
      <c r="AA28" s="492"/>
      <c r="AB28" s="966"/>
      <c r="AC28" s="71"/>
      <c r="AD28" s="30" t="e">
        <f t="shared" si="26"/>
        <v>#DIV/0!</v>
      </c>
      <c r="AE28" s="49"/>
      <c r="AF28" s="318"/>
      <c r="AG28" s="932" t="e">
        <f>AF28/AE28</f>
        <v>#DIV/0!</v>
      </c>
      <c r="AH28" s="50"/>
      <c r="AI28" s="50"/>
      <c r="AJ28" s="30" t="e">
        <f t="shared" si="27"/>
        <v>#DIV/0!</v>
      </c>
      <c r="AK28" s="55"/>
      <c r="AL28" s="55"/>
      <c r="AM28" s="30" t="e">
        <f t="shared" si="72"/>
        <v>#DIV/0!</v>
      </c>
      <c r="AN28" s="62"/>
      <c r="AO28" s="858" t="e">
        <f t="shared" si="1"/>
        <v>#DIV/0!</v>
      </c>
      <c r="AP28" s="47"/>
      <c r="AQ28" s="858" t="e">
        <f t="shared" si="2"/>
        <v>#DIV/0!</v>
      </c>
      <c r="AR28" s="47"/>
      <c r="AS28" s="47"/>
      <c r="AT28" s="47"/>
      <c r="AU28" s="855"/>
      <c r="AV28" s="568"/>
      <c r="AW28" s="46"/>
      <c r="AX28" s="71"/>
      <c r="AY28" s="83" t="e">
        <f t="shared" si="28"/>
        <v>#DIV/0!</v>
      </c>
      <c r="AZ28" s="855"/>
      <c r="BA28" s="855"/>
      <c r="BB28" s="855"/>
      <c r="BC28" s="760">
        <f t="shared" si="3"/>
        <v>0</v>
      </c>
      <c r="BD28" s="855"/>
      <c r="BE28" s="30" t="e">
        <f t="shared" si="83"/>
        <v>#DIV/0!</v>
      </c>
      <c r="BF28" s="62"/>
      <c r="BG28" s="47"/>
      <c r="BH28" s="48" t="e">
        <f t="shared" si="29"/>
        <v>#DIV/0!</v>
      </c>
      <c r="BI28" s="822">
        <f t="shared" si="30"/>
        <v>0</v>
      </c>
      <c r="BJ28" s="492"/>
      <c r="BK28" s="645"/>
      <c r="BL28" s="78"/>
      <c r="BM28" s="30" t="e">
        <f t="shared" si="31"/>
        <v>#DIV/0!</v>
      </c>
      <c r="BN28" s="85"/>
      <c r="BO28" s="85"/>
      <c r="BP28" s="85"/>
      <c r="BQ28" s="85"/>
      <c r="BR28" s="30" t="e">
        <f t="shared" si="73"/>
        <v>#DIV/0!</v>
      </c>
      <c r="BS28" s="86"/>
      <c r="BT28" s="86"/>
      <c r="BU28" s="30" t="e">
        <f t="shared" si="74"/>
        <v>#DIV/0!</v>
      </c>
      <c r="BV28" s="587"/>
      <c r="BW28" s="30" t="e">
        <f t="shared" si="32"/>
        <v>#DIV/0!</v>
      </c>
      <c r="BX28" s="587"/>
      <c r="BY28" s="30" t="e">
        <f t="shared" si="33"/>
        <v>#DIV/0!</v>
      </c>
      <c r="BZ28" s="587"/>
      <c r="CA28" s="587"/>
      <c r="CB28" s="587"/>
      <c r="CC28" s="907"/>
      <c r="CD28" s="903"/>
      <c r="CE28" s="78"/>
      <c r="CF28" s="634" t="e">
        <f t="shared" si="34"/>
        <v>#DIV/0!</v>
      </c>
      <c r="CG28" s="824">
        <f t="shared" si="35"/>
        <v>0</v>
      </c>
      <c r="CH28" s="492"/>
      <c r="CI28" s="93"/>
      <c r="CJ28" s="94"/>
      <c r="CK28" s="30" t="e">
        <f t="shared" si="36"/>
        <v>#DIV/0!</v>
      </c>
      <c r="CL28" s="787"/>
      <c r="CM28" s="787"/>
      <c r="CN28" s="958" t="e">
        <f t="shared" si="85"/>
        <v>#DIV/0!</v>
      </c>
      <c r="CO28" s="101"/>
      <c r="CP28" s="101"/>
      <c r="CQ28" s="30" t="e">
        <f t="shared" si="75"/>
        <v>#DIV/0!</v>
      </c>
      <c r="CR28" s="101"/>
      <c r="CS28" s="101"/>
      <c r="CT28" s="83" t="e">
        <f t="shared" si="76"/>
        <v>#DIV/0!</v>
      </c>
      <c r="CU28" s="787"/>
      <c r="CV28" s="30" t="e">
        <f t="shared" si="78"/>
        <v>#DIV/0!</v>
      </c>
      <c r="CW28" s="787"/>
      <c r="CX28" s="30" t="e">
        <f t="shared" si="37"/>
        <v>#DIV/0!</v>
      </c>
      <c r="CY28" s="787"/>
      <c r="CZ28" s="787"/>
      <c r="DA28" s="787"/>
      <c r="DB28" s="787"/>
      <c r="DC28" s="934"/>
      <c r="DD28" s="787"/>
      <c r="DE28" s="790" t="e">
        <f t="shared" si="38"/>
        <v>#DIV/0!</v>
      </c>
      <c r="DF28" s="827">
        <f t="shared" si="39"/>
        <v>0</v>
      </c>
      <c r="DG28" s="492"/>
      <c r="DH28" s="109"/>
      <c r="DI28" s="110"/>
      <c r="DJ28" s="83" t="e">
        <f t="shared" si="40"/>
        <v>#DIV/0!</v>
      </c>
      <c r="DK28" s="113"/>
      <c r="DL28" s="956"/>
      <c r="DM28" s="956"/>
      <c r="DN28" s="958" t="e">
        <f t="shared" si="81"/>
        <v>#DIV/0!</v>
      </c>
      <c r="DO28" s="114"/>
      <c r="DP28" s="114"/>
      <c r="DQ28" s="30" t="e">
        <f t="shared" si="41"/>
        <v>#DIV/0!</v>
      </c>
      <c r="DR28" s="115"/>
      <c r="DS28" s="114"/>
      <c r="DT28" s="938"/>
      <c r="DU28" s="708"/>
      <c r="DV28" s="759" t="e">
        <f t="shared" si="8"/>
        <v>#DIV/0!</v>
      </c>
      <c r="DW28" s="846"/>
      <c r="DX28" s="846"/>
      <c r="DY28" s="760" t="e">
        <f t="shared" si="42"/>
        <v>#DIV/0!</v>
      </c>
      <c r="DZ28" s="848">
        <f t="shared" si="43"/>
        <v>0</v>
      </c>
      <c r="EA28" s="841"/>
      <c r="EB28" s="859"/>
      <c r="EC28" s="862"/>
      <c r="ED28" s="862"/>
      <c r="EE28" s="922">
        <f t="shared" si="44"/>
        <v>0</v>
      </c>
      <c r="EF28" s="751" t="e">
        <f t="shared" si="45"/>
        <v>#DIV/0!</v>
      </c>
      <c r="EG28" s="867"/>
      <c r="EH28" s="867"/>
      <c r="EI28" s="756" t="e">
        <f t="shared" si="9"/>
        <v>#DIV/0!</v>
      </c>
      <c r="EJ28" s="867"/>
      <c r="EK28" s="870"/>
      <c r="EL28" s="759" t="e">
        <f t="shared" si="46"/>
        <v>#DIV/0!</v>
      </c>
      <c r="EM28" s="866">
        <f t="shared" si="10"/>
        <v>0</v>
      </c>
      <c r="EN28" s="870"/>
      <c r="EO28" s="763" t="e">
        <f t="shared" si="47"/>
        <v>#DIV/0!</v>
      </c>
      <c r="EP28" s="916"/>
      <c r="EQ28" s="915"/>
      <c r="ER28" s="872"/>
      <c r="ES28" s="921"/>
      <c r="ET28" s="765" t="e">
        <f t="shared" si="48"/>
        <v>#DIV/0!</v>
      </c>
      <c r="EU28" s="872">
        <f t="shared" si="11"/>
        <v>0</v>
      </c>
      <c r="EV28" s="873"/>
      <c r="EW28" s="765" t="e">
        <f t="shared" si="49"/>
        <v>#DIV/0!</v>
      </c>
      <c r="EX28" s="873"/>
      <c r="EY28" s="891" t="e">
        <f t="shared" si="50"/>
        <v>#DIV/0!</v>
      </c>
      <c r="EZ28" s="873"/>
      <c r="FA28" s="873"/>
      <c r="FB28" s="873" t="e">
        <f t="shared" si="51"/>
        <v>#DIV/0!</v>
      </c>
      <c r="FC28" s="898">
        <f t="shared" si="52"/>
        <v>0</v>
      </c>
      <c r="FD28" s="569"/>
      <c r="FE28" s="124"/>
      <c r="FF28" s="125"/>
      <c r="FG28" s="15" t="e">
        <f t="shared" si="53"/>
        <v>#DIV/0!</v>
      </c>
      <c r="FH28" s="126"/>
      <c r="FI28" s="127"/>
      <c r="FJ28" s="127"/>
      <c r="FK28" s="18" t="e">
        <f t="shared" si="84"/>
        <v>#DIV/0!</v>
      </c>
      <c r="FL28" s="127"/>
      <c r="FM28" s="127"/>
      <c r="FN28" s="18" t="e">
        <f t="shared" si="77"/>
        <v>#DIV/0!</v>
      </c>
      <c r="FO28" s="734"/>
      <c r="FP28" s="836" t="e">
        <f t="shared" si="54"/>
        <v>#DIV/0!</v>
      </c>
      <c r="FQ28" s="125"/>
      <c r="FR28" s="837" t="e">
        <f t="shared" si="12"/>
        <v>#DIV/0!</v>
      </c>
      <c r="FS28" s="125"/>
      <c r="FT28" s="125"/>
      <c r="FU28" s="125"/>
      <c r="FV28" s="127"/>
      <c r="FW28" s="127"/>
      <c r="FX28" s="30" t="e">
        <f t="shared" si="55"/>
        <v>#DIV/0!</v>
      </c>
      <c r="FY28" s="831">
        <f t="shared" si="56"/>
        <v>0</v>
      </c>
      <c r="FZ28" s="569"/>
      <c r="GA28" s="602"/>
      <c r="GB28" s="603"/>
      <c r="GC28" s="542" t="e">
        <f t="shared" si="57"/>
        <v>#DIV/0!</v>
      </c>
      <c r="GD28" s="603"/>
      <c r="GE28" s="603"/>
      <c r="GF28" s="542" t="e">
        <f t="shared" si="58"/>
        <v>#DIV/0!</v>
      </c>
      <c r="GG28" s="603"/>
      <c r="GH28" s="603"/>
      <c r="GI28" s="542" t="e">
        <f t="shared" si="59"/>
        <v>#DIV/0!</v>
      </c>
      <c r="GJ28" s="485"/>
      <c r="GK28" s="610"/>
      <c r="GL28" s="612"/>
      <c r="GM28" s="548" t="e">
        <f t="shared" si="60"/>
        <v>#DIV/0!</v>
      </c>
      <c r="GN28" s="610"/>
      <c r="GO28" s="614"/>
      <c r="GP28" s="616" t="e">
        <f t="shared" si="13"/>
        <v>#DIV/0!</v>
      </c>
      <c r="GQ28" s="603"/>
      <c r="GR28" s="612"/>
      <c r="GS28" s="622" t="e">
        <f t="shared" si="61"/>
        <v>#DIV/0!</v>
      </c>
      <c r="GT28" s="603">
        <f t="shared" si="62"/>
        <v>0</v>
      </c>
      <c r="GU28" s="603"/>
      <c r="GV28" s="551" t="e">
        <f t="shared" si="63"/>
        <v>#DIV/0!</v>
      </c>
      <c r="GX28" s="863"/>
      <c r="GY28" s="863"/>
      <c r="GZ28" s="862"/>
      <c r="HA28" s="554" t="e">
        <f t="shared" si="14"/>
        <v>#DIV/0!</v>
      </c>
      <c r="HB28" s="554" t="e">
        <f t="shared" si="79"/>
        <v>#DIV/0!</v>
      </c>
      <c r="HC28" s="875"/>
      <c r="HD28" s="875"/>
      <c r="HE28" s="737" t="e">
        <f t="shared" si="80"/>
        <v>#DIV/0!</v>
      </c>
      <c r="HF28" s="875"/>
      <c r="HG28" s="737" t="e">
        <f t="shared" si="64"/>
        <v>#DIV/0!</v>
      </c>
      <c r="HH28" s="867"/>
      <c r="HI28" s="748" t="e">
        <f t="shared" si="17"/>
        <v>#DIV/0!</v>
      </c>
      <c r="HJ28" s="882"/>
      <c r="HK28" s="744" t="e">
        <f t="shared" si="82"/>
        <v>#DIV/0!</v>
      </c>
      <c r="HL28" s="881"/>
      <c r="HM28" s="542" t="e">
        <f t="shared" si="19"/>
        <v>#DIV/0!</v>
      </c>
      <c r="HN28" s="875"/>
      <c r="HO28" s="875"/>
      <c r="HP28" s="886" t="e">
        <f t="shared" si="65"/>
        <v>#DIV/0!</v>
      </c>
      <c r="HQ28" s="672"/>
      <c r="HR28" s="411"/>
      <c r="HS28" s="411"/>
      <c r="HT28" s="411"/>
      <c r="HU28" s="433"/>
      <c r="HV28" s="411"/>
      <c r="HW28" s="400">
        <f t="shared" si="66"/>
        <v>0</v>
      </c>
      <c r="HX28" s="403"/>
      <c r="HY28" s="402" t="e">
        <f t="shared" si="67"/>
        <v>#DIV/0!</v>
      </c>
      <c r="HZ28" s="412"/>
      <c r="IA28" s="411"/>
      <c r="IB28" s="400"/>
      <c r="IC28" s="403" t="e">
        <f t="shared" si="68"/>
        <v>#DIV/0!</v>
      </c>
      <c r="ID28" s="400"/>
      <c r="IE28" s="400"/>
      <c r="IF28" s="404" t="e">
        <f t="shared" si="69"/>
        <v>#DIV/0!</v>
      </c>
    </row>
    <row r="29" spans="1:240" ht="14.4" customHeight="1">
      <c r="A29" s="12">
        <v>23</v>
      </c>
      <c r="B29" s="13"/>
      <c r="C29" s="14"/>
      <c r="D29" s="15" t="e">
        <f t="shared" si="20"/>
        <v>#DIV/0!</v>
      </c>
      <c r="E29" s="16"/>
      <c r="F29" s="320"/>
      <c r="G29" s="558" t="e">
        <f t="shared" si="21"/>
        <v>#DIV/0!</v>
      </c>
      <c r="H29" s="17"/>
      <c r="I29" s="17"/>
      <c r="J29" s="18" t="e">
        <f t="shared" si="70"/>
        <v>#DIV/0!</v>
      </c>
      <c r="K29" s="17"/>
      <c r="L29" s="17"/>
      <c r="M29" s="30" t="e">
        <f t="shared" si="71"/>
        <v>#DIV/0!</v>
      </c>
      <c r="N29" s="946"/>
      <c r="O29" s="838" t="e">
        <f t="shared" si="22"/>
        <v>#DIV/0!</v>
      </c>
      <c r="P29" s="803"/>
      <c r="Q29" s="18" t="e">
        <f t="shared" si="23"/>
        <v>#DIV/0!</v>
      </c>
      <c r="R29" s="808"/>
      <c r="S29" s="809"/>
      <c r="T29" s="976"/>
      <c r="U29" s="808"/>
      <c r="V29" s="492"/>
      <c r="W29" s="570"/>
      <c r="X29" s="626"/>
      <c r="Y29" s="800" t="e">
        <f t="shared" si="24"/>
        <v>#DIV/0!</v>
      </c>
      <c r="Z29" s="819">
        <f t="shared" si="25"/>
        <v>0</v>
      </c>
      <c r="AA29" s="492"/>
      <c r="AB29" s="966"/>
      <c r="AC29" s="71"/>
      <c r="AD29" s="30" t="e">
        <f t="shared" si="26"/>
        <v>#DIV/0!</v>
      </c>
      <c r="AE29" s="49"/>
      <c r="AF29" s="318"/>
      <c r="AG29" s="932" t="e">
        <f t="shared" ref="AG29:AG37" si="86">AF29/AE29</f>
        <v>#DIV/0!</v>
      </c>
      <c r="AH29" s="50"/>
      <c r="AI29" s="50"/>
      <c r="AJ29" s="30" t="e">
        <f t="shared" si="27"/>
        <v>#DIV/0!</v>
      </c>
      <c r="AK29" s="55"/>
      <c r="AL29" s="55"/>
      <c r="AM29" s="30" t="e">
        <f t="shared" si="72"/>
        <v>#DIV/0!</v>
      </c>
      <c r="AN29" s="62"/>
      <c r="AO29" s="858" t="e">
        <f t="shared" si="1"/>
        <v>#DIV/0!</v>
      </c>
      <c r="AP29" s="47"/>
      <c r="AQ29" s="858" t="e">
        <f t="shared" si="2"/>
        <v>#DIV/0!</v>
      </c>
      <c r="AR29" s="47"/>
      <c r="AS29" s="47"/>
      <c r="AT29" s="47"/>
      <c r="AU29" s="855"/>
      <c r="AV29" s="568"/>
      <c r="AW29" s="46"/>
      <c r="AX29" s="71"/>
      <c r="AY29" s="83" t="e">
        <f t="shared" si="28"/>
        <v>#DIV/0!</v>
      </c>
      <c r="AZ29" s="855"/>
      <c r="BA29" s="855"/>
      <c r="BB29" s="855"/>
      <c r="BC29" s="760">
        <f t="shared" si="3"/>
        <v>0</v>
      </c>
      <c r="BD29" s="855"/>
      <c r="BE29" s="30" t="e">
        <f t="shared" si="83"/>
        <v>#DIV/0!</v>
      </c>
      <c r="BF29" s="62"/>
      <c r="BG29" s="47"/>
      <c r="BH29" s="48" t="e">
        <f t="shared" si="29"/>
        <v>#DIV/0!</v>
      </c>
      <c r="BI29" s="822">
        <f t="shared" si="30"/>
        <v>0</v>
      </c>
      <c r="BJ29" s="492"/>
      <c r="BK29" s="645"/>
      <c r="BL29" s="78"/>
      <c r="BM29" s="30" t="e">
        <f t="shared" si="31"/>
        <v>#DIV/0!</v>
      </c>
      <c r="BN29" s="85"/>
      <c r="BO29" s="85"/>
      <c r="BP29" s="85"/>
      <c r="BQ29" s="85"/>
      <c r="BR29" s="30" t="e">
        <f t="shared" si="73"/>
        <v>#DIV/0!</v>
      </c>
      <c r="BS29" s="86"/>
      <c r="BT29" s="86"/>
      <c r="BU29" s="30" t="e">
        <f t="shared" si="74"/>
        <v>#DIV/0!</v>
      </c>
      <c r="BV29" s="587"/>
      <c r="BW29" s="30" t="e">
        <f t="shared" si="32"/>
        <v>#DIV/0!</v>
      </c>
      <c r="BX29" s="587"/>
      <c r="BY29" s="30" t="e">
        <f t="shared" si="33"/>
        <v>#DIV/0!</v>
      </c>
      <c r="BZ29" s="587"/>
      <c r="CA29" s="587"/>
      <c r="CB29" s="587"/>
      <c r="CC29" s="907"/>
      <c r="CD29" s="903"/>
      <c r="CE29" s="78"/>
      <c r="CF29" s="634" t="e">
        <f t="shared" si="34"/>
        <v>#DIV/0!</v>
      </c>
      <c r="CG29" s="824">
        <f t="shared" si="35"/>
        <v>0</v>
      </c>
      <c r="CH29" s="492"/>
      <c r="CI29" s="93"/>
      <c r="CJ29" s="94"/>
      <c r="CK29" s="30" t="e">
        <f t="shared" si="36"/>
        <v>#DIV/0!</v>
      </c>
      <c r="CL29" s="787"/>
      <c r="CM29" s="787"/>
      <c r="CN29" s="958" t="e">
        <f t="shared" si="85"/>
        <v>#DIV/0!</v>
      </c>
      <c r="CO29" s="101"/>
      <c r="CP29" s="101"/>
      <c r="CQ29" s="30" t="e">
        <f t="shared" si="75"/>
        <v>#DIV/0!</v>
      </c>
      <c r="CR29" s="101"/>
      <c r="CS29" s="101"/>
      <c r="CT29" s="83" t="e">
        <f t="shared" si="76"/>
        <v>#DIV/0!</v>
      </c>
      <c r="CU29" s="787"/>
      <c r="CV29" s="30" t="e">
        <f t="shared" si="78"/>
        <v>#DIV/0!</v>
      </c>
      <c r="CW29" s="787"/>
      <c r="CX29" s="30" t="e">
        <f t="shared" si="37"/>
        <v>#DIV/0!</v>
      </c>
      <c r="CY29" s="787"/>
      <c r="CZ29" s="787"/>
      <c r="DA29" s="787"/>
      <c r="DB29" s="787"/>
      <c r="DC29" s="934"/>
      <c r="DD29" s="787"/>
      <c r="DE29" s="790" t="e">
        <f t="shared" si="38"/>
        <v>#DIV/0!</v>
      </c>
      <c r="DF29" s="827">
        <f t="shared" si="39"/>
        <v>0</v>
      </c>
      <c r="DG29" s="492"/>
      <c r="DH29" s="109"/>
      <c r="DI29" s="110"/>
      <c r="DJ29" s="83" t="e">
        <f t="shared" si="40"/>
        <v>#DIV/0!</v>
      </c>
      <c r="DK29" s="986"/>
      <c r="DL29" s="986"/>
      <c r="DM29" s="986"/>
      <c r="DN29" s="958" t="e">
        <f t="shared" si="81"/>
        <v>#DIV/0!</v>
      </c>
      <c r="DO29" s="114"/>
      <c r="DP29" s="114"/>
      <c r="DQ29" s="30" t="e">
        <f t="shared" si="41"/>
        <v>#DIV/0!</v>
      </c>
      <c r="DR29" s="115"/>
      <c r="DS29" s="114"/>
      <c r="DT29" s="938"/>
      <c r="DU29" s="708"/>
      <c r="DV29" s="759" t="e">
        <f t="shared" si="8"/>
        <v>#DIV/0!</v>
      </c>
      <c r="DW29" s="846"/>
      <c r="DX29" s="846"/>
      <c r="DY29" s="760" t="e">
        <f t="shared" si="42"/>
        <v>#DIV/0!</v>
      </c>
      <c r="DZ29" s="848">
        <f t="shared" si="43"/>
        <v>0</v>
      </c>
      <c r="EA29" s="841"/>
      <c r="EB29" s="859"/>
      <c r="EC29" s="862"/>
      <c r="ED29" s="862"/>
      <c r="EE29" s="922">
        <f t="shared" si="44"/>
        <v>0</v>
      </c>
      <c r="EF29" s="751" t="e">
        <f t="shared" si="45"/>
        <v>#DIV/0!</v>
      </c>
      <c r="EG29" s="867"/>
      <c r="EH29" s="867"/>
      <c r="EI29" s="756" t="e">
        <f t="shared" si="9"/>
        <v>#DIV/0!</v>
      </c>
      <c r="EJ29" s="867"/>
      <c r="EK29" s="870"/>
      <c r="EL29" s="759" t="e">
        <f t="shared" si="46"/>
        <v>#DIV/0!</v>
      </c>
      <c r="EM29" s="866">
        <f t="shared" si="10"/>
        <v>0</v>
      </c>
      <c r="EN29" s="870"/>
      <c r="EO29" s="763" t="e">
        <f t="shared" si="47"/>
        <v>#DIV/0!</v>
      </c>
      <c r="EP29" s="916"/>
      <c r="EQ29" s="915"/>
      <c r="ER29" s="872"/>
      <c r="ES29" s="921"/>
      <c r="ET29" s="765" t="e">
        <f t="shared" si="48"/>
        <v>#DIV/0!</v>
      </c>
      <c r="EU29" s="872">
        <f t="shared" si="11"/>
        <v>0</v>
      </c>
      <c r="EV29" s="873"/>
      <c r="EW29" s="765" t="e">
        <f t="shared" si="49"/>
        <v>#DIV/0!</v>
      </c>
      <c r="EX29" s="873"/>
      <c r="EY29" s="891" t="e">
        <f t="shared" si="50"/>
        <v>#DIV/0!</v>
      </c>
      <c r="EZ29" s="873"/>
      <c r="FA29" s="873"/>
      <c r="FB29" s="873" t="e">
        <f t="shared" si="51"/>
        <v>#DIV/0!</v>
      </c>
      <c r="FC29" s="898">
        <f t="shared" si="52"/>
        <v>0</v>
      </c>
      <c r="FD29" s="569"/>
      <c r="FE29" s="124"/>
      <c r="FF29" s="125"/>
      <c r="FG29" s="15" t="e">
        <f t="shared" si="53"/>
        <v>#DIV/0!</v>
      </c>
      <c r="FH29" s="126"/>
      <c r="FI29" s="127"/>
      <c r="FJ29" s="127"/>
      <c r="FK29" s="18" t="e">
        <f t="shared" si="84"/>
        <v>#DIV/0!</v>
      </c>
      <c r="FL29" s="127"/>
      <c r="FM29" s="127"/>
      <c r="FN29" s="18" t="e">
        <f t="shared" si="77"/>
        <v>#DIV/0!</v>
      </c>
      <c r="FO29" s="734"/>
      <c r="FP29" s="836" t="e">
        <f t="shared" si="54"/>
        <v>#DIV/0!</v>
      </c>
      <c r="FQ29" s="125"/>
      <c r="FR29" s="837" t="e">
        <f t="shared" si="12"/>
        <v>#DIV/0!</v>
      </c>
      <c r="FS29" s="125"/>
      <c r="FT29" s="125"/>
      <c r="FU29" s="125"/>
      <c r="FV29" s="127"/>
      <c r="FW29" s="127"/>
      <c r="FX29" s="30" t="e">
        <f t="shared" si="55"/>
        <v>#DIV/0!</v>
      </c>
      <c r="FY29" s="831">
        <f t="shared" si="56"/>
        <v>0</v>
      </c>
      <c r="FZ29" s="569"/>
      <c r="GA29" s="602"/>
      <c r="GB29" s="603"/>
      <c r="GC29" s="542" t="e">
        <f t="shared" si="57"/>
        <v>#DIV/0!</v>
      </c>
      <c r="GD29" s="603"/>
      <c r="GE29" s="603"/>
      <c r="GF29" s="542" t="e">
        <f t="shared" si="58"/>
        <v>#DIV/0!</v>
      </c>
      <c r="GG29" s="603"/>
      <c r="GH29" s="603"/>
      <c r="GI29" s="542" t="e">
        <f t="shared" si="59"/>
        <v>#DIV/0!</v>
      </c>
      <c r="GJ29" s="485"/>
      <c r="GK29" s="610"/>
      <c r="GL29" s="612"/>
      <c r="GM29" s="548" t="e">
        <f t="shared" si="60"/>
        <v>#DIV/0!</v>
      </c>
      <c r="GN29" s="610"/>
      <c r="GO29" s="614"/>
      <c r="GP29" s="616" t="e">
        <f t="shared" si="13"/>
        <v>#DIV/0!</v>
      </c>
      <c r="GQ29" s="603"/>
      <c r="GR29" s="612"/>
      <c r="GS29" s="622" t="e">
        <f t="shared" si="61"/>
        <v>#DIV/0!</v>
      </c>
      <c r="GT29" s="603">
        <f t="shared" si="62"/>
        <v>0</v>
      </c>
      <c r="GU29" s="603"/>
      <c r="GV29" s="551" t="e">
        <f t="shared" si="63"/>
        <v>#DIV/0!</v>
      </c>
      <c r="GX29" s="863"/>
      <c r="GY29" s="863"/>
      <c r="GZ29" s="862"/>
      <c r="HA29" s="554" t="e">
        <f t="shared" si="14"/>
        <v>#DIV/0!</v>
      </c>
      <c r="HB29" s="554" t="e">
        <f t="shared" si="79"/>
        <v>#DIV/0!</v>
      </c>
      <c r="HC29" s="875"/>
      <c r="HD29" s="875"/>
      <c r="HE29" s="737" t="e">
        <f t="shared" si="80"/>
        <v>#DIV/0!</v>
      </c>
      <c r="HF29" s="875"/>
      <c r="HG29" s="737" t="e">
        <f t="shared" si="64"/>
        <v>#DIV/0!</v>
      </c>
      <c r="HH29" s="867"/>
      <c r="HI29" s="748" t="e">
        <f t="shared" si="17"/>
        <v>#DIV/0!</v>
      </c>
      <c r="HJ29" s="882"/>
      <c r="HK29" s="744" t="e">
        <f t="shared" si="82"/>
        <v>#DIV/0!</v>
      </c>
      <c r="HL29" s="881"/>
      <c r="HM29" s="542" t="e">
        <f t="shared" si="19"/>
        <v>#DIV/0!</v>
      </c>
      <c r="HN29" s="875"/>
      <c r="HO29" s="875"/>
      <c r="HP29" s="886" t="e">
        <f t="shared" si="65"/>
        <v>#DIV/0!</v>
      </c>
      <c r="HQ29" s="672"/>
      <c r="HR29" s="411"/>
      <c r="HS29" s="411"/>
      <c r="HT29" s="411"/>
      <c r="HU29" s="433"/>
      <c r="HV29" s="411"/>
      <c r="HW29" s="400">
        <f t="shared" si="66"/>
        <v>0</v>
      </c>
      <c r="HX29" s="403"/>
      <c r="HY29" s="402" t="e">
        <f t="shared" si="67"/>
        <v>#DIV/0!</v>
      </c>
      <c r="HZ29" s="412"/>
      <c r="IA29" s="411"/>
      <c r="IB29" s="400"/>
      <c r="IC29" s="403" t="e">
        <f t="shared" si="68"/>
        <v>#DIV/0!</v>
      </c>
      <c r="ID29" s="400"/>
      <c r="IE29" s="400"/>
      <c r="IF29" s="404" t="e">
        <f t="shared" si="69"/>
        <v>#DIV/0!</v>
      </c>
    </row>
    <row r="30" spans="1:240" ht="14.4" customHeight="1">
      <c r="A30" s="12">
        <v>24</v>
      </c>
      <c r="B30" s="13"/>
      <c r="C30" s="14"/>
      <c r="D30" s="15" t="e">
        <f t="shared" si="20"/>
        <v>#DIV/0!</v>
      </c>
      <c r="E30" s="16"/>
      <c r="F30" s="320"/>
      <c r="G30" s="558" t="e">
        <f t="shared" si="21"/>
        <v>#DIV/0!</v>
      </c>
      <c r="H30" s="17"/>
      <c r="I30" s="17"/>
      <c r="J30" s="18" t="e">
        <f t="shared" si="70"/>
        <v>#DIV/0!</v>
      </c>
      <c r="K30" s="17"/>
      <c r="L30" s="17"/>
      <c r="M30" s="30" t="e">
        <f t="shared" si="71"/>
        <v>#DIV/0!</v>
      </c>
      <c r="N30" s="946"/>
      <c r="O30" s="838" t="e">
        <f t="shared" si="22"/>
        <v>#DIV/0!</v>
      </c>
      <c r="P30" s="803"/>
      <c r="Q30" s="18" t="e">
        <f t="shared" si="23"/>
        <v>#DIV/0!</v>
      </c>
      <c r="R30" s="808"/>
      <c r="S30" s="809"/>
      <c r="T30" s="976"/>
      <c r="U30" s="808"/>
      <c r="V30" s="492"/>
      <c r="W30" s="570"/>
      <c r="X30" s="626"/>
      <c r="Y30" s="800" t="e">
        <f t="shared" si="24"/>
        <v>#DIV/0!</v>
      </c>
      <c r="Z30" s="819">
        <f t="shared" si="25"/>
        <v>0</v>
      </c>
      <c r="AA30" s="492"/>
      <c r="AB30" s="966"/>
      <c r="AC30" s="71"/>
      <c r="AD30" s="30" t="e">
        <f t="shared" si="26"/>
        <v>#DIV/0!</v>
      </c>
      <c r="AE30" s="49"/>
      <c r="AF30" s="318"/>
      <c r="AG30" s="932" t="e">
        <f t="shared" si="86"/>
        <v>#DIV/0!</v>
      </c>
      <c r="AH30" s="50"/>
      <c r="AI30" s="50"/>
      <c r="AJ30" s="30" t="e">
        <f t="shared" si="27"/>
        <v>#DIV/0!</v>
      </c>
      <c r="AK30" s="55"/>
      <c r="AL30" s="55"/>
      <c r="AM30" s="30" t="e">
        <f t="shared" si="72"/>
        <v>#DIV/0!</v>
      </c>
      <c r="AN30" s="62"/>
      <c r="AO30" s="858" t="e">
        <f t="shared" si="1"/>
        <v>#DIV/0!</v>
      </c>
      <c r="AP30" s="47"/>
      <c r="AQ30" s="858" t="e">
        <f t="shared" si="2"/>
        <v>#DIV/0!</v>
      </c>
      <c r="AR30" s="47"/>
      <c r="AS30" s="47"/>
      <c r="AT30" s="47"/>
      <c r="AU30" s="855"/>
      <c r="AV30" s="568"/>
      <c r="AW30" s="46"/>
      <c r="AX30" s="71"/>
      <c r="AY30" s="83" t="e">
        <f t="shared" si="28"/>
        <v>#DIV/0!</v>
      </c>
      <c r="AZ30" s="855"/>
      <c r="BA30" s="855"/>
      <c r="BB30" s="855"/>
      <c r="BC30" s="760">
        <f t="shared" si="3"/>
        <v>0</v>
      </c>
      <c r="BD30" s="855"/>
      <c r="BE30" s="30" t="e">
        <f t="shared" si="83"/>
        <v>#DIV/0!</v>
      </c>
      <c r="BF30" s="62"/>
      <c r="BG30" s="47"/>
      <c r="BH30" s="48" t="e">
        <f t="shared" si="29"/>
        <v>#DIV/0!</v>
      </c>
      <c r="BI30" s="822">
        <f t="shared" si="30"/>
        <v>0</v>
      </c>
      <c r="BJ30" s="492"/>
      <c r="BK30" s="645"/>
      <c r="BL30" s="78"/>
      <c r="BM30" s="30" t="e">
        <f t="shared" si="31"/>
        <v>#DIV/0!</v>
      </c>
      <c r="BN30" s="85"/>
      <c r="BO30" s="85"/>
      <c r="BP30" s="85"/>
      <c r="BQ30" s="85"/>
      <c r="BR30" s="30" t="e">
        <f t="shared" si="73"/>
        <v>#DIV/0!</v>
      </c>
      <c r="BS30" s="86"/>
      <c r="BT30" s="86"/>
      <c r="BU30" s="30" t="e">
        <f t="shared" si="74"/>
        <v>#DIV/0!</v>
      </c>
      <c r="BV30" s="587"/>
      <c r="BW30" s="30" t="e">
        <f t="shared" si="32"/>
        <v>#DIV/0!</v>
      </c>
      <c r="BX30" s="587"/>
      <c r="BY30" s="30" t="e">
        <f t="shared" si="33"/>
        <v>#DIV/0!</v>
      </c>
      <c r="BZ30" s="587"/>
      <c r="CA30" s="587"/>
      <c r="CB30" s="587"/>
      <c r="CC30" s="907"/>
      <c r="CD30" s="903"/>
      <c r="CE30" s="78"/>
      <c r="CF30" s="634" t="e">
        <f t="shared" si="34"/>
        <v>#DIV/0!</v>
      </c>
      <c r="CG30" s="824">
        <f t="shared" si="35"/>
        <v>0</v>
      </c>
      <c r="CH30" s="492"/>
      <c r="CI30" s="93"/>
      <c r="CJ30" s="94"/>
      <c r="CK30" s="30" t="e">
        <f t="shared" si="36"/>
        <v>#DIV/0!</v>
      </c>
      <c r="CL30" s="787"/>
      <c r="CM30" s="787"/>
      <c r="CN30" s="958" t="e">
        <f t="shared" si="85"/>
        <v>#DIV/0!</v>
      </c>
      <c r="CO30" s="101"/>
      <c r="CP30" s="101"/>
      <c r="CQ30" s="30" t="e">
        <f t="shared" si="75"/>
        <v>#DIV/0!</v>
      </c>
      <c r="CR30" s="101"/>
      <c r="CS30" s="101"/>
      <c r="CT30" s="83" t="e">
        <f t="shared" si="76"/>
        <v>#DIV/0!</v>
      </c>
      <c r="CU30" s="787"/>
      <c r="CV30" s="30" t="e">
        <f t="shared" si="78"/>
        <v>#DIV/0!</v>
      </c>
      <c r="CW30" s="787"/>
      <c r="CX30" s="30" t="e">
        <f t="shared" si="37"/>
        <v>#DIV/0!</v>
      </c>
      <c r="CY30" s="787"/>
      <c r="CZ30" s="787"/>
      <c r="DA30" s="787"/>
      <c r="DB30" s="787"/>
      <c r="DC30" s="934"/>
      <c r="DD30" s="787"/>
      <c r="DE30" s="790" t="e">
        <f t="shared" si="38"/>
        <v>#DIV/0!</v>
      </c>
      <c r="DF30" s="827">
        <f t="shared" si="39"/>
        <v>0</v>
      </c>
      <c r="DG30" s="492"/>
      <c r="DH30" s="109"/>
      <c r="DI30" s="110"/>
      <c r="DJ30" s="83" t="e">
        <f t="shared" si="40"/>
        <v>#DIV/0!</v>
      </c>
      <c r="DK30" s="113"/>
      <c r="DL30" s="956"/>
      <c r="DM30" s="956"/>
      <c r="DN30" s="958" t="e">
        <f t="shared" si="81"/>
        <v>#DIV/0!</v>
      </c>
      <c r="DO30" s="114"/>
      <c r="DP30" s="114"/>
      <c r="DQ30" s="30" t="e">
        <f t="shared" si="41"/>
        <v>#DIV/0!</v>
      </c>
      <c r="DR30" s="115"/>
      <c r="DS30" s="114"/>
      <c r="DT30" s="938"/>
      <c r="DU30" s="708"/>
      <c r="DV30" s="759" t="e">
        <f t="shared" si="8"/>
        <v>#DIV/0!</v>
      </c>
      <c r="DW30" s="846"/>
      <c r="DX30" s="846"/>
      <c r="DY30" s="760" t="e">
        <f t="shared" si="42"/>
        <v>#DIV/0!</v>
      </c>
      <c r="DZ30" s="848">
        <f t="shared" si="43"/>
        <v>0</v>
      </c>
      <c r="EA30" s="841"/>
      <c r="EB30" s="859"/>
      <c r="EC30" s="863"/>
      <c r="ED30" s="863"/>
      <c r="EE30" s="922">
        <f t="shared" si="44"/>
        <v>0</v>
      </c>
      <c r="EF30" s="751" t="e">
        <f t="shared" si="45"/>
        <v>#DIV/0!</v>
      </c>
      <c r="EG30" s="867"/>
      <c r="EH30" s="867"/>
      <c r="EI30" s="756" t="e">
        <f t="shared" si="9"/>
        <v>#DIV/0!</v>
      </c>
      <c r="EJ30" s="867"/>
      <c r="EK30" s="870"/>
      <c r="EL30" s="759" t="e">
        <f t="shared" si="46"/>
        <v>#DIV/0!</v>
      </c>
      <c r="EM30" s="866">
        <f t="shared" si="10"/>
        <v>0</v>
      </c>
      <c r="EN30" s="867"/>
      <c r="EO30" s="763" t="e">
        <f t="shared" si="47"/>
        <v>#DIV/0!</v>
      </c>
      <c r="EP30" s="916"/>
      <c r="EQ30" s="915"/>
      <c r="ER30" s="872"/>
      <c r="ES30" s="921"/>
      <c r="ET30" s="765" t="e">
        <f t="shared" si="48"/>
        <v>#DIV/0!</v>
      </c>
      <c r="EU30" s="872">
        <f t="shared" si="11"/>
        <v>0</v>
      </c>
      <c r="EV30" s="873"/>
      <c r="EW30" s="765" t="e">
        <f t="shared" si="49"/>
        <v>#DIV/0!</v>
      </c>
      <c r="EX30" s="873"/>
      <c r="EY30" s="891" t="e">
        <f t="shared" si="50"/>
        <v>#DIV/0!</v>
      </c>
      <c r="EZ30" s="873"/>
      <c r="FA30" s="873"/>
      <c r="FB30" s="873" t="e">
        <f t="shared" si="51"/>
        <v>#DIV/0!</v>
      </c>
      <c r="FC30" s="898">
        <f t="shared" si="52"/>
        <v>0</v>
      </c>
      <c r="FD30" s="569"/>
      <c r="FE30" s="124"/>
      <c r="FF30" s="125"/>
      <c r="FG30" s="15" t="e">
        <f t="shared" si="53"/>
        <v>#DIV/0!</v>
      </c>
      <c r="FH30" s="126"/>
      <c r="FI30" s="127"/>
      <c r="FJ30" s="127"/>
      <c r="FK30" s="18" t="e">
        <f t="shared" si="84"/>
        <v>#DIV/0!</v>
      </c>
      <c r="FL30" s="127"/>
      <c r="FM30" s="127"/>
      <c r="FN30" s="18" t="e">
        <f t="shared" si="77"/>
        <v>#DIV/0!</v>
      </c>
      <c r="FO30" s="734"/>
      <c r="FP30" s="836" t="e">
        <f t="shared" si="54"/>
        <v>#DIV/0!</v>
      </c>
      <c r="FQ30" s="125"/>
      <c r="FR30" s="837" t="e">
        <f t="shared" si="12"/>
        <v>#DIV/0!</v>
      </c>
      <c r="FS30" s="125"/>
      <c r="FT30" s="125"/>
      <c r="FU30" s="125"/>
      <c r="FV30" s="127"/>
      <c r="FW30" s="127"/>
      <c r="FX30" s="30" t="e">
        <f t="shared" si="55"/>
        <v>#DIV/0!</v>
      </c>
      <c r="FY30" s="831">
        <f t="shared" si="56"/>
        <v>0</v>
      </c>
      <c r="FZ30" s="569"/>
      <c r="GA30" s="602"/>
      <c r="GB30" s="603"/>
      <c r="GC30" s="542" t="e">
        <f t="shared" si="57"/>
        <v>#DIV/0!</v>
      </c>
      <c r="GD30" s="603"/>
      <c r="GE30" s="603"/>
      <c r="GF30" s="542" t="e">
        <f t="shared" si="58"/>
        <v>#DIV/0!</v>
      </c>
      <c r="GG30" s="603"/>
      <c r="GH30" s="603"/>
      <c r="GI30" s="542" t="e">
        <f t="shared" si="59"/>
        <v>#DIV/0!</v>
      </c>
      <c r="GJ30" s="485"/>
      <c r="GK30" s="610"/>
      <c r="GL30" s="603"/>
      <c r="GM30" s="548" t="e">
        <f t="shared" si="60"/>
        <v>#DIV/0!</v>
      </c>
      <c r="GN30" s="610"/>
      <c r="GO30" s="614"/>
      <c r="GP30" s="617" t="e">
        <f t="shared" si="13"/>
        <v>#DIV/0!</v>
      </c>
      <c r="GQ30" s="603"/>
      <c r="GR30" s="603"/>
      <c r="GS30" s="622" t="e">
        <f t="shared" si="61"/>
        <v>#DIV/0!</v>
      </c>
      <c r="GT30" s="603">
        <f t="shared" si="62"/>
        <v>0</v>
      </c>
      <c r="GU30" s="603"/>
      <c r="GV30" s="552" t="e">
        <f>+GU30/GT30</f>
        <v>#DIV/0!</v>
      </c>
      <c r="GX30" s="863"/>
      <c r="GY30" s="863"/>
      <c r="GZ30" s="863"/>
      <c r="HA30" s="554" t="e">
        <f t="shared" si="14"/>
        <v>#DIV/0!</v>
      </c>
      <c r="HB30" s="554" t="e">
        <f t="shared" si="79"/>
        <v>#DIV/0!</v>
      </c>
      <c r="HC30" s="875"/>
      <c r="HD30" s="875"/>
      <c r="HE30" s="737" t="e">
        <f t="shared" si="80"/>
        <v>#DIV/0!</v>
      </c>
      <c r="HF30" s="875"/>
      <c r="HG30" s="737" t="e">
        <f t="shared" si="64"/>
        <v>#DIV/0!</v>
      </c>
      <c r="HH30" s="867"/>
      <c r="HI30" s="748" t="e">
        <f t="shared" si="17"/>
        <v>#DIV/0!</v>
      </c>
      <c r="HJ30" s="882"/>
      <c r="HK30" s="744" t="e">
        <f t="shared" si="82"/>
        <v>#DIV/0!</v>
      </c>
      <c r="HL30" s="881"/>
      <c r="HM30" s="542" t="e">
        <f t="shared" si="19"/>
        <v>#DIV/0!</v>
      </c>
      <c r="HN30" s="875"/>
      <c r="HO30" s="875"/>
      <c r="HP30" s="886" t="e">
        <f t="shared" si="65"/>
        <v>#DIV/0!</v>
      </c>
      <c r="HQ30" s="672"/>
      <c r="HR30" s="411"/>
      <c r="HS30" s="411"/>
      <c r="HT30" s="411"/>
      <c r="HU30" s="433"/>
      <c r="HV30" s="411"/>
      <c r="HW30" s="400">
        <f t="shared" si="66"/>
        <v>0</v>
      </c>
      <c r="HX30" s="403"/>
      <c r="HY30" s="402" t="e">
        <f t="shared" si="67"/>
        <v>#DIV/0!</v>
      </c>
      <c r="HZ30" s="412"/>
      <c r="IA30" s="411"/>
      <c r="IB30" s="400"/>
      <c r="IC30" s="403" t="e">
        <f t="shared" si="68"/>
        <v>#DIV/0!</v>
      </c>
      <c r="ID30" s="400"/>
      <c r="IE30" s="400"/>
      <c r="IF30" s="404" t="e">
        <f t="shared" si="69"/>
        <v>#DIV/0!</v>
      </c>
    </row>
    <row r="31" spans="1:240" ht="14.4" customHeight="1">
      <c r="A31" s="12">
        <v>25</v>
      </c>
      <c r="B31" s="13"/>
      <c r="C31" s="14"/>
      <c r="D31" s="15" t="e">
        <f t="shared" si="20"/>
        <v>#DIV/0!</v>
      </c>
      <c r="E31" s="16"/>
      <c r="F31" s="320"/>
      <c r="G31" s="558" t="e">
        <f t="shared" si="21"/>
        <v>#DIV/0!</v>
      </c>
      <c r="H31" s="17"/>
      <c r="I31" s="17"/>
      <c r="J31" s="18" t="e">
        <f t="shared" si="70"/>
        <v>#DIV/0!</v>
      </c>
      <c r="K31" s="17"/>
      <c r="L31" s="17"/>
      <c r="M31" s="30" t="e">
        <f t="shared" si="71"/>
        <v>#DIV/0!</v>
      </c>
      <c r="N31" s="946"/>
      <c r="O31" s="838" t="e">
        <f t="shared" si="22"/>
        <v>#DIV/0!</v>
      </c>
      <c r="P31" s="803"/>
      <c r="Q31" s="18" t="e">
        <f t="shared" si="23"/>
        <v>#DIV/0!</v>
      </c>
      <c r="R31" s="808"/>
      <c r="S31" s="809"/>
      <c r="T31" s="976"/>
      <c r="U31" s="808"/>
      <c r="V31" s="492"/>
      <c r="W31" s="570"/>
      <c r="X31" s="566"/>
      <c r="Y31" s="800" t="e">
        <f t="shared" si="24"/>
        <v>#DIV/0!</v>
      </c>
      <c r="Z31" s="819">
        <f t="shared" si="25"/>
        <v>0</v>
      </c>
      <c r="AA31" s="492"/>
      <c r="AB31" s="966"/>
      <c r="AC31" s="71"/>
      <c r="AD31" s="30" t="e">
        <f t="shared" si="26"/>
        <v>#DIV/0!</v>
      </c>
      <c r="AE31" s="49"/>
      <c r="AF31" s="318"/>
      <c r="AG31" s="932" t="e">
        <f t="shared" si="86"/>
        <v>#DIV/0!</v>
      </c>
      <c r="AH31" s="50"/>
      <c r="AI31" s="50"/>
      <c r="AJ31" s="30" t="e">
        <f t="shared" si="27"/>
        <v>#DIV/0!</v>
      </c>
      <c r="AK31" s="55"/>
      <c r="AL31" s="55"/>
      <c r="AM31" s="30" t="e">
        <f t="shared" si="72"/>
        <v>#DIV/0!</v>
      </c>
      <c r="AN31" s="62"/>
      <c r="AO31" s="858" t="e">
        <f t="shared" si="1"/>
        <v>#DIV/0!</v>
      </c>
      <c r="AP31" s="47"/>
      <c r="AQ31" s="858" t="e">
        <f t="shared" si="2"/>
        <v>#DIV/0!</v>
      </c>
      <c r="AR31" s="47"/>
      <c r="AS31" s="47"/>
      <c r="AT31" s="47"/>
      <c r="AU31" s="855"/>
      <c r="AV31" s="568"/>
      <c r="AW31" s="46"/>
      <c r="AX31" s="71"/>
      <c r="AY31" s="83" t="e">
        <f t="shared" si="28"/>
        <v>#DIV/0!</v>
      </c>
      <c r="AZ31" s="855"/>
      <c r="BA31" s="855"/>
      <c r="BB31" s="855"/>
      <c r="BC31" s="760">
        <f t="shared" si="3"/>
        <v>0</v>
      </c>
      <c r="BD31" s="855"/>
      <c r="BE31" s="30" t="e">
        <f t="shared" si="83"/>
        <v>#DIV/0!</v>
      </c>
      <c r="BF31" s="62"/>
      <c r="BG31" s="47"/>
      <c r="BH31" s="48" t="e">
        <f t="shared" si="29"/>
        <v>#DIV/0!</v>
      </c>
      <c r="BI31" s="822">
        <f t="shared" si="30"/>
        <v>0</v>
      </c>
      <c r="BJ31" s="492"/>
      <c r="BK31" s="645"/>
      <c r="BL31" s="78"/>
      <c r="BM31" s="30" t="e">
        <f t="shared" si="31"/>
        <v>#DIV/0!</v>
      </c>
      <c r="BN31" s="85"/>
      <c r="BO31" s="85"/>
      <c r="BP31" s="85"/>
      <c r="BQ31" s="85"/>
      <c r="BR31" s="30" t="e">
        <f t="shared" si="73"/>
        <v>#DIV/0!</v>
      </c>
      <c r="BS31" s="86"/>
      <c r="BT31" s="86"/>
      <c r="BU31" s="30" t="e">
        <f t="shared" si="74"/>
        <v>#DIV/0!</v>
      </c>
      <c r="BV31" s="587"/>
      <c r="BW31" s="30" t="e">
        <f t="shared" si="32"/>
        <v>#DIV/0!</v>
      </c>
      <c r="BX31" s="587"/>
      <c r="BY31" s="30" t="e">
        <f t="shared" si="33"/>
        <v>#DIV/0!</v>
      </c>
      <c r="BZ31" s="587"/>
      <c r="CA31" s="587"/>
      <c r="CB31" s="587"/>
      <c r="CC31" s="907"/>
      <c r="CD31" s="903"/>
      <c r="CE31" s="78"/>
      <c r="CF31" s="634" t="e">
        <f t="shared" si="34"/>
        <v>#DIV/0!</v>
      </c>
      <c r="CG31" s="824">
        <f t="shared" si="35"/>
        <v>0</v>
      </c>
      <c r="CH31" s="492"/>
      <c r="CI31" s="93"/>
      <c r="CJ31" s="94"/>
      <c r="CK31" s="30" t="e">
        <f t="shared" si="36"/>
        <v>#DIV/0!</v>
      </c>
      <c r="CL31" s="787"/>
      <c r="CM31" s="787"/>
      <c r="CN31" s="958" t="e">
        <f t="shared" si="85"/>
        <v>#DIV/0!</v>
      </c>
      <c r="CO31" s="101"/>
      <c r="CP31" s="101"/>
      <c r="CQ31" s="30" t="e">
        <f t="shared" si="75"/>
        <v>#DIV/0!</v>
      </c>
      <c r="CR31" s="101"/>
      <c r="CS31" s="101"/>
      <c r="CT31" s="83" t="e">
        <f t="shared" si="76"/>
        <v>#DIV/0!</v>
      </c>
      <c r="CU31" s="787"/>
      <c r="CV31" s="30" t="e">
        <f t="shared" si="78"/>
        <v>#DIV/0!</v>
      </c>
      <c r="CW31" s="787"/>
      <c r="CX31" s="30" t="e">
        <f t="shared" si="37"/>
        <v>#DIV/0!</v>
      </c>
      <c r="CY31" s="787"/>
      <c r="CZ31" s="787"/>
      <c r="DA31" s="787"/>
      <c r="DB31" s="787"/>
      <c r="DC31" s="934"/>
      <c r="DD31" s="787"/>
      <c r="DE31" s="790" t="e">
        <f t="shared" si="38"/>
        <v>#DIV/0!</v>
      </c>
      <c r="DF31" s="827">
        <f t="shared" si="39"/>
        <v>0</v>
      </c>
      <c r="DG31" s="492"/>
      <c r="DH31" s="109"/>
      <c r="DI31" s="110"/>
      <c r="DJ31" s="83" t="e">
        <f t="shared" si="40"/>
        <v>#DIV/0!</v>
      </c>
      <c r="DK31" s="113"/>
      <c r="DL31" s="956"/>
      <c r="DM31" s="956"/>
      <c r="DN31" s="958" t="e">
        <f t="shared" si="81"/>
        <v>#DIV/0!</v>
      </c>
      <c r="DO31" s="114"/>
      <c r="DP31" s="114"/>
      <c r="DQ31" s="30" t="e">
        <f t="shared" si="41"/>
        <v>#DIV/0!</v>
      </c>
      <c r="DR31" s="115"/>
      <c r="DS31" s="114"/>
      <c r="DT31" s="938"/>
      <c r="DU31" s="708"/>
      <c r="DV31" s="759" t="e">
        <f t="shared" si="8"/>
        <v>#DIV/0!</v>
      </c>
      <c r="DW31" s="846"/>
      <c r="DX31" s="846"/>
      <c r="DY31" s="760" t="e">
        <f t="shared" si="42"/>
        <v>#DIV/0!</v>
      </c>
      <c r="DZ31" s="848">
        <f t="shared" si="43"/>
        <v>0</v>
      </c>
      <c r="EA31" s="841"/>
      <c r="EB31" s="859"/>
      <c r="EC31" s="863"/>
      <c r="ED31" s="863"/>
      <c r="EE31" s="922">
        <f t="shared" si="44"/>
        <v>0</v>
      </c>
      <c r="EF31" s="751" t="e">
        <f t="shared" si="45"/>
        <v>#DIV/0!</v>
      </c>
      <c r="EG31" s="867"/>
      <c r="EH31" s="867"/>
      <c r="EI31" s="756" t="e">
        <f t="shared" si="9"/>
        <v>#DIV/0!</v>
      </c>
      <c r="EJ31" s="867"/>
      <c r="EK31" s="870"/>
      <c r="EL31" s="759" t="e">
        <f t="shared" si="46"/>
        <v>#DIV/0!</v>
      </c>
      <c r="EM31" s="866">
        <f t="shared" si="10"/>
        <v>0</v>
      </c>
      <c r="EN31" s="867"/>
      <c r="EO31" s="763" t="e">
        <f t="shared" si="47"/>
        <v>#DIV/0!</v>
      </c>
      <c r="EP31" s="916"/>
      <c r="EQ31" s="915"/>
      <c r="ER31" s="872"/>
      <c r="ES31" s="921"/>
      <c r="ET31" s="765" t="e">
        <f t="shared" si="48"/>
        <v>#DIV/0!</v>
      </c>
      <c r="EU31" s="872">
        <f t="shared" si="11"/>
        <v>0</v>
      </c>
      <c r="EV31" s="873"/>
      <c r="EW31" s="765" t="e">
        <f t="shared" si="49"/>
        <v>#DIV/0!</v>
      </c>
      <c r="EX31" s="873"/>
      <c r="EY31" s="891" t="e">
        <f t="shared" si="50"/>
        <v>#DIV/0!</v>
      </c>
      <c r="EZ31" s="873"/>
      <c r="FA31" s="873"/>
      <c r="FB31" s="873" t="e">
        <f t="shared" si="51"/>
        <v>#DIV/0!</v>
      </c>
      <c r="FC31" s="898">
        <f t="shared" si="52"/>
        <v>0</v>
      </c>
      <c r="FD31" s="569"/>
      <c r="FE31" s="124"/>
      <c r="FF31" s="125"/>
      <c r="FG31" s="15" t="e">
        <f t="shared" si="53"/>
        <v>#DIV/0!</v>
      </c>
      <c r="FH31" s="126"/>
      <c r="FI31" s="127"/>
      <c r="FJ31" s="127"/>
      <c r="FK31" s="18" t="e">
        <f t="shared" si="84"/>
        <v>#DIV/0!</v>
      </c>
      <c r="FL31" s="127"/>
      <c r="FM31" s="127"/>
      <c r="FN31" s="18" t="e">
        <f t="shared" si="77"/>
        <v>#DIV/0!</v>
      </c>
      <c r="FO31" s="734"/>
      <c r="FP31" s="836" t="e">
        <f t="shared" si="54"/>
        <v>#DIV/0!</v>
      </c>
      <c r="FQ31" s="125"/>
      <c r="FR31" s="837" t="e">
        <f t="shared" si="12"/>
        <v>#DIV/0!</v>
      </c>
      <c r="FS31" s="125"/>
      <c r="FT31" s="125"/>
      <c r="FU31" s="125"/>
      <c r="FV31" s="127"/>
      <c r="FW31" s="127"/>
      <c r="FX31" s="30" t="e">
        <f t="shared" si="55"/>
        <v>#DIV/0!</v>
      </c>
      <c r="FY31" s="831">
        <f t="shared" si="56"/>
        <v>0</v>
      </c>
      <c r="FZ31" s="569"/>
      <c r="GA31" s="602"/>
      <c r="GB31" s="603"/>
      <c r="GC31" s="542" t="e">
        <f t="shared" si="57"/>
        <v>#DIV/0!</v>
      </c>
      <c r="GD31" s="603"/>
      <c r="GE31" s="603"/>
      <c r="GF31" s="542" t="e">
        <f t="shared" si="58"/>
        <v>#DIV/0!</v>
      </c>
      <c r="GG31" s="603"/>
      <c r="GH31" s="603"/>
      <c r="GI31" s="542" t="e">
        <f t="shared" si="59"/>
        <v>#DIV/0!</v>
      </c>
      <c r="GJ31" s="485"/>
      <c r="GK31" s="610"/>
      <c r="GL31" s="603"/>
      <c r="GM31" s="548" t="e">
        <f t="shared" si="60"/>
        <v>#DIV/0!</v>
      </c>
      <c r="GN31" s="610"/>
      <c r="GO31" s="614"/>
      <c r="GP31" s="617" t="e">
        <f t="shared" si="13"/>
        <v>#DIV/0!</v>
      </c>
      <c r="GQ31" s="603"/>
      <c r="GR31" s="603"/>
      <c r="GS31" s="622" t="e">
        <f t="shared" si="61"/>
        <v>#DIV/0!</v>
      </c>
      <c r="GT31" s="603">
        <f t="shared" si="62"/>
        <v>0</v>
      </c>
      <c r="GU31" s="603"/>
      <c r="GV31" s="552" t="e">
        <f>+GU31/GT31</f>
        <v>#DIV/0!</v>
      </c>
      <c r="GX31" s="863"/>
      <c r="GY31" s="863"/>
      <c r="GZ31" s="863"/>
      <c r="HA31" s="554" t="e">
        <f t="shared" si="14"/>
        <v>#DIV/0!</v>
      </c>
      <c r="HB31" s="554" t="e">
        <f t="shared" si="79"/>
        <v>#DIV/0!</v>
      </c>
      <c r="HC31" s="875"/>
      <c r="HD31" s="875"/>
      <c r="HE31" s="737" t="e">
        <f t="shared" si="80"/>
        <v>#DIV/0!</v>
      </c>
      <c r="HF31" s="875"/>
      <c r="HG31" s="737" t="e">
        <f t="shared" si="64"/>
        <v>#DIV/0!</v>
      </c>
      <c r="HH31" s="867"/>
      <c r="HI31" s="748" t="e">
        <f t="shared" si="17"/>
        <v>#DIV/0!</v>
      </c>
      <c r="HJ31" s="882"/>
      <c r="HK31" s="744" t="e">
        <f t="shared" si="82"/>
        <v>#DIV/0!</v>
      </c>
      <c r="HL31" s="881"/>
      <c r="HM31" s="542" t="e">
        <f t="shared" si="19"/>
        <v>#DIV/0!</v>
      </c>
      <c r="HN31" s="875"/>
      <c r="HO31" s="875"/>
      <c r="HP31" s="886" t="e">
        <f t="shared" si="65"/>
        <v>#DIV/0!</v>
      </c>
      <c r="HQ31" s="672"/>
      <c r="HR31" s="411"/>
      <c r="HS31" s="411"/>
      <c r="HT31" s="411"/>
      <c r="HU31" s="433"/>
      <c r="HV31" s="411"/>
      <c r="HW31" s="400">
        <f t="shared" si="66"/>
        <v>0</v>
      </c>
      <c r="HX31" s="403"/>
      <c r="HY31" s="402" t="e">
        <f t="shared" si="67"/>
        <v>#DIV/0!</v>
      </c>
      <c r="HZ31" s="412"/>
      <c r="IA31" s="411"/>
      <c r="IB31" s="403"/>
      <c r="IC31" s="403" t="e">
        <f t="shared" si="68"/>
        <v>#DIV/0!</v>
      </c>
      <c r="ID31" s="400"/>
      <c r="IE31" s="400"/>
      <c r="IF31" s="404" t="e">
        <f t="shared" si="69"/>
        <v>#DIV/0!</v>
      </c>
    </row>
    <row r="32" spans="1:240" ht="14.4" customHeight="1">
      <c r="A32" s="12">
        <v>26</v>
      </c>
      <c r="B32" s="13"/>
      <c r="C32" s="14"/>
      <c r="D32" s="15" t="e">
        <f t="shared" si="20"/>
        <v>#DIV/0!</v>
      </c>
      <c r="E32" s="16"/>
      <c r="F32" s="320"/>
      <c r="G32" s="558" t="e">
        <f t="shared" si="21"/>
        <v>#DIV/0!</v>
      </c>
      <c r="H32" s="17"/>
      <c r="I32" s="17"/>
      <c r="J32" s="18" t="e">
        <f t="shared" si="70"/>
        <v>#DIV/0!</v>
      </c>
      <c r="K32" s="17"/>
      <c r="L32" s="17"/>
      <c r="M32" s="30" t="e">
        <f t="shared" si="71"/>
        <v>#DIV/0!</v>
      </c>
      <c r="N32" s="946"/>
      <c r="O32" s="838" t="e">
        <f t="shared" si="22"/>
        <v>#DIV/0!</v>
      </c>
      <c r="P32" s="803"/>
      <c r="Q32" s="18" t="e">
        <f t="shared" si="23"/>
        <v>#DIV/0!</v>
      </c>
      <c r="R32" s="808"/>
      <c r="S32" s="809"/>
      <c r="T32" s="809"/>
      <c r="U32" s="808"/>
      <c r="V32" s="492"/>
      <c r="W32" s="570"/>
      <c r="X32" s="566"/>
      <c r="Y32" s="800" t="e">
        <f t="shared" si="24"/>
        <v>#DIV/0!</v>
      </c>
      <c r="Z32" s="819">
        <f t="shared" si="25"/>
        <v>0</v>
      </c>
      <c r="AA32" s="492"/>
      <c r="AB32" s="966"/>
      <c r="AC32" s="71"/>
      <c r="AD32" s="30" t="e">
        <f t="shared" si="26"/>
        <v>#DIV/0!</v>
      </c>
      <c r="AE32" s="49"/>
      <c r="AF32" s="318"/>
      <c r="AG32" s="932" t="e">
        <f t="shared" si="86"/>
        <v>#DIV/0!</v>
      </c>
      <c r="AH32" s="50"/>
      <c r="AI32" s="50"/>
      <c r="AJ32" s="30" t="e">
        <f t="shared" si="27"/>
        <v>#DIV/0!</v>
      </c>
      <c r="AK32" s="55"/>
      <c r="AL32" s="55"/>
      <c r="AM32" s="30" t="e">
        <f t="shared" si="72"/>
        <v>#DIV/0!</v>
      </c>
      <c r="AN32" s="62"/>
      <c r="AO32" s="858" t="e">
        <f t="shared" si="1"/>
        <v>#DIV/0!</v>
      </c>
      <c r="AP32" s="47"/>
      <c r="AQ32" s="858" t="e">
        <f t="shared" si="2"/>
        <v>#DIV/0!</v>
      </c>
      <c r="AR32" s="47"/>
      <c r="AS32" s="47"/>
      <c r="AT32" s="47"/>
      <c r="AU32" s="855"/>
      <c r="AV32" s="568"/>
      <c r="AW32" s="46"/>
      <c r="AX32" s="71"/>
      <c r="AY32" s="83" t="e">
        <f t="shared" si="28"/>
        <v>#DIV/0!</v>
      </c>
      <c r="AZ32" s="855"/>
      <c r="BA32" s="855"/>
      <c r="BB32" s="855"/>
      <c r="BC32" s="760">
        <f t="shared" si="3"/>
        <v>0</v>
      </c>
      <c r="BD32" s="855"/>
      <c r="BE32" s="30" t="e">
        <f t="shared" si="83"/>
        <v>#DIV/0!</v>
      </c>
      <c r="BF32" s="62"/>
      <c r="BG32" s="47"/>
      <c r="BH32" s="48" t="e">
        <f t="shared" si="29"/>
        <v>#DIV/0!</v>
      </c>
      <c r="BI32" s="822">
        <f t="shared" si="30"/>
        <v>0</v>
      </c>
      <c r="BJ32" s="492"/>
      <c r="BK32" s="645"/>
      <c r="BL32" s="78"/>
      <c r="BM32" s="30" t="e">
        <f t="shared" si="31"/>
        <v>#DIV/0!</v>
      </c>
      <c r="BN32" s="85"/>
      <c r="BO32" s="85"/>
      <c r="BP32" s="85"/>
      <c r="BQ32" s="85"/>
      <c r="BR32" s="30" t="e">
        <f t="shared" si="73"/>
        <v>#DIV/0!</v>
      </c>
      <c r="BS32" s="86"/>
      <c r="BT32" s="86"/>
      <c r="BU32" s="30" t="e">
        <f t="shared" si="74"/>
        <v>#DIV/0!</v>
      </c>
      <c r="BV32" s="587"/>
      <c r="BW32" s="30" t="e">
        <f t="shared" si="32"/>
        <v>#DIV/0!</v>
      </c>
      <c r="BX32" s="587"/>
      <c r="BY32" s="30" t="e">
        <f t="shared" si="33"/>
        <v>#DIV/0!</v>
      </c>
      <c r="BZ32" s="587"/>
      <c r="CA32" s="587"/>
      <c r="CB32" s="587"/>
      <c r="CC32" s="907"/>
      <c r="CD32" s="903"/>
      <c r="CE32" s="78"/>
      <c r="CF32" s="634" t="e">
        <f t="shared" si="34"/>
        <v>#DIV/0!</v>
      </c>
      <c r="CG32" s="824">
        <f t="shared" si="35"/>
        <v>0</v>
      </c>
      <c r="CH32" s="492"/>
      <c r="CI32" s="93"/>
      <c r="CJ32" s="94"/>
      <c r="CK32" s="30" t="e">
        <f t="shared" si="36"/>
        <v>#DIV/0!</v>
      </c>
      <c r="CL32" s="787"/>
      <c r="CM32" s="787"/>
      <c r="CN32" s="958" t="e">
        <f t="shared" si="85"/>
        <v>#DIV/0!</v>
      </c>
      <c r="CO32" s="101"/>
      <c r="CP32" s="101"/>
      <c r="CQ32" s="30" t="e">
        <f t="shared" si="75"/>
        <v>#DIV/0!</v>
      </c>
      <c r="CR32" s="101"/>
      <c r="CS32" s="101"/>
      <c r="CT32" s="83" t="e">
        <f t="shared" si="76"/>
        <v>#DIV/0!</v>
      </c>
      <c r="CU32" s="787"/>
      <c r="CV32" s="30" t="e">
        <f t="shared" si="78"/>
        <v>#DIV/0!</v>
      </c>
      <c r="CW32" s="787"/>
      <c r="CX32" s="30" t="e">
        <f t="shared" si="37"/>
        <v>#DIV/0!</v>
      </c>
      <c r="CY32" s="787"/>
      <c r="CZ32" s="787"/>
      <c r="DA32" s="787"/>
      <c r="DB32" s="787"/>
      <c r="DC32" s="934"/>
      <c r="DD32" s="787"/>
      <c r="DE32" s="790" t="e">
        <f t="shared" si="38"/>
        <v>#DIV/0!</v>
      </c>
      <c r="DF32" s="827">
        <f t="shared" si="39"/>
        <v>0</v>
      </c>
      <c r="DG32" s="492"/>
      <c r="DH32" s="109"/>
      <c r="DI32" s="110"/>
      <c r="DJ32" s="83" t="e">
        <f t="shared" si="40"/>
        <v>#DIV/0!</v>
      </c>
      <c r="DK32" s="113"/>
      <c r="DL32" s="956"/>
      <c r="DM32" s="956"/>
      <c r="DN32" s="958" t="e">
        <f t="shared" si="81"/>
        <v>#DIV/0!</v>
      </c>
      <c r="DO32" s="114"/>
      <c r="DP32" s="114"/>
      <c r="DQ32" s="30" t="e">
        <f t="shared" si="41"/>
        <v>#DIV/0!</v>
      </c>
      <c r="DR32" s="115"/>
      <c r="DS32" s="114"/>
      <c r="DT32" s="938"/>
      <c r="DU32" s="708"/>
      <c r="DV32" s="759" t="e">
        <f t="shared" si="8"/>
        <v>#DIV/0!</v>
      </c>
      <c r="DW32" s="846"/>
      <c r="DX32" s="846"/>
      <c r="DY32" s="760" t="e">
        <f t="shared" si="42"/>
        <v>#DIV/0!</v>
      </c>
      <c r="DZ32" s="848">
        <f t="shared" si="43"/>
        <v>0</v>
      </c>
      <c r="EA32" s="841"/>
      <c r="EB32" s="859"/>
      <c r="EC32" s="863"/>
      <c r="ED32" s="863"/>
      <c r="EE32" s="922">
        <f t="shared" si="44"/>
        <v>0</v>
      </c>
      <c r="EF32" s="751" t="e">
        <f t="shared" si="45"/>
        <v>#DIV/0!</v>
      </c>
      <c r="EG32" s="867"/>
      <c r="EH32" s="867"/>
      <c r="EI32" s="756" t="e">
        <f t="shared" si="9"/>
        <v>#DIV/0!</v>
      </c>
      <c r="EJ32" s="867"/>
      <c r="EK32" s="867"/>
      <c r="EL32" s="759" t="e">
        <f t="shared" si="46"/>
        <v>#DIV/0!</v>
      </c>
      <c r="EM32" s="866">
        <f t="shared" si="10"/>
        <v>0</v>
      </c>
      <c r="EN32" s="867"/>
      <c r="EO32" s="763" t="e">
        <f t="shared" si="47"/>
        <v>#DIV/0!</v>
      </c>
      <c r="EP32" s="916"/>
      <c r="EQ32" s="915"/>
      <c r="ER32" s="872"/>
      <c r="ES32" s="921"/>
      <c r="ET32" s="765" t="e">
        <f t="shared" si="48"/>
        <v>#DIV/0!</v>
      </c>
      <c r="EU32" s="872">
        <f t="shared" si="11"/>
        <v>0</v>
      </c>
      <c r="EV32" s="873"/>
      <c r="EW32" s="765" t="e">
        <f t="shared" si="49"/>
        <v>#DIV/0!</v>
      </c>
      <c r="EX32" s="873"/>
      <c r="EY32" s="891" t="e">
        <f t="shared" si="50"/>
        <v>#DIV/0!</v>
      </c>
      <c r="EZ32" s="873"/>
      <c r="FA32" s="873"/>
      <c r="FB32" s="873" t="e">
        <f t="shared" si="51"/>
        <v>#DIV/0!</v>
      </c>
      <c r="FC32" s="898">
        <f t="shared" si="52"/>
        <v>0</v>
      </c>
      <c r="FD32" s="569"/>
      <c r="FE32" s="124"/>
      <c r="FF32" s="125"/>
      <c r="FG32" s="15" t="e">
        <f t="shared" si="53"/>
        <v>#DIV/0!</v>
      </c>
      <c r="FH32" s="126"/>
      <c r="FI32" s="127"/>
      <c r="FJ32" s="127"/>
      <c r="FK32" s="18" t="e">
        <f t="shared" si="84"/>
        <v>#DIV/0!</v>
      </c>
      <c r="FL32" s="127"/>
      <c r="FM32" s="127"/>
      <c r="FN32" s="18" t="e">
        <f t="shared" si="77"/>
        <v>#DIV/0!</v>
      </c>
      <c r="FO32" s="734"/>
      <c r="FP32" s="836" t="e">
        <f t="shared" si="54"/>
        <v>#DIV/0!</v>
      </c>
      <c r="FQ32" s="125"/>
      <c r="FR32" s="837" t="e">
        <f t="shared" si="12"/>
        <v>#DIV/0!</v>
      </c>
      <c r="FS32" s="125"/>
      <c r="FT32" s="125"/>
      <c r="FU32" s="125"/>
      <c r="FV32" s="127"/>
      <c r="FW32" s="127"/>
      <c r="FX32" s="30" t="e">
        <f t="shared" si="55"/>
        <v>#DIV/0!</v>
      </c>
      <c r="FY32" s="831">
        <f t="shared" si="56"/>
        <v>0</v>
      </c>
      <c r="FZ32" s="569"/>
      <c r="GA32" s="602"/>
      <c r="GB32" s="603"/>
      <c r="GC32" s="542" t="e">
        <f t="shared" si="57"/>
        <v>#DIV/0!</v>
      </c>
      <c r="GD32" s="603"/>
      <c r="GE32" s="603"/>
      <c r="GF32" s="542" t="e">
        <f t="shared" si="58"/>
        <v>#DIV/0!</v>
      </c>
      <c r="GG32" s="603"/>
      <c r="GH32" s="603"/>
      <c r="GI32" s="542" t="e">
        <f t="shared" si="59"/>
        <v>#DIV/0!</v>
      </c>
      <c r="GJ32" s="485"/>
      <c r="GK32" s="610"/>
      <c r="GL32" s="603"/>
      <c r="GM32" s="548" t="e">
        <f t="shared" si="60"/>
        <v>#DIV/0!</v>
      </c>
      <c r="GN32" s="610"/>
      <c r="GO32" s="614"/>
      <c r="GP32" s="617" t="e">
        <f t="shared" si="13"/>
        <v>#DIV/0!</v>
      </c>
      <c r="GQ32" s="603"/>
      <c r="GR32" s="603"/>
      <c r="GS32" s="622" t="e">
        <f t="shared" si="61"/>
        <v>#DIV/0!</v>
      </c>
      <c r="GT32" s="603">
        <f t="shared" si="62"/>
        <v>0</v>
      </c>
      <c r="GU32" s="603"/>
      <c r="GV32" s="552" t="e">
        <f t="shared" si="63"/>
        <v>#DIV/0!</v>
      </c>
      <c r="GX32" s="863"/>
      <c r="GY32" s="863"/>
      <c r="GZ32" s="863"/>
      <c r="HA32" s="554" t="e">
        <f t="shared" si="14"/>
        <v>#DIV/0!</v>
      </c>
      <c r="HB32" s="554" t="e">
        <f t="shared" si="79"/>
        <v>#DIV/0!</v>
      </c>
      <c r="HC32" s="875"/>
      <c r="HD32" s="875"/>
      <c r="HE32" s="737" t="e">
        <f t="shared" si="80"/>
        <v>#DIV/0!</v>
      </c>
      <c r="HF32" s="875"/>
      <c r="HG32" s="737" t="e">
        <f t="shared" si="64"/>
        <v>#DIV/0!</v>
      </c>
      <c r="HH32" s="867"/>
      <c r="HI32" s="748" t="e">
        <f t="shared" si="17"/>
        <v>#DIV/0!</v>
      </c>
      <c r="HJ32" s="882"/>
      <c r="HK32" s="744" t="e">
        <f t="shared" si="82"/>
        <v>#DIV/0!</v>
      </c>
      <c r="HL32" s="881"/>
      <c r="HM32" s="542" t="e">
        <f t="shared" si="19"/>
        <v>#DIV/0!</v>
      </c>
      <c r="HN32" s="875"/>
      <c r="HO32" s="875"/>
      <c r="HP32" s="886" t="e">
        <f t="shared" si="65"/>
        <v>#DIV/0!</v>
      </c>
      <c r="HQ32" s="672"/>
      <c r="HR32" s="411"/>
      <c r="HS32" s="411"/>
      <c r="HT32" s="411"/>
      <c r="HU32" s="433"/>
      <c r="HV32" s="411"/>
      <c r="HW32" s="400">
        <f t="shared" si="66"/>
        <v>0</v>
      </c>
      <c r="HX32" s="403"/>
      <c r="HY32" s="402" t="e">
        <f t="shared" si="67"/>
        <v>#DIV/0!</v>
      </c>
      <c r="HZ32" s="412"/>
      <c r="IA32" s="411"/>
      <c r="IB32" s="400"/>
      <c r="IC32" s="403" t="e">
        <f t="shared" si="68"/>
        <v>#DIV/0!</v>
      </c>
      <c r="ID32" s="400"/>
      <c r="IE32" s="400"/>
      <c r="IF32" s="404" t="e">
        <f t="shared" si="69"/>
        <v>#DIV/0!</v>
      </c>
    </row>
    <row r="33" spans="1:240" ht="14.4" customHeight="1">
      <c r="A33" s="12">
        <v>27</v>
      </c>
      <c r="B33" s="13"/>
      <c r="C33" s="14"/>
      <c r="D33" s="15" t="e">
        <f t="shared" si="20"/>
        <v>#DIV/0!</v>
      </c>
      <c r="E33" s="16"/>
      <c r="F33" s="320"/>
      <c r="G33" s="558" t="e">
        <f t="shared" si="21"/>
        <v>#DIV/0!</v>
      </c>
      <c r="H33" s="17"/>
      <c r="I33" s="17"/>
      <c r="J33" s="18" t="e">
        <f t="shared" si="70"/>
        <v>#DIV/0!</v>
      </c>
      <c r="K33" s="17"/>
      <c r="L33" s="17"/>
      <c r="M33" s="30" t="e">
        <f t="shared" si="71"/>
        <v>#DIV/0!</v>
      </c>
      <c r="N33" s="946"/>
      <c r="O33" s="838" t="e">
        <f t="shared" si="22"/>
        <v>#DIV/0!</v>
      </c>
      <c r="P33" s="803"/>
      <c r="Q33" s="18" t="e">
        <f t="shared" si="23"/>
        <v>#DIV/0!</v>
      </c>
      <c r="R33" s="808"/>
      <c r="S33" s="809"/>
      <c r="T33" s="809"/>
      <c r="U33" s="808"/>
      <c r="V33" s="492"/>
      <c r="W33" s="570"/>
      <c r="X33" s="566"/>
      <c r="Y33" s="800" t="e">
        <f t="shared" si="24"/>
        <v>#DIV/0!</v>
      </c>
      <c r="Z33" s="819">
        <f t="shared" si="25"/>
        <v>0</v>
      </c>
      <c r="AA33" s="492"/>
      <c r="AB33" s="966"/>
      <c r="AC33" s="71"/>
      <c r="AD33" s="30" t="e">
        <f t="shared" si="26"/>
        <v>#DIV/0!</v>
      </c>
      <c r="AE33" s="49"/>
      <c r="AF33" s="318"/>
      <c r="AG33" s="932" t="e">
        <f t="shared" si="86"/>
        <v>#DIV/0!</v>
      </c>
      <c r="AH33" s="50"/>
      <c r="AI33" s="50"/>
      <c r="AJ33" s="30" t="e">
        <f t="shared" si="27"/>
        <v>#DIV/0!</v>
      </c>
      <c r="AK33" s="55"/>
      <c r="AL33" s="55"/>
      <c r="AM33" s="30" t="e">
        <f t="shared" si="72"/>
        <v>#DIV/0!</v>
      </c>
      <c r="AN33" s="62"/>
      <c r="AO33" s="858" t="e">
        <f t="shared" si="1"/>
        <v>#DIV/0!</v>
      </c>
      <c r="AP33" s="47"/>
      <c r="AQ33" s="858" t="e">
        <f t="shared" si="2"/>
        <v>#DIV/0!</v>
      </c>
      <c r="AR33" s="47"/>
      <c r="AS33" s="47"/>
      <c r="AT33" s="47"/>
      <c r="AU33" s="855"/>
      <c r="AV33" s="568"/>
      <c r="AW33" s="46"/>
      <c r="AX33" s="71"/>
      <c r="AY33" s="83" t="e">
        <f t="shared" si="28"/>
        <v>#DIV/0!</v>
      </c>
      <c r="AZ33" s="855"/>
      <c r="BA33" s="855"/>
      <c r="BB33" s="855"/>
      <c r="BC33" s="760">
        <f t="shared" si="3"/>
        <v>0</v>
      </c>
      <c r="BD33" s="855"/>
      <c r="BE33" s="30" t="e">
        <f t="shared" si="83"/>
        <v>#DIV/0!</v>
      </c>
      <c r="BF33" s="62"/>
      <c r="BG33" s="47"/>
      <c r="BH33" s="48" t="e">
        <f t="shared" si="29"/>
        <v>#DIV/0!</v>
      </c>
      <c r="BI33" s="822">
        <f t="shared" si="30"/>
        <v>0</v>
      </c>
      <c r="BJ33" s="492"/>
      <c r="BK33" s="645"/>
      <c r="BL33" s="78"/>
      <c r="BM33" s="30" t="e">
        <f t="shared" si="31"/>
        <v>#DIV/0!</v>
      </c>
      <c r="BN33" s="85"/>
      <c r="BO33" s="85"/>
      <c r="BP33" s="85"/>
      <c r="BQ33" s="85"/>
      <c r="BR33" s="30" t="e">
        <f t="shared" si="73"/>
        <v>#DIV/0!</v>
      </c>
      <c r="BS33" s="86"/>
      <c r="BT33" s="86"/>
      <c r="BU33" s="30" t="e">
        <f t="shared" si="74"/>
        <v>#DIV/0!</v>
      </c>
      <c r="BV33" s="587"/>
      <c r="BW33" s="30" t="e">
        <f t="shared" si="32"/>
        <v>#DIV/0!</v>
      </c>
      <c r="BX33" s="587"/>
      <c r="BY33" s="30" t="e">
        <f t="shared" si="33"/>
        <v>#DIV/0!</v>
      </c>
      <c r="BZ33" s="587"/>
      <c r="CA33" s="587"/>
      <c r="CB33" s="587"/>
      <c r="CC33" s="907"/>
      <c r="CD33" s="903"/>
      <c r="CE33" s="78"/>
      <c r="CF33" s="634" t="e">
        <f t="shared" si="34"/>
        <v>#DIV/0!</v>
      </c>
      <c r="CG33" s="824">
        <f t="shared" si="35"/>
        <v>0</v>
      </c>
      <c r="CH33" s="492"/>
      <c r="CI33" s="93"/>
      <c r="CJ33" s="94"/>
      <c r="CK33" s="30" t="e">
        <f t="shared" si="36"/>
        <v>#DIV/0!</v>
      </c>
      <c r="CL33" s="787"/>
      <c r="CM33" s="787"/>
      <c r="CN33" s="958" t="e">
        <f t="shared" si="85"/>
        <v>#DIV/0!</v>
      </c>
      <c r="CO33" s="101"/>
      <c r="CP33" s="101"/>
      <c r="CQ33" s="30" t="e">
        <f t="shared" si="75"/>
        <v>#DIV/0!</v>
      </c>
      <c r="CR33" s="101"/>
      <c r="CS33" s="101"/>
      <c r="CT33" s="83" t="e">
        <f t="shared" si="76"/>
        <v>#DIV/0!</v>
      </c>
      <c r="CU33" s="787"/>
      <c r="CV33" s="30" t="e">
        <f t="shared" si="78"/>
        <v>#DIV/0!</v>
      </c>
      <c r="CW33" s="787"/>
      <c r="CX33" s="30" t="e">
        <f t="shared" si="37"/>
        <v>#DIV/0!</v>
      </c>
      <c r="CY33" s="787"/>
      <c r="CZ33" s="787"/>
      <c r="DA33" s="787"/>
      <c r="DB33" s="787"/>
      <c r="DC33" s="787"/>
      <c r="DD33" s="787"/>
      <c r="DE33" s="790" t="e">
        <f t="shared" si="38"/>
        <v>#DIV/0!</v>
      </c>
      <c r="DF33" s="827">
        <f t="shared" si="39"/>
        <v>0</v>
      </c>
      <c r="DG33" s="492"/>
      <c r="DH33" s="109"/>
      <c r="DI33" s="110"/>
      <c r="DJ33" s="83" t="e">
        <f t="shared" si="40"/>
        <v>#DIV/0!</v>
      </c>
      <c r="DK33" s="113"/>
      <c r="DL33" s="956"/>
      <c r="DM33" s="956"/>
      <c r="DN33" s="958" t="e">
        <f t="shared" si="81"/>
        <v>#DIV/0!</v>
      </c>
      <c r="DO33" s="114"/>
      <c r="DP33" s="114"/>
      <c r="DQ33" s="30" t="e">
        <f t="shared" si="41"/>
        <v>#DIV/0!</v>
      </c>
      <c r="DR33" s="114"/>
      <c r="DS33" s="114"/>
      <c r="DT33" s="938"/>
      <c r="DU33" s="708"/>
      <c r="DV33" s="759" t="e">
        <f t="shared" si="8"/>
        <v>#DIV/0!</v>
      </c>
      <c r="DW33" s="846"/>
      <c r="DX33" s="846"/>
      <c r="DY33" s="760" t="e">
        <f t="shared" si="42"/>
        <v>#DIV/0!</v>
      </c>
      <c r="DZ33" s="848">
        <f t="shared" si="43"/>
        <v>0</v>
      </c>
      <c r="EA33" s="841"/>
      <c r="EB33" s="859"/>
      <c r="EC33" s="863"/>
      <c r="ED33" s="863"/>
      <c r="EE33" s="922">
        <f t="shared" si="44"/>
        <v>0</v>
      </c>
      <c r="EF33" s="751" t="e">
        <f t="shared" si="45"/>
        <v>#DIV/0!</v>
      </c>
      <c r="EG33" s="867"/>
      <c r="EH33" s="867"/>
      <c r="EI33" s="756" t="e">
        <f t="shared" si="9"/>
        <v>#DIV/0!</v>
      </c>
      <c r="EJ33" s="867"/>
      <c r="EK33" s="867"/>
      <c r="EL33" s="759" t="e">
        <f t="shared" si="46"/>
        <v>#DIV/0!</v>
      </c>
      <c r="EM33" s="866">
        <f t="shared" si="10"/>
        <v>0</v>
      </c>
      <c r="EN33" s="867"/>
      <c r="EO33" s="763" t="e">
        <f t="shared" si="47"/>
        <v>#DIV/0!</v>
      </c>
      <c r="EP33" s="916"/>
      <c r="EQ33" s="915"/>
      <c r="ER33" s="872"/>
      <c r="ES33" s="921"/>
      <c r="ET33" s="765" t="e">
        <f t="shared" si="48"/>
        <v>#DIV/0!</v>
      </c>
      <c r="EU33" s="872">
        <f t="shared" si="11"/>
        <v>0</v>
      </c>
      <c r="EV33" s="873"/>
      <c r="EW33" s="765" t="e">
        <f t="shared" si="49"/>
        <v>#DIV/0!</v>
      </c>
      <c r="EX33" s="873"/>
      <c r="EY33" s="891" t="e">
        <f t="shared" si="50"/>
        <v>#DIV/0!</v>
      </c>
      <c r="EZ33" s="873"/>
      <c r="FA33" s="873"/>
      <c r="FB33" s="873" t="e">
        <f t="shared" si="51"/>
        <v>#DIV/0!</v>
      </c>
      <c r="FC33" s="898">
        <f t="shared" si="52"/>
        <v>0</v>
      </c>
      <c r="FD33" s="569"/>
      <c r="FE33" s="124"/>
      <c r="FF33" s="125"/>
      <c r="FG33" s="15" t="e">
        <f t="shared" si="53"/>
        <v>#DIV/0!</v>
      </c>
      <c r="FH33" s="126"/>
      <c r="FI33" s="127"/>
      <c r="FJ33" s="127"/>
      <c r="FK33" s="18" t="e">
        <f t="shared" si="84"/>
        <v>#DIV/0!</v>
      </c>
      <c r="FL33" s="127"/>
      <c r="FM33" s="127"/>
      <c r="FN33" s="18" t="e">
        <f t="shared" si="77"/>
        <v>#DIV/0!</v>
      </c>
      <c r="FO33" s="734"/>
      <c r="FP33" s="836" t="e">
        <f t="shared" si="54"/>
        <v>#DIV/0!</v>
      </c>
      <c r="FQ33" s="125"/>
      <c r="FR33" s="837" t="e">
        <f t="shared" si="12"/>
        <v>#DIV/0!</v>
      </c>
      <c r="FS33" s="125"/>
      <c r="FT33" s="125"/>
      <c r="FU33" s="125"/>
      <c r="FV33" s="127"/>
      <c r="FW33" s="127"/>
      <c r="FX33" s="30" t="e">
        <f t="shared" si="55"/>
        <v>#DIV/0!</v>
      </c>
      <c r="FY33" s="831">
        <f t="shared" si="56"/>
        <v>0</v>
      </c>
      <c r="FZ33" s="569"/>
      <c r="GA33" s="602"/>
      <c r="GB33" s="603"/>
      <c r="GC33" s="542" t="e">
        <f t="shared" si="57"/>
        <v>#DIV/0!</v>
      </c>
      <c r="GD33" s="603"/>
      <c r="GE33" s="603"/>
      <c r="GF33" s="542" t="e">
        <f t="shared" si="58"/>
        <v>#DIV/0!</v>
      </c>
      <c r="GG33" s="603"/>
      <c r="GH33" s="603"/>
      <c r="GI33" s="542" t="e">
        <f t="shared" si="59"/>
        <v>#DIV/0!</v>
      </c>
      <c r="GJ33" s="485"/>
      <c r="GK33" s="610"/>
      <c r="GL33" s="603"/>
      <c r="GM33" s="548" t="e">
        <f t="shared" si="60"/>
        <v>#DIV/0!</v>
      </c>
      <c r="GN33" s="610"/>
      <c r="GO33" s="614"/>
      <c r="GP33" s="617" t="e">
        <f t="shared" si="13"/>
        <v>#DIV/0!</v>
      </c>
      <c r="GQ33" s="603"/>
      <c r="GR33" s="603"/>
      <c r="GS33" s="622" t="e">
        <f t="shared" si="61"/>
        <v>#DIV/0!</v>
      </c>
      <c r="GT33" s="603">
        <f t="shared" si="62"/>
        <v>0</v>
      </c>
      <c r="GU33" s="603"/>
      <c r="GV33" s="552" t="e">
        <f>+GU33/GT33</f>
        <v>#DIV/0!</v>
      </c>
      <c r="GX33" s="863"/>
      <c r="GY33" s="863"/>
      <c r="GZ33" s="863"/>
      <c r="HA33" s="554" t="e">
        <f t="shared" si="14"/>
        <v>#DIV/0!</v>
      </c>
      <c r="HB33" s="554" t="e">
        <f t="shared" si="79"/>
        <v>#DIV/0!</v>
      </c>
      <c r="HC33" s="875"/>
      <c r="HD33" s="875"/>
      <c r="HE33" s="737" t="e">
        <f t="shared" si="80"/>
        <v>#DIV/0!</v>
      </c>
      <c r="HF33" s="875"/>
      <c r="HG33" s="737" t="e">
        <f t="shared" si="64"/>
        <v>#DIV/0!</v>
      </c>
      <c r="HH33" s="867"/>
      <c r="HI33" s="748" t="e">
        <f t="shared" si="17"/>
        <v>#DIV/0!</v>
      </c>
      <c r="HJ33" s="882"/>
      <c r="HK33" s="744" t="e">
        <f t="shared" si="82"/>
        <v>#DIV/0!</v>
      </c>
      <c r="HL33" s="881"/>
      <c r="HM33" s="542" t="e">
        <f t="shared" si="19"/>
        <v>#DIV/0!</v>
      </c>
      <c r="HN33" s="875"/>
      <c r="HO33" s="875"/>
      <c r="HP33" s="886" t="e">
        <f t="shared" si="65"/>
        <v>#DIV/0!</v>
      </c>
      <c r="HQ33" s="672"/>
      <c r="HR33" s="411"/>
      <c r="HS33" s="411"/>
      <c r="HT33" s="411"/>
      <c r="HU33" s="433"/>
      <c r="HV33" s="411"/>
      <c r="HW33" s="400">
        <f t="shared" si="66"/>
        <v>0</v>
      </c>
      <c r="HX33" s="403"/>
      <c r="HY33" s="402" t="e">
        <f t="shared" si="67"/>
        <v>#DIV/0!</v>
      </c>
      <c r="HZ33" s="412"/>
      <c r="IA33" s="411"/>
      <c r="IB33" s="400"/>
      <c r="IC33" s="403" t="e">
        <f t="shared" si="68"/>
        <v>#DIV/0!</v>
      </c>
      <c r="ID33" s="400"/>
      <c r="IE33" s="400"/>
      <c r="IF33" s="404" t="e">
        <f t="shared" si="69"/>
        <v>#DIV/0!</v>
      </c>
    </row>
    <row r="34" spans="1:240" ht="14.4" customHeight="1">
      <c r="A34" s="12">
        <v>28</v>
      </c>
      <c r="B34" s="13"/>
      <c r="C34" s="14"/>
      <c r="D34" s="15" t="e">
        <f t="shared" si="20"/>
        <v>#DIV/0!</v>
      </c>
      <c r="E34" s="16"/>
      <c r="F34" s="320"/>
      <c r="G34" s="558" t="e">
        <f t="shared" si="21"/>
        <v>#DIV/0!</v>
      </c>
      <c r="H34" s="17"/>
      <c r="I34" s="17"/>
      <c r="J34" s="18" t="e">
        <f t="shared" si="70"/>
        <v>#DIV/0!</v>
      </c>
      <c r="K34" s="17"/>
      <c r="L34" s="17"/>
      <c r="M34" s="30" t="e">
        <f t="shared" si="71"/>
        <v>#DIV/0!</v>
      </c>
      <c r="N34" s="946"/>
      <c r="O34" s="838" t="e">
        <f t="shared" si="22"/>
        <v>#DIV/0!</v>
      </c>
      <c r="P34" s="803"/>
      <c r="Q34" s="18" t="e">
        <f t="shared" si="23"/>
        <v>#DIV/0!</v>
      </c>
      <c r="R34" s="808"/>
      <c r="S34" s="809"/>
      <c r="T34" s="809"/>
      <c r="U34" s="808"/>
      <c r="V34" s="492"/>
      <c r="W34" s="570"/>
      <c r="X34" s="566"/>
      <c r="Y34" s="800" t="e">
        <f t="shared" si="24"/>
        <v>#DIV/0!</v>
      </c>
      <c r="Z34" s="819">
        <f t="shared" si="25"/>
        <v>0</v>
      </c>
      <c r="AA34" s="492"/>
      <c r="AB34" s="966"/>
      <c r="AC34" s="71"/>
      <c r="AD34" s="30" t="e">
        <f t="shared" si="26"/>
        <v>#DIV/0!</v>
      </c>
      <c r="AE34" s="54"/>
      <c r="AF34" s="928"/>
      <c r="AG34" s="932" t="e">
        <f t="shared" si="86"/>
        <v>#DIV/0!</v>
      </c>
      <c r="AH34" s="50"/>
      <c r="AI34" s="50"/>
      <c r="AJ34" s="30" t="e">
        <f t="shared" si="27"/>
        <v>#DIV/0!</v>
      </c>
      <c r="AK34" s="55"/>
      <c r="AL34" s="55"/>
      <c r="AM34" s="30" t="e">
        <f t="shared" si="72"/>
        <v>#DIV/0!</v>
      </c>
      <c r="AN34" s="62"/>
      <c r="AO34" s="858" t="e">
        <f t="shared" si="1"/>
        <v>#DIV/0!</v>
      </c>
      <c r="AP34" s="47"/>
      <c r="AQ34" s="858" t="e">
        <f t="shared" si="2"/>
        <v>#DIV/0!</v>
      </c>
      <c r="AR34" s="47"/>
      <c r="AS34" s="47"/>
      <c r="AT34" s="47"/>
      <c r="AU34" s="855"/>
      <c r="AV34" s="568"/>
      <c r="AW34" s="46"/>
      <c r="AX34" s="71"/>
      <c r="AY34" s="83" t="e">
        <f t="shared" si="28"/>
        <v>#DIV/0!</v>
      </c>
      <c r="AZ34" s="855"/>
      <c r="BA34" s="855"/>
      <c r="BB34" s="855"/>
      <c r="BC34" s="760">
        <f t="shared" si="3"/>
        <v>0</v>
      </c>
      <c r="BD34" s="855"/>
      <c r="BE34" s="30" t="e">
        <f t="shared" si="83"/>
        <v>#DIV/0!</v>
      </c>
      <c r="BF34" s="62"/>
      <c r="BG34" s="47"/>
      <c r="BH34" s="48" t="e">
        <f t="shared" si="29"/>
        <v>#DIV/0!</v>
      </c>
      <c r="BI34" s="822">
        <f t="shared" si="30"/>
        <v>0</v>
      </c>
      <c r="BJ34" s="492"/>
      <c r="BK34" s="645"/>
      <c r="BL34" s="78"/>
      <c r="BM34" s="30" t="e">
        <f t="shared" si="31"/>
        <v>#DIV/0!</v>
      </c>
      <c r="BN34" s="85"/>
      <c r="BO34" s="85"/>
      <c r="BP34" s="85"/>
      <c r="BQ34" s="85"/>
      <c r="BR34" s="30" t="e">
        <f t="shared" si="73"/>
        <v>#DIV/0!</v>
      </c>
      <c r="BS34" s="86"/>
      <c r="BT34" s="86"/>
      <c r="BU34" s="30" t="e">
        <f t="shared" si="74"/>
        <v>#DIV/0!</v>
      </c>
      <c r="BV34" s="587"/>
      <c r="BW34" s="30" t="e">
        <f t="shared" si="32"/>
        <v>#DIV/0!</v>
      </c>
      <c r="BX34" s="587"/>
      <c r="BY34" s="30" t="e">
        <f t="shared" si="33"/>
        <v>#DIV/0!</v>
      </c>
      <c r="BZ34" s="587"/>
      <c r="CA34" s="587"/>
      <c r="CB34" s="587"/>
      <c r="CC34" s="907"/>
      <c r="CD34" s="903"/>
      <c r="CE34" s="78"/>
      <c r="CF34" s="634" t="e">
        <f t="shared" si="34"/>
        <v>#DIV/0!</v>
      </c>
      <c r="CG34" s="824">
        <f t="shared" si="35"/>
        <v>0</v>
      </c>
      <c r="CH34" s="492"/>
      <c r="CI34" s="93"/>
      <c r="CJ34" s="94"/>
      <c r="CK34" s="30" t="e">
        <f t="shared" si="36"/>
        <v>#DIV/0!</v>
      </c>
      <c r="CL34" s="787"/>
      <c r="CM34" s="787"/>
      <c r="CN34" s="958" t="e">
        <f t="shared" si="85"/>
        <v>#DIV/0!</v>
      </c>
      <c r="CO34" s="101"/>
      <c r="CP34" s="101"/>
      <c r="CQ34" s="30" t="e">
        <f t="shared" si="75"/>
        <v>#DIV/0!</v>
      </c>
      <c r="CR34" s="101"/>
      <c r="CS34" s="101"/>
      <c r="CT34" s="83" t="e">
        <f t="shared" si="76"/>
        <v>#DIV/0!</v>
      </c>
      <c r="CU34" s="787"/>
      <c r="CV34" s="30" t="e">
        <f t="shared" si="78"/>
        <v>#DIV/0!</v>
      </c>
      <c r="CW34" s="787"/>
      <c r="CX34" s="30" t="e">
        <f t="shared" si="37"/>
        <v>#DIV/0!</v>
      </c>
      <c r="CY34" s="787"/>
      <c r="CZ34" s="787"/>
      <c r="DA34" s="787"/>
      <c r="DB34" s="787"/>
      <c r="DC34" s="787"/>
      <c r="DD34" s="787"/>
      <c r="DE34" s="790" t="e">
        <f t="shared" si="38"/>
        <v>#DIV/0!</v>
      </c>
      <c r="DF34" s="827">
        <f t="shared" si="39"/>
        <v>0</v>
      </c>
      <c r="DG34" s="492"/>
      <c r="DH34" s="109"/>
      <c r="DI34" s="110"/>
      <c r="DJ34" s="83" t="e">
        <f t="shared" si="40"/>
        <v>#DIV/0!</v>
      </c>
      <c r="DK34" s="113"/>
      <c r="DL34" s="956"/>
      <c r="DM34" s="956"/>
      <c r="DN34" s="958" t="e">
        <f t="shared" si="81"/>
        <v>#DIV/0!</v>
      </c>
      <c r="DO34" s="114"/>
      <c r="DP34" s="114"/>
      <c r="DQ34" s="30" t="e">
        <f t="shared" si="41"/>
        <v>#DIV/0!</v>
      </c>
      <c r="DR34" s="114"/>
      <c r="DS34" s="114"/>
      <c r="DT34" s="938"/>
      <c r="DU34" s="708"/>
      <c r="DV34" s="759" t="e">
        <f t="shared" si="8"/>
        <v>#DIV/0!</v>
      </c>
      <c r="DW34" s="846"/>
      <c r="DX34" s="846"/>
      <c r="DY34" s="760" t="e">
        <f t="shared" si="42"/>
        <v>#DIV/0!</v>
      </c>
      <c r="DZ34" s="848">
        <f t="shared" si="43"/>
        <v>0</v>
      </c>
      <c r="EA34" s="841"/>
      <c r="EB34" s="859"/>
      <c r="EC34" s="863"/>
      <c r="ED34" s="863"/>
      <c r="EE34" s="922">
        <f t="shared" si="44"/>
        <v>0</v>
      </c>
      <c r="EF34" s="751" t="e">
        <f t="shared" si="45"/>
        <v>#DIV/0!</v>
      </c>
      <c r="EG34" s="867"/>
      <c r="EH34" s="867"/>
      <c r="EI34" s="756" t="e">
        <f t="shared" si="9"/>
        <v>#DIV/0!</v>
      </c>
      <c r="EJ34" s="867"/>
      <c r="EK34" s="867"/>
      <c r="EL34" s="759" t="e">
        <f t="shared" si="46"/>
        <v>#DIV/0!</v>
      </c>
      <c r="EM34" s="866">
        <f t="shared" si="10"/>
        <v>0</v>
      </c>
      <c r="EN34" s="867"/>
      <c r="EO34" s="763" t="e">
        <f t="shared" si="47"/>
        <v>#DIV/0!</v>
      </c>
      <c r="EP34" s="916"/>
      <c r="EQ34" s="915"/>
      <c r="ER34" s="872"/>
      <c r="ES34" s="921"/>
      <c r="ET34" s="765" t="e">
        <f t="shared" si="48"/>
        <v>#DIV/0!</v>
      </c>
      <c r="EU34" s="872">
        <f t="shared" si="11"/>
        <v>0</v>
      </c>
      <c r="EV34" s="873"/>
      <c r="EW34" s="765" t="e">
        <f t="shared" si="49"/>
        <v>#DIV/0!</v>
      </c>
      <c r="EX34" s="873"/>
      <c r="EY34" s="891" t="e">
        <f t="shared" si="50"/>
        <v>#DIV/0!</v>
      </c>
      <c r="EZ34" s="873"/>
      <c r="FA34" s="873"/>
      <c r="FB34" s="873" t="e">
        <f t="shared" si="51"/>
        <v>#DIV/0!</v>
      </c>
      <c r="FC34" s="898">
        <f t="shared" si="52"/>
        <v>0</v>
      </c>
      <c r="FD34" s="569"/>
      <c r="FE34" s="124"/>
      <c r="FF34" s="125"/>
      <c r="FG34" s="15" t="e">
        <f t="shared" si="53"/>
        <v>#DIV/0!</v>
      </c>
      <c r="FH34" s="126"/>
      <c r="FI34" s="127"/>
      <c r="FJ34" s="127"/>
      <c r="FK34" s="18" t="e">
        <f t="shared" si="84"/>
        <v>#DIV/0!</v>
      </c>
      <c r="FL34" s="127"/>
      <c r="FM34" s="127"/>
      <c r="FN34" s="18" t="e">
        <f t="shared" si="77"/>
        <v>#DIV/0!</v>
      </c>
      <c r="FO34" s="734"/>
      <c r="FP34" s="836" t="e">
        <f t="shared" si="54"/>
        <v>#DIV/0!</v>
      </c>
      <c r="FQ34" s="125"/>
      <c r="FR34" s="837" t="e">
        <f t="shared" si="12"/>
        <v>#DIV/0!</v>
      </c>
      <c r="FS34" s="125"/>
      <c r="FT34" s="125"/>
      <c r="FU34" s="125"/>
      <c r="FV34" s="127"/>
      <c r="FW34" s="127"/>
      <c r="FX34" s="30" t="e">
        <f t="shared" si="55"/>
        <v>#DIV/0!</v>
      </c>
      <c r="FY34" s="831">
        <f t="shared" ref="FY34:FY37" si="87">FF34+FJ34+FM34+FO34+FQ34+FW34+FS34+FT34</f>
        <v>0</v>
      </c>
      <c r="FZ34" s="569"/>
      <c r="GA34" s="602"/>
      <c r="GB34" s="603"/>
      <c r="GC34" s="542" t="e">
        <f t="shared" si="57"/>
        <v>#DIV/0!</v>
      </c>
      <c r="GD34" s="603"/>
      <c r="GE34" s="603"/>
      <c r="GF34" s="542" t="e">
        <f t="shared" si="58"/>
        <v>#DIV/0!</v>
      </c>
      <c r="GG34" s="603"/>
      <c r="GH34" s="603"/>
      <c r="GI34" s="542" t="e">
        <f t="shared" si="59"/>
        <v>#DIV/0!</v>
      </c>
      <c r="GJ34" s="485"/>
      <c r="GK34" s="610"/>
      <c r="GL34" s="607"/>
      <c r="GM34" s="548" t="e">
        <f t="shared" si="60"/>
        <v>#DIV/0!</v>
      </c>
      <c r="GN34" s="610"/>
      <c r="GO34" s="614"/>
      <c r="GP34" s="617" t="e">
        <f t="shared" si="13"/>
        <v>#DIV/0!</v>
      </c>
      <c r="GQ34" s="603"/>
      <c r="GR34" s="603"/>
      <c r="GS34" s="622" t="e">
        <f t="shared" si="61"/>
        <v>#DIV/0!</v>
      </c>
      <c r="GT34" s="603">
        <f t="shared" si="62"/>
        <v>0</v>
      </c>
      <c r="GU34" s="603"/>
      <c r="GV34" s="552" t="e">
        <f>+GU34/GT34</f>
        <v>#DIV/0!</v>
      </c>
      <c r="GX34" s="863"/>
      <c r="GY34" s="863"/>
      <c r="GZ34" s="863"/>
      <c r="HA34" s="554" t="e">
        <f t="shared" si="14"/>
        <v>#DIV/0!</v>
      </c>
      <c r="HB34" s="554" t="e">
        <f t="shared" si="79"/>
        <v>#DIV/0!</v>
      </c>
      <c r="HC34" s="875"/>
      <c r="HD34" s="875"/>
      <c r="HE34" s="737" t="e">
        <f t="shared" si="80"/>
        <v>#DIV/0!</v>
      </c>
      <c r="HF34" s="876"/>
      <c r="HG34" s="737" t="e">
        <f t="shared" si="64"/>
        <v>#DIV/0!</v>
      </c>
      <c r="HH34" s="880"/>
      <c r="HI34" s="748" t="e">
        <f t="shared" si="17"/>
        <v>#DIV/0!</v>
      </c>
      <c r="HJ34" s="883"/>
      <c r="HK34" s="744" t="e">
        <f t="shared" si="82"/>
        <v>#DIV/0!</v>
      </c>
      <c r="HL34" s="881"/>
      <c r="HM34" s="542" t="e">
        <f t="shared" si="19"/>
        <v>#DIV/0!</v>
      </c>
      <c r="HN34" s="875"/>
      <c r="HO34" s="875"/>
      <c r="HP34" s="886" t="e">
        <f t="shared" si="65"/>
        <v>#DIV/0!</v>
      </c>
      <c r="HQ34" s="672"/>
      <c r="HR34" s="411"/>
      <c r="HS34" s="411"/>
      <c r="HT34" s="411"/>
      <c r="HU34" s="433"/>
      <c r="HV34" s="442"/>
      <c r="HW34" s="400">
        <f t="shared" si="66"/>
        <v>0</v>
      </c>
      <c r="HX34" s="442"/>
      <c r="HY34" s="402" t="e">
        <f t="shared" si="67"/>
        <v>#DIV/0!</v>
      </c>
      <c r="HZ34" s="468"/>
      <c r="IA34" s="442"/>
      <c r="IB34" s="400"/>
      <c r="IC34" s="403" t="e">
        <f t="shared" si="68"/>
        <v>#DIV/0!</v>
      </c>
      <c r="ID34" s="400"/>
      <c r="IE34" s="400"/>
      <c r="IF34" s="404" t="e">
        <f t="shared" si="69"/>
        <v>#DIV/0!</v>
      </c>
    </row>
    <row r="35" spans="1:240" ht="14.4" customHeight="1">
      <c r="A35" s="12">
        <v>29</v>
      </c>
      <c r="B35" s="13"/>
      <c r="C35" s="14"/>
      <c r="D35" s="15" t="e">
        <f t="shared" si="20"/>
        <v>#DIV/0!</v>
      </c>
      <c r="E35" s="16"/>
      <c r="F35" s="320"/>
      <c r="G35" s="558" t="e">
        <f t="shared" si="21"/>
        <v>#DIV/0!</v>
      </c>
      <c r="H35" s="17"/>
      <c r="I35" s="17"/>
      <c r="J35" s="18" t="e">
        <f t="shared" si="70"/>
        <v>#DIV/0!</v>
      </c>
      <c r="K35" s="17"/>
      <c r="L35" s="17"/>
      <c r="M35" s="30" t="e">
        <f t="shared" si="71"/>
        <v>#DIV/0!</v>
      </c>
      <c r="N35" s="946"/>
      <c r="O35" s="838" t="e">
        <f t="shared" si="22"/>
        <v>#DIV/0!</v>
      </c>
      <c r="P35" s="803"/>
      <c r="Q35" s="18" t="e">
        <f t="shared" si="23"/>
        <v>#DIV/0!</v>
      </c>
      <c r="R35" s="808"/>
      <c r="S35" s="809"/>
      <c r="T35" s="809"/>
      <c r="U35" s="808"/>
      <c r="V35" s="492"/>
      <c r="W35" s="570"/>
      <c r="X35" s="566"/>
      <c r="Y35" s="800" t="e">
        <f t="shared" si="24"/>
        <v>#DIV/0!</v>
      </c>
      <c r="Z35" s="819">
        <f t="shared" si="25"/>
        <v>0</v>
      </c>
      <c r="AA35" s="492"/>
      <c r="AB35" s="966"/>
      <c r="AC35" s="71"/>
      <c r="AD35" s="30" t="e">
        <f t="shared" si="26"/>
        <v>#DIV/0!</v>
      </c>
      <c r="AE35" s="54"/>
      <c r="AF35" s="928"/>
      <c r="AG35" s="932" t="e">
        <f t="shared" si="86"/>
        <v>#DIV/0!</v>
      </c>
      <c r="AH35" s="55"/>
      <c r="AI35" s="55"/>
      <c r="AJ35" s="30" t="e">
        <f t="shared" si="27"/>
        <v>#DIV/0!</v>
      </c>
      <c r="AK35" s="55"/>
      <c r="AL35" s="55"/>
      <c r="AM35" s="30" t="e">
        <f t="shared" si="72"/>
        <v>#DIV/0!</v>
      </c>
      <c r="AN35" s="62"/>
      <c r="AO35" s="858" t="e">
        <f t="shared" si="1"/>
        <v>#DIV/0!</v>
      </c>
      <c r="AP35" s="47"/>
      <c r="AQ35" s="858" t="e">
        <f t="shared" si="2"/>
        <v>#DIV/0!</v>
      </c>
      <c r="AR35" s="47"/>
      <c r="AS35" s="47"/>
      <c r="AT35" s="47"/>
      <c r="AU35" s="855"/>
      <c r="AV35" s="568"/>
      <c r="AW35" s="46"/>
      <c r="AX35" s="71"/>
      <c r="AY35" s="83" t="e">
        <f t="shared" si="28"/>
        <v>#DIV/0!</v>
      </c>
      <c r="AZ35" s="855"/>
      <c r="BA35" s="855"/>
      <c r="BB35" s="855"/>
      <c r="BC35" s="760">
        <f t="shared" si="3"/>
        <v>0</v>
      </c>
      <c r="BD35" s="855"/>
      <c r="BE35" s="30" t="e">
        <f t="shared" si="83"/>
        <v>#DIV/0!</v>
      </c>
      <c r="BF35" s="62"/>
      <c r="BG35" s="47"/>
      <c r="BH35" s="48" t="e">
        <f t="shared" si="29"/>
        <v>#DIV/0!</v>
      </c>
      <c r="BI35" s="822">
        <f t="shared" si="30"/>
        <v>0</v>
      </c>
      <c r="BJ35" s="492"/>
      <c r="BK35" s="647"/>
      <c r="BL35" s="78"/>
      <c r="BM35" s="30" t="e">
        <f t="shared" si="31"/>
        <v>#DIV/0!</v>
      </c>
      <c r="BN35" s="85"/>
      <c r="BO35" s="85"/>
      <c r="BP35" s="85"/>
      <c r="BQ35" s="85"/>
      <c r="BR35" s="30" t="e">
        <f t="shared" si="73"/>
        <v>#DIV/0!</v>
      </c>
      <c r="BS35" s="86"/>
      <c r="BT35" s="86"/>
      <c r="BU35" s="30" t="e">
        <f t="shared" si="74"/>
        <v>#DIV/0!</v>
      </c>
      <c r="BV35" s="587"/>
      <c r="BW35" s="30" t="e">
        <f t="shared" si="32"/>
        <v>#DIV/0!</v>
      </c>
      <c r="BX35" s="587"/>
      <c r="BY35" s="30" t="e">
        <f t="shared" si="33"/>
        <v>#DIV/0!</v>
      </c>
      <c r="BZ35" s="587"/>
      <c r="CA35" s="587"/>
      <c r="CB35" s="587"/>
      <c r="CC35" s="907"/>
      <c r="CD35" s="903"/>
      <c r="CE35" s="78"/>
      <c r="CF35" s="634" t="e">
        <f t="shared" si="34"/>
        <v>#DIV/0!</v>
      </c>
      <c r="CG35" s="824">
        <f t="shared" si="35"/>
        <v>0</v>
      </c>
      <c r="CH35" s="492"/>
      <c r="CI35" s="592"/>
      <c r="CJ35" s="94"/>
      <c r="CK35" s="30" t="e">
        <f t="shared" si="36"/>
        <v>#DIV/0!</v>
      </c>
      <c r="CL35" s="787"/>
      <c r="CM35" s="787"/>
      <c r="CN35" s="958" t="e">
        <f t="shared" si="85"/>
        <v>#DIV/0!</v>
      </c>
      <c r="CO35" s="101"/>
      <c r="CP35" s="101"/>
      <c r="CQ35" s="30" t="e">
        <f t="shared" si="75"/>
        <v>#DIV/0!</v>
      </c>
      <c r="CR35" s="101"/>
      <c r="CS35" s="101"/>
      <c r="CT35" s="83" t="e">
        <f t="shared" si="76"/>
        <v>#DIV/0!</v>
      </c>
      <c r="CU35" s="787"/>
      <c r="CV35" s="30" t="e">
        <f t="shared" si="78"/>
        <v>#DIV/0!</v>
      </c>
      <c r="CW35" s="787"/>
      <c r="CX35" s="30" t="e">
        <f t="shared" si="37"/>
        <v>#DIV/0!</v>
      </c>
      <c r="CY35" s="787"/>
      <c r="CZ35" s="787"/>
      <c r="DA35" s="787"/>
      <c r="DB35" s="787"/>
      <c r="DC35" s="787"/>
      <c r="DD35" s="787"/>
      <c r="DE35" s="790" t="e">
        <f t="shared" si="38"/>
        <v>#DIV/0!</v>
      </c>
      <c r="DF35" s="827">
        <f t="shared" si="39"/>
        <v>0</v>
      </c>
      <c r="DG35" s="492"/>
      <c r="DH35" s="109"/>
      <c r="DI35" s="110"/>
      <c r="DJ35" s="83" t="e">
        <f t="shared" si="40"/>
        <v>#DIV/0!</v>
      </c>
      <c r="DK35" s="113"/>
      <c r="DL35" s="956"/>
      <c r="DM35" s="956"/>
      <c r="DN35" s="958" t="e">
        <f t="shared" si="81"/>
        <v>#DIV/0!</v>
      </c>
      <c r="DO35" s="114"/>
      <c r="DP35" s="114"/>
      <c r="DQ35" s="30" t="e">
        <f t="shared" si="41"/>
        <v>#DIV/0!</v>
      </c>
      <c r="DR35" s="114"/>
      <c r="DS35" s="114"/>
      <c r="DT35" s="938"/>
      <c r="DU35" s="708"/>
      <c r="DV35" s="759" t="e">
        <f t="shared" si="8"/>
        <v>#DIV/0!</v>
      </c>
      <c r="DW35" s="846"/>
      <c r="DX35" s="846"/>
      <c r="DY35" s="760" t="e">
        <f t="shared" si="42"/>
        <v>#DIV/0!</v>
      </c>
      <c r="DZ35" s="848">
        <f t="shared" si="43"/>
        <v>0</v>
      </c>
      <c r="EA35" s="841"/>
      <c r="EB35" s="859"/>
      <c r="EC35" s="863"/>
      <c r="ED35" s="863"/>
      <c r="EE35" s="922">
        <f t="shared" si="44"/>
        <v>0</v>
      </c>
      <c r="EF35" s="751" t="e">
        <f t="shared" si="45"/>
        <v>#DIV/0!</v>
      </c>
      <c r="EG35" s="867"/>
      <c r="EH35" s="867"/>
      <c r="EI35" s="756" t="e">
        <f t="shared" si="9"/>
        <v>#DIV/0!</v>
      </c>
      <c r="EJ35" s="867"/>
      <c r="EK35" s="867"/>
      <c r="EL35" s="759" t="e">
        <f t="shared" si="46"/>
        <v>#DIV/0!</v>
      </c>
      <c r="EM35" s="866">
        <f t="shared" si="10"/>
        <v>0</v>
      </c>
      <c r="EN35" s="867"/>
      <c r="EO35" s="763" t="e">
        <f t="shared" si="47"/>
        <v>#DIV/0!</v>
      </c>
      <c r="EP35" s="916"/>
      <c r="EQ35" s="915"/>
      <c r="ER35" s="872"/>
      <c r="ES35" s="921"/>
      <c r="ET35" s="765" t="e">
        <f t="shared" si="48"/>
        <v>#DIV/0!</v>
      </c>
      <c r="EU35" s="872">
        <f t="shared" si="11"/>
        <v>0</v>
      </c>
      <c r="EV35" s="873"/>
      <c r="EW35" s="765" t="e">
        <f t="shared" si="49"/>
        <v>#DIV/0!</v>
      </c>
      <c r="EX35" s="873"/>
      <c r="EY35" s="891" t="e">
        <f t="shared" si="50"/>
        <v>#DIV/0!</v>
      </c>
      <c r="EZ35" s="873"/>
      <c r="FA35" s="873"/>
      <c r="FB35" s="873" t="e">
        <f t="shared" si="51"/>
        <v>#DIV/0!</v>
      </c>
      <c r="FC35" s="898">
        <f t="shared" si="52"/>
        <v>0</v>
      </c>
      <c r="FD35" s="569"/>
      <c r="FE35" s="124"/>
      <c r="FF35" s="125"/>
      <c r="FG35" s="15" t="e">
        <f t="shared" si="53"/>
        <v>#DIV/0!</v>
      </c>
      <c r="FH35" s="126"/>
      <c r="FI35" s="127"/>
      <c r="FJ35" s="127"/>
      <c r="FK35" s="18" t="e">
        <f t="shared" si="84"/>
        <v>#DIV/0!</v>
      </c>
      <c r="FL35" s="127"/>
      <c r="FM35" s="127"/>
      <c r="FN35" s="18" t="e">
        <f t="shared" si="77"/>
        <v>#DIV/0!</v>
      </c>
      <c r="FO35" s="734"/>
      <c r="FP35" s="836" t="e">
        <f t="shared" si="54"/>
        <v>#DIV/0!</v>
      </c>
      <c r="FQ35" s="125"/>
      <c r="FR35" s="837" t="e">
        <f t="shared" si="12"/>
        <v>#DIV/0!</v>
      </c>
      <c r="FS35" s="125"/>
      <c r="FT35" s="125"/>
      <c r="FU35" s="125"/>
      <c r="FV35" s="127"/>
      <c r="FW35" s="127"/>
      <c r="FX35" s="30" t="e">
        <f t="shared" si="55"/>
        <v>#DIV/0!</v>
      </c>
      <c r="FY35" s="831">
        <f t="shared" si="87"/>
        <v>0</v>
      </c>
      <c r="FZ35" s="569"/>
      <c r="GA35" s="602"/>
      <c r="GB35" s="603"/>
      <c r="GC35" s="542" t="e">
        <f t="shared" si="57"/>
        <v>#DIV/0!</v>
      </c>
      <c r="GD35" s="603"/>
      <c r="GE35" s="603"/>
      <c r="GF35" s="542" t="e">
        <f t="shared" si="58"/>
        <v>#DIV/0!</v>
      </c>
      <c r="GG35" s="603"/>
      <c r="GH35" s="603"/>
      <c r="GI35" s="542" t="e">
        <f t="shared" si="59"/>
        <v>#DIV/0!</v>
      </c>
      <c r="GJ35" s="485"/>
      <c r="GK35" s="603"/>
      <c r="GL35" s="603"/>
      <c r="GM35" s="548" t="e">
        <f t="shared" si="60"/>
        <v>#DIV/0!</v>
      </c>
      <c r="GN35" s="603"/>
      <c r="GO35" s="603"/>
      <c r="GP35" s="617" t="e">
        <f t="shared" si="13"/>
        <v>#DIV/0!</v>
      </c>
      <c r="GQ35" s="603"/>
      <c r="GR35" s="603"/>
      <c r="GS35" s="622" t="e">
        <f t="shared" si="61"/>
        <v>#DIV/0!</v>
      </c>
      <c r="GT35" s="603">
        <f t="shared" si="62"/>
        <v>0</v>
      </c>
      <c r="GU35" s="603"/>
      <c r="GV35" s="552" t="e">
        <f t="shared" si="63"/>
        <v>#DIV/0!</v>
      </c>
      <c r="GX35" s="863"/>
      <c r="GY35" s="863"/>
      <c r="GZ35" s="863"/>
      <c r="HA35" s="554" t="e">
        <f t="shared" si="14"/>
        <v>#DIV/0!</v>
      </c>
      <c r="HB35" s="554" t="e">
        <f t="shared" si="79"/>
        <v>#DIV/0!</v>
      </c>
      <c r="HC35" s="875"/>
      <c r="HD35" s="875"/>
      <c r="HE35" s="737" t="e">
        <f t="shared" si="80"/>
        <v>#DIV/0!</v>
      </c>
      <c r="HF35" s="876"/>
      <c r="HG35" s="737" t="e">
        <f t="shared" si="64"/>
        <v>#DIV/0!</v>
      </c>
      <c r="HH35" s="880"/>
      <c r="HI35" s="748" t="e">
        <f t="shared" si="17"/>
        <v>#DIV/0!</v>
      </c>
      <c r="HJ35" s="883"/>
      <c r="HK35" s="744" t="e">
        <f t="shared" si="82"/>
        <v>#DIV/0!</v>
      </c>
      <c r="HL35" s="881"/>
      <c r="HM35" s="542" t="e">
        <f t="shared" si="19"/>
        <v>#DIV/0!</v>
      </c>
      <c r="HN35" s="875"/>
      <c r="HO35" s="875"/>
      <c r="HP35" s="886" t="e">
        <f t="shared" si="65"/>
        <v>#DIV/0!</v>
      </c>
      <c r="HQ35" s="672"/>
      <c r="HR35" s="411"/>
      <c r="HS35" s="411"/>
      <c r="HT35" s="411"/>
      <c r="HU35" s="433"/>
      <c r="HV35" s="442"/>
      <c r="HW35" s="400">
        <f t="shared" si="66"/>
        <v>0</v>
      </c>
      <c r="HX35" s="442"/>
      <c r="HY35" s="402" t="e">
        <f t="shared" si="67"/>
        <v>#DIV/0!</v>
      </c>
      <c r="HZ35" s="468"/>
      <c r="IA35" s="442"/>
      <c r="IB35" s="400"/>
      <c r="IC35" s="403" t="e">
        <f t="shared" si="68"/>
        <v>#DIV/0!</v>
      </c>
      <c r="ID35" s="400"/>
      <c r="IE35" s="400"/>
      <c r="IF35" s="404" t="e">
        <f t="shared" si="69"/>
        <v>#DIV/0!</v>
      </c>
    </row>
    <row r="36" spans="1:240" ht="15" customHeight="1" thickBot="1">
      <c r="A36" s="12">
        <v>30</v>
      </c>
      <c r="B36" s="13"/>
      <c r="C36" s="14"/>
      <c r="D36" s="15" t="e">
        <f t="shared" si="20"/>
        <v>#DIV/0!</v>
      </c>
      <c r="E36" s="16"/>
      <c r="F36" s="320"/>
      <c r="G36" s="558" t="e">
        <f t="shared" si="21"/>
        <v>#DIV/0!</v>
      </c>
      <c r="H36" s="17"/>
      <c r="I36" s="17"/>
      <c r="J36" s="18" t="e">
        <f t="shared" si="70"/>
        <v>#DIV/0!</v>
      </c>
      <c r="K36" s="17"/>
      <c r="L36" s="17"/>
      <c r="M36" s="30" t="e">
        <f t="shared" si="71"/>
        <v>#DIV/0!</v>
      </c>
      <c r="N36" s="946"/>
      <c r="O36" s="838" t="e">
        <f t="shared" si="22"/>
        <v>#DIV/0!</v>
      </c>
      <c r="P36" s="803"/>
      <c r="Q36" s="18" t="e">
        <f t="shared" si="23"/>
        <v>#DIV/0!</v>
      </c>
      <c r="R36" s="808"/>
      <c r="S36" s="809"/>
      <c r="T36" s="809"/>
      <c r="U36" s="808"/>
      <c r="V36" s="492"/>
      <c r="W36" s="570"/>
      <c r="X36" s="566"/>
      <c r="Y36" s="800" t="e">
        <f t="shared" si="24"/>
        <v>#DIV/0!</v>
      </c>
      <c r="Z36" s="819">
        <f t="shared" si="25"/>
        <v>0</v>
      </c>
      <c r="AA36" s="492"/>
      <c r="AB36" s="967"/>
      <c r="AC36" s="71"/>
      <c r="AD36" s="30" t="e">
        <f t="shared" si="26"/>
        <v>#DIV/0!</v>
      </c>
      <c r="AE36" s="54"/>
      <c r="AF36" s="928"/>
      <c r="AG36" s="932" t="e">
        <f t="shared" si="86"/>
        <v>#DIV/0!</v>
      </c>
      <c r="AH36" s="55"/>
      <c r="AI36" s="55"/>
      <c r="AJ36" s="30" t="e">
        <f t="shared" si="27"/>
        <v>#DIV/0!</v>
      </c>
      <c r="AK36" s="55"/>
      <c r="AL36" s="55"/>
      <c r="AM36" s="30" t="e">
        <f t="shared" si="72"/>
        <v>#DIV/0!</v>
      </c>
      <c r="AN36" s="62"/>
      <c r="AO36" s="858" t="e">
        <f t="shared" si="1"/>
        <v>#DIV/0!</v>
      </c>
      <c r="AP36" s="47"/>
      <c r="AQ36" s="858" t="e">
        <f t="shared" si="2"/>
        <v>#DIV/0!</v>
      </c>
      <c r="AR36" s="47"/>
      <c r="AS36" s="47"/>
      <c r="AT36" s="47"/>
      <c r="AU36" s="855"/>
      <c r="AV36" s="568"/>
      <c r="AW36" s="46"/>
      <c r="AX36" s="71"/>
      <c r="AY36" s="83" t="e">
        <f t="shared" si="28"/>
        <v>#DIV/0!</v>
      </c>
      <c r="AZ36" s="855"/>
      <c r="BA36" s="855"/>
      <c r="BB36" s="855"/>
      <c r="BC36" s="760">
        <f t="shared" si="3"/>
        <v>0</v>
      </c>
      <c r="BD36" s="855"/>
      <c r="BE36" s="30" t="e">
        <f t="shared" si="83"/>
        <v>#DIV/0!</v>
      </c>
      <c r="BF36" s="62"/>
      <c r="BG36" s="47"/>
      <c r="BH36" s="48" t="e">
        <f t="shared" si="29"/>
        <v>#DIV/0!</v>
      </c>
      <c r="BI36" s="822">
        <f t="shared" si="30"/>
        <v>0</v>
      </c>
      <c r="BJ36" s="492"/>
      <c r="BK36" s="647"/>
      <c r="BL36" s="78"/>
      <c r="BM36" s="30" t="e">
        <f t="shared" si="31"/>
        <v>#DIV/0!</v>
      </c>
      <c r="BN36" s="85"/>
      <c r="BO36" s="85"/>
      <c r="BP36" s="85"/>
      <c r="BQ36" s="85"/>
      <c r="BR36" s="30" t="e">
        <f t="shared" si="73"/>
        <v>#DIV/0!</v>
      </c>
      <c r="BS36" s="86"/>
      <c r="BT36" s="86"/>
      <c r="BU36" s="30" t="e">
        <f t="shared" si="74"/>
        <v>#DIV/0!</v>
      </c>
      <c r="BV36" s="587"/>
      <c r="BW36" s="30" t="e">
        <f t="shared" si="32"/>
        <v>#DIV/0!</v>
      </c>
      <c r="BX36" s="587"/>
      <c r="BY36" s="30" t="e">
        <f t="shared" si="33"/>
        <v>#DIV/0!</v>
      </c>
      <c r="BZ36" s="587"/>
      <c r="CA36" s="587"/>
      <c r="CB36" s="587"/>
      <c r="CC36" s="907"/>
      <c r="CD36" s="903"/>
      <c r="CE36" s="78"/>
      <c r="CF36" s="634" t="e">
        <f t="shared" si="34"/>
        <v>#DIV/0!</v>
      </c>
      <c r="CG36" s="824">
        <f t="shared" si="35"/>
        <v>0</v>
      </c>
      <c r="CH36" s="492"/>
      <c r="CI36" s="93"/>
      <c r="CJ36" s="94"/>
      <c r="CK36" s="30" t="e">
        <f t="shared" si="36"/>
        <v>#DIV/0!</v>
      </c>
      <c r="CL36" s="787"/>
      <c r="CM36" s="787"/>
      <c r="CN36" s="958" t="e">
        <f t="shared" si="85"/>
        <v>#DIV/0!</v>
      </c>
      <c r="CO36" s="101"/>
      <c r="CP36" s="101"/>
      <c r="CQ36" s="30" t="e">
        <f t="shared" si="75"/>
        <v>#DIV/0!</v>
      </c>
      <c r="CR36" s="101"/>
      <c r="CS36" s="101"/>
      <c r="CT36" s="83" t="e">
        <f t="shared" si="76"/>
        <v>#DIV/0!</v>
      </c>
      <c r="CU36" s="787"/>
      <c r="CV36" s="30" t="e">
        <f t="shared" si="78"/>
        <v>#DIV/0!</v>
      </c>
      <c r="CW36" s="787"/>
      <c r="CX36" s="30" t="e">
        <f t="shared" si="37"/>
        <v>#DIV/0!</v>
      </c>
      <c r="CY36" s="787"/>
      <c r="CZ36" s="787"/>
      <c r="DA36" s="787"/>
      <c r="DB36" s="787"/>
      <c r="DC36" s="787"/>
      <c r="DD36" s="787"/>
      <c r="DE36" s="790" t="e">
        <f t="shared" si="38"/>
        <v>#DIV/0!</v>
      </c>
      <c r="DF36" s="827">
        <f t="shared" si="39"/>
        <v>0</v>
      </c>
      <c r="DG36" s="492"/>
      <c r="DH36" s="109"/>
      <c r="DI36" s="110"/>
      <c r="DJ36" s="83" t="e">
        <f t="shared" si="40"/>
        <v>#DIV/0!</v>
      </c>
      <c r="DK36" s="113"/>
      <c r="DL36" s="956"/>
      <c r="DM36" s="956"/>
      <c r="DN36" s="958" t="e">
        <f t="shared" si="81"/>
        <v>#DIV/0!</v>
      </c>
      <c r="DO36" s="114"/>
      <c r="DP36" s="114"/>
      <c r="DQ36" s="30" t="e">
        <f t="shared" si="41"/>
        <v>#DIV/0!</v>
      </c>
      <c r="DR36" s="114"/>
      <c r="DS36" s="114"/>
      <c r="DT36" s="938"/>
      <c r="DU36" s="708"/>
      <c r="DV36" s="759" t="e">
        <f t="shared" si="8"/>
        <v>#DIV/0!</v>
      </c>
      <c r="DW36" s="846"/>
      <c r="DX36" s="846"/>
      <c r="DY36" s="760" t="e">
        <f t="shared" si="42"/>
        <v>#DIV/0!</v>
      </c>
      <c r="DZ36" s="848">
        <f t="shared" si="43"/>
        <v>0</v>
      </c>
      <c r="EA36" s="841"/>
      <c r="EB36" s="859"/>
      <c r="EC36" s="863"/>
      <c r="ED36" s="863"/>
      <c r="EE36" s="922">
        <f t="shared" si="44"/>
        <v>0</v>
      </c>
      <c r="EF36" s="751" t="e">
        <f t="shared" si="45"/>
        <v>#DIV/0!</v>
      </c>
      <c r="EG36" s="867"/>
      <c r="EH36" s="867"/>
      <c r="EI36" s="756" t="e">
        <f t="shared" si="9"/>
        <v>#DIV/0!</v>
      </c>
      <c r="EJ36" s="867"/>
      <c r="EK36" s="867"/>
      <c r="EL36" s="759" t="e">
        <f t="shared" si="46"/>
        <v>#DIV/0!</v>
      </c>
      <c r="EM36" s="866">
        <f t="shared" si="10"/>
        <v>0</v>
      </c>
      <c r="EN36" s="867"/>
      <c r="EO36" s="763" t="e">
        <f t="shared" si="47"/>
        <v>#DIV/0!</v>
      </c>
      <c r="EP36" s="916"/>
      <c r="EQ36" s="915"/>
      <c r="ER36" s="872"/>
      <c r="ES36" s="921"/>
      <c r="ET36" s="765" t="e">
        <f t="shared" si="48"/>
        <v>#DIV/0!</v>
      </c>
      <c r="EU36" s="872">
        <f t="shared" si="11"/>
        <v>0</v>
      </c>
      <c r="EV36" s="873"/>
      <c r="EW36" s="765" t="e">
        <f t="shared" si="49"/>
        <v>#DIV/0!</v>
      </c>
      <c r="EX36" s="873"/>
      <c r="EY36" s="891" t="e">
        <f t="shared" si="50"/>
        <v>#DIV/0!</v>
      </c>
      <c r="EZ36" s="873"/>
      <c r="FA36" s="873"/>
      <c r="FB36" s="873" t="e">
        <f t="shared" si="51"/>
        <v>#DIV/0!</v>
      </c>
      <c r="FC36" s="898">
        <f t="shared" si="52"/>
        <v>0</v>
      </c>
      <c r="FD36" s="569"/>
      <c r="FE36" s="124"/>
      <c r="FF36" s="125"/>
      <c r="FG36" s="15" t="e">
        <f t="shared" si="53"/>
        <v>#DIV/0!</v>
      </c>
      <c r="FH36" s="126"/>
      <c r="FI36" s="127"/>
      <c r="FJ36" s="127"/>
      <c r="FK36" s="18" t="e">
        <f t="shared" si="84"/>
        <v>#DIV/0!</v>
      </c>
      <c r="FL36" s="127"/>
      <c r="FM36" s="127"/>
      <c r="FN36" s="18" t="e">
        <f t="shared" si="77"/>
        <v>#DIV/0!</v>
      </c>
      <c r="FO36" s="734"/>
      <c r="FP36" s="836" t="e">
        <f t="shared" si="54"/>
        <v>#DIV/0!</v>
      </c>
      <c r="FQ36" s="125"/>
      <c r="FR36" s="837" t="e">
        <f t="shared" si="12"/>
        <v>#DIV/0!</v>
      </c>
      <c r="FS36" s="125"/>
      <c r="FT36" s="125"/>
      <c r="FU36" s="125"/>
      <c r="FV36" s="127"/>
      <c r="FW36" s="127"/>
      <c r="FX36" s="30" t="e">
        <f t="shared" si="55"/>
        <v>#DIV/0!</v>
      </c>
      <c r="FY36" s="831">
        <f t="shared" si="87"/>
        <v>0</v>
      </c>
      <c r="FZ36" s="569"/>
      <c r="GA36" s="602"/>
      <c r="GB36" s="603"/>
      <c r="GC36" s="542" t="e">
        <f t="shared" si="57"/>
        <v>#DIV/0!</v>
      </c>
      <c r="GD36" s="603"/>
      <c r="GE36" s="603"/>
      <c r="GF36" s="542" t="e">
        <f t="shared" si="58"/>
        <v>#DIV/0!</v>
      </c>
      <c r="GG36" s="603"/>
      <c r="GH36" s="603"/>
      <c r="GI36" s="542" t="e">
        <f t="shared" si="59"/>
        <v>#DIV/0!</v>
      </c>
      <c r="GJ36" s="485"/>
      <c r="GK36" s="603"/>
      <c r="GL36" s="603"/>
      <c r="GM36" s="548" t="e">
        <f t="shared" si="60"/>
        <v>#DIV/0!</v>
      </c>
      <c r="GN36" s="603"/>
      <c r="GO36" s="603"/>
      <c r="GP36" s="617" t="e">
        <f t="shared" si="13"/>
        <v>#DIV/0!</v>
      </c>
      <c r="GQ36" s="603"/>
      <c r="GR36" s="603"/>
      <c r="GS36" s="622" t="e">
        <f t="shared" si="61"/>
        <v>#DIV/0!</v>
      </c>
      <c r="GT36" s="603">
        <f t="shared" si="62"/>
        <v>0</v>
      </c>
      <c r="GU36" s="603"/>
      <c r="GV36" s="552" t="e">
        <f t="shared" si="63"/>
        <v>#DIV/0!</v>
      </c>
      <c r="GX36" s="863"/>
      <c r="GY36" s="863"/>
      <c r="GZ36" s="863"/>
      <c r="HA36" s="554" t="e">
        <f t="shared" si="14"/>
        <v>#DIV/0!</v>
      </c>
      <c r="HB36" s="554" t="e">
        <f t="shared" si="79"/>
        <v>#DIV/0!</v>
      </c>
      <c r="HC36" s="875"/>
      <c r="HD36" s="875"/>
      <c r="HE36" s="737" t="e">
        <f t="shared" si="80"/>
        <v>#DIV/0!</v>
      </c>
      <c r="HF36" s="876"/>
      <c r="HG36" s="737" t="e">
        <f t="shared" si="64"/>
        <v>#DIV/0!</v>
      </c>
      <c r="HH36" s="880"/>
      <c r="HI36" s="748" t="e">
        <f t="shared" si="17"/>
        <v>#DIV/0!</v>
      </c>
      <c r="HJ36" s="883"/>
      <c r="HK36" s="744" t="e">
        <f t="shared" si="82"/>
        <v>#DIV/0!</v>
      </c>
      <c r="HL36" s="881"/>
      <c r="HM36" s="542" t="e">
        <f t="shared" si="19"/>
        <v>#DIV/0!</v>
      </c>
      <c r="HN36" s="875"/>
      <c r="HO36" s="875"/>
      <c r="HP36" s="886" t="e">
        <f t="shared" si="65"/>
        <v>#DIV/0!</v>
      </c>
      <c r="HQ36" s="672"/>
      <c r="HR36" s="411"/>
      <c r="HS36" s="411"/>
      <c r="HT36" s="411"/>
      <c r="HU36" s="433"/>
      <c r="HV36" s="442"/>
      <c r="HW36" s="400">
        <f t="shared" si="66"/>
        <v>0</v>
      </c>
      <c r="HX36" s="442"/>
      <c r="HY36" s="402" t="e">
        <f t="shared" si="67"/>
        <v>#DIV/0!</v>
      </c>
      <c r="HZ36" s="468"/>
      <c r="IA36" s="442"/>
      <c r="IB36" s="400"/>
      <c r="IC36" s="403" t="e">
        <f t="shared" si="68"/>
        <v>#DIV/0!</v>
      </c>
      <c r="ID36" s="400"/>
      <c r="IE36" s="400"/>
      <c r="IF36" s="404" t="e">
        <f t="shared" si="69"/>
        <v>#DIV/0!</v>
      </c>
    </row>
    <row r="37" spans="1:240" ht="15.6" customHeight="1" thickBot="1">
      <c r="A37" s="12">
        <v>31</v>
      </c>
      <c r="B37" s="540"/>
      <c r="C37" s="504"/>
      <c r="D37" s="505" t="e">
        <f t="shared" si="20"/>
        <v>#DIV/0!</v>
      </c>
      <c r="E37" s="506"/>
      <c r="F37" s="507"/>
      <c r="G37" s="559" t="e">
        <f t="shared" si="21"/>
        <v>#DIV/0!</v>
      </c>
      <c r="H37" s="508"/>
      <c r="I37" s="508"/>
      <c r="J37" s="509" t="e">
        <f t="shared" si="70"/>
        <v>#DIV/0!</v>
      </c>
      <c r="K37" s="508"/>
      <c r="L37" s="508"/>
      <c r="M37" s="510" t="e">
        <f t="shared" si="71"/>
        <v>#DIV/0!</v>
      </c>
      <c r="N37" s="947"/>
      <c r="O37" s="838" t="e">
        <f t="shared" si="22"/>
        <v>#DIV/0!</v>
      </c>
      <c r="P37" s="804"/>
      <c r="Q37" s="18" t="e">
        <f t="shared" si="23"/>
        <v>#DIV/0!</v>
      </c>
      <c r="R37" s="808"/>
      <c r="S37" s="809"/>
      <c r="T37" s="809"/>
      <c r="U37" s="810"/>
      <c r="V37" s="492"/>
      <c r="W37" s="573"/>
      <c r="X37" s="574"/>
      <c r="Y37" s="800" t="e">
        <f t="shared" si="24"/>
        <v>#DIV/0!</v>
      </c>
      <c r="Z37" s="819">
        <f t="shared" si="25"/>
        <v>0</v>
      </c>
      <c r="AA37" s="492"/>
      <c r="AB37" s="968"/>
      <c r="AC37" s="519"/>
      <c r="AD37" s="510" t="e">
        <f t="shared" si="26"/>
        <v>#DIV/0!</v>
      </c>
      <c r="AE37" s="516"/>
      <c r="AF37" s="929"/>
      <c r="AG37" s="932" t="e">
        <f t="shared" si="86"/>
        <v>#DIV/0!</v>
      </c>
      <c r="AH37" s="517"/>
      <c r="AI37" s="517"/>
      <c r="AJ37" s="510" t="e">
        <f t="shared" si="27"/>
        <v>#DIV/0!</v>
      </c>
      <c r="AK37" s="517"/>
      <c r="AL37" s="517"/>
      <c r="AM37" s="510" t="e">
        <f t="shared" si="72"/>
        <v>#DIV/0!</v>
      </c>
      <c r="AN37" s="62"/>
      <c r="AO37" s="858" t="e">
        <f t="shared" si="1"/>
        <v>#DIV/0!</v>
      </c>
      <c r="AP37" s="515"/>
      <c r="AQ37" s="858" t="e">
        <f t="shared" si="2"/>
        <v>#DIV/0!</v>
      </c>
      <c r="AR37" s="515"/>
      <c r="AS37" s="515"/>
      <c r="AT37" s="515"/>
      <c r="AU37" s="856"/>
      <c r="AV37" s="568"/>
      <c r="AW37" s="514"/>
      <c r="AX37" s="519"/>
      <c r="AY37" s="523" t="e">
        <f t="shared" si="28"/>
        <v>#DIV/0!</v>
      </c>
      <c r="AZ37" s="855"/>
      <c r="BA37" s="855"/>
      <c r="BB37" s="855"/>
      <c r="BC37" s="760">
        <f t="shared" si="3"/>
        <v>0</v>
      </c>
      <c r="BD37" s="855"/>
      <c r="BE37" s="30" t="e">
        <f t="shared" si="83"/>
        <v>#DIV/0!</v>
      </c>
      <c r="BF37" s="518"/>
      <c r="BG37" s="515"/>
      <c r="BH37" s="520" t="e">
        <f t="shared" si="29"/>
        <v>#DIV/0!</v>
      </c>
      <c r="BI37" s="822">
        <f t="shared" si="30"/>
        <v>0</v>
      </c>
      <c r="BJ37" s="492"/>
      <c r="BK37" s="648"/>
      <c r="BL37" s="522"/>
      <c r="BM37" s="30" t="e">
        <f t="shared" si="31"/>
        <v>#DIV/0!</v>
      </c>
      <c r="BN37" s="85"/>
      <c r="BO37" s="85"/>
      <c r="BP37" s="525"/>
      <c r="BQ37" s="525"/>
      <c r="BR37" s="510" t="e">
        <f t="shared" si="73"/>
        <v>#DIV/0!</v>
      </c>
      <c r="BS37" s="526"/>
      <c r="BT37" s="526"/>
      <c r="BU37" s="510" t="e">
        <f t="shared" si="74"/>
        <v>#DIV/0!</v>
      </c>
      <c r="BV37" s="587"/>
      <c r="BW37" s="30" t="e">
        <f t="shared" si="32"/>
        <v>#DIV/0!</v>
      </c>
      <c r="BX37" s="587"/>
      <c r="BY37" s="30" t="e">
        <f t="shared" si="33"/>
        <v>#DIV/0!</v>
      </c>
      <c r="BZ37" s="587"/>
      <c r="CA37" s="587"/>
      <c r="CB37" s="587"/>
      <c r="CC37" s="907"/>
      <c r="CD37" s="904"/>
      <c r="CE37" s="522"/>
      <c r="CF37" s="637" t="e">
        <f t="shared" si="34"/>
        <v>#DIV/0!</v>
      </c>
      <c r="CG37" s="824">
        <f t="shared" si="35"/>
        <v>0</v>
      </c>
      <c r="CH37" s="492"/>
      <c r="CI37" s="527"/>
      <c r="CJ37" s="528"/>
      <c r="CK37" s="30" t="e">
        <f t="shared" si="36"/>
        <v>#DIV/0!</v>
      </c>
      <c r="CL37" s="787"/>
      <c r="CM37" s="787"/>
      <c r="CN37" s="958" t="e">
        <f t="shared" si="85"/>
        <v>#DIV/0!</v>
      </c>
      <c r="CO37" s="530"/>
      <c r="CP37" s="530"/>
      <c r="CQ37" s="510" t="e">
        <f t="shared" si="75"/>
        <v>#DIV/0!</v>
      </c>
      <c r="CR37" s="530"/>
      <c r="CS37" s="530"/>
      <c r="CT37" s="523" t="e">
        <f t="shared" si="76"/>
        <v>#DIV/0!</v>
      </c>
      <c r="CU37" s="787"/>
      <c r="CV37" s="30" t="e">
        <f t="shared" si="78"/>
        <v>#DIV/0!</v>
      </c>
      <c r="CW37" s="787"/>
      <c r="CX37" s="30" t="e">
        <f t="shared" si="37"/>
        <v>#DIV/0!</v>
      </c>
      <c r="CY37" s="787"/>
      <c r="CZ37" s="787"/>
      <c r="DA37" s="787"/>
      <c r="DB37" s="787"/>
      <c r="DC37" s="787"/>
      <c r="DD37" s="787"/>
      <c r="DE37" s="790" t="e">
        <f t="shared" si="38"/>
        <v>#DIV/0!</v>
      </c>
      <c r="DF37" s="827">
        <f t="shared" si="39"/>
        <v>0</v>
      </c>
      <c r="DG37" s="492"/>
      <c r="DH37" s="531"/>
      <c r="DI37" s="532"/>
      <c r="DJ37" s="523" t="e">
        <f t="shared" si="40"/>
        <v>#DIV/0!</v>
      </c>
      <c r="DK37" s="533"/>
      <c r="DL37" s="957"/>
      <c r="DM37" s="957"/>
      <c r="DN37" s="958" t="e">
        <f t="shared" si="81"/>
        <v>#DIV/0!</v>
      </c>
      <c r="DO37" s="534"/>
      <c r="DP37" s="534"/>
      <c r="DQ37" s="510" t="e">
        <f t="shared" si="41"/>
        <v>#DIV/0!</v>
      </c>
      <c r="DR37" s="534"/>
      <c r="DS37" s="534"/>
      <c r="DT37" s="939"/>
      <c r="DU37" s="709"/>
      <c r="DV37" s="759" t="e">
        <f t="shared" si="8"/>
        <v>#DIV/0!</v>
      </c>
      <c r="DW37" s="846"/>
      <c r="DX37" s="846"/>
      <c r="DY37" s="760" t="e">
        <f t="shared" si="42"/>
        <v>#DIV/0!</v>
      </c>
      <c r="DZ37" s="848">
        <f t="shared" si="43"/>
        <v>0</v>
      </c>
      <c r="EA37" s="841"/>
      <c r="EB37" s="864"/>
      <c r="EC37" s="865"/>
      <c r="ED37" s="865"/>
      <c r="EE37" s="922">
        <f t="shared" si="44"/>
        <v>0</v>
      </c>
      <c r="EF37" s="751" t="e">
        <f t="shared" si="45"/>
        <v>#DIV/0!</v>
      </c>
      <c r="EG37" s="867"/>
      <c r="EH37" s="867"/>
      <c r="EI37" s="756" t="e">
        <f t="shared" si="9"/>
        <v>#DIV/0!</v>
      </c>
      <c r="EJ37" s="867"/>
      <c r="EK37" s="867"/>
      <c r="EL37" s="759" t="e">
        <f t="shared" si="46"/>
        <v>#DIV/0!</v>
      </c>
      <c r="EM37" s="866">
        <f t="shared" si="10"/>
        <v>0</v>
      </c>
      <c r="EN37" s="871"/>
      <c r="EO37" s="763" t="e">
        <f t="shared" si="47"/>
        <v>#DIV/0!</v>
      </c>
      <c r="EP37" s="917"/>
      <c r="EQ37" s="918"/>
      <c r="ER37" s="872"/>
      <c r="ES37" s="921"/>
      <c r="ET37" s="765" t="e">
        <f t="shared" si="48"/>
        <v>#DIV/0!</v>
      </c>
      <c r="EU37" s="872">
        <f t="shared" si="11"/>
        <v>0</v>
      </c>
      <c r="EV37" s="874"/>
      <c r="EW37" s="765" t="e">
        <f t="shared" si="49"/>
        <v>#DIV/0!</v>
      </c>
      <c r="EX37" s="874"/>
      <c r="EY37" s="891" t="e">
        <f t="shared" si="50"/>
        <v>#DIV/0!</v>
      </c>
      <c r="EZ37" s="873"/>
      <c r="FA37" s="873"/>
      <c r="FB37" s="873" t="e">
        <f t="shared" si="51"/>
        <v>#DIV/0!</v>
      </c>
      <c r="FC37" s="898">
        <f>EC37+EH37+EK37+EN37+ES37+EV37+EX37+FA37+EP37+EQ37+ED37</f>
        <v>0</v>
      </c>
      <c r="FD37" s="569"/>
      <c r="FE37" s="535"/>
      <c r="FF37" s="536"/>
      <c r="FG37" s="505" t="e">
        <f t="shared" si="53"/>
        <v>#DIV/0!</v>
      </c>
      <c r="FH37" s="537"/>
      <c r="FI37" s="538"/>
      <c r="FJ37" s="538"/>
      <c r="FK37" s="509" t="e">
        <f t="shared" si="84"/>
        <v>#DIV/0!</v>
      </c>
      <c r="FL37" s="538"/>
      <c r="FM37" s="538"/>
      <c r="FN37" s="509" t="e">
        <f t="shared" si="77"/>
        <v>#DIV/0!</v>
      </c>
      <c r="FO37" s="535"/>
      <c r="FP37" s="836" t="e">
        <f t="shared" si="54"/>
        <v>#DIV/0!</v>
      </c>
      <c r="FQ37" s="536"/>
      <c r="FR37" s="837" t="e">
        <f t="shared" si="12"/>
        <v>#DIV/0!</v>
      </c>
      <c r="FS37" s="125"/>
      <c r="FT37" s="125"/>
      <c r="FU37" s="125"/>
      <c r="FV37" s="127"/>
      <c r="FW37" s="127"/>
      <c r="FX37" s="30" t="e">
        <f t="shared" si="55"/>
        <v>#DIV/0!</v>
      </c>
      <c r="FY37" s="831">
        <f t="shared" si="87"/>
        <v>0</v>
      </c>
      <c r="FZ37" s="569"/>
      <c r="GA37" s="606"/>
      <c r="GB37" s="607"/>
      <c r="GC37" s="543" t="e">
        <f t="shared" si="57"/>
        <v>#DIV/0!</v>
      </c>
      <c r="GD37" s="607"/>
      <c r="GE37" s="607"/>
      <c r="GF37" s="543" t="e">
        <f t="shared" si="58"/>
        <v>#DIV/0!</v>
      </c>
      <c r="GG37" s="607"/>
      <c r="GH37" s="607"/>
      <c r="GI37" s="542" t="e">
        <f t="shared" si="59"/>
        <v>#DIV/0!</v>
      </c>
      <c r="GJ37" s="485"/>
      <c r="GK37" s="613"/>
      <c r="GL37" s="613"/>
      <c r="GM37" s="549" t="e">
        <f>+GL37/GK37</f>
        <v>#DIV/0!</v>
      </c>
      <c r="GN37" s="613"/>
      <c r="GO37" s="613"/>
      <c r="GP37" s="618" t="e">
        <f>+GO37/GN37</f>
        <v>#DIV/0!</v>
      </c>
      <c r="GQ37" s="613"/>
      <c r="GR37" s="613"/>
      <c r="GS37" s="618" t="e">
        <f>+GR37/GQ37</f>
        <v>#DIV/0!</v>
      </c>
      <c r="GT37" s="603">
        <f t="shared" si="62"/>
        <v>0</v>
      </c>
      <c r="GU37" s="603"/>
      <c r="GV37" s="549" t="e">
        <f>+GU37/GT37</f>
        <v>#DIV/0!</v>
      </c>
      <c r="GX37" s="863"/>
      <c r="GY37" s="865"/>
      <c r="GZ37" s="865"/>
      <c r="HA37" s="555" t="e">
        <f t="shared" si="14"/>
        <v>#DIV/0!</v>
      </c>
      <c r="HB37" s="554" t="e">
        <f t="shared" si="79"/>
        <v>#DIV/0!</v>
      </c>
      <c r="HC37" s="876"/>
      <c r="HD37" s="876"/>
      <c r="HE37" s="737" t="e">
        <f t="shared" si="80"/>
        <v>#DIV/0!</v>
      </c>
      <c r="HF37" s="876"/>
      <c r="HG37" s="737" t="e">
        <f t="shared" si="64"/>
        <v>#DIV/0!</v>
      </c>
      <c r="HH37" s="880"/>
      <c r="HI37" s="748" t="e">
        <f t="shared" si="17"/>
        <v>#DIV/0!</v>
      </c>
      <c r="HJ37" s="883"/>
      <c r="HK37" s="744" t="e">
        <f t="shared" si="82"/>
        <v>#DIV/0!</v>
      </c>
      <c r="HL37" s="881"/>
      <c r="HM37" s="542" t="e">
        <f t="shared" si="19"/>
        <v>#DIV/0!</v>
      </c>
      <c r="HN37" s="875"/>
      <c r="HO37" s="875"/>
      <c r="HP37" s="886" t="e">
        <f t="shared" si="65"/>
        <v>#DIV/0!</v>
      </c>
      <c r="HQ37" s="672"/>
      <c r="HR37" s="411"/>
      <c r="HS37" s="411"/>
      <c r="HT37" s="411"/>
      <c r="HU37" s="433"/>
      <c r="HV37" s="442"/>
      <c r="HW37" s="400">
        <f t="shared" si="66"/>
        <v>0</v>
      </c>
      <c r="HX37" s="442"/>
      <c r="HY37" s="402" t="e">
        <f t="shared" si="67"/>
        <v>#DIV/0!</v>
      </c>
      <c r="HZ37" s="468"/>
      <c r="IA37" s="442"/>
      <c r="IB37" s="400"/>
      <c r="IC37" s="403" t="e">
        <f t="shared" si="68"/>
        <v>#DIV/0!</v>
      </c>
      <c r="ID37" s="400"/>
      <c r="IE37" s="400"/>
      <c r="IF37" s="404" t="e">
        <f t="shared" si="69"/>
        <v>#DIV/0!</v>
      </c>
    </row>
    <row r="38" spans="1:240" s="584" customFormat="1" ht="18" customHeight="1" thickBot="1">
      <c r="A38" s="173" t="s">
        <v>188</v>
      </c>
      <c r="B38" s="576">
        <f>SUM(B7:B37)</f>
        <v>3093.8000000000006</v>
      </c>
      <c r="C38" s="577">
        <f>SUM(C7:C37)</f>
        <v>154187.26314567891</v>
      </c>
      <c r="D38" s="578">
        <f>+C38/B38</f>
        <v>49.837501824836409</v>
      </c>
      <c r="E38" s="576">
        <f>SUM(E7:E37)</f>
        <v>0</v>
      </c>
      <c r="F38" s="577">
        <f>SUM(F7:F37)</f>
        <v>0</v>
      </c>
      <c r="G38" s="578" t="e">
        <f>+F38/E38</f>
        <v>#DIV/0!</v>
      </c>
      <c r="H38" s="576">
        <f>SUM(H7:H37)</f>
        <v>88</v>
      </c>
      <c r="I38" s="577">
        <f>SUM(I7:I37)</f>
        <v>1111.8973279947515</v>
      </c>
      <c r="J38" s="578">
        <f>+I38/H38</f>
        <v>12.635196909031267</v>
      </c>
      <c r="K38" s="576">
        <f>SUM(K7:K37)</f>
        <v>212</v>
      </c>
      <c r="L38" s="577">
        <f>SUM(L7:L37)</f>
        <v>3106.8211127682475</v>
      </c>
      <c r="M38" s="578">
        <f>+L38/K38</f>
        <v>14.654816569661545</v>
      </c>
      <c r="N38" s="576">
        <f>SUM(N7:N37)</f>
        <v>4026.3121359935171</v>
      </c>
      <c r="O38" s="755">
        <f>N38/B38</f>
        <v>1.3014131928351917</v>
      </c>
      <c r="P38" s="805">
        <f>SUM(P7:P37)</f>
        <v>12178.99373962927</v>
      </c>
      <c r="Q38" s="578">
        <f>P38/B38</f>
        <v>3.9365808195840932</v>
      </c>
      <c r="R38" s="811">
        <f>SUM(R7:R37)</f>
        <v>4345.0450032639628</v>
      </c>
      <c r="S38" s="576">
        <v>0</v>
      </c>
      <c r="T38" s="576">
        <f>SUM(T13:T37)</f>
        <v>0</v>
      </c>
      <c r="U38" s="811">
        <f>SUM(U7:U37)</f>
        <v>2088.1030132566566</v>
      </c>
      <c r="V38" s="580"/>
      <c r="W38" s="576">
        <f t="shared" ref="W38:X38" si="88">SUM(W7:W37)</f>
        <v>725</v>
      </c>
      <c r="X38" s="576">
        <f t="shared" si="88"/>
        <v>7099.6111108132545</v>
      </c>
      <c r="Y38" s="576">
        <f>X38/W38</f>
        <v>9.7925670493975918</v>
      </c>
      <c r="Z38" s="820">
        <f>SUM(Z7:Z37)</f>
        <v>188144.04658939858</v>
      </c>
      <c r="AA38" s="580"/>
      <c r="AB38" s="586">
        <f t="shared" ref="AB38:AC38" si="89">SUM(AB7:AB37)</f>
        <v>7973.8</v>
      </c>
      <c r="AC38" s="586">
        <f t="shared" si="89"/>
        <v>515541.98295999999</v>
      </c>
      <c r="AD38" s="578">
        <f>+AC38/AB38</f>
        <v>64.654491329102811</v>
      </c>
      <c r="AE38" s="586">
        <f>SUM(AE7:AE37)</f>
        <v>0</v>
      </c>
      <c r="AF38" s="971">
        <f>SUM(AF20:AF37)</f>
        <v>0</v>
      </c>
      <c r="AG38" s="791" t="e">
        <f>AF38/AE38</f>
        <v>#DIV/0!</v>
      </c>
      <c r="AH38" s="586">
        <f t="shared" ref="AH38:AI38" si="90">SUM(AH7:AH37)</f>
        <v>399</v>
      </c>
      <c r="AI38" s="586">
        <f t="shared" si="90"/>
        <v>5566.1100000000006</v>
      </c>
      <c r="AJ38" s="578">
        <f>+AI38/AH38</f>
        <v>13.950150375939851</v>
      </c>
      <c r="AK38" s="586">
        <f t="shared" ref="AK38:AL38" si="91">SUM(AK7:AK37)</f>
        <v>2322</v>
      </c>
      <c r="AL38" s="586">
        <f t="shared" si="91"/>
        <v>15935.960000000001</v>
      </c>
      <c r="AM38" s="578">
        <f>+AL38/AK38</f>
        <v>6.8630318690783811</v>
      </c>
      <c r="AN38" s="586">
        <f t="shared" ref="AN38" si="92">SUM(AN7:AN37)</f>
        <v>10283.68</v>
      </c>
      <c r="AO38" s="791">
        <f t="shared" si="1"/>
        <v>1.1720896304907795</v>
      </c>
      <c r="AP38" s="586">
        <f>SUM(AP7:AP37)</f>
        <v>49029.87</v>
      </c>
      <c r="AQ38" s="791">
        <f t="shared" si="2"/>
        <v>6.1488713035190248</v>
      </c>
      <c r="AR38" s="586">
        <f>SUM(AR7:AR37)</f>
        <v>8405.48</v>
      </c>
      <c r="AS38" s="586">
        <f>SUM(AS7:AS37)</f>
        <v>0</v>
      </c>
      <c r="AT38" s="586">
        <f>SUM(AT7:AT37)</f>
        <v>40875.835000000006</v>
      </c>
      <c r="AU38" s="857">
        <f>SUM(AU7:AU37)</f>
        <v>11016</v>
      </c>
      <c r="AV38" s="580"/>
      <c r="AW38" s="586">
        <f t="shared" ref="AW38:AX38" si="93">SUM(AW7:AW37)</f>
        <v>800</v>
      </c>
      <c r="AX38" s="586">
        <f t="shared" si="93"/>
        <v>40002.585100000004</v>
      </c>
      <c r="AY38" s="785">
        <f>+AX38/AW38</f>
        <v>50.003231375000006</v>
      </c>
      <c r="AZ38" s="857">
        <f>SUM(AZ7:AZ37)</f>
        <v>32</v>
      </c>
      <c r="BA38" s="857">
        <f>SUM(BA7:BA37)</f>
        <v>32</v>
      </c>
      <c r="BB38" s="857">
        <f>SUM(BB7:BB37)</f>
        <v>30</v>
      </c>
      <c r="BC38" s="591">
        <f>SUM(BC7:BC37)</f>
        <v>31.2</v>
      </c>
      <c r="BD38" s="857">
        <f>SUM(BD7:BD37)</f>
        <v>1596.2299999999998</v>
      </c>
      <c r="BE38" s="591">
        <f>BD38/BC38</f>
        <v>51.16121794871794</v>
      </c>
      <c r="BF38" s="975">
        <f t="shared" ref="BF38:BG38" si="94">SUM(BF7:BF37)</f>
        <v>2120</v>
      </c>
      <c r="BG38" s="586">
        <f t="shared" si="94"/>
        <v>21667.02</v>
      </c>
      <c r="BH38" s="591">
        <f>+BG38/BF38</f>
        <v>10.220292452830188</v>
      </c>
      <c r="BI38" s="820">
        <f>SUM(BI7:BI37)</f>
        <v>719920.75306000025</v>
      </c>
      <c r="BJ38" s="641"/>
      <c r="BK38" s="638">
        <f t="shared" ref="BK38:BL38" si="95">SUM(BK7:BK37)</f>
        <v>2196.6</v>
      </c>
      <c r="BL38" s="639">
        <f t="shared" si="95"/>
        <v>109548.52061107445</v>
      </c>
      <c r="BM38" s="591">
        <f>+BL38/BK38</f>
        <v>49.871856783699556</v>
      </c>
      <c r="BN38" s="729"/>
      <c r="BO38" s="730">
        <f>SUM(BO29:BO37)</f>
        <v>0</v>
      </c>
      <c r="BP38" s="639">
        <f t="shared" ref="BP38:BQ38" si="96">SUM(BP7:BP37)</f>
        <v>0</v>
      </c>
      <c r="BQ38" s="639">
        <f t="shared" si="96"/>
        <v>0</v>
      </c>
      <c r="BR38" s="649" t="e">
        <f>+BQ38/BP38</f>
        <v>#DIV/0!</v>
      </c>
      <c r="BS38" s="650">
        <f>SUM(BS7:BS37)</f>
        <v>172</v>
      </c>
      <c r="BT38" s="650">
        <f>SUM(BT7:BT37)</f>
        <v>1405.9282569139416</v>
      </c>
      <c r="BU38" s="649"/>
      <c r="BV38" s="906">
        <f>SUM(BV7:BV37)</f>
        <v>1155.3799999999999</v>
      </c>
      <c r="BW38" s="591">
        <f>BV38/BK38</f>
        <v>0.52598561413092959</v>
      </c>
      <c r="BX38" s="906">
        <f>SUM(BX7:BX37)</f>
        <v>13168.12874540017</v>
      </c>
      <c r="BY38" s="591">
        <f>BX38/BK38</f>
        <v>5.9947777225713246</v>
      </c>
      <c r="BZ38" s="906"/>
      <c r="CA38" s="906">
        <f>SUM(CA7:CA37)</f>
        <v>0</v>
      </c>
      <c r="CB38" s="906">
        <f>SUM(CB7:CB37)</f>
        <v>0</v>
      </c>
      <c r="CC38" s="908">
        <f>SUM(CC7:CC37)</f>
        <v>1830.5830144970071</v>
      </c>
      <c r="CD38" s="905">
        <f t="shared" ref="CD38:CE38" si="97">SUM(CD7:CD37)</f>
        <v>680</v>
      </c>
      <c r="CE38" s="639">
        <f t="shared" si="97"/>
        <v>6807.096547001237</v>
      </c>
      <c r="CF38" s="640">
        <f>+CE38/CD38</f>
        <v>10.010436098531232</v>
      </c>
      <c r="CG38" s="825">
        <f>SUM(CG7:CG37)</f>
        <v>133915.63717488683</v>
      </c>
      <c r="CH38" s="630"/>
      <c r="CI38" s="593">
        <f t="shared" ref="CI38:CJ38" si="98">SUM(CI7:CI37)</f>
        <v>3610.6000000000008</v>
      </c>
      <c r="CJ38" s="593">
        <f t="shared" si="98"/>
        <v>218813.09098819594</v>
      </c>
      <c r="CK38" s="591">
        <f>+CJ38/CI38</f>
        <v>60.602972078933114</v>
      </c>
      <c r="CL38" s="594">
        <f>SUM(CL22:CL37)</f>
        <v>0</v>
      </c>
      <c r="CM38" s="594">
        <f>SUM(CM22:CM37)</f>
        <v>0</v>
      </c>
      <c r="CN38" s="978" t="e">
        <f>CM38/CL38</f>
        <v>#DIV/0!</v>
      </c>
      <c r="CO38" s="593">
        <f t="shared" ref="CO38:CP38" si="99">SUM(CO7:CO37)</f>
        <v>311</v>
      </c>
      <c r="CP38" s="593">
        <f t="shared" si="99"/>
        <v>3894.4836185947611</v>
      </c>
      <c r="CQ38" s="591">
        <f>+CP38/CO38</f>
        <v>12.522455365256466</v>
      </c>
      <c r="CR38" s="593">
        <f t="shared" ref="CR38:CS38" si="100">SUM(CR7:CR37)</f>
        <v>280</v>
      </c>
      <c r="CS38" s="593">
        <f t="shared" si="100"/>
        <v>2000.4602209453144</v>
      </c>
      <c r="CT38" s="785">
        <f>+CS38/CR38</f>
        <v>7.1445007890904089</v>
      </c>
      <c r="CU38" s="594">
        <f>SUM(CU7:CU37)</f>
        <v>4150.4529140024742</v>
      </c>
      <c r="CV38" s="591">
        <f>CU38/CI38</f>
        <v>1.1495188927054987</v>
      </c>
      <c r="CW38" s="594">
        <f>SUM(CW7:CW37)</f>
        <v>1335.2277028602427</v>
      </c>
      <c r="CX38" s="591">
        <f>CW38/CI38</f>
        <v>0.36980770588274592</v>
      </c>
      <c r="CY38" s="594">
        <f>SUM(CY7:CY37)</f>
        <v>6524.4063983609185</v>
      </c>
      <c r="CZ38" s="594">
        <f>SUM(CZ7:CZ37)</f>
        <v>0</v>
      </c>
      <c r="DA38" s="594">
        <f>SUM(DA14:DA37)</f>
        <v>0</v>
      </c>
      <c r="DB38" s="594">
        <f>SUM(DB7:DB37)</f>
        <v>5001.5006838529234</v>
      </c>
      <c r="DC38" s="594">
        <f>SUM(DC7:DC37)</f>
        <v>940</v>
      </c>
      <c r="DD38" s="594">
        <f>SUM(DD7:DD37)</f>
        <v>9821.0177069401852</v>
      </c>
      <c r="DE38" s="791">
        <f>DD38/DC38</f>
        <v>10.447891177595942</v>
      </c>
      <c r="DF38" s="979">
        <f t="shared" ref="DF38" si="101">SUM(DF7:DF37)</f>
        <v>251540.64023375278</v>
      </c>
      <c r="DG38" s="630"/>
      <c r="DH38" s="593">
        <f t="shared" ref="DH38:DI38" si="102">SUM(DH7:DH37)</f>
        <v>3773.2</v>
      </c>
      <c r="DI38" s="593">
        <f t="shared" si="102"/>
        <v>256454.03547910426</v>
      </c>
      <c r="DJ38" s="591">
        <f>+DI38/DH38</f>
        <v>67.967252061672923</v>
      </c>
      <c r="DK38" s="595">
        <f>SUM(DK7:DK37)</f>
        <v>0</v>
      </c>
      <c r="DL38" s="595">
        <f>SUM(DL7:DL37)</f>
        <v>60</v>
      </c>
      <c r="DM38" s="595">
        <f>SUM(DM7:DM37)</f>
        <v>8338.0233613614564</v>
      </c>
      <c r="DN38" s="961">
        <f>DM38/DL38</f>
        <v>138.96705602269094</v>
      </c>
      <c r="DO38" s="593">
        <f t="shared" ref="DO38:DP38" si="103">SUM(DO7:DO37)</f>
        <v>1322</v>
      </c>
      <c r="DP38" s="593">
        <f t="shared" si="103"/>
        <v>44943.150536898829</v>
      </c>
      <c r="DQ38" s="591">
        <f>+DP38/DO38</f>
        <v>33.996331722313791</v>
      </c>
      <c r="DR38" s="593">
        <f>SUM(DR7:DR37)</f>
        <v>27189.591262200454</v>
      </c>
      <c r="DS38" s="593">
        <f t="shared" ref="DS38" si="104">SUM(DS7:DS37)</f>
        <v>10898.787781238872</v>
      </c>
      <c r="DT38" s="940">
        <f>SUM(DT7:DT37)</f>
        <v>0</v>
      </c>
      <c r="DU38" s="710">
        <f>SUM(DU7:DU37)</f>
        <v>4866.0046683046694</v>
      </c>
      <c r="DV38" s="844">
        <f>DU38/DH38</f>
        <v>1.2896227786241572</v>
      </c>
      <c r="DW38" s="845">
        <f>SUM(DW7:DW37)</f>
        <v>1080</v>
      </c>
      <c r="DX38" s="845">
        <f>SUM(DX7:DX37)</f>
        <v>12313.751033676564</v>
      </c>
      <c r="DY38" s="844">
        <f>DX38/DW38</f>
        <v>11.401621327478301</v>
      </c>
      <c r="DZ38" s="849">
        <f>SUM(DZ7:DZ37)</f>
        <v>365003.34412278509</v>
      </c>
      <c r="EA38" s="842"/>
      <c r="EB38" s="720">
        <f>SUM(EB7:EB37)</f>
        <v>1433</v>
      </c>
      <c r="EC38" s="145">
        <f>SUM(EC7:EC37)</f>
        <v>76540.563563347765</v>
      </c>
      <c r="ED38" s="581">
        <f>SUM(ED7:ED37)</f>
        <v>0</v>
      </c>
      <c r="EE38" s="581">
        <f>SUM(EE7:EE37)</f>
        <v>76540.563563347765</v>
      </c>
      <c r="EF38" s="755">
        <f>EE38/EB38</f>
        <v>53.412814768560899</v>
      </c>
      <c r="EG38" s="868">
        <f>SUM(EG7:EG36)</f>
        <v>261</v>
      </c>
      <c r="EH38" s="868">
        <f>SUM(EH7:EH36)</f>
        <v>14636.526316855845</v>
      </c>
      <c r="EI38" s="757">
        <f t="shared" si="9"/>
        <v>56.078644892167986</v>
      </c>
      <c r="EJ38" s="421">
        <f>SUM(EJ7:EJ37)</f>
        <v>261</v>
      </c>
      <c r="EK38" s="421">
        <f>SUM(EK7:EK36)</f>
        <v>4867.8700865889705</v>
      </c>
      <c r="EL38" s="760">
        <f>EK38/EJ38</f>
        <v>18.650843243635901</v>
      </c>
      <c r="EM38" s="421">
        <f t="shared" ref="EM38:EV38" si="105">SUM(EM7:EM36)</f>
        <v>1433</v>
      </c>
      <c r="EN38" s="421">
        <f t="shared" si="105"/>
        <v>13936.134178817116</v>
      </c>
      <c r="EO38" s="757">
        <f>EN38/EM38</f>
        <v>9.7251459726567457</v>
      </c>
      <c r="EP38" s="919">
        <f t="shared" si="105"/>
        <v>0</v>
      </c>
      <c r="EQ38" s="920">
        <f t="shared" si="105"/>
        <v>0</v>
      </c>
      <c r="ER38" s="421">
        <f>SUM(ER7:ER37)</f>
        <v>1316</v>
      </c>
      <c r="ES38" s="421">
        <f>SUM(ES7:ES37)</f>
        <v>9824.6983478497077</v>
      </c>
      <c r="ET38" s="757">
        <f>ES38/ER38</f>
        <v>7.4655762521654312</v>
      </c>
      <c r="EU38" s="421">
        <f t="shared" si="105"/>
        <v>1433</v>
      </c>
      <c r="EV38" s="421">
        <f t="shared" si="105"/>
        <v>10332.624454978954</v>
      </c>
      <c r="EW38" s="757">
        <f>EV38/EU38</f>
        <v>7.2104846161751244</v>
      </c>
      <c r="EX38" s="421">
        <f>SUM(EX7:EX37)</f>
        <v>2207.75</v>
      </c>
      <c r="EY38" s="892">
        <f>EX38/EU38</f>
        <v>1.540648988136776</v>
      </c>
      <c r="EZ38" s="894">
        <f>SUM(EZ7:EZ37)</f>
        <v>620</v>
      </c>
      <c r="FA38" s="894">
        <f>SUM(FA7:FA37)</f>
        <v>6134.5649091244677</v>
      </c>
      <c r="FB38" s="894">
        <f>FA38/EZ38</f>
        <v>9.894459530845916</v>
      </c>
      <c r="FC38" s="895">
        <f>SUM(FC7:FC37)</f>
        <v>138480.73185756285</v>
      </c>
      <c r="FD38" s="630"/>
      <c r="FE38" s="593">
        <f t="shared" ref="FE38:FF38" si="106">SUM(FE7:FE37)</f>
        <v>3093.2000000000007</v>
      </c>
      <c r="FF38" s="593">
        <f t="shared" si="106"/>
        <v>167169.53101791252</v>
      </c>
      <c r="FG38" s="578">
        <f>+FF38/FE38</f>
        <v>54.044203743020979</v>
      </c>
      <c r="FH38" s="594"/>
      <c r="FI38" s="595">
        <f>SUM(FI7:FI37)</f>
        <v>80</v>
      </c>
      <c r="FJ38" s="593">
        <f t="shared" ref="FJ38" si="107">SUM(FJ7:FJ37)</f>
        <v>896.18524538260374</v>
      </c>
      <c r="FK38" s="578">
        <f>+FJ38/FI38</f>
        <v>11.202315567282547</v>
      </c>
      <c r="FL38" s="593">
        <f t="shared" ref="FL38:FM38" si="108">SUM(FL7:FL37)</f>
        <v>0</v>
      </c>
      <c r="FM38" s="593">
        <f t="shared" si="108"/>
        <v>0</v>
      </c>
      <c r="FN38" s="578" t="e">
        <f>+FM38/FL38</f>
        <v>#DIV/0!</v>
      </c>
      <c r="FO38" s="833">
        <f>SUM(FO7:FO37)</f>
        <v>1339.9624686886514</v>
      </c>
      <c r="FP38" s="755">
        <f>FO38/FE38</f>
        <v>0.4331961944551439</v>
      </c>
      <c r="FQ38" s="833">
        <f>SUM(FQ7:FQ37)</f>
        <v>17064.772349975839</v>
      </c>
      <c r="FR38" s="755">
        <f t="shared" si="12"/>
        <v>5.5168667884313445</v>
      </c>
      <c r="FS38" s="910">
        <f>SUM(FS8:FS37)</f>
        <v>1714.8000000317543</v>
      </c>
      <c r="FT38" s="910">
        <f>SUM(FT8:FT37)</f>
        <v>4244.9219619294254</v>
      </c>
      <c r="FU38" s="910">
        <f>SUM(FU7:FU37)</f>
        <v>0</v>
      </c>
      <c r="FV38" s="834">
        <f>SUM(FV7:FV37)</f>
        <v>660</v>
      </c>
      <c r="FW38" s="834">
        <f>SUM(FW7:FW37)</f>
        <v>6559.3277109889113</v>
      </c>
      <c r="FX38" s="834">
        <f>FW38/FV38</f>
        <v>9.9383753196801692</v>
      </c>
      <c r="FY38" s="834">
        <f>SUM(FY7:FY37)</f>
        <v>199328.81573005187</v>
      </c>
      <c r="FZ38" s="580"/>
      <c r="GA38" s="605">
        <f t="shared" ref="GA38:GB38" si="109">SUM(GA7:GA37)</f>
        <v>0</v>
      </c>
      <c r="GB38" s="605">
        <f t="shared" si="109"/>
        <v>0</v>
      </c>
      <c r="GC38" s="578" t="e">
        <f>+GB38/GA38</f>
        <v>#DIV/0!</v>
      </c>
      <c r="GD38" s="605">
        <f t="shared" ref="GD38:GE38" si="110">SUM(GD7:GD37)</f>
        <v>0</v>
      </c>
      <c r="GE38" s="605">
        <f t="shared" si="110"/>
        <v>0</v>
      </c>
      <c r="GF38" s="578" t="e">
        <f>+GE38/GD38</f>
        <v>#DIV/0!</v>
      </c>
      <c r="GG38" s="605">
        <f t="shared" ref="GG38:GH38" si="111">SUM(GG7:GG37)</f>
        <v>0</v>
      </c>
      <c r="GH38" s="605">
        <f t="shared" si="111"/>
        <v>0</v>
      </c>
      <c r="GI38" s="578" t="e">
        <f>+GH38/GG38</f>
        <v>#DIV/0!</v>
      </c>
      <c r="GJ38" s="582"/>
      <c r="GK38" s="605">
        <f t="shared" ref="GK38:GL38" si="112">SUM(GK7:GK37)</f>
        <v>0</v>
      </c>
      <c r="GL38" s="605">
        <f t="shared" si="112"/>
        <v>0</v>
      </c>
      <c r="GM38" s="578" t="e">
        <f>+GL38/GK38</f>
        <v>#DIV/0!</v>
      </c>
      <c r="GN38" s="615">
        <f>SUM(GN7:GN37)</f>
        <v>0</v>
      </c>
      <c r="GO38" s="615">
        <f>SUM(GO7:GO37)</f>
        <v>0</v>
      </c>
      <c r="GP38" s="619" t="e">
        <f>+GO38/GN38</f>
        <v>#DIV/0!</v>
      </c>
      <c r="GQ38" s="615">
        <f>SUM(GQ7:GQ37)</f>
        <v>0</v>
      </c>
      <c r="GR38" s="615">
        <f>SUM(GR7:GR37)</f>
        <v>0</v>
      </c>
      <c r="GS38" s="619" t="e">
        <f>+GR38/GQ38</f>
        <v>#DIV/0!</v>
      </c>
      <c r="GT38" s="615">
        <f>SUM(GT7:GT37)</f>
        <v>0</v>
      </c>
      <c r="GU38" s="615">
        <f>SUM(GU7:GU37)</f>
        <v>0</v>
      </c>
      <c r="GV38" s="583" t="e">
        <f>+GU38/GT38</f>
        <v>#DIV/0!</v>
      </c>
      <c r="GX38" s="580">
        <f>SUM(GX7:GX37)</f>
        <v>330</v>
      </c>
      <c r="GY38" s="580">
        <f>SUM(GY7:GY37)</f>
        <v>0</v>
      </c>
      <c r="GZ38" s="580">
        <f>SUM(GZ7:GZ37)</f>
        <v>17882.8</v>
      </c>
      <c r="HA38" s="583">
        <f>+GZ38/GX38</f>
        <v>54.190303030303028</v>
      </c>
      <c r="HB38" s="749">
        <f>GY38/GX38</f>
        <v>0</v>
      </c>
      <c r="HC38" s="582">
        <f>SUM(HC15:HC37)</f>
        <v>60</v>
      </c>
      <c r="HD38" s="580">
        <f>SUM(HD7:HD37)</f>
        <v>3233.5488187302908</v>
      </c>
      <c r="HE38" s="738">
        <f>HD38/HC38</f>
        <v>53.892480312171514</v>
      </c>
      <c r="HF38" s="742">
        <f>SUM(HF7:HF37)</f>
        <v>4157.1665544170419</v>
      </c>
      <c r="HG38" s="738">
        <f>HF38/GX38</f>
        <v>12.59747440732437</v>
      </c>
      <c r="HH38" s="580">
        <f>SUM(HH7:HH37)</f>
        <v>1788.0804015074339</v>
      </c>
      <c r="HI38" s="738">
        <f t="shared" si="17"/>
        <v>5.4184254591134362</v>
      </c>
      <c r="HJ38" s="580">
        <f>SUM(HJ7:HJ37)</f>
        <v>273.6793474280617</v>
      </c>
      <c r="HK38" s="738">
        <f>HJ38/GX38</f>
        <v>0.8293313558426112</v>
      </c>
      <c r="HL38" s="145">
        <f>SUM(HL7:HL37)</f>
        <v>305.03542271171193</v>
      </c>
      <c r="HM38" s="583">
        <f t="shared" si="19"/>
        <v>0.92434976579306649</v>
      </c>
      <c r="HN38" s="742">
        <f>SUM(HN7:HN37)</f>
        <v>209</v>
      </c>
      <c r="HO38" s="742">
        <f>SUM(HO7:HO37)</f>
        <v>1905.6830577325518</v>
      </c>
      <c r="HP38" s="816">
        <f>HO38/HN38</f>
        <v>9.1181007547012047</v>
      </c>
      <c r="HQ38" s="673"/>
      <c r="HR38" s="664">
        <f t="shared" ref="HR38:HX38" si="113">SUM(HR7:HR37)</f>
        <v>0</v>
      </c>
      <c r="HS38" s="664">
        <f t="shared" si="113"/>
        <v>0</v>
      </c>
      <c r="HT38" s="664">
        <f t="shared" si="113"/>
        <v>0</v>
      </c>
      <c r="HU38" s="665">
        <f t="shared" si="113"/>
        <v>0</v>
      </c>
      <c r="HV38" s="666">
        <f t="shared" si="113"/>
        <v>0</v>
      </c>
      <c r="HW38" s="666">
        <f t="shared" si="113"/>
        <v>0</v>
      </c>
      <c r="HX38" s="666">
        <f t="shared" si="113"/>
        <v>0</v>
      </c>
      <c r="HY38" s="666" t="e">
        <f>HX38/HW38</f>
        <v>#DIV/0!</v>
      </c>
      <c r="HZ38" s="666">
        <f>SUM(HZ7:HZ37)</f>
        <v>0</v>
      </c>
      <c r="IA38" s="666">
        <f>SUM(IA7:IA37)</f>
        <v>0</v>
      </c>
      <c r="IB38" s="666">
        <f>SUM(IB7:IB37)</f>
        <v>0</v>
      </c>
      <c r="IC38" s="666"/>
      <c r="ID38" s="666">
        <f t="shared" ref="ID38:IF38" si="114">SUM(ID7:ID37)</f>
        <v>0</v>
      </c>
      <c r="IE38" s="666">
        <f t="shared" si="114"/>
        <v>0</v>
      </c>
      <c r="IF38" s="666" t="e">
        <f t="shared" si="114"/>
        <v>#DIV/0!</v>
      </c>
    </row>
    <row r="42" spans="1:240">
      <c r="AL42" t="e">
        <f>AC38+AI38+AL38+AX38+BG38+#REF!</f>
        <v>#REF!</v>
      </c>
    </row>
  </sheetData>
  <mergeCells count="52">
    <mergeCell ref="DW5:DY5"/>
    <mergeCell ref="CU5:DB5"/>
    <mergeCell ref="DC5:DF5"/>
    <mergeCell ref="DH5:DJ5"/>
    <mergeCell ref="DK5:DT5"/>
    <mergeCell ref="DU5:DV5"/>
    <mergeCell ref="CL5:CT5"/>
    <mergeCell ref="AB5:AD5"/>
    <mergeCell ref="AE5:AM5"/>
    <mergeCell ref="AN5:AU5"/>
    <mergeCell ref="AW5:AY5"/>
    <mergeCell ref="AZ5:BE5"/>
    <mergeCell ref="BF5:BH5"/>
    <mergeCell ref="BK5:BM5"/>
    <mergeCell ref="BN5:BU5"/>
    <mergeCell ref="BV5:CC5"/>
    <mergeCell ref="CD5:CG5"/>
    <mergeCell ref="CI5:CK5"/>
    <mergeCell ref="GT4:GV5"/>
    <mergeCell ref="GX4:HM5"/>
    <mergeCell ref="HN4:HP5"/>
    <mergeCell ref="HR4:HY5"/>
    <mergeCell ref="HZ4:IF5"/>
    <mergeCell ref="A5:A6"/>
    <mergeCell ref="B5:D5"/>
    <mergeCell ref="E5:M5"/>
    <mergeCell ref="N5:U5"/>
    <mergeCell ref="W5:Y5"/>
    <mergeCell ref="GQ4:GS5"/>
    <mergeCell ref="EB5:EF5"/>
    <mergeCell ref="EG5:EO5"/>
    <mergeCell ref="EP5:EY5"/>
    <mergeCell ref="EZ5:FB5"/>
    <mergeCell ref="EB4:FC4"/>
    <mergeCell ref="FE4:FY4"/>
    <mergeCell ref="GA4:GI5"/>
    <mergeCell ref="GK4:GM5"/>
    <mergeCell ref="GN4:GP5"/>
    <mergeCell ref="FE5:FG5"/>
    <mergeCell ref="FH5:FN5"/>
    <mergeCell ref="FO5:FT5"/>
    <mergeCell ref="FV5:FX5"/>
    <mergeCell ref="A1:AU1"/>
    <mergeCell ref="A2:AU2"/>
    <mergeCell ref="GK2:GV2"/>
    <mergeCell ref="A3:AU3"/>
    <mergeCell ref="GK3:GV3"/>
    <mergeCell ref="B4:Z4"/>
    <mergeCell ref="AB4:BI4"/>
    <mergeCell ref="BK4:CG4"/>
    <mergeCell ref="CI4:DF4"/>
    <mergeCell ref="DH4:DZ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April</vt:lpstr>
      <vt:lpstr>May </vt:lpstr>
      <vt:lpstr>June</vt:lpstr>
      <vt:lpstr>July</vt:lpstr>
      <vt:lpstr>Aug</vt:lpstr>
      <vt:lpstr>SEP</vt:lpstr>
      <vt:lpstr>Oct</vt:lpstr>
      <vt:lpstr>Nov</vt:lpstr>
      <vt:lpstr>Dec</vt:lpstr>
      <vt:lpstr>Jan 25</vt:lpstr>
      <vt:lpstr>Feb 25</vt:lpstr>
      <vt:lpstr>Mar 25</vt:lpstr>
      <vt:lpstr>April 25</vt:lpstr>
      <vt:lpstr>MAY 25</vt:lpstr>
      <vt:lpstr>June 25</vt:lpstr>
      <vt:lpstr>JULY-25</vt:lpstr>
      <vt:lpstr>AUG 25</vt:lpstr>
      <vt:lpstr>SEP-25</vt:lpstr>
      <vt:lpstr>OCT-25</vt:lpstr>
      <vt:lpstr>NOV-25</vt:lpstr>
      <vt:lpstr>DEC-25</vt:lpstr>
      <vt:lpstr>JAN-26</vt:lpstr>
      <vt:lpstr>FEB-26</vt:lpstr>
      <vt:lpstr>MARCH-26</vt:lpstr>
      <vt:lpstr>APRIL-26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DHANANJAY-TAMADA</dc:creator>
  <cp:lastModifiedBy>Fazal hussain</cp:lastModifiedBy>
  <cp:lastPrinted>2025-06-17T13:16:48Z</cp:lastPrinted>
  <dcterms:created xsi:type="dcterms:W3CDTF">2015-06-05T18:17:00Z</dcterms:created>
  <dcterms:modified xsi:type="dcterms:W3CDTF">2026-04-21T09:08:38Z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5A374A98BCB146F4B39D660A8B3C9DAD_12</vt:lpwstr>
  </property>
  <property fmtid="{D5CDD505-2E9C-101B-9397-08002B2CF9AE}" pid="3" name="KSOProductBuildVer">
    <vt:lpwstr>1033-12.2.0.20326</vt:lpwstr>
  </property>
</Properties>
</file>